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13_ncr:1_{1A616233-026A-48DC-814B-86268EAB786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GULARIDAD" sheetId="36" r:id="rId1"/>
    <sheet name="CARGAS Y SISMO F1" sheetId="14" r:id="rId2"/>
    <sheet name="CARGAS Y SISMO F1 (2)" sheetId="41" state="hidden" r:id="rId3"/>
    <sheet name="VIENTO NTDV-97" sheetId="32" r:id="rId4"/>
    <sheet name="CARGAS VIENTO" sheetId="6" r:id="rId5"/>
    <sheet name="DERIVAS" sheetId="39" r:id="rId6"/>
    <sheet name="DESPLAZ" sheetId="30" r:id="rId7"/>
    <sheet name="DENSIDAD" sheetId="38" r:id="rId8"/>
    <sheet name="DENSIDAD (2)" sheetId="40" r:id="rId9"/>
    <sheet name="REACCIONES" sheetId="31" r:id="rId10"/>
    <sheet name="Hoja1" sheetId="34" r:id="rId11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5" i="14" l="1"/>
  <c r="P57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K197" i="14"/>
  <c r="L38" i="40"/>
  <c r="V277" i="41"/>
  <c r="C224" i="41"/>
  <c r="C223" i="41"/>
  <c r="K192" i="41"/>
  <c r="K191" i="41"/>
  <c r="G189" i="41"/>
  <c r="F189" i="41"/>
  <c r="E189" i="41"/>
  <c r="I188" i="41"/>
  <c r="I187" i="41"/>
  <c r="I186" i="41"/>
  <c r="I185" i="41"/>
  <c r="I184" i="41"/>
  <c r="O183" i="41"/>
  <c r="I183" i="41"/>
  <c r="O182" i="41"/>
  <c r="I182" i="41"/>
  <c r="I181" i="41"/>
  <c r="I180" i="41"/>
  <c r="I179" i="41"/>
  <c r="O178" i="41"/>
  <c r="I178" i="41"/>
  <c r="O177" i="41"/>
  <c r="I177" i="41"/>
  <c r="G166" i="41"/>
  <c r="G165" i="41"/>
  <c r="E163" i="41"/>
  <c r="G163" i="41" s="1"/>
  <c r="F129" i="41"/>
  <c r="Q85" i="41"/>
  <c r="C222" i="41" s="1"/>
  <c r="P57" i="41"/>
  <c r="C221" i="41" s="1"/>
  <c r="P55" i="41"/>
  <c r="C220" i="41" s="1"/>
  <c r="P33" i="41"/>
  <c r="C219" i="41" s="1"/>
  <c r="H16" i="41"/>
  <c r="G16" i="41"/>
  <c r="F16" i="41"/>
  <c r="E39" i="40"/>
  <c r="K70" i="40"/>
  <c r="K71" i="40" s="1"/>
  <c r="E38" i="40" s="1"/>
  <c r="M37" i="40"/>
  <c r="E14" i="40"/>
  <c r="M7" i="40"/>
  <c r="E22" i="40" s="1"/>
  <c r="M8" i="40"/>
  <c r="E24" i="40" s="1"/>
  <c r="M9" i="40"/>
  <c r="E25" i="40" s="1"/>
  <c r="M10" i="40"/>
  <c r="E26" i="40" s="1"/>
  <c r="M11" i="40"/>
  <c r="M12" i="40"/>
  <c r="M13" i="40"/>
  <c r="M14" i="40"/>
  <c r="M15" i="40"/>
  <c r="M16" i="40"/>
  <c r="M17" i="40"/>
  <c r="M18" i="40"/>
  <c r="M19" i="40"/>
  <c r="M20" i="40"/>
  <c r="E18" i="40" s="1"/>
  <c r="M21" i="40"/>
  <c r="E20" i="40" s="1"/>
  <c r="M22" i="40"/>
  <c r="E19" i="40" s="1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E21" i="40" s="1"/>
  <c r="M6" i="40"/>
  <c r="K56" i="40"/>
  <c r="K57" i="40" s="1"/>
  <c r="E46" i="40" s="1"/>
  <c r="K49" i="40"/>
  <c r="K50" i="40" s="1"/>
  <c r="E45" i="40" s="1"/>
  <c r="D30" i="39"/>
  <c r="E30" i="39"/>
  <c r="D31" i="39"/>
  <c r="E31" i="39"/>
  <c r="D32" i="39"/>
  <c r="E32" i="39"/>
  <c r="D33" i="39"/>
  <c r="E33" i="39"/>
  <c r="D34" i="39"/>
  <c r="E34" i="39"/>
  <c r="D35" i="39"/>
  <c r="E35" i="39"/>
  <c r="D36" i="39"/>
  <c r="E36" i="39"/>
  <c r="D37" i="39"/>
  <c r="E37" i="39"/>
  <c r="D38" i="39"/>
  <c r="E38" i="39"/>
  <c r="D39" i="39"/>
  <c r="E39" i="39"/>
  <c r="D40" i="39"/>
  <c r="E40" i="39"/>
  <c r="D41" i="39"/>
  <c r="E41" i="39"/>
  <c r="D42" i="39"/>
  <c r="E42" i="39"/>
  <c r="D43" i="39"/>
  <c r="E43" i="39"/>
  <c r="D44" i="39"/>
  <c r="E44" i="39"/>
  <c r="D45" i="39"/>
  <c r="E45" i="39"/>
  <c r="D46" i="39"/>
  <c r="E46" i="39"/>
  <c r="D47" i="39"/>
  <c r="E47" i="39"/>
  <c r="D48" i="39"/>
  <c r="E48" i="39"/>
  <c r="D49" i="39"/>
  <c r="E49" i="39"/>
  <c r="D50" i="39"/>
  <c r="E50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D63" i="39"/>
  <c r="E63" i="39"/>
  <c r="D64" i="39"/>
  <c r="E64" i="39"/>
  <c r="D65" i="39"/>
  <c r="E65" i="39"/>
  <c r="D66" i="39"/>
  <c r="E66" i="39"/>
  <c r="D67" i="39"/>
  <c r="E67" i="39"/>
  <c r="D68" i="39"/>
  <c r="E68" i="39"/>
  <c r="D69" i="39"/>
  <c r="E69" i="39"/>
  <c r="D70" i="39"/>
  <c r="E70" i="39"/>
  <c r="D71" i="39"/>
  <c r="E71" i="39"/>
  <c r="D72" i="39"/>
  <c r="E72" i="39"/>
  <c r="D73" i="39"/>
  <c r="E73" i="39"/>
  <c r="D74" i="39"/>
  <c r="E74" i="39"/>
  <c r="D75" i="39"/>
  <c r="E75" i="39"/>
  <c r="D76" i="39"/>
  <c r="E76" i="39"/>
  <c r="D77" i="39"/>
  <c r="E77" i="39"/>
  <c r="D78" i="39"/>
  <c r="E78" i="39"/>
  <c r="D79" i="39"/>
  <c r="E79" i="39"/>
  <c r="D80" i="39"/>
  <c r="E80" i="39"/>
  <c r="D81" i="39"/>
  <c r="E81" i="39"/>
  <c r="D82" i="39"/>
  <c r="E82" i="39"/>
  <c r="D83" i="39"/>
  <c r="E83" i="39"/>
  <c r="D84" i="39"/>
  <c r="E84" i="39"/>
  <c r="D85" i="39"/>
  <c r="E85" i="39"/>
  <c r="D86" i="39"/>
  <c r="E86" i="39"/>
  <c r="D87" i="39"/>
  <c r="E87" i="39"/>
  <c r="D88" i="39"/>
  <c r="E88" i="39"/>
  <c r="D89" i="39"/>
  <c r="E89" i="39"/>
  <c r="D90" i="39"/>
  <c r="E90" i="39"/>
  <c r="D91" i="39"/>
  <c r="E91" i="39"/>
  <c r="D92" i="39"/>
  <c r="E92" i="39"/>
  <c r="D93" i="39"/>
  <c r="E93" i="39"/>
  <c r="D94" i="39"/>
  <c r="E94" i="39"/>
  <c r="D95" i="39"/>
  <c r="E95" i="39"/>
  <c r="D96" i="39"/>
  <c r="E96" i="39"/>
  <c r="D97" i="39"/>
  <c r="E97" i="39"/>
  <c r="D98" i="39"/>
  <c r="E98" i="39"/>
  <c r="D99" i="39"/>
  <c r="E99" i="39"/>
  <c r="D100" i="39"/>
  <c r="E100" i="39"/>
  <c r="D101" i="39"/>
  <c r="E101" i="39"/>
  <c r="D102" i="39"/>
  <c r="E102" i="39"/>
  <c r="D103" i="39"/>
  <c r="E103" i="39"/>
  <c r="D104" i="39"/>
  <c r="E104" i="39"/>
  <c r="D105" i="39"/>
  <c r="E105" i="39"/>
  <c r="D106" i="39"/>
  <c r="E106" i="39"/>
  <c r="D107" i="39"/>
  <c r="E107" i="39"/>
  <c r="D108" i="39"/>
  <c r="E108" i="39"/>
  <c r="D109" i="39"/>
  <c r="E109" i="39"/>
  <c r="D110" i="39"/>
  <c r="E110" i="39"/>
  <c r="D111" i="39"/>
  <c r="E111" i="39"/>
  <c r="D112" i="39"/>
  <c r="E112" i="39"/>
  <c r="D113" i="39"/>
  <c r="E113" i="39"/>
  <c r="D114" i="39"/>
  <c r="E114" i="39"/>
  <c r="D115" i="39"/>
  <c r="E115" i="39"/>
  <c r="D116" i="39"/>
  <c r="E116" i="39"/>
  <c r="D117" i="39"/>
  <c r="E117" i="39"/>
  <c r="D118" i="39"/>
  <c r="E118" i="39"/>
  <c r="D119" i="39"/>
  <c r="E119" i="39"/>
  <c r="D120" i="39"/>
  <c r="E120" i="39"/>
  <c r="D121" i="39"/>
  <c r="E121" i="39"/>
  <c r="D122" i="39"/>
  <c r="E122" i="39"/>
  <c r="D123" i="39"/>
  <c r="E123" i="39"/>
  <c r="D124" i="39"/>
  <c r="E124" i="39"/>
  <c r="D125" i="39"/>
  <c r="E125" i="39"/>
  <c r="D126" i="39"/>
  <c r="E126" i="39"/>
  <c r="D127" i="39"/>
  <c r="E127" i="39"/>
  <c r="D128" i="39"/>
  <c r="E128" i="39"/>
  <c r="D129" i="39"/>
  <c r="E129" i="39"/>
  <c r="D130" i="39"/>
  <c r="E130" i="39"/>
  <c r="D131" i="39"/>
  <c r="E131" i="39"/>
  <c r="D132" i="39"/>
  <c r="E132" i="39"/>
  <c r="D133" i="39"/>
  <c r="E133" i="39"/>
  <c r="D134" i="39"/>
  <c r="E134" i="39"/>
  <c r="D135" i="39"/>
  <c r="E135" i="39"/>
  <c r="D136" i="39"/>
  <c r="E136" i="39"/>
  <c r="D137" i="39"/>
  <c r="E137" i="39"/>
  <c r="D138" i="39"/>
  <c r="E138" i="39"/>
  <c r="D139" i="39"/>
  <c r="E139" i="39"/>
  <c r="D140" i="39"/>
  <c r="E140" i="39"/>
  <c r="D141" i="39"/>
  <c r="E141" i="39"/>
  <c r="D142" i="39"/>
  <c r="E142" i="39"/>
  <c r="D143" i="39"/>
  <c r="E143" i="39"/>
  <c r="D144" i="39"/>
  <c r="E144" i="39"/>
  <c r="D145" i="39"/>
  <c r="E145" i="39"/>
  <c r="D146" i="39"/>
  <c r="E146" i="39"/>
  <c r="D147" i="39"/>
  <c r="E147" i="39"/>
  <c r="D148" i="39"/>
  <c r="E148" i="39"/>
  <c r="D149" i="39"/>
  <c r="E149" i="39"/>
  <c r="D150" i="39"/>
  <c r="E150" i="39"/>
  <c r="D151" i="39"/>
  <c r="E151" i="39"/>
  <c r="D152" i="39"/>
  <c r="E152" i="39"/>
  <c r="D153" i="39"/>
  <c r="E153" i="39"/>
  <c r="D154" i="39"/>
  <c r="E154" i="39"/>
  <c r="D155" i="39"/>
  <c r="E155" i="39"/>
  <c r="D156" i="39"/>
  <c r="E156" i="39"/>
  <c r="D157" i="39"/>
  <c r="E157" i="39"/>
  <c r="D158" i="39"/>
  <c r="E158" i="39"/>
  <c r="D159" i="39"/>
  <c r="E159" i="39"/>
  <c r="D160" i="39"/>
  <c r="E160" i="39"/>
  <c r="D161" i="39"/>
  <c r="E161" i="39"/>
  <c r="D162" i="39"/>
  <c r="E162" i="39"/>
  <c r="D163" i="39"/>
  <c r="E163" i="39"/>
  <c r="D164" i="39"/>
  <c r="E164" i="39"/>
  <c r="D165" i="39"/>
  <c r="E165" i="39"/>
  <c r="D166" i="39"/>
  <c r="E166" i="39"/>
  <c r="D167" i="39"/>
  <c r="E167" i="39"/>
  <c r="D168" i="39"/>
  <c r="E168" i="39"/>
  <c r="D169" i="39"/>
  <c r="E169" i="39"/>
  <c r="D170" i="39"/>
  <c r="E170" i="39"/>
  <c r="D171" i="39"/>
  <c r="E171" i="39"/>
  <c r="D172" i="39"/>
  <c r="E172" i="39"/>
  <c r="D173" i="39"/>
  <c r="E173" i="39"/>
  <c r="D174" i="39"/>
  <c r="E174" i="39"/>
  <c r="D175" i="39"/>
  <c r="E175" i="39"/>
  <c r="D176" i="39"/>
  <c r="E176" i="39"/>
  <c r="D177" i="39"/>
  <c r="E177" i="39"/>
  <c r="D178" i="39"/>
  <c r="E178" i="39"/>
  <c r="D179" i="39"/>
  <c r="E179" i="39"/>
  <c r="D180" i="39"/>
  <c r="E180" i="39"/>
  <c r="D181" i="39"/>
  <c r="E181" i="39"/>
  <c r="D182" i="39"/>
  <c r="E182" i="39"/>
  <c r="D183" i="39"/>
  <c r="E183" i="39"/>
  <c r="D184" i="39"/>
  <c r="E184" i="39"/>
  <c r="D185" i="39"/>
  <c r="E185" i="39"/>
  <c r="D186" i="39"/>
  <c r="E186" i="39"/>
  <c r="D187" i="39"/>
  <c r="E187" i="39"/>
  <c r="D188" i="39"/>
  <c r="E188" i="39"/>
  <c r="D189" i="39"/>
  <c r="E189" i="39"/>
  <c r="D190" i="39"/>
  <c r="E190" i="39"/>
  <c r="D191" i="39"/>
  <c r="E191" i="39"/>
  <c r="D192" i="39"/>
  <c r="E192" i="39"/>
  <c r="D193" i="39"/>
  <c r="E193" i="39"/>
  <c r="D194" i="39"/>
  <c r="E194" i="39"/>
  <c r="D195" i="39"/>
  <c r="E195" i="39"/>
  <c r="D196" i="39"/>
  <c r="E196" i="39"/>
  <c r="D197" i="39"/>
  <c r="E197" i="39"/>
  <c r="D198" i="39"/>
  <c r="E198" i="39"/>
  <c r="D199" i="39"/>
  <c r="E199" i="39"/>
  <c r="D200" i="39"/>
  <c r="E200" i="39"/>
  <c r="D201" i="39"/>
  <c r="E201" i="39"/>
  <c r="D202" i="39"/>
  <c r="E202" i="39"/>
  <c r="D203" i="39"/>
  <c r="E203" i="39"/>
  <c r="D204" i="39"/>
  <c r="E204" i="39"/>
  <c r="D205" i="39"/>
  <c r="E205" i="39"/>
  <c r="D206" i="39"/>
  <c r="E206" i="39"/>
  <c r="D207" i="39"/>
  <c r="E207" i="39"/>
  <c r="D208" i="39"/>
  <c r="E208" i="39"/>
  <c r="D209" i="39"/>
  <c r="E209" i="39"/>
  <c r="D210" i="39"/>
  <c r="E210" i="39"/>
  <c r="D211" i="39"/>
  <c r="E211" i="39"/>
  <c r="D212" i="39"/>
  <c r="E212" i="39"/>
  <c r="D213" i="39"/>
  <c r="E213" i="39"/>
  <c r="D214" i="39"/>
  <c r="E214" i="39"/>
  <c r="D215" i="39"/>
  <c r="E215" i="39"/>
  <c r="D216" i="39"/>
  <c r="E216" i="39"/>
  <c r="D217" i="39"/>
  <c r="E217" i="39"/>
  <c r="D218" i="39"/>
  <c r="E218" i="39"/>
  <c r="D219" i="39"/>
  <c r="E219" i="39"/>
  <c r="D220" i="39"/>
  <c r="E220" i="39"/>
  <c r="D221" i="39"/>
  <c r="E221" i="39"/>
  <c r="D222" i="39"/>
  <c r="E222" i="39"/>
  <c r="D223" i="39"/>
  <c r="E223" i="39"/>
  <c r="D224" i="39"/>
  <c r="E224" i="39"/>
  <c r="D225" i="39"/>
  <c r="E225" i="39"/>
  <c r="D226" i="39"/>
  <c r="E226" i="39"/>
  <c r="D227" i="39"/>
  <c r="E227" i="39"/>
  <c r="D228" i="39"/>
  <c r="E228" i="39"/>
  <c r="D229" i="39"/>
  <c r="E229" i="39"/>
  <c r="D230" i="39"/>
  <c r="E230" i="39"/>
  <c r="D231" i="39"/>
  <c r="E231" i="39"/>
  <c r="D232" i="39"/>
  <c r="E232" i="39"/>
  <c r="D233" i="39"/>
  <c r="E233" i="39"/>
  <c r="D234" i="39"/>
  <c r="E234" i="39"/>
  <c r="D235" i="39"/>
  <c r="E235" i="39"/>
  <c r="D236" i="39"/>
  <c r="E236" i="39"/>
  <c r="D237" i="39"/>
  <c r="E237" i="39"/>
  <c r="D238" i="39"/>
  <c r="E238" i="39"/>
  <c r="D239" i="39"/>
  <c r="E239" i="39"/>
  <c r="D240" i="39"/>
  <c r="E240" i="39"/>
  <c r="D241" i="39"/>
  <c r="E241" i="39"/>
  <c r="D242" i="39"/>
  <c r="E242" i="39"/>
  <c r="D243" i="39"/>
  <c r="E243" i="39"/>
  <c r="D244" i="39"/>
  <c r="E244" i="39"/>
  <c r="D245" i="39"/>
  <c r="E245" i="39"/>
  <c r="D246" i="39"/>
  <c r="E246" i="39"/>
  <c r="D247" i="39"/>
  <c r="E247" i="39"/>
  <c r="D248" i="39"/>
  <c r="E248" i="39"/>
  <c r="D249" i="39"/>
  <c r="E249" i="39"/>
  <c r="D250" i="39"/>
  <c r="E250" i="39"/>
  <c r="D251" i="39"/>
  <c r="E251" i="39"/>
  <c r="D252" i="39"/>
  <c r="E252" i="39"/>
  <c r="D253" i="39"/>
  <c r="E253" i="39"/>
  <c r="D254" i="39"/>
  <c r="E254" i="39"/>
  <c r="D255" i="39"/>
  <c r="E255" i="39"/>
  <c r="D256" i="39"/>
  <c r="E256" i="39"/>
  <c r="D257" i="39"/>
  <c r="E257" i="39"/>
  <c r="D258" i="39"/>
  <c r="E258" i="39"/>
  <c r="D259" i="39"/>
  <c r="E259" i="39"/>
  <c r="D260" i="39"/>
  <c r="E260" i="39"/>
  <c r="D261" i="39"/>
  <c r="E261" i="39"/>
  <c r="D262" i="39"/>
  <c r="E262" i="39"/>
  <c r="D263" i="39"/>
  <c r="E263" i="39"/>
  <c r="D264" i="39"/>
  <c r="E264" i="39"/>
  <c r="D265" i="39"/>
  <c r="E265" i="39"/>
  <c r="D266" i="39"/>
  <c r="E266" i="39"/>
  <c r="D267" i="39"/>
  <c r="E267" i="39"/>
  <c r="D268" i="39"/>
  <c r="E268" i="39"/>
  <c r="D269" i="39"/>
  <c r="E269" i="39"/>
  <c r="D270" i="39"/>
  <c r="E270" i="39"/>
  <c r="D271" i="39"/>
  <c r="E271" i="39"/>
  <c r="D272" i="39"/>
  <c r="E272" i="39"/>
  <c r="D273" i="39"/>
  <c r="E273" i="39"/>
  <c r="D274" i="39"/>
  <c r="E274" i="39"/>
  <c r="D275" i="39"/>
  <c r="E275" i="39"/>
  <c r="D276" i="39"/>
  <c r="E276" i="39"/>
  <c r="D277" i="39"/>
  <c r="E277" i="39"/>
  <c r="D278" i="39"/>
  <c r="E278" i="39"/>
  <c r="D279" i="39"/>
  <c r="E279" i="39"/>
  <c r="D280" i="39"/>
  <c r="E280" i="39"/>
  <c r="D281" i="39"/>
  <c r="E281" i="39"/>
  <c r="D282" i="39"/>
  <c r="E282" i="39"/>
  <c r="D283" i="39"/>
  <c r="E283" i="39"/>
  <c r="D284" i="39"/>
  <c r="E284" i="39"/>
  <c r="D285" i="39"/>
  <c r="E285" i="39"/>
  <c r="D286" i="39"/>
  <c r="E286" i="39"/>
  <c r="D287" i="39"/>
  <c r="E287" i="39"/>
  <c r="D288" i="39"/>
  <c r="E288" i="39"/>
  <c r="D289" i="39"/>
  <c r="E289" i="39"/>
  <c r="D290" i="39"/>
  <c r="E290" i="39"/>
  <c r="D291" i="39"/>
  <c r="E291" i="39"/>
  <c r="D292" i="39"/>
  <c r="E292" i="39"/>
  <c r="D293" i="39"/>
  <c r="E293" i="39"/>
  <c r="D294" i="39"/>
  <c r="E294" i="39"/>
  <c r="D295" i="39"/>
  <c r="E295" i="39"/>
  <c r="D296" i="39"/>
  <c r="E296" i="39"/>
  <c r="D297" i="39"/>
  <c r="E297" i="39"/>
  <c r="D298" i="39"/>
  <c r="E298" i="39"/>
  <c r="D299" i="39"/>
  <c r="E299" i="39"/>
  <c r="D300" i="39"/>
  <c r="E300" i="39"/>
  <c r="D301" i="39"/>
  <c r="E301" i="39"/>
  <c r="D302" i="39"/>
  <c r="E302" i="39"/>
  <c r="D303" i="39"/>
  <c r="E303" i="39"/>
  <c r="D304" i="39"/>
  <c r="E304" i="39"/>
  <c r="D305" i="39"/>
  <c r="E305" i="39"/>
  <c r="D306" i="39"/>
  <c r="E306" i="39"/>
  <c r="D307" i="39"/>
  <c r="E307" i="39"/>
  <c r="D308" i="39"/>
  <c r="E308" i="39"/>
  <c r="D309" i="39"/>
  <c r="E309" i="39"/>
  <c r="D310" i="39"/>
  <c r="E310" i="39"/>
  <c r="D311" i="39"/>
  <c r="E311" i="39"/>
  <c r="D312" i="39"/>
  <c r="E312" i="39"/>
  <c r="D313" i="39"/>
  <c r="E313" i="39"/>
  <c r="D314" i="39"/>
  <c r="E314" i="39"/>
  <c r="D315" i="39"/>
  <c r="E315" i="39"/>
  <c r="D316" i="39"/>
  <c r="E316" i="39"/>
  <c r="D317" i="39"/>
  <c r="E317" i="39"/>
  <c r="D318" i="39"/>
  <c r="E318" i="39"/>
  <c r="D319" i="39"/>
  <c r="E319" i="39"/>
  <c r="D320" i="39"/>
  <c r="E320" i="39"/>
  <c r="D321" i="39"/>
  <c r="E321" i="39"/>
  <c r="D322" i="39"/>
  <c r="E322" i="39"/>
  <c r="D323" i="39"/>
  <c r="E323" i="39"/>
  <c r="D324" i="39"/>
  <c r="E324" i="39"/>
  <c r="D325" i="39"/>
  <c r="E325" i="39"/>
  <c r="D326" i="39"/>
  <c r="E326" i="39"/>
  <c r="D327" i="39"/>
  <c r="E327" i="39"/>
  <c r="D328" i="39"/>
  <c r="E328" i="39"/>
  <c r="D329" i="39"/>
  <c r="E329" i="39"/>
  <c r="D330" i="39"/>
  <c r="E330" i="39"/>
  <c r="D331" i="39"/>
  <c r="E331" i="39"/>
  <c r="D332" i="39"/>
  <c r="E332" i="39"/>
  <c r="D333" i="39"/>
  <c r="E333" i="39"/>
  <c r="D334" i="39"/>
  <c r="E334" i="39"/>
  <c r="D335" i="39"/>
  <c r="E335" i="39"/>
  <c r="D336" i="39"/>
  <c r="E336" i="39"/>
  <c r="D337" i="39"/>
  <c r="E337" i="39"/>
  <c r="D338" i="39"/>
  <c r="E338" i="39"/>
  <c r="D339" i="39"/>
  <c r="E339" i="39"/>
  <c r="D340" i="39"/>
  <c r="E340" i="39"/>
  <c r="D341" i="39"/>
  <c r="E341" i="39"/>
  <c r="D342" i="39"/>
  <c r="E342" i="39"/>
  <c r="D343" i="39"/>
  <c r="E343" i="39"/>
  <c r="D344" i="39"/>
  <c r="E344" i="39"/>
  <c r="D345" i="39"/>
  <c r="E345" i="39"/>
  <c r="D346" i="39"/>
  <c r="E346" i="39"/>
  <c r="D347" i="39"/>
  <c r="E347" i="39"/>
  <c r="D348" i="39"/>
  <c r="E348" i="39"/>
  <c r="D349" i="39"/>
  <c r="E349" i="39"/>
  <c r="D350" i="39"/>
  <c r="E350" i="39"/>
  <c r="D351" i="39"/>
  <c r="E351" i="39"/>
  <c r="D352" i="39"/>
  <c r="E352" i="39"/>
  <c r="D353" i="39"/>
  <c r="E353" i="39"/>
  <c r="D354" i="39"/>
  <c r="E354" i="39"/>
  <c r="D355" i="39"/>
  <c r="E355" i="39"/>
  <c r="D356" i="39"/>
  <c r="E356" i="39"/>
  <c r="D357" i="39"/>
  <c r="E357" i="39"/>
  <c r="D358" i="39"/>
  <c r="E358" i="39"/>
  <c r="D359" i="39"/>
  <c r="E359" i="39"/>
  <c r="D360" i="39"/>
  <c r="E360" i="39"/>
  <c r="D361" i="39"/>
  <c r="E361" i="39"/>
  <c r="D362" i="39"/>
  <c r="E362" i="39"/>
  <c r="D363" i="39"/>
  <c r="E363" i="39"/>
  <c r="D364" i="39"/>
  <c r="E364" i="39"/>
  <c r="D365" i="39"/>
  <c r="E365" i="39"/>
  <c r="D366" i="39"/>
  <c r="E366" i="39"/>
  <c r="D367" i="39"/>
  <c r="E367" i="39"/>
  <c r="D368" i="39"/>
  <c r="E368" i="39"/>
  <c r="D369" i="39"/>
  <c r="E369" i="39"/>
  <c r="D370" i="39"/>
  <c r="E370" i="39"/>
  <c r="D371" i="39"/>
  <c r="E371" i="39"/>
  <c r="D372" i="39"/>
  <c r="E372" i="39"/>
  <c r="D373" i="39"/>
  <c r="E373" i="39"/>
  <c r="D374" i="39"/>
  <c r="E374" i="39"/>
  <c r="D375" i="39"/>
  <c r="E375" i="39"/>
  <c r="D376" i="39"/>
  <c r="E376" i="39"/>
  <c r="D377" i="39"/>
  <c r="E377" i="39"/>
  <c r="D378" i="39"/>
  <c r="E378" i="39"/>
  <c r="D379" i="39"/>
  <c r="E379" i="39"/>
  <c r="D380" i="39"/>
  <c r="E380" i="39"/>
  <c r="D381" i="39"/>
  <c r="E381" i="39"/>
  <c r="D382" i="39"/>
  <c r="E382" i="39"/>
  <c r="D383" i="39"/>
  <c r="E383" i="39"/>
  <c r="D384" i="39"/>
  <c r="E384" i="39"/>
  <c r="D385" i="39"/>
  <c r="E385" i="39"/>
  <c r="D386" i="39"/>
  <c r="E386" i="39"/>
  <c r="D387" i="39"/>
  <c r="E387" i="39"/>
  <c r="D388" i="39"/>
  <c r="E388" i="39"/>
  <c r="D389" i="39"/>
  <c r="E389" i="39"/>
  <c r="D390" i="39"/>
  <c r="E390" i="39"/>
  <c r="D391" i="39"/>
  <c r="E391" i="39"/>
  <c r="D392" i="39"/>
  <c r="E392" i="39"/>
  <c r="D393" i="39"/>
  <c r="E393" i="39"/>
  <c r="D394" i="39"/>
  <c r="E394" i="39"/>
  <c r="D395" i="39"/>
  <c r="E395" i="39"/>
  <c r="D396" i="39"/>
  <c r="E396" i="39"/>
  <c r="D397" i="39"/>
  <c r="E397" i="39"/>
  <c r="D398" i="39"/>
  <c r="E398" i="39"/>
  <c r="D399" i="39"/>
  <c r="E399" i="39"/>
  <c r="D400" i="39"/>
  <c r="E400" i="39"/>
  <c r="D401" i="39"/>
  <c r="E401" i="39"/>
  <c r="D402" i="39"/>
  <c r="E402" i="39"/>
  <c r="D403" i="39"/>
  <c r="E403" i="39"/>
  <c r="D404" i="39"/>
  <c r="E404" i="39"/>
  <c r="D405" i="39"/>
  <c r="E405" i="39"/>
  <c r="D406" i="39"/>
  <c r="E406" i="39"/>
  <c r="D407" i="39"/>
  <c r="E407" i="39"/>
  <c r="D408" i="39"/>
  <c r="E408" i="39"/>
  <c r="D409" i="39"/>
  <c r="E409" i="39"/>
  <c r="D410" i="39"/>
  <c r="E410" i="39"/>
  <c r="D411" i="39"/>
  <c r="E411" i="39"/>
  <c r="D412" i="39"/>
  <c r="E412" i="39"/>
  <c r="D413" i="39"/>
  <c r="E413" i="39"/>
  <c r="D414" i="39"/>
  <c r="E414" i="39"/>
  <c r="D415" i="39"/>
  <c r="E415" i="39"/>
  <c r="D416" i="39"/>
  <c r="E416" i="39"/>
  <c r="D417" i="39"/>
  <c r="E417" i="39"/>
  <c r="D418" i="39"/>
  <c r="E418" i="39"/>
  <c r="D419" i="39"/>
  <c r="E419" i="39"/>
  <c r="D420" i="39"/>
  <c r="E420" i="39"/>
  <c r="D421" i="39"/>
  <c r="E421" i="39"/>
  <c r="D422" i="39"/>
  <c r="E422" i="39"/>
  <c r="D423" i="39"/>
  <c r="E423" i="39"/>
  <c r="D424" i="39"/>
  <c r="E424" i="39"/>
  <c r="D425" i="39"/>
  <c r="E425" i="39"/>
  <c r="D426" i="39"/>
  <c r="E426" i="39"/>
  <c r="D427" i="39"/>
  <c r="E427" i="39"/>
  <c r="D428" i="39"/>
  <c r="E428" i="39"/>
  <c r="D429" i="39"/>
  <c r="E429" i="39"/>
  <c r="D430" i="39"/>
  <c r="E430" i="39"/>
  <c r="D431" i="39"/>
  <c r="E431" i="39"/>
  <c r="D432" i="39"/>
  <c r="E432" i="39"/>
  <c r="D433" i="39"/>
  <c r="E433" i="39"/>
  <c r="D434" i="39"/>
  <c r="E434" i="39"/>
  <c r="D435" i="39"/>
  <c r="E435" i="39"/>
  <c r="D436" i="39"/>
  <c r="E436" i="39"/>
  <c r="D437" i="39"/>
  <c r="E437" i="39"/>
  <c r="D438" i="39"/>
  <c r="E438" i="39"/>
  <c r="D439" i="39"/>
  <c r="E439" i="39"/>
  <c r="D440" i="39"/>
  <c r="E440" i="39"/>
  <c r="D441" i="39"/>
  <c r="E441" i="39"/>
  <c r="D442" i="39"/>
  <c r="E442" i="39"/>
  <c r="D443" i="39"/>
  <c r="E443" i="39"/>
  <c r="D444" i="39"/>
  <c r="E444" i="39"/>
  <c r="D445" i="39"/>
  <c r="E445" i="39"/>
  <c r="D446" i="39"/>
  <c r="E446" i="39"/>
  <c r="D447" i="39"/>
  <c r="E447" i="39"/>
  <c r="D448" i="39"/>
  <c r="E448" i="39"/>
  <c r="D449" i="39"/>
  <c r="E449" i="39"/>
  <c r="D450" i="39"/>
  <c r="E450" i="39"/>
  <c r="D451" i="39"/>
  <c r="E451" i="39"/>
  <c r="D452" i="39"/>
  <c r="E452" i="39"/>
  <c r="D453" i="39"/>
  <c r="E453" i="39"/>
  <c r="D454" i="39"/>
  <c r="E454" i="39"/>
  <c r="D455" i="39"/>
  <c r="E455" i="39"/>
  <c r="D456" i="39"/>
  <c r="E456" i="39"/>
  <c r="D457" i="39"/>
  <c r="E457" i="39"/>
  <c r="D458" i="39"/>
  <c r="E458" i="39"/>
  <c r="D459" i="39"/>
  <c r="E459" i="39"/>
  <c r="D460" i="39"/>
  <c r="E460" i="39"/>
  <c r="D461" i="39"/>
  <c r="E461" i="39"/>
  <c r="D462" i="39"/>
  <c r="E462" i="39"/>
  <c r="D463" i="39"/>
  <c r="E463" i="39"/>
  <c r="D464" i="39"/>
  <c r="E464" i="39"/>
  <c r="D465" i="39"/>
  <c r="E465" i="39"/>
  <c r="D466" i="39"/>
  <c r="E466" i="39"/>
  <c r="D467" i="39"/>
  <c r="E467" i="39"/>
  <c r="D468" i="39"/>
  <c r="E468" i="39"/>
  <c r="D469" i="39"/>
  <c r="E469" i="39"/>
  <c r="D470" i="39"/>
  <c r="E470" i="39"/>
  <c r="D471" i="39"/>
  <c r="E471" i="39"/>
  <c r="D472" i="39"/>
  <c r="E472" i="39"/>
  <c r="D473" i="39"/>
  <c r="E473" i="39"/>
  <c r="D474" i="39"/>
  <c r="E474" i="39"/>
  <c r="D475" i="39"/>
  <c r="E475" i="39"/>
  <c r="D476" i="39"/>
  <c r="E476" i="39"/>
  <c r="D477" i="39"/>
  <c r="E477" i="39"/>
  <c r="D478" i="39"/>
  <c r="E478" i="39"/>
  <c r="D479" i="39"/>
  <c r="E479" i="39"/>
  <c r="D480" i="39"/>
  <c r="E480" i="39"/>
  <c r="D481" i="39"/>
  <c r="E481" i="39"/>
  <c r="D482" i="39"/>
  <c r="E482" i="39"/>
  <c r="D483" i="39"/>
  <c r="E483" i="39"/>
  <c r="D484" i="39"/>
  <c r="E484" i="39"/>
  <c r="D485" i="39"/>
  <c r="E485" i="39"/>
  <c r="D486" i="39"/>
  <c r="E486" i="39"/>
  <c r="D487" i="39"/>
  <c r="E487" i="39"/>
  <c r="D488" i="39"/>
  <c r="E488" i="39"/>
  <c r="D489" i="39"/>
  <c r="E489" i="39"/>
  <c r="D490" i="39"/>
  <c r="E490" i="39"/>
  <c r="D491" i="39"/>
  <c r="E491" i="39"/>
  <c r="D492" i="39"/>
  <c r="E492" i="39"/>
  <c r="D493" i="39"/>
  <c r="E493" i="39"/>
  <c r="D494" i="39"/>
  <c r="E494" i="39"/>
  <c r="D495" i="39"/>
  <c r="E495" i="39"/>
  <c r="D496" i="39"/>
  <c r="E496" i="39"/>
  <c r="D497" i="39"/>
  <c r="E497" i="39"/>
  <c r="D498" i="39"/>
  <c r="E498" i="39"/>
  <c r="D499" i="39"/>
  <c r="E499" i="39"/>
  <c r="D500" i="39"/>
  <c r="E500" i="39"/>
  <c r="D501" i="39"/>
  <c r="E501" i="39"/>
  <c r="D502" i="39"/>
  <c r="E502" i="39"/>
  <c r="D503" i="39"/>
  <c r="E503" i="39"/>
  <c r="D504" i="39"/>
  <c r="E504" i="39"/>
  <c r="D505" i="39"/>
  <c r="E505" i="39"/>
  <c r="D506" i="39"/>
  <c r="E506" i="39"/>
  <c r="D507" i="39"/>
  <c r="E507" i="39"/>
  <c r="D508" i="39"/>
  <c r="E508" i="39"/>
  <c r="D509" i="39"/>
  <c r="E509" i="39"/>
  <c r="D510" i="39"/>
  <c r="E510" i="39"/>
  <c r="D511" i="39"/>
  <c r="E511" i="39"/>
  <c r="D512" i="39"/>
  <c r="E512" i="39"/>
  <c r="D513" i="39"/>
  <c r="E513" i="39"/>
  <c r="D514" i="39"/>
  <c r="E514" i="39"/>
  <c r="D515" i="39"/>
  <c r="E515" i="39"/>
  <c r="D516" i="39"/>
  <c r="E516" i="39"/>
  <c r="D517" i="39"/>
  <c r="E517" i="39"/>
  <c r="D518" i="39"/>
  <c r="E518" i="39"/>
  <c r="D519" i="39"/>
  <c r="E519" i="39"/>
  <c r="D520" i="39"/>
  <c r="E520" i="39"/>
  <c r="D521" i="39"/>
  <c r="E521" i="39"/>
  <c r="D522" i="39"/>
  <c r="E522" i="39"/>
  <c r="D523" i="39"/>
  <c r="E523" i="39"/>
  <c r="D524" i="39"/>
  <c r="E524" i="39"/>
  <c r="D525" i="39"/>
  <c r="E525" i="39"/>
  <c r="D526" i="39"/>
  <c r="E526" i="39"/>
  <c r="D527" i="39"/>
  <c r="E527" i="39"/>
  <c r="D528" i="39"/>
  <c r="E528" i="39"/>
  <c r="D529" i="39"/>
  <c r="E529" i="39"/>
  <c r="D530" i="39"/>
  <c r="E530" i="39"/>
  <c r="D531" i="39"/>
  <c r="E531" i="39"/>
  <c r="D532" i="39"/>
  <c r="E532" i="39"/>
  <c r="D533" i="39"/>
  <c r="E533" i="39"/>
  <c r="D534" i="39"/>
  <c r="E534" i="39"/>
  <c r="D535" i="39"/>
  <c r="E535" i="39"/>
  <c r="D536" i="39"/>
  <c r="E536" i="39"/>
  <c r="D537" i="39"/>
  <c r="E537" i="39"/>
  <c r="D538" i="39"/>
  <c r="E538" i="39"/>
  <c r="D539" i="39"/>
  <c r="E539" i="39"/>
  <c r="D540" i="39"/>
  <c r="E540" i="39"/>
  <c r="D541" i="39"/>
  <c r="E541" i="39"/>
  <c r="D542" i="39"/>
  <c r="E542" i="39"/>
  <c r="D543" i="39"/>
  <c r="E543" i="39"/>
  <c r="D544" i="39"/>
  <c r="E544" i="39"/>
  <c r="D545" i="39"/>
  <c r="E545" i="39"/>
  <c r="D546" i="39"/>
  <c r="E546" i="39"/>
  <c r="D547" i="39"/>
  <c r="E547" i="39"/>
  <c r="D548" i="39"/>
  <c r="E548" i="39"/>
  <c r="D549" i="39"/>
  <c r="E549" i="39"/>
  <c r="D550" i="39"/>
  <c r="E550" i="39"/>
  <c r="D551" i="39"/>
  <c r="E551" i="39"/>
  <c r="D552" i="39"/>
  <c r="E552" i="39"/>
  <c r="D553" i="39"/>
  <c r="E553" i="39"/>
  <c r="D554" i="39"/>
  <c r="E554" i="39"/>
  <c r="D555" i="39"/>
  <c r="E555" i="39"/>
  <c r="D556" i="39"/>
  <c r="E556" i="39"/>
  <c r="D557" i="39"/>
  <c r="E557" i="39"/>
  <c r="D558" i="39"/>
  <c r="E558" i="39"/>
  <c r="D559" i="39"/>
  <c r="E559" i="39"/>
  <c r="D560" i="39"/>
  <c r="E560" i="39"/>
  <c r="D561" i="39"/>
  <c r="E561" i="39"/>
  <c r="D562" i="39"/>
  <c r="E562" i="39"/>
  <c r="D563" i="39"/>
  <c r="E563" i="39"/>
  <c r="D564" i="39"/>
  <c r="E564" i="39"/>
  <c r="D565" i="39"/>
  <c r="E565" i="39"/>
  <c r="D566" i="39"/>
  <c r="E566" i="39"/>
  <c r="D567" i="39"/>
  <c r="E567" i="39"/>
  <c r="D568" i="39"/>
  <c r="E568" i="39"/>
  <c r="D569" i="39"/>
  <c r="E569" i="39"/>
  <c r="D570" i="39"/>
  <c r="E570" i="39"/>
  <c r="D571" i="39"/>
  <c r="E571" i="39"/>
  <c r="D572" i="39"/>
  <c r="E572" i="39"/>
  <c r="D573" i="39"/>
  <c r="E573" i="39"/>
  <c r="D574" i="39"/>
  <c r="E574" i="39"/>
  <c r="D575" i="39"/>
  <c r="E575" i="39"/>
  <c r="D576" i="39"/>
  <c r="E576" i="39"/>
  <c r="D577" i="39"/>
  <c r="E577" i="39"/>
  <c r="D578" i="39"/>
  <c r="E578" i="39"/>
  <c r="D579" i="39"/>
  <c r="E579" i="39"/>
  <c r="D580" i="39"/>
  <c r="E580" i="39"/>
  <c r="D581" i="39"/>
  <c r="E581" i="39"/>
  <c r="D582" i="39"/>
  <c r="E582" i="39"/>
  <c r="D583" i="39"/>
  <c r="E583" i="39"/>
  <c r="D584" i="39"/>
  <c r="E584" i="39"/>
  <c r="D585" i="39"/>
  <c r="E585" i="39"/>
  <c r="D586" i="39"/>
  <c r="E586" i="39"/>
  <c r="D587" i="39"/>
  <c r="E587" i="39"/>
  <c r="D588" i="39"/>
  <c r="E588" i="39"/>
  <c r="D589" i="39"/>
  <c r="E589" i="39"/>
  <c r="D590" i="39"/>
  <c r="E590" i="39"/>
  <c r="D591" i="39"/>
  <c r="E591" i="39"/>
  <c r="D592" i="39"/>
  <c r="E592" i="39"/>
  <c r="D593" i="39"/>
  <c r="E593" i="39"/>
  <c r="D594" i="39"/>
  <c r="E594" i="39"/>
  <c r="D595" i="39"/>
  <c r="E595" i="39"/>
  <c r="D596" i="39"/>
  <c r="E596" i="39"/>
  <c r="D597" i="39"/>
  <c r="E597" i="39"/>
  <c r="D598" i="39"/>
  <c r="E598" i="39"/>
  <c r="D599" i="39"/>
  <c r="E599" i="39"/>
  <c r="D600" i="39"/>
  <c r="E600" i="39"/>
  <c r="D601" i="39"/>
  <c r="E601" i="39"/>
  <c r="D602" i="39"/>
  <c r="E602" i="39"/>
  <c r="D603" i="39"/>
  <c r="E603" i="39"/>
  <c r="D604" i="39"/>
  <c r="E604" i="39"/>
  <c r="D605" i="39"/>
  <c r="E605" i="39"/>
  <c r="D606" i="39"/>
  <c r="E606" i="39"/>
  <c r="D607" i="39"/>
  <c r="E607" i="39"/>
  <c r="D608" i="39"/>
  <c r="E608" i="39"/>
  <c r="D609" i="39"/>
  <c r="E609" i="39"/>
  <c r="D610" i="39"/>
  <c r="E610" i="39"/>
  <c r="D611" i="39"/>
  <c r="E611" i="39"/>
  <c r="D612" i="39"/>
  <c r="E612" i="39"/>
  <c r="D613" i="39"/>
  <c r="E613" i="39"/>
  <c r="D614" i="39"/>
  <c r="E614" i="39"/>
  <c r="D615" i="39"/>
  <c r="E615" i="39"/>
  <c r="D616" i="39"/>
  <c r="E616" i="39"/>
  <c r="D617" i="39"/>
  <c r="E617" i="39"/>
  <c r="D618" i="39"/>
  <c r="E618" i="39"/>
  <c r="D619" i="39"/>
  <c r="E619" i="39"/>
  <c r="D620" i="39"/>
  <c r="E620" i="39"/>
  <c r="D621" i="39"/>
  <c r="E621" i="39"/>
  <c r="D622" i="39"/>
  <c r="E622" i="39"/>
  <c r="D623" i="39"/>
  <c r="E623" i="39"/>
  <c r="D624" i="39"/>
  <c r="E624" i="39"/>
  <c r="D625" i="39"/>
  <c r="E625" i="39"/>
  <c r="D626" i="39"/>
  <c r="E626" i="39"/>
  <c r="D627" i="39"/>
  <c r="E627" i="39"/>
  <c r="D628" i="39"/>
  <c r="E628" i="39"/>
  <c r="D629" i="39"/>
  <c r="E629" i="39"/>
  <c r="D630" i="39"/>
  <c r="E630" i="39"/>
  <c r="D631" i="39"/>
  <c r="E631" i="39"/>
  <c r="D632" i="39"/>
  <c r="E632" i="39"/>
  <c r="D633" i="39"/>
  <c r="E633" i="39"/>
  <c r="D634" i="39"/>
  <c r="E634" i="39"/>
  <c r="D635" i="39"/>
  <c r="E635" i="39"/>
  <c r="D636" i="39"/>
  <c r="E636" i="39"/>
  <c r="D637" i="39"/>
  <c r="E637" i="39"/>
  <c r="D638" i="39"/>
  <c r="E638" i="39"/>
  <c r="D639" i="39"/>
  <c r="E639" i="39"/>
  <c r="D640" i="39"/>
  <c r="E640" i="39"/>
  <c r="D641" i="39"/>
  <c r="E641" i="39"/>
  <c r="D642" i="39"/>
  <c r="E642" i="39"/>
  <c r="D643" i="39"/>
  <c r="E643" i="39"/>
  <c r="D644" i="39"/>
  <c r="E644" i="39"/>
  <c r="D645" i="39"/>
  <c r="E645" i="39"/>
  <c r="D646" i="39"/>
  <c r="E646" i="39"/>
  <c r="D647" i="39"/>
  <c r="E647" i="39"/>
  <c r="D648" i="39"/>
  <c r="E648" i="39"/>
  <c r="D649" i="39"/>
  <c r="E649" i="39"/>
  <c r="D650" i="39"/>
  <c r="E650" i="39"/>
  <c r="D651" i="39"/>
  <c r="E651" i="39"/>
  <c r="D652" i="39"/>
  <c r="E652" i="39"/>
  <c r="D653" i="39"/>
  <c r="E653" i="39"/>
  <c r="D654" i="39"/>
  <c r="E654" i="39"/>
  <c r="D655" i="39"/>
  <c r="E655" i="39"/>
  <c r="D656" i="39"/>
  <c r="E656" i="39"/>
  <c r="D657" i="39"/>
  <c r="E657" i="39"/>
  <c r="D658" i="39"/>
  <c r="E658" i="39"/>
  <c r="D659" i="39"/>
  <c r="E659" i="39"/>
  <c r="D660" i="39"/>
  <c r="E660" i="39"/>
  <c r="D661" i="39"/>
  <c r="E661" i="39"/>
  <c r="D662" i="39"/>
  <c r="E662" i="39"/>
  <c r="D663" i="39"/>
  <c r="E663" i="39"/>
  <c r="D664" i="39"/>
  <c r="E664" i="39"/>
  <c r="D665" i="39"/>
  <c r="E665" i="39"/>
  <c r="D666" i="39"/>
  <c r="E666" i="39"/>
  <c r="D667" i="39"/>
  <c r="E667" i="39"/>
  <c r="D668" i="39"/>
  <c r="E668" i="39"/>
  <c r="D669" i="39"/>
  <c r="E669" i="39"/>
  <c r="D670" i="39"/>
  <c r="E670" i="39"/>
  <c r="D671" i="39"/>
  <c r="E671" i="39"/>
  <c r="D672" i="39"/>
  <c r="E672" i="39"/>
  <c r="D673" i="39"/>
  <c r="E673" i="39"/>
  <c r="D674" i="39"/>
  <c r="E674" i="39"/>
  <c r="D675" i="39"/>
  <c r="E675" i="39"/>
  <c r="D676" i="39"/>
  <c r="E676" i="39"/>
  <c r="D677" i="39"/>
  <c r="E677" i="39"/>
  <c r="D678" i="39"/>
  <c r="E678" i="39"/>
  <c r="D679" i="39"/>
  <c r="E679" i="39"/>
  <c r="D680" i="39"/>
  <c r="E680" i="39"/>
  <c r="D681" i="39"/>
  <c r="E681" i="39"/>
  <c r="D682" i="39"/>
  <c r="E682" i="39"/>
  <c r="D683" i="39"/>
  <c r="E683" i="39"/>
  <c r="D684" i="39"/>
  <c r="E684" i="39"/>
  <c r="D685" i="39"/>
  <c r="E685" i="39"/>
  <c r="D686" i="39"/>
  <c r="E686" i="39"/>
  <c r="D687" i="39"/>
  <c r="E687" i="39"/>
  <c r="D688" i="39"/>
  <c r="E688" i="39"/>
  <c r="D689" i="39"/>
  <c r="E689" i="39"/>
  <c r="D690" i="39"/>
  <c r="E690" i="39"/>
  <c r="D691" i="39"/>
  <c r="E691" i="39"/>
  <c r="D692" i="39"/>
  <c r="E692" i="39"/>
  <c r="D693" i="39"/>
  <c r="E693" i="39"/>
  <c r="D694" i="39"/>
  <c r="E694" i="39"/>
  <c r="D695" i="39"/>
  <c r="E695" i="39"/>
  <c r="D696" i="39"/>
  <c r="E696" i="39"/>
  <c r="D697" i="39"/>
  <c r="E697" i="39"/>
  <c r="D698" i="39"/>
  <c r="E698" i="39"/>
  <c r="D699" i="39"/>
  <c r="E699" i="39"/>
  <c r="D700" i="39"/>
  <c r="E700" i="39"/>
  <c r="D701" i="39"/>
  <c r="E701" i="39"/>
  <c r="D702" i="39"/>
  <c r="E702" i="39"/>
  <c r="D703" i="39"/>
  <c r="E703" i="39"/>
  <c r="D704" i="39"/>
  <c r="E704" i="39"/>
  <c r="D705" i="39"/>
  <c r="E705" i="39"/>
  <c r="D706" i="39"/>
  <c r="E706" i="39"/>
  <c r="D707" i="39"/>
  <c r="E707" i="39"/>
  <c r="D708" i="39"/>
  <c r="E708" i="39"/>
  <c r="D709" i="39"/>
  <c r="E709" i="39"/>
  <c r="D710" i="39"/>
  <c r="E710" i="39"/>
  <c r="D711" i="39"/>
  <c r="E711" i="39"/>
  <c r="D712" i="39"/>
  <c r="E712" i="39"/>
  <c r="D713" i="39"/>
  <c r="E713" i="39"/>
  <c r="D714" i="39"/>
  <c r="E714" i="39"/>
  <c r="D715" i="39"/>
  <c r="E715" i="39"/>
  <c r="D716" i="39"/>
  <c r="E716" i="39"/>
  <c r="D717" i="39"/>
  <c r="E717" i="39"/>
  <c r="D718" i="39"/>
  <c r="E718" i="39"/>
  <c r="D719" i="39"/>
  <c r="E719" i="39"/>
  <c r="D720" i="39"/>
  <c r="E720" i="39"/>
  <c r="D721" i="39"/>
  <c r="E721" i="39"/>
  <c r="D722" i="39"/>
  <c r="E722" i="39"/>
  <c r="D723" i="39"/>
  <c r="E723" i="39"/>
  <c r="D724" i="39"/>
  <c r="E724" i="39"/>
  <c r="D725" i="39"/>
  <c r="E725" i="39"/>
  <c r="D726" i="39"/>
  <c r="E726" i="39"/>
  <c r="D727" i="39"/>
  <c r="E727" i="39"/>
  <c r="D728" i="39"/>
  <c r="E728" i="39"/>
  <c r="D729" i="39"/>
  <c r="E729" i="39"/>
  <c r="D730" i="39"/>
  <c r="E730" i="39"/>
  <c r="D731" i="39"/>
  <c r="E731" i="39"/>
  <c r="D732" i="39"/>
  <c r="E732" i="39"/>
  <c r="D733" i="39"/>
  <c r="E733" i="39"/>
  <c r="D734" i="39"/>
  <c r="E734" i="39"/>
  <c r="D735" i="39"/>
  <c r="E735" i="39"/>
  <c r="D736" i="39"/>
  <c r="E736" i="39"/>
  <c r="D737" i="39"/>
  <c r="E737" i="39"/>
  <c r="D738" i="39"/>
  <c r="E738" i="39"/>
  <c r="D739" i="39"/>
  <c r="E739" i="39"/>
  <c r="D740" i="39"/>
  <c r="E740" i="39"/>
  <c r="D741" i="39"/>
  <c r="E741" i="39"/>
  <c r="D742" i="39"/>
  <c r="E742" i="39"/>
  <c r="D743" i="39"/>
  <c r="E743" i="39"/>
  <c r="D744" i="39"/>
  <c r="E744" i="39"/>
  <c r="D745" i="39"/>
  <c r="E745" i="39"/>
  <c r="D746" i="39"/>
  <c r="E746" i="39"/>
  <c r="D747" i="39"/>
  <c r="E747" i="39"/>
  <c r="D748" i="39"/>
  <c r="E748" i="39"/>
  <c r="D749" i="39"/>
  <c r="E749" i="39"/>
  <c r="D750" i="39"/>
  <c r="E750" i="39"/>
  <c r="D751" i="39"/>
  <c r="E751" i="39"/>
  <c r="D752" i="39"/>
  <c r="E752" i="39"/>
  <c r="D753" i="39"/>
  <c r="E753" i="39"/>
  <c r="D754" i="39"/>
  <c r="E754" i="39"/>
  <c r="D755" i="39"/>
  <c r="E755" i="39"/>
  <c r="D756" i="39"/>
  <c r="E756" i="39"/>
  <c r="D757" i="39"/>
  <c r="E757" i="39"/>
  <c r="D758" i="39"/>
  <c r="E758" i="39"/>
  <c r="D759" i="39"/>
  <c r="E759" i="39"/>
  <c r="D760" i="39"/>
  <c r="E760" i="39"/>
  <c r="D761" i="39"/>
  <c r="E761" i="39"/>
  <c r="D762" i="39"/>
  <c r="E762" i="39"/>
  <c r="D763" i="39"/>
  <c r="E763" i="39"/>
  <c r="D764" i="39"/>
  <c r="E764" i="39"/>
  <c r="D765" i="39"/>
  <c r="E765" i="39"/>
  <c r="D766" i="39"/>
  <c r="E766" i="39"/>
  <c r="D767" i="39"/>
  <c r="E767" i="39"/>
  <c r="D768" i="39"/>
  <c r="E768" i="39"/>
  <c r="D769" i="39"/>
  <c r="E769" i="39"/>
  <c r="D770" i="39"/>
  <c r="E770" i="39"/>
  <c r="D771" i="39"/>
  <c r="E771" i="39"/>
  <c r="D772" i="39"/>
  <c r="E772" i="39"/>
  <c r="D773" i="39"/>
  <c r="E773" i="39"/>
  <c r="D774" i="39"/>
  <c r="E774" i="39"/>
  <c r="D775" i="39"/>
  <c r="E775" i="39"/>
  <c r="D776" i="39"/>
  <c r="E776" i="39"/>
  <c r="D777" i="39"/>
  <c r="E777" i="39"/>
  <c r="D778" i="39"/>
  <c r="E778" i="39"/>
  <c r="D779" i="39"/>
  <c r="E779" i="39"/>
  <c r="D780" i="39"/>
  <c r="E780" i="39"/>
  <c r="D781" i="39"/>
  <c r="E781" i="39"/>
  <c r="D782" i="39"/>
  <c r="E782" i="39"/>
  <c r="D783" i="39"/>
  <c r="E783" i="39"/>
  <c r="D784" i="39"/>
  <c r="E784" i="39"/>
  <c r="D785" i="39"/>
  <c r="E785" i="39"/>
  <c r="D786" i="39"/>
  <c r="E786" i="39"/>
  <c r="D787" i="39"/>
  <c r="E787" i="39"/>
  <c r="D788" i="39"/>
  <c r="E788" i="39"/>
  <c r="D789" i="39"/>
  <c r="E789" i="39"/>
  <c r="D790" i="39"/>
  <c r="E790" i="39"/>
  <c r="D791" i="39"/>
  <c r="E791" i="39"/>
  <c r="D792" i="39"/>
  <c r="E792" i="39"/>
  <c r="D793" i="39"/>
  <c r="E793" i="39"/>
  <c r="D794" i="39"/>
  <c r="E794" i="39"/>
  <c r="D795" i="39"/>
  <c r="E795" i="39"/>
  <c r="D796" i="39"/>
  <c r="E796" i="39"/>
  <c r="D797" i="39"/>
  <c r="E797" i="39"/>
  <c r="D798" i="39"/>
  <c r="E798" i="39"/>
  <c r="D799" i="39"/>
  <c r="E799" i="39"/>
  <c r="D800" i="39"/>
  <c r="E800" i="39"/>
  <c r="D801" i="39"/>
  <c r="E801" i="39"/>
  <c r="D802" i="39"/>
  <c r="E802" i="39"/>
  <c r="D803" i="39"/>
  <c r="E803" i="39"/>
  <c r="D804" i="39"/>
  <c r="E804" i="39"/>
  <c r="D805" i="39"/>
  <c r="E805" i="39"/>
  <c r="D806" i="39"/>
  <c r="E806" i="39"/>
  <c r="D807" i="39"/>
  <c r="E807" i="39"/>
  <c r="D808" i="39"/>
  <c r="E808" i="39"/>
  <c r="D809" i="39"/>
  <c r="E809" i="39"/>
  <c r="D810" i="39"/>
  <c r="E810" i="39"/>
  <c r="D811" i="39"/>
  <c r="E811" i="39"/>
  <c r="D812" i="39"/>
  <c r="E812" i="39"/>
  <c r="D813" i="39"/>
  <c r="E813" i="39"/>
  <c r="D814" i="39"/>
  <c r="E814" i="39"/>
  <c r="D815" i="39"/>
  <c r="E815" i="39"/>
  <c r="D816" i="39"/>
  <c r="E816" i="39"/>
  <c r="D817" i="39"/>
  <c r="E817" i="39"/>
  <c r="D818" i="39"/>
  <c r="E818" i="39"/>
  <c r="D819" i="39"/>
  <c r="E819" i="39"/>
  <c r="D820" i="39"/>
  <c r="E820" i="39"/>
  <c r="E29" i="39"/>
  <c r="D29" i="39"/>
  <c r="B813" i="39"/>
  <c r="B814" i="39" s="1"/>
  <c r="B815" i="39" s="1"/>
  <c r="B816" i="39" s="1"/>
  <c r="B817" i="39" s="1"/>
  <c r="B818" i="39" s="1"/>
  <c r="B819" i="39" s="1"/>
  <c r="B820" i="39" s="1"/>
  <c r="C820" i="39" s="1"/>
  <c r="B805" i="39"/>
  <c r="B806" i="39" s="1"/>
  <c r="B807" i="39" s="1"/>
  <c r="B808" i="39" s="1"/>
  <c r="B809" i="39" s="1"/>
  <c r="B810" i="39" s="1"/>
  <c r="B811" i="39" s="1"/>
  <c r="B812" i="39" s="1"/>
  <c r="C812" i="39" s="1"/>
  <c r="B797" i="39"/>
  <c r="B798" i="39" s="1"/>
  <c r="K798" i="39" s="1"/>
  <c r="B789" i="39"/>
  <c r="B790" i="39" s="1"/>
  <c r="B791" i="39" s="1"/>
  <c r="B792" i="39" s="1"/>
  <c r="B793" i="39" s="1"/>
  <c r="B794" i="39" s="1"/>
  <c r="B795" i="39" s="1"/>
  <c r="B796" i="39" s="1"/>
  <c r="C796" i="39" s="1"/>
  <c r="B781" i="39"/>
  <c r="B782" i="39" s="1"/>
  <c r="B783" i="39" s="1"/>
  <c r="B784" i="39" s="1"/>
  <c r="B785" i="39" s="1"/>
  <c r="B786" i="39" s="1"/>
  <c r="B787" i="39" s="1"/>
  <c r="B788" i="39" s="1"/>
  <c r="C788" i="39" s="1"/>
  <c r="B773" i="39"/>
  <c r="K773" i="39" s="1"/>
  <c r="B765" i="39"/>
  <c r="B766" i="39" s="1"/>
  <c r="B767" i="39" s="1"/>
  <c r="B768" i="39" s="1"/>
  <c r="B769" i="39" s="1"/>
  <c r="B770" i="39" s="1"/>
  <c r="B771" i="39" s="1"/>
  <c r="B772" i="39" s="1"/>
  <c r="C772" i="39" s="1"/>
  <c r="B757" i="39"/>
  <c r="C757" i="39" s="1"/>
  <c r="B749" i="39"/>
  <c r="B750" i="39" s="1"/>
  <c r="B751" i="39" s="1"/>
  <c r="B752" i="39" s="1"/>
  <c r="B753" i="39" s="1"/>
  <c r="B754" i="39" s="1"/>
  <c r="B755" i="39" s="1"/>
  <c r="B756" i="39" s="1"/>
  <c r="C756" i="39" s="1"/>
  <c r="B741" i="39"/>
  <c r="B742" i="39" s="1"/>
  <c r="B743" i="39" s="1"/>
  <c r="B744" i="39" s="1"/>
  <c r="B745" i="39" s="1"/>
  <c r="B746" i="39" s="1"/>
  <c r="B747" i="39" s="1"/>
  <c r="B748" i="39" s="1"/>
  <c r="C748" i="39" s="1"/>
  <c r="B733" i="39"/>
  <c r="B734" i="39" s="1"/>
  <c r="B735" i="39" s="1"/>
  <c r="B736" i="39" s="1"/>
  <c r="B737" i="39" s="1"/>
  <c r="B738" i="39" s="1"/>
  <c r="B739" i="39" s="1"/>
  <c r="B740" i="39" s="1"/>
  <c r="C740" i="39" s="1"/>
  <c r="B725" i="39"/>
  <c r="B726" i="39" s="1"/>
  <c r="B727" i="39" s="1"/>
  <c r="B728" i="39" s="1"/>
  <c r="B729" i="39" s="1"/>
  <c r="B730" i="39" s="1"/>
  <c r="B731" i="39" s="1"/>
  <c r="B732" i="39" s="1"/>
  <c r="C732" i="39" s="1"/>
  <c r="B717" i="39"/>
  <c r="B718" i="39" s="1"/>
  <c r="B719" i="39" s="1"/>
  <c r="B720" i="39" s="1"/>
  <c r="B721" i="39" s="1"/>
  <c r="B722" i="39" s="1"/>
  <c r="B723" i="39" s="1"/>
  <c r="B724" i="39" s="1"/>
  <c r="C724" i="39" s="1"/>
  <c r="B709" i="39"/>
  <c r="K709" i="39" s="1"/>
  <c r="B701" i="39"/>
  <c r="B702" i="39" s="1"/>
  <c r="B703" i="39" s="1"/>
  <c r="B704" i="39" s="1"/>
  <c r="B705" i="39" s="1"/>
  <c r="B706" i="39" s="1"/>
  <c r="B707" i="39" s="1"/>
  <c r="B708" i="39" s="1"/>
  <c r="C708" i="39" s="1"/>
  <c r="B693" i="39"/>
  <c r="B694" i="39" s="1"/>
  <c r="B695" i="39" s="1"/>
  <c r="B696" i="39" s="1"/>
  <c r="B697" i="39" s="1"/>
  <c r="B698" i="39" s="1"/>
  <c r="B699" i="39" s="1"/>
  <c r="B700" i="39" s="1"/>
  <c r="C700" i="39" s="1"/>
  <c r="B685" i="39"/>
  <c r="B686" i="39" s="1"/>
  <c r="B687" i="39" s="1"/>
  <c r="B688" i="39" s="1"/>
  <c r="B689" i="39" s="1"/>
  <c r="B690" i="39" s="1"/>
  <c r="B691" i="39" s="1"/>
  <c r="B692" i="39" s="1"/>
  <c r="C692" i="39" s="1"/>
  <c r="B677" i="39"/>
  <c r="B678" i="39" s="1"/>
  <c r="B679" i="39" s="1"/>
  <c r="B680" i="39" s="1"/>
  <c r="B681" i="39" s="1"/>
  <c r="K681" i="39" s="1"/>
  <c r="B669" i="39"/>
  <c r="B670" i="39" s="1"/>
  <c r="B671" i="39" s="1"/>
  <c r="B672" i="39" s="1"/>
  <c r="B673" i="39" s="1"/>
  <c r="B674" i="39" s="1"/>
  <c r="B675" i="39" s="1"/>
  <c r="B676" i="39" s="1"/>
  <c r="C676" i="39" s="1"/>
  <c r="B661" i="39"/>
  <c r="B662" i="39" s="1"/>
  <c r="B663" i="39" s="1"/>
  <c r="B664" i="39" s="1"/>
  <c r="B665" i="39" s="1"/>
  <c r="K665" i="39" s="1"/>
  <c r="B653" i="39"/>
  <c r="B654" i="39" s="1"/>
  <c r="B655" i="39" s="1"/>
  <c r="B656" i="39" s="1"/>
  <c r="B657" i="39" s="1"/>
  <c r="B658" i="39" s="1"/>
  <c r="B659" i="39" s="1"/>
  <c r="B660" i="39" s="1"/>
  <c r="C660" i="39" s="1"/>
  <c r="B645" i="39"/>
  <c r="B646" i="39" s="1"/>
  <c r="B647" i="39" s="1"/>
  <c r="B648" i="39" s="1"/>
  <c r="B649" i="39" s="1"/>
  <c r="B650" i="39" s="1"/>
  <c r="B651" i="39" s="1"/>
  <c r="B652" i="39" s="1"/>
  <c r="C652" i="39" s="1"/>
  <c r="B637" i="39"/>
  <c r="K637" i="39" s="1"/>
  <c r="B629" i="39"/>
  <c r="B630" i="39" s="1"/>
  <c r="B631" i="39" s="1"/>
  <c r="B632" i="39" s="1"/>
  <c r="B633" i="39" s="1"/>
  <c r="B634" i="39" s="1"/>
  <c r="B635" i="39" s="1"/>
  <c r="B636" i="39" s="1"/>
  <c r="C636" i="39" s="1"/>
  <c r="B621" i="39"/>
  <c r="B622" i="39" s="1"/>
  <c r="B623" i="39" s="1"/>
  <c r="B624" i="39" s="1"/>
  <c r="B625" i="39" s="1"/>
  <c r="B626" i="39" s="1"/>
  <c r="B627" i="39" s="1"/>
  <c r="B628" i="39" s="1"/>
  <c r="C628" i="39" s="1"/>
  <c r="B613" i="39"/>
  <c r="B614" i="39" s="1"/>
  <c r="B615" i="39" s="1"/>
  <c r="B616" i="39" s="1"/>
  <c r="B617" i="39" s="1"/>
  <c r="B618" i="39" s="1"/>
  <c r="B619" i="39" s="1"/>
  <c r="B620" i="39" s="1"/>
  <c r="C620" i="39" s="1"/>
  <c r="B605" i="39"/>
  <c r="B606" i="39" s="1"/>
  <c r="B607" i="39" s="1"/>
  <c r="B608" i="39" s="1"/>
  <c r="B609" i="39" s="1"/>
  <c r="B610" i="39" s="1"/>
  <c r="B611" i="39" s="1"/>
  <c r="B612" i="39" s="1"/>
  <c r="C612" i="39" s="1"/>
  <c r="B597" i="39"/>
  <c r="B598" i="39" s="1"/>
  <c r="B599" i="39" s="1"/>
  <c r="B600" i="39" s="1"/>
  <c r="B601" i="39" s="1"/>
  <c r="B602" i="39" s="1"/>
  <c r="B603" i="39" s="1"/>
  <c r="B604" i="39" s="1"/>
  <c r="C604" i="39" s="1"/>
  <c r="B589" i="39"/>
  <c r="B590" i="39" s="1"/>
  <c r="B591" i="39" s="1"/>
  <c r="B592" i="39" s="1"/>
  <c r="B593" i="39" s="1"/>
  <c r="B594" i="39" s="1"/>
  <c r="B595" i="39" s="1"/>
  <c r="B596" i="39" s="1"/>
  <c r="C596" i="39" s="1"/>
  <c r="B581" i="39"/>
  <c r="B582" i="39" s="1"/>
  <c r="B583" i="39" s="1"/>
  <c r="B584" i="39" s="1"/>
  <c r="B585" i="39" s="1"/>
  <c r="B586" i="39" s="1"/>
  <c r="B587" i="39" s="1"/>
  <c r="B588" i="39" s="1"/>
  <c r="C588" i="39" s="1"/>
  <c r="B573" i="39"/>
  <c r="B574" i="39" s="1"/>
  <c r="B575" i="39" s="1"/>
  <c r="B576" i="39" s="1"/>
  <c r="B577" i="39" s="1"/>
  <c r="B578" i="39" s="1"/>
  <c r="B579" i="39" s="1"/>
  <c r="B580" i="39" s="1"/>
  <c r="C580" i="39" s="1"/>
  <c r="B565" i="39"/>
  <c r="B566" i="39" s="1"/>
  <c r="B567" i="39" s="1"/>
  <c r="B568" i="39" s="1"/>
  <c r="B569" i="39" s="1"/>
  <c r="B570" i="39" s="1"/>
  <c r="B571" i="39" s="1"/>
  <c r="B572" i="39" s="1"/>
  <c r="C572" i="39" s="1"/>
  <c r="B557" i="39"/>
  <c r="B558" i="39" s="1"/>
  <c r="B559" i="39" s="1"/>
  <c r="B560" i="39" s="1"/>
  <c r="B561" i="39" s="1"/>
  <c r="B562" i="39" s="1"/>
  <c r="B563" i="39" s="1"/>
  <c r="B564" i="39" s="1"/>
  <c r="C564" i="39" s="1"/>
  <c r="B549" i="39"/>
  <c r="B550" i="39" s="1"/>
  <c r="B551" i="39" s="1"/>
  <c r="B552" i="39" s="1"/>
  <c r="B553" i="39" s="1"/>
  <c r="B554" i="39" s="1"/>
  <c r="B555" i="39" s="1"/>
  <c r="B556" i="39" s="1"/>
  <c r="C556" i="39" s="1"/>
  <c r="B541" i="39"/>
  <c r="B542" i="39" s="1"/>
  <c r="B543" i="39" s="1"/>
  <c r="B544" i="39" s="1"/>
  <c r="B545" i="39" s="1"/>
  <c r="B546" i="39" s="1"/>
  <c r="B547" i="39" s="1"/>
  <c r="B548" i="39" s="1"/>
  <c r="C548" i="39" s="1"/>
  <c r="B533" i="39"/>
  <c r="B534" i="39" s="1"/>
  <c r="B535" i="39" s="1"/>
  <c r="B536" i="39" s="1"/>
  <c r="B537" i="39" s="1"/>
  <c r="B538" i="39" s="1"/>
  <c r="B539" i="39" s="1"/>
  <c r="B540" i="39" s="1"/>
  <c r="C540" i="39" s="1"/>
  <c r="B525" i="39"/>
  <c r="B526" i="39" s="1"/>
  <c r="B527" i="39" s="1"/>
  <c r="B528" i="39" s="1"/>
  <c r="B529" i="39" s="1"/>
  <c r="B530" i="39" s="1"/>
  <c r="B531" i="39" s="1"/>
  <c r="B532" i="39" s="1"/>
  <c r="C532" i="39" s="1"/>
  <c r="B517" i="39"/>
  <c r="B518" i="39" s="1"/>
  <c r="B519" i="39" s="1"/>
  <c r="B520" i="39" s="1"/>
  <c r="B521" i="39" s="1"/>
  <c r="B522" i="39" s="1"/>
  <c r="B523" i="39" s="1"/>
  <c r="B524" i="39" s="1"/>
  <c r="C524" i="39" s="1"/>
  <c r="B509" i="39"/>
  <c r="B510" i="39" s="1"/>
  <c r="B511" i="39" s="1"/>
  <c r="B512" i="39" s="1"/>
  <c r="B513" i="39" s="1"/>
  <c r="B514" i="39" s="1"/>
  <c r="B515" i="39" s="1"/>
  <c r="B516" i="39" s="1"/>
  <c r="C516" i="39" s="1"/>
  <c r="B501" i="39"/>
  <c r="B502" i="39" s="1"/>
  <c r="K502" i="39" s="1"/>
  <c r="B493" i="39"/>
  <c r="B494" i="39" s="1"/>
  <c r="B495" i="39" s="1"/>
  <c r="B496" i="39" s="1"/>
  <c r="B497" i="39" s="1"/>
  <c r="B498" i="39" s="1"/>
  <c r="B499" i="39" s="1"/>
  <c r="B500" i="39" s="1"/>
  <c r="C500" i="39" s="1"/>
  <c r="B485" i="39"/>
  <c r="B486" i="39" s="1"/>
  <c r="B487" i="39" s="1"/>
  <c r="K487" i="39" s="1"/>
  <c r="B477" i="39"/>
  <c r="B478" i="39" s="1"/>
  <c r="B479" i="39" s="1"/>
  <c r="K479" i="39" s="1"/>
  <c r="B469" i="39"/>
  <c r="K469" i="39" s="1"/>
  <c r="B461" i="39"/>
  <c r="B462" i="39" s="1"/>
  <c r="B463" i="39" s="1"/>
  <c r="B464" i="39" s="1"/>
  <c r="B465" i="39" s="1"/>
  <c r="B466" i="39" s="1"/>
  <c r="K466" i="39" s="1"/>
  <c r="B453" i="39"/>
  <c r="B454" i="39" s="1"/>
  <c r="B455" i="39" s="1"/>
  <c r="B456" i="39" s="1"/>
  <c r="B457" i="39" s="1"/>
  <c r="B458" i="39" s="1"/>
  <c r="B459" i="39" s="1"/>
  <c r="B460" i="39" s="1"/>
  <c r="C460" i="39" s="1"/>
  <c r="B445" i="39"/>
  <c r="B446" i="39" s="1"/>
  <c r="B447" i="39" s="1"/>
  <c r="B448" i="39" s="1"/>
  <c r="B449" i="39" s="1"/>
  <c r="B450" i="39" s="1"/>
  <c r="B451" i="39" s="1"/>
  <c r="B452" i="39" s="1"/>
  <c r="C452" i="39" s="1"/>
  <c r="B437" i="39"/>
  <c r="B438" i="39" s="1"/>
  <c r="B439" i="39" s="1"/>
  <c r="B440" i="39" s="1"/>
  <c r="B441" i="39" s="1"/>
  <c r="B442" i="39" s="1"/>
  <c r="B443" i="39" s="1"/>
  <c r="B444" i="39" s="1"/>
  <c r="C444" i="39" s="1"/>
  <c r="B429" i="39"/>
  <c r="B430" i="39" s="1"/>
  <c r="B431" i="39" s="1"/>
  <c r="B432" i="39" s="1"/>
  <c r="B433" i="39" s="1"/>
  <c r="B434" i="39" s="1"/>
  <c r="B435" i="39" s="1"/>
  <c r="B436" i="39" s="1"/>
  <c r="C436" i="39" s="1"/>
  <c r="B421" i="39"/>
  <c r="B422" i="39" s="1"/>
  <c r="B423" i="39" s="1"/>
  <c r="B424" i="39" s="1"/>
  <c r="K424" i="39" s="1"/>
  <c r="B413" i="39"/>
  <c r="B414" i="39" s="1"/>
  <c r="B415" i="39" s="1"/>
  <c r="B416" i="39" s="1"/>
  <c r="B417" i="39" s="1"/>
  <c r="B418" i="39" s="1"/>
  <c r="B419" i="39" s="1"/>
  <c r="B420" i="39" s="1"/>
  <c r="C420" i="39" s="1"/>
  <c r="B405" i="39"/>
  <c r="B406" i="39" s="1"/>
  <c r="B407" i="39" s="1"/>
  <c r="B408" i="39" s="1"/>
  <c r="B409" i="39" s="1"/>
  <c r="B410" i="39" s="1"/>
  <c r="B411" i="39" s="1"/>
  <c r="B412" i="39" s="1"/>
  <c r="C412" i="39" s="1"/>
  <c r="B397" i="39"/>
  <c r="B398" i="39" s="1"/>
  <c r="B399" i="39" s="1"/>
  <c r="B400" i="39" s="1"/>
  <c r="B401" i="39" s="1"/>
  <c r="B402" i="39" s="1"/>
  <c r="B403" i="39" s="1"/>
  <c r="B404" i="39" s="1"/>
  <c r="C404" i="39" s="1"/>
  <c r="B389" i="39"/>
  <c r="B390" i="39" s="1"/>
  <c r="B391" i="39" s="1"/>
  <c r="B392" i="39" s="1"/>
  <c r="B393" i="39" s="1"/>
  <c r="B394" i="39" s="1"/>
  <c r="B395" i="39" s="1"/>
  <c r="B396" i="39" s="1"/>
  <c r="C396" i="39" s="1"/>
  <c r="B381" i="39"/>
  <c r="B382" i="39" s="1"/>
  <c r="B383" i="39" s="1"/>
  <c r="B384" i="39" s="1"/>
  <c r="B385" i="39" s="1"/>
  <c r="B386" i="39" s="1"/>
  <c r="B387" i="39" s="1"/>
  <c r="B388" i="39" s="1"/>
  <c r="C388" i="39" s="1"/>
  <c r="B373" i="39"/>
  <c r="B374" i="39" s="1"/>
  <c r="B375" i="39" s="1"/>
  <c r="B376" i="39" s="1"/>
  <c r="B377" i="39" s="1"/>
  <c r="B378" i="39" s="1"/>
  <c r="B379" i="39" s="1"/>
  <c r="B380" i="39" s="1"/>
  <c r="C380" i="39" s="1"/>
  <c r="B365" i="39"/>
  <c r="B366" i="39" s="1"/>
  <c r="B367" i="39" s="1"/>
  <c r="B368" i="39" s="1"/>
  <c r="B369" i="39" s="1"/>
  <c r="B370" i="39" s="1"/>
  <c r="B371" i="39" s="1"/>
  <c r="B372" i="39" s="1"/>
  <c r="C372" i="39" s="1"/>
  <c r="B357" i="39"/>
  <c r="B358" i="39" s="1"/>
  <c r="B359" i="39" s="1"/>
  <c r="B360" i="39" s="1"/>
  <c r="B361" i="39" s="1"/>
  <c r="B362" i="39" s="1"/>
  <c r="B363" i="39" s="1"/>
  <c r="B364" i="39" s="1"/>
  <c r="C364" i="39" s="1"/>
  <c r="B349" i="39"/>
  <c r="B350" i="39" s="1"/>
  <c r="B351" i="39" s="1"/>
  <c r="B352" i="39" s="1"/>
  <c r="B353" i="39" s="1"/>
  <c r="B354" i="39" s="1"/>
  <c r="B355" i="39" s="1"/>
  <c r="B356" i="39" s="1"/>
  <c r="C356" i="39" s="1"/>
  <c r="B341" i="39"/>
  <c r="B342" i="39" s="1"/>
  <c r="B343" i="39" s="1"/>
  <c r="B344" i="39" s="1"/>
  <c r="B345" i="39" s="1"/>
  <c r="B346" i="39" s="1"/>
  <c r="B347" i="39" s="1"/>
  <c r="B348" i="39" s="1"/>
  <c r="C348" i="39" s="1"/>
  <c r="B333" i="39"/>
  <c r="K333" i="39" s="1"/>
  <c r="B325" i="39"/>
  <c r="B326" i="39" s="1"/>
  <c r="B327" i="39" s="1"/>
  <c r="B328" i="39" s="1"/>
  <c r="B329" i="39" s="1"/>
  <c r="K329" i="39" s="1"/>
  <c r="B317" i="39"/>
  <c r="B318" i="39" s="1"/>
  <c r="B319" i="39" s="1"/>
  <c r="B320" i="39" s="1"/>
  <c r="B321" i="39" s="1"/>
  <c r="B322" i="39" s="1"/>
  <c r="B323" i="39" s="1"/>
  <c r="B324" i="39" s="1"/>
  <c r="C324" i="39" s="1"/>
  <c r="B309" i="39"/>
  <c r="B310" i="39" s="1"/>
  <c r="B311" i="39" s="1"/>
  <c r="B312" i="39" s="1"/>
  <c r="B313" i="39" s="1"/>
  <c r="B314" i="39" s="1"/>
  <c r="B315" i="39" s="1"/>
  <c r="B316" i="39" s="1"/>
  <c r="C316" i="39" s="1"/>
  <c r="B301" i="39"/>
  <c r="B302" i="39" s="1"/>
  <c r="B303" i="39" s="1"/>
  <c r="B304" i="39" s="1"/>
  <c r="B305" i="39" s="1"/>
  <c r="B306" i="39" s="1"/>
  <c r="B307" i="39" s="1"/>
  <c r="B308" i="39" s="1"/>
  <c r="C308" i="39" s="1"/>
  <c r="B293" i="39"/>
  <c r="B294" i="39" s="1"/>
  <c r="B295" i="39" s="1"/>
  <c r="B296" i="39" s="1"/>
  <c r="B297" i="39" s="1"/>
  <c r="B298" i="39" s="1"/>
  <c r="B299" i="39" s="1"/>
  <c r="B300" i="39" s="1"/>
  <c r="C300" i="39" s="1"/>
  <c r="B285" i="39"/>
  <c r="B286" i="39" s="1"/>
  <c r="B287" i="39" s="1"/>
  <c r="B288" i="39" s="1"/>
  <c r="B289" i="39" s="1"/>
  <c r="B290" i="39" s="1"/>
  <c r="B291" i="39" s="1"/>
  <c r="B292" i="39" s="1"/>
  <c r="C292" i="39" s="1"/>
  <c r="B277" i="39"/>
  <c r="B278" i="39" s="1"/>
  <c r="B279" i="39" s="1"/>
  <c r="B280" i="39" s="1"/>
  <c r="B281" i="39" s="1"/>
  <c r="B282" i="39" s="1"/>
  <c r="B283" i="39" s="1"/>
  <c r="B284" i="39" s="1"/>
  <c r="C284" i="39" s="1"/>
  <c r="B269" i="39"/>
  <c r="B270" i="39" s="1"/>
  <c r="B271" i="39" s="1"/>
  <c r="B272" i="39" s="1"/>
  <c r="B273" i="39" s="1"/>
  <c r="B274" i="39" s="1"/>
  <c r="B275" i="39" s="1"/>
  <c r="B276" i="39" s="1"/>
  <c r="C276" i="39" s="1"/>
  <c r="B261" i="39"/>
  <c r="B262" i="39" s="1"/>
  <c r="B263" i="39" s="1"/>
  <c r="B264" i="39" s="1"/>
  <c r="B265" i="39" s="1"/>
  <c r="B266" i="39" s="1"/>
  <c r="B267" i="39" s="1"/>
  <c r="B268" i="39" s="1"/>
  <c r="C268" i="39" s="1"/>
  <c r="B253" i="39"/>
  <c r="B254" i="39" s="1"/>
  <c r="B255" i="39" s="1"/>
  <c r="B256" i="39" s="1"/>
  <c r="B257" i="39" s="1"/>
  <c r="B258" i="39" s="1"/>
  <c r="B259" i="39" s="1"/>
  <c r="B260" i="39" s="1"/>
  <c r="C260" i="39" s="1"/>
  <c r="B245" i="39"/>
  <c r="B246" i="39" s="1"/>
  <c r="B247" i="39" s="1"/>
  <c r="B248" i="39" s="1"/>
  <c r="B249" i="39" s="1"/>
  <c r="B250" i="39" s="1"/>
  <c r="B251" i="39" s="1"/>
  <c r="B252" i="39" s="1"/>
  <c r="C252" i="39" s="1"/>
  <c r="B237" i="39"/>
  <c r="B238" i="39" s="1"/>
  <c r="B239" i="39" s="1"/>
  <c r="B240" i="39" s="1"/>
  <c r="B241" i="39" s="1"/>
  <c r="B242" i="39" s="1"/>
  <c r="B243" i="39" s="1"/>
  <c r="B244" i="39" s="1"/>
  <c r="C244" i="39" s="1"/>
  <c r="B229" i="39"/>
  <c r="B230" i="39" s="1"/>
  <c r="B231" i="39" s="1"/>
  <c r="B232" i="39" s="1"/>
  <c r="B233" i="39" s="1"/>
  <c r="B234" i="39" s="1"/>
  <c r="B235" i="39" s="1"/>
  <c r="B236" i="39" s="1"/>
  <c r="C236" i="39" s="1"/>
  <c r="B221" i="39"/>
  <c r="B222" i="39" s="1"/>
  <c r="B223" i="39" s="1"/>
  <c r="B224" i="39" s="1"/>
  <c r="B225" i="39" s="1"/>
  <c r="B226" i="39" s="1"/>
  <c r="B227" i="39" s="1"/>
  <c r="B228" i="39" s="1"/>
  <c r="C228" i="39" s="1"/>
  <c r="B213" i="39"/>
  <c r="B214" i="39" s="1"/>
  <c r="B215" i="39" s="1"/>
  <c r="B216" i="39" s="1"/>
  <c r="B217" i="39" s="1"/>
  <c r="B218" i="39" s="1"/>
  <c r="B219" i="39" s="1"/>
  <c r="B220" i="39" s="1"/>
  <c r="C220" i="39" s="1"/>
  <c r="B205" i="39"/>
  <c r="B206" i="39" s="1"/>
  <c r="B207" i="39" s="1"/>
  <c r="B208" i="39" s="1"/>
  <c r="B209" i="39" s="1"/>
  <c r="B210" i="39" s="1"/>
  <c r="B211" i="39" s="1"/>
  <c r="B212" i="39" s="1"/>
  <c r="C212" i="39" s="1"/>
  <c r="B197" i="39"/>
  <c r="B198" i="39" s="1"/>
  <c r="B199" i="39" s="1"/>
  <c r="B200" i="39" s="1"/>
  <c r="B201" i="39" s="1"/>
  <c r="B202" i="39" s="1"/>
  <c r="B203" i="39" s="1"/>
  <c r="B204" i="39" s="1"/>
  <c r="C204" i="39" s="1"/>
  <c r="B189" i="39"/>
  <c r="B190" i="39" s="1"/>
  <c r="B191" i="39" s="1"/>
  <c r="B192" i="39" s="1"/>
  <c r="B193" i="39" s="1"/>
  <c r="B194" i="39" s="1"/>
  <c r="B195" i="39" s="1"/>
  <c r="B196" i="39" s="1"/>
  <c r="C196" i="39" s="1"/>
  <c r="B181" i="39"/>
  <c r="B182" i="39" s="1"/>
  <c r="B183" i="39" s="1"/>
  <c r="K183" i="39" s="1"/>
  <c r="B173" i="39"/>
  <c r="B174" i="39" s="1"/>
  <c r="B175" i="39" s="1"/>
  <c r="B176" i="39" s="1"/>
  <c r="B177" i="39" s="1"/>
  <c r="B178" i="39" s="1"/>
  <c r="B179" i="39" s="1"/>
  <c r="B180" i="39" s="1"/>
  <c r="C180" i="39" s="1"/>
  <c r="B165" i="39"/>
  <c r="B166" i="39" s="1"/>
  <c r="B167" i="39" s="1"/>
  <c r="B168" i="39" s="1"/>
  <c r="B169" i="39" s="1"/>
  <c r="B170" i="39" s="1"/>
  <c r="B171" i="39" s="1"/>
  <c r="B172" i="39" s="1"/>
  <c r="C172" i="39" s="1"/>
  <c r="B157" i="39"/>
  <c r="B158" i="39" s="1"/>
  <c r="B159" i="39" s="1"/>
  <c r="B160" i="39" s="1"/>
  <c r="B161" i="39" s="1"/>
  <c r="B162" i="39" s="1"/>
  <c r="B163" i="39" s="1"/>
  <c r="B164" i="39" s="1"/>
  <c r="C164" i="39" s="1"/>
  <c r="B149" i="39"/>
  <c r="B150" i="39" s="1"/>
  <c r="B151" i="39" s="1"/>
  <c r="B152" i="39" s="1"/>
  <c r="B153" i="39" s="1"/>
  <c r="B154" i="39" s="1"/>
  <c r="B155" i="39" s="1"/>
  <c r="B156" i="39" s="1"/>
  <c r="C156" i="39" s="1"/>
  <c r="B141" i="39"/>
  <c r="B142" i="39" s="1"/>
  <c r="B143" i="39" s="1"/>
  <c r="B144" i="39" s="1"/>
  <c r="B145" i="39" s="1"/>
  <c r="B146" i="39" s="1"/>
  <c r="B147" i="39" s="1"/>
  <c r="B148" i="39" s="1"/>
  <c r="C148" i="39" s="1"/>
  <c r="B133" i="39"/>
  <c r="B134" i="39" s="1"/>
  <c r="B135" i="39" s="1"/>
  <c r="B136" i="39" s="1"/>
  <c r="B137" i="39" s="1"/>
  <c r="B138" i="39" s="1"/>
  <c r="B139" i="39" s="1"/>
  <c r="B140" i="39" s="1"/>
  <c r="C140" i="39" s="1"/>
  <c r="B125" i="39"/>
  <c r="B126" i="39" s="1"/>
  <c r="B127" i="39" s="1"/>
  <c r="K127" i="39" s="1"/>
  <c r="B117" i="39"/>
  <c r="K117" i="39" s="1"/>
  <c r="B109" i="39"/>
  <c r="B110" i="39" s="1"/>
  <c r="B111" i="39" s="1"/>
  <c r="B112" i="39" s="1"/>
  <c r="B113" i="39" s="1"/>
  <c r="B114" i="39" s="1"/>
  <c r="B115" i="39" s="1"/>
  <c r="B116" i="39" s="1"/>
  <c r="C116" i="39" s="1"/>
  <c r="B101" i="39"/>
  <c r="B102" i="39" s="1"/>
  <c r="B103" i="39" s="1"/>
  <c r="B104" i="39" s="1"/>
  <c r="B105" i="39" s="1"/>
  <c r="B106" i="39" s="1"/>
  <c r="B107" i="39" s="1"/>
  <c r="B108" i="39" s="1"/>
  <c r="C108" i="39" s="1"/>
  <c r="B93" i="39"/>
  <c r="B94" i="39" s="1"/>
  <c r="B95" i="39" s="1"/>
  <c r="B96" i="39" s="1"/>
  <c r="B97" i="39" s="1"/>
  <c r="B98" i="39" s="1"/>
  <c r="B99" i="39" s="1"/>
  <c r="B100" i="39" s="1"/>
  <c r="C100" i="39" s="1"/>
  <c r="B85" i="39"/>
  <c r="B86" i="39" s="1"/>
  <c r="B87" i="39" s="1"/>
  <c r="B88" i="39" s="1"/>
  <c r="B89" i="39" s="1"/>
  <c r="B90" i="39" s="1"/>
  <c r="B91" i="39" s="1"/>
  <c r="B92" i="39" s="1"/>
  <c r="C92" i="39" s="1"/>
  <c r="B77" i="39"/>
  <c r="C77" i="39" s="1"/>
  <c r="B69" i="39"/>
  <c r="B70" i="39" s="1"/>
  <c r="B71" i="39" s="1"/>
  <c r="B72" i="39" s="1"/>
  <c r="B73" i="39" s="1"/>
  <c r="B74" i="39" s="1"/>
  <c r="B75" i="39" s="1"/>
  <c r="B76" i="39" s="1"/>
  <c r="C76" i="39" s="1"/>
  <c r="B61" i="39"/>
  <c r="B62" i="39" s="1"/>
  <c r="B63" i="39" s="1"/>
  <c r="B64" i="39" s="1"/>
  <c r="B65" i="39" s="1"/>
  <c r="B66" i="39" s="1"/>
  <c r="B67" i="39" s="1"/>
  <c r="B68" i="39" s="1"/>
  <c r="C68" i="39" s="1"/>
  <c r="B53" i="39"/>
  <c r="B54" i="39" s="1"/>
  <c r="B55" i="39" s="1"/>
  <c r="B56" i="39" s="1"/>
  <c r="B57" i="39" s="1"/>
  <c r="B58" i="39" s="1"/>
  <c r="B59" i="39" s="1"/>
  <c r="B60" i="39" s="1"/>
  <c r="C60" i="39" s="1"/>
  <c r="B45" i="39"/>
  <c r="B46" i="39" s="1"/>
  <c r="B47" i="39" s="1"/>
  <c r="B48" i="39" s="1"/>
  <c r="B49" i="39" s="1"/>
  <c r="B50" i="39" s="1"/>
  <c r="B51" i="39" s="1"/>
  <c r="B52" i="39" s="1"/>
  <c r="C52" i="39" s="1"/>
  <c r="B37" i="39"/>
  <c r="B38" i="39" s="1"/>
  <c r="B39" i="39" s="1"/>
  <c r="B40" i="39" s="1"/>
  <c r="B41" i="39" s="1"/>
  <c r="B42" i="39" s="1"/>
  <c r="B43" i="39" s="1"/>
  <c r="B44" i="39" s="1"/>
  <c r="C44" i="39" s="1"/>
  <c r="B29" i="39"/>
  <c r="C29" i="39" s="1"/>
  <c r="D24" i="39"/>
  <c r="K198" i="14"/>
  <c r="G166" i="14"/>
  <c r="K44" i="38"/>
  <c r="K45" i="38" s="1"/>
  <c r="E45" i="38" s="1"/>
  <c r="K37" i="38"/>
  <c r="K38" i="38" s="1"/>
  <c r="E44" i="38" s="1"/>
  <c r="K58" i="38"/>
  <c r="K59" i="38" s="1"/>
  <c r="E37" i="38" s="1"/>
  <c r="E35" i="40" l="1"/>
  <c r="E36" i="40"/>
  <c r="E46" i="38"/>
  <c r="E37" i="40"/>
  <c r="K738" i="39"/>
  <c r="K649" i="39"/>
  <c r="K537" i="39"/>
  <c r="E27" i="40"/>
  <c r="K343" i="39"/>
  <c r="K227" i="39"/>
  <c r="K143" i="39"/>
  <c r="K433" i="39"/>
  <c r="K739" i="39"/>
  <c r="K650" i="39"/>
  <c r="K544" i="39"/>
  <c r="K478" i="39"/>
  <c r="K360" i="39"/>
  <c r="K228" i="39"/>
  <c r="K160" i="39"/>
  <c r="C677" i="39"/>
  <c r="K731" i="39"/>
  <c r="K609" i="39"/>
  <c r="K536" i="39"/>
  <c r="K412" i="39"/>
  <c r="K342" i="39"/>
  <c r="K210" i="39"/>
  <c r="K142" i="39"/>
  <c r="C674" i="39"/>
  <c r="K720" i="39"/>
  <c r="K588" i="39"/>
  <c r="K519" i="39"/>
  <c r="K405" i="39"/>
  <c r="K319" i="39"/>
  <c r="K209" i="39"/>
  <c r="K101" i="39"/>
  <c r="K807" i="39"/>
  <c r="K690" i="39"/>
  <c r="K581" i="39"/>
  <c r="K518" i="39"/>
  <c r="K404" i="39"/>
  <c r="K297" i="39"/>
  <c r="K192" i="39"/>
  <c r="K52" i="39"/>
  <c r="K806" i="39"/>
  <c r="K689" i="39"/>
  <c r="K563" i="39"/>
  <c r="K511" i="39"/>
  <c r="K387" i="39"/>
  <c r="K296" i="39"/>
  <c r="K169" i="39"/>
  <c r="E34" i="40"/>
  <c r="K754" i="39"/>
  <c r="K672" i="39"/>
  <c r="K562" i="39"/>
  <c r="K500" i="39"/>
  <c r="K368" i="39"/>
  <c r="K236" i="39"/>
  <c r="K168" i="39"/>
  <c r="K753" i="39"/>
  <c r="K671" i="39"/>
  <c r="K555" i="39"/>
  <c r="K493" i="39"/>
  <c r="K361" i="39"/>
  <c r="K235" i="39"/>
  <c r="K161" i="39"/>
  <c r="I520" i="41"/>
  <c r="I477" i="41"/>
  <c r="I394" i="41"/>
  <c r="I323" i="41"/>
  <c r="I258" i="41"/>
  <c r="I459" i="41"/>
  <c r="I393" i="41"/>
  <c r="I305" i="41"/>
  <c r="I241" i="41"/>
  <c r="I415" i="41"/>
  <c r="I455" i="41"/>
  <c r="I389" i="41"/>
  <c r="I301" i="41"/>
  <c r="I240" i="41"/>
  <c r="I345" i="41"/>
  <c r="I262" i="41"/>
  <c r="J184" i="41" s="1"/>
  <c r="L184" i="41" s="1"/>
  <c r="I437" i="41"/>
  <c r="I371" i="41"/>
  <c r="I284" i="41"/>
  <c r="I236" i="41"/>
  <c r="I499" i="41"/>
  <c r="I411" i="41"/>
  <c r="I433" i="41"/>
  <c r="I367" i="41"/>
  <c r="I283" i="41"/>
  <c r="I327" i="41"/>
  <c r="J177" i="41" s="1"/>
  <c r="I221" i="41"/>
  <c r="I503" i="41"/>
  <c r="I416" i="41"/>
  <c r="I349" i="41"/>
  <c r="I279" i="41"/>
  <c r="I481" i="41"/>
  <c r="K580" i="39"/>
  <c r="K386" i="39"/>
  <c r="K60" i="39"/>
  <c r="I461" i="41"/>
  <c r="C306" i="39"/>
  <c r="K805" i="39"/>
  <c r="K752" i="39"/>
  <c r="K737" i="39"/>
  <c r="K719" i="39"/>
  <c r="K696" i="39"/>
  <c r="K688" i="39"/>
  <c r="K670" i="39"/>
  <c r="K648" i="39"/>
  <c r="K587" i="39"/>
  <c r="K579" i="39"/>
  <c r="K561" i="39"/>
  <c r="K543" i="39"/>
  <c r="K535" i="39"/>
  <c r="K517" i="39"/>
  <c r="K499" i="39"/>
  <c r="K477" i="39"/>
  <c r="K411" i="39"/>
  <c r="K403" i="39"/>
  <c r="K385" i="39"/>
  <c r="K367" i="39"/>
  <c r="K359" i="39"/>
  <c r="K341" i="39"/>
  <c r="K317" i="39"/>
  <c r="K280" i="39"/>
  <c r="K234" i="39"/>
  <c r="K226" i="39"/>
  <c r="K208" i="39"/>
  <c r="K190" i="39"/>
  <c r="K167" i="39"/>
  <c r="K159" i="39"/>
  <c r="K141" i="39"/>
  <c r="K59" i="39"/>
  <c r="K51" i="39"/>
  <c r="K379" i="39"/>
  <c r="C305" i="39"/>
  <c r="K786" i="39"/>
  <c r="K748" i="39"/>
  <c r="K736" i="39"/>
  <c r="K718" i="39"/>
  <c r="K695" i="39"/>
  <c r="K687" i="39"/>
  <c r="K669" i="39"/>
  <c r="K632" i="39"/>
  <c r="K586" i="39"/>
  <c r="K578" i="39"/>
  <c r="K560" i="39"/>
  <c r="K542" i="39"/>
  <c r="K534" i="39"/>
  <c r="K516" i="39"/>
  <c r="K498" i="39"/>
  <c r="K456" i="39"/>
  <c r="K410" i="39"/>
  <c r="K402" i="39"/>
  <c r="K384" i="39"/>
  <c r="K366" i="39"/>
  <c r="K358" i="39"/>
  <c r="K324" i="39"/>
  <c r="K302" i="39"/>
  <c r="K279" i="39"/>
  <c r="K233" i="39"/>
  <c r="K225" i="39"/>
  <c r="K207" i="39"/>
  <c r="K189" i="39"/>
  <c r="K166" i="39"/>
  <c r="K148" i="39"/>
  <c r="K126" i="39"/>
  <c r="K58" i="39"/>
  <c r="K50" i="39"/>
  <c r="F133" i="41"/>
  <c r="F135" i="41" s="1"/>
  <c r="K53" i="39"/>
  <c r="E23" i="40"/>
  <c r="E28" i="40" s="1"/>
  <c r="C304" i="39"/>
  <c r="K785" i="39"/>
  <c r="K747" i="39"/>
  <c r="K735" i="39"/>
  <c r="K717" i="39"/>
  <c r="K694" i="39"/>
  <c r="K676" i="39"/>
  <c r="K654" i="39"/>
  <c r="K631" i="39"/>
  <c r="K585" i="39"/>
  <c r="K577" i="39"/>
  <c r="K559" i="39"/>
  <c r="K541" i="39"/>
  <c r="K533" i="39"/>
  <c r="K515" i="39"/>
  <c r="K497" i="39"/>
  <c r="K455" i="39"/>
  <c r="K409" i="39"/>
  <c r="K401" i="39"/>
  <c r="K383" i="39"/>
  <c r="K365" i="39"/>
  <c r="K357" i="39"/>
  <c r="K323" i="39"/>
  <c r="K301" i="39"/>
  <c r="K278" i="39"/>
  <c r="K232" i="39"/>
  <c r="K214" i="39"/>
  <c r="K206" i="39"/>
  <c r="K165" i="39"/>
  <c r="K147" i="39"/>
  <c r="K125" i="39"/>
  <c r="K57" i="39"/>
  <c r="K49" i="39"/>
  <c r="M38" i="40"/>
  <c r="O38" i="40" s="1"/>
  <c r="K698" i="39"/>
  <c r="K191" i="39"/>
  <c r="C158" i="39"/>
  <c r="K757" i="39"/>
  <c r="K742" i="39"/>
  <c r="K734" i="39"/>
  <c r="K693" i="39"/>
  <c r="K675" i="39"/>
  <c r="K653" i="39"/>
  <c r="K630" i="39"/>
  <c r="K584" i="39"/>
  <c r="K566" i="39"/>
  <c r="K558" i="39"/>
  <c r="K540" i="39"/>
  <c r="K522" i="39"/>
  <c r="K514" i="39"/>
  <c r="K496" i="39"/>
  <c r="K454" i="39"/>
  <c r="K408" i="39"/>
  <c r="K390" i="39"/>
  <c r="K382" i="39"/>
  <c r="K364" i="39"/>
  <c r="K346" i="39"/>
  <c r="K322" i="39"/>
  <c r="K300" i="39"/>
  <c r="K277" i="39"/>
  <c r="K231" i="39"/>
  <c r="K213" i="39"/>
  <c r="K205" i="39"/>
  <c r="K182" i="39"/>
  <c r="K164" i="39"/>
  <c r="K146" i="39"/>
  <c r="K104" i="39"/>
  <c r="K56" i="39"/>
  <c r="K38" i="39"/>
  <c r="K697" i="39"/>
  <c r="K318" i="39"/>
  <c r="K29" i="39"/>
  <c r="K756" i="39"/>
  <c r="K741" i="39"/>
  <c r="K733" i="39"/>
  <c r="K708" i="39"/>
  <c r="K692" i="39"/>
  <c r="K674" i="39"/>
  <c r="K652" i="39"/>
  <c r="K629" i="39"/>
  <c r="K583" i="39"/>
  <c r="K565" i="39"/>
  <c r="K557" i="39"/>
  <c r="K539" i="39"/>
  <c r="K521" i="39"/>
  <c r="K513" i="39"/>
  <c r="K495" i="39"/>
  <c r="K453" i="39"/>
  <c r="K407" i="39"/>
  <c r="K389" i="39"/>
  <c r="K381" i="39"/>
  <c r="K363" i="39"/>
  <c r="K345" i="39"/>
  <c r="K321" i="39"/>
  <c r="K299" i="39"/>
  <c r="K258" i="39"/>
  <c r="K230" i="39"/>
  <c r="K212" i="39"/>
  <c r="K204" i="39"/>
  <c r="K181" i="39"/>
  <c r="K163" i="39"/>
  <c r="K145" i="39"/>
  <c r="K103" i="39"/>
  <c r="K55" i="39"/>
  <c r="K37" i="39"/>
  <c r="K808" i="39"/>
  <c r="K755" i="39"/>
  <c r="K740" i="39"/>
  <c r="K732" i="39"/>
  <c r="K704" i="39"/>
  <c r="K691" i="39"/>
  <c r="K673" i="39"/>
  <c r="K651" i="39"/>
  <c r="K610" i="39"/>
  <c r="K582" i="39"/>
  <c r="K564" i="39"/>
  <c r="K556" i="39"/>
  <c r="K538" i="39"/>
  <c r="K520" i="39"/>
  <c r="K512" i="39"/>
  <c r="K494" i="39"/>
  <c r="K434" i="39"/>
  <c r="K406" i="39"/>
  <c r="K388" i="39"/>
  <c r="K380" i="39"/>
  <c r="K362" i="39"/>
  <c r="K344" i="39"/>
  <c r="K320" i="39"/>
  <c r="K298" i="39"/>
  <c r="K257" i="39"/>
  <c r="K229" i="39"/>
  <c r="K211" i="39"/>
  <c r="K203" i="39"/>
  <c r="K170" i="39"/>
  <c r="K162" i="39"/>
  <c r="K144" i="39"/>
  <c r="K102" i="39"/>
  <c r="K54" i="39"/>
  <c r="F139" i="41"/>
  <c r="I237" i="41"/>
  <c r="I259" i="41"/>
  <c r="J188" i="41" s="1"/>
  <c r="I280" i="41"/>
  <c r="I302" i="41"/>
  <c r="I324" i="41"/>
  <c r="I346" i="41"/>
  <c r="I368" i="41"/>
  <c r="I390" i="41"/>
  <c r="I412" i="41"/>
  <c r="I434" i="41"/>
  <c r="I456" i="41"/>
  <c r="I478" i="41"/>
  <c r="I500" i="41"/>
  <c r="I238" i="41"/>
  <c r="I260" i="41"/>
  <c r="J187" i="41" s="1"/>
  <c r="I281" i="41"/>
  <c r="I303" i="41"/>
  <c r="I325" i="41"/>
  <c r="I347" i="41"/>
  <c r="I369" i="41"/>
  <c r="I391" i="41"/>
  <c r="I413" i="41"/>
  <c r="I435" i="41"/>
  <c r="I457" i="41"/>
  <c r="I479" i="41"/>
  <c r="I501" i="41"/>
  <c r="I239" i="41"/>
  <c r="I261" i="41"/>
  <c r="I282" i="41"/>
  <c r="I304" i="41"/>
  <c r="I326" i="41"/>
  <c r="I348" i="41"/>
  <c r="I370" i="41"/>
  <c r="I392" i="41"/>
  <c r="I414" i="41"/>
  <c r="I436" i="41"/>
  <c r="I458" i="41"/>
  <c r="I480" i="41"/>
  <c r="I502" i="41"/>
  <c r="I504" i="41"/>
  <c r="I222" i="41"/>
  <c r="I329" i="41"/>
  <c r="I439" i="41"/>
  <c r="I484" i="41"/>
  <c r="I463" i="41"/>
  <c r="I246" i="41"/>
  <c r="I289" i="41"/>
  <c r="I333" i="41"/>
  <c r="I377" i="41"/>
  <c r="I399" i="41"/>
  <c r="I421" i="41"/>
  <c r="I443" i="41"/>
  <c r="I465" i="41"/>
  <c r="I509" i="41"/>
  <c r="I263" i="41"/>
  <c r="J183" i="41" s="1"/>
  <c r="I328" i="41"/>
  <c r="I350" i="41"/>
  <c r="I372" i="41"/>
  <c r="I482" i="41"/>
  <c r="I242" i="41"/>
  <c r="I307" i="41"/>
  <c r="I351" i="41"/>
  <c r="I373" i="41"/>
  <c r="I395" i="41"/>
  <c r="I505" i="41"/>
  <c r="I243" i="41"/>
  <c r="I265" i="41"/>
  <c r="J181" i="41" s="1"/>
  <c r="I286" i="41"/>
  <c r="I308" i="41"/>
  <c r="I330" i="41"/>
  <c r="I352" i="41"/>
  <c r="I374" i="41"/>
  <c r="I396" i="41"/>
  <c r="I418" i="41"/>
  <c r="I440" i="41"/>
  <c r="I506" i="41"/>
  <c r="I223" i="41"/>
  <c r="I244" i="41"/>
  <c r="I266" i="41"/>
  <c r="I287" i="41"/>
  <c r="I309" i="41"/>
  <c r="I331" i="41"/>
  <c r="I353" i="41"/>
  <c r="I375" i="41"/>
  <c r="I397" i="41"/>
  <c r="I419" i="41"/>
  <c r="I441" i="41"/>
  <c r="I507" i="41"/>
  <c r="I245" i="41"/>
  <c r="I267" i="41"/>
  <c r="I288" i="41"/>
  <c r="I310" i="41"/>
  <c r="I332" i="41"/>
  <c r="I354" i="41"/>
  <c r="I376" i="41"/>
  <c r="I398" i="41"/>
  <c r="I420" i="41"/>
  <c r="I442" i="41"/>
  <c r="I464" i="41"/>
  <c r="I486" i="41"/>
  <c r="I508" i="41"/>
  <c r="I224" i="41"/>
  <c r="I268" i="41"/>
  <c r="I311" i="41"/>
  <c r="I355" i="41"/>
  <c r="I487" i="41"/>
  <c r="I225" i="41"/>
  <c r="I247" i="41"/>
  <c r="I269" i="41"/>
  <c r="I290" i="41"/>
  <c r="I312" i="41"/>
  <c r="I334" i="41"/>
  <c r="I356" i="41"/>
  <c r="I378" i="41"/>
  <c r="I400" i="41"/>
  <c r="I422" i="41"/>
  <c r="I444" i="41"/>
  <c r="I466" i="41"/>
  <c r="I488" i="41"/>
  <c r="I510" i="41"/>
  <c r="I417" i="41"/>
  <c r="I462" i="41"/>
  <c r="I485" i="41"/>
  <c r="I226" i="41"/>
  <c r="I248" i="41"/>
  <c r="I270" i="41"/>
  <c r="I291" i="41"/>
  <c r="I313" i="41"/>
  <c r="I335" i="41"/>
  <c r="I357" i="41"/>
  <c r="I379" i="41"/>
  <c r="I401" i="41"/>
  <c r="I423" i="41"/>
  <c r="I445" i="41"/>
  <c r="I467" i="41"/>
  <c r="I489" i="41"/>
  <c r="I511" i="41"/>
  <c r="I227" i="41"/>
  <c r="I249" i="41"/>
  <c r="I271" i="41"/>
  <c r="I292" i="41"/>
  <c r="I314" i="41"/>
  <c r="I336" i="41"/>
  <c r="I358" i="41"/>
  <c r="I380" i="41"/>
  <c r="I402" i="41"/>
  <c r="I424" i="41"/>
  <c r="I446" i="41"/>
  <c r="I468" i="41"/>
  <c r="I490" i="41"/>
  <c r="I512" i="41"/>
  <c r="I306" i="41"/>
  <c r="I438" i="41"/>
  <c r="I264" i="41"/>
  <c r="I483" i="41"/>
  <c r="I447" i="41"/>
  <c r="I229" i="41"/>
  <c r="I273" i="41"/>
  <c r="I316" i="41"/>
  <c r="I360" i="41"/>
  <c r="I404" i="41"/>
  <c r="I514" i="41"/>
  <c r="I471" i="41"/>
  <c r="I494" i="41"/>
  <c r="I232" i="41"/>
  <c r="I254" i="41"/>
  <c r="I276" i="41"/>
  <c r="I297" i="41"/>
  <c r="I319" i="41"/>
  <c r="I341" i="41"/>
  <c r="I363" i="41"/>
  <c r="I385" i="41"/>
  <c r="I407" i="41"/>
  <c r="I429" i="41"/>
  <c r="I451" i="41"/>
  <c r="I473" i="41"/>
  <c r="I495" i="41"/>
  <c r="I517" i="41"/>
  <c r="I460" i="41"/>
  <c r="I285" i="41"/>
  <c r="I228" i="41"/>
  <c r="I315" i="41"/>
  <c r="I381" i="41"/>
  <c r="I425" i="41"/>
  <c r="I513" i="41"/>
  <c r="I251" i="41"/>
  <c r="I294" i="41"/>
  <c r="I338" i="41"/>
  <c r="I382" i="41"/>
  <c r="I426" i="41"/>
  <c r="I492" i="41"/>
  <c r="I493" i="41"/>
  <c r="I516" i="41"/>
  <c r="I233" i="41"/>
  <c r="I255" i="41"/>
  <c r="I277" i="41"/>
  <c r="I298" i="41"/>
  <c r="I320" i="41"/>
  <c r="I342" i="41"/>
  <c r="I364" i="41"/>
  <c r="I386" i="41"/>
  <c r="I408" i="41"/>
  <c r="I430" i="41"/>
  <c r="I452" i="41"/>
  <c r="I474" i="41"/>
  <c r="I496" i="41"/>
  <c r="I518" i="41"/>
  <c r="I250" i="41"/>
  <c r="I469" i="41"/>
  <c r="I470" i="41"/>
  <c r="I450" i="41"/>
  <c r="I234" i="41"/>
  <c r="I256" i="41"/>
  <c r="I299" i="41"/>
  <c r="I321" i="41"/>
  <c r="I343" i="41"/>
  <c r="I365" i="41"/>
  <c r="I387" i="41"/>
  <c r="I409" i="41"/>
  <c r="I431" i="41"/>
  <c r="I453" i="41"/>
  <c r="I475" i="41"/>
  <c r="I497" i="41"/>
  <c r="I519" i="41"/>
  <c r="I272" i="41"/>
  <c r="I293" i="41"/>
  <c r="I337" i="41"/>
  <c r="I359" i="41"/>
  <c r="I403" i="41"/>
  <c r="I491" i="41"/>
  <c r="I448" i="41"/>
  <c r="I230" i="41"/>
  <c r="I252" i="41"/>
  <c r="I274" i="41"/>
  <c r="I295" i="41"/>
  <c r="I317" i="41"/>
  <c r="I339" i="41"/>
  <c r="I361" i="41"/>
  <c r="I383" i="41"/>
  <c r="I405" i="41"/>
  <c r="I427" i="41"/>
  <c r="I449" i="41"/>
  <c r="I515" i="41"/>
  <c r="I231" i="41"/>
  <c r="I253" i="41"/>
  <c r="I275" i="41"/>
  <c r="J180" i="41" s="1"/>
  <c r="I296" i="41"/>
  <c r="I318" i="41"/>
  <c r="I340" i="41"/>
  <c r="I362" i="41"/>
  <c r="I384" i="41"/>
  <c r="I406" i="41"/>
  <c r="I428" i="41"/>
  <c r="I472" i="41"/>
  <c r="I235" i="41"/>
  <c r="I257" i="41"/>
  <c r="I278" i="41"/>
  <c r="I300" i="41"/>
  <c r="I322" i="41"/>
  <c r="I344" i="41"/>
  <c r="I366" i="41"/>
  <c r="I388" i="41"/>
  <c r="I410" i="41"/>
  <c r="I432" i="41"/>
  <c r="I454" i="41"/>
  <c r="I476" i="41"/>
  <c r="I498" i="41"/>
  <c r="O25" i="40"/>
  <c r="P10" i="40"/>
  <c r="E47" i="40"/>
  <c r="F46" i="40" s="1"/>
  <c r="K784" i="39"/>
  <c r="K256" i="39"/>
  <c r="K431" i="39"/>
  <c r="K782" i="39"/>
  <c r="K100" i="39"/>
  <c r="K605" i="39"/>
  <c r="K99" i="39"/>
  <c r="K294" i="39"/>
  <c r="K96" i="39"/>
  <c r="K645" i="39"/>
  <c r="C615" i="39"/>
  <c r="K621" i="39"/>
  <c r="K445" i="39"/>
  <c r="K818" i="39"/>
  <c r="K796" i="39"/>
  <c r="K730" i="39"/>
  <c r="K686" i="39"/>
  <c r="K664" i="39"/>
  <c r="K620" i="39"/>
  <c r="K598" i="39"/>
  <c r="K576" i="39"/>
  <c r="K554" i="39"/>
  <c r="K532" i="39"/>
  <c r="K510" i="39"/>
  <c r="K444" i="39"/>
  <c r="K422" i="39"/>
  <c r="K400" i="39"/>
  <c r="K378" i="39"/>
  <c r="K356" i="39"/>
  <c r="K312" i="39"/>
  <c r="K290" i="39"/>
  <c r="K268" i="39"/>
  <c r="K246" i="39"/>
  <c r="K224" i="39"/>
  <c r="K202" i="39"/>
  <c r="K180" i="39"/>
  <c r="K158" i="39"/>
  <c r="K136" i="39"/>
  <c r="K114" i="39"/>
  <c r="K92" i="39"/>
  <c r="K70" i="39"/>
  <c r="K48" i="39"/>
  <c r="C613" i="39"/>
  <c r="K817" i="39"/>
  <c r="K795" i="39"/>
  <c r="K751" i="39"/>
  <c r="K729" i="39"/>
  <c r="K707" i="39"/>
  <c r="K685" i="39"/>
  <c r="K663" i="39"/>
  <c r="K619" i="39"/>
  <c r="K597" i="39"/>
  <c r="K575" i="39"/>
  <c r="K553" i="39"/>
  <c r="K531" i="39"/>
  <c r="K509" i="39"/>
  <c r="K465" i="39"/>
  <c r="K443" i="39"/>
  <c r="K421" i="39"/>
  <c r="K399" i="39"/>
  <c r="K377" i="39"/>
  <c r="K355" i="39"/>
  <c r="K311" i="39"/>
  <c r="K289" i="39"/>
  <c r="K267" i="39"/>
  <c r="K245" i="39"/>
  <c r="K223" i="39"/>
  <c r="K201" i="39"/>
  <c r="K179" i="39"/>
  <c r="K157" i="39"/>
  <c r="K135" i="39"/>
  <c r="K113" i="39"/>
  <c r="K91" i="39"/>
  <c r="K69" i="39"/>
  <c r="K47" i="39"/>
  <c r="K275" i="39"/>
  <c r="K137" i="39"/>
  <c r="C535" i="39"/>
  <c r="K816" i="39"/>
  <c r="K794" i="39"/>
  <c r="K772" i="39"/>
  <c r="K750" i="39"/>
  <c r="K728" i="39"/>
  <c r="K706" i="39"/>
  <c r="K662" i="39"/>
  <c r="K618" i="39"/>
  <c r="K596" i="39"/>
  <c r="K574" i="39"/>
  <c r="K552" i="39"/>
  <c r="K530" i="39"/>
  <c r="K486" i="39"/>
  <c r="K464" i="39"/>
  <c r="K442" i="39"/>
  <c r="K420" i="39"/>
  <c r="K398" i="39"/>
  <c r="K376" i="39"/>
  <c r="K354" i="39"/>
  <c r="K310" i="39"/>
  <c r="K288" i="39"/>
  <c r="K266" i="39"/>
  <c r="K244" i="39"/>
  <c r="K222" i="39"/>
  <c r="K200" i="39"/>
  <c r="K178" i="39"/>
  <c r="K156" i="39"/>
  <c r="K134" i="39"/>
  <c r="K112" i="39"/>
  <c r="K90" i="39"/>
  <c r="K68" i="39"/>
  <c r="K46" i="39"/>
  <c r="K271" i="39"/>
  <c r="C534" i="39"/>
  <c r="K815" i="39"/>
  <c r="K793" i="39"/>
  <c r="K771" i="39"/>
  <c r="K749" i="39"/>
  <c r="K727" i="39"/>
  <c r="K705" i="39"/>
  <c r="K661" i="39"/>
  <c r="K617" i="39"/>
  <c r="K595" i="39"/>
  <c r="K573" i="39"/>
  <c r="K551" i="39"/>
  <c r="K529" i="39"/>
  <c r="K485" i="39"/>
  <c r="K463" i="39"/>
  <c r="K441" i="39"/>
  <c r="K419" i="39"/>
  <c r="K397" i="39"/>
  <c r="K375" i="39"/>
  <c r="K353" i="39"/>
  <c r="K309" i="39"/>
  <c r="K287" i="39"/>
  <c r="K265" i="39"/>
  <c r="K243" i="39"/>
  <c r="K221" i="39"/>
  <c r="K199" i="39"/>
  <c r="K177" i="39"/>
  <c r="K155" i="39"/>
  <c r="K133" i="39"/>
  <c r="K111" i="39"/>
  <c r="K89" i="39"/>
  <c r="K67" i="39"/>
  <c r="K45" i="39"/>
  <c r="K607" i="39"/>
  <c r="K77" i="39"/>
  <c r="K252" i="39"/>
  <c r="K76" i="39"/>
  <c r="K603" i="39"/>
  <c r="K272" i="39"/>
  <c r="K73" i="39"/>
  <c r="K600" i="39"/>
  <c r="K94" i="39"/>
  <c r="K797" i="39"/>
  <c r="K71" i="39"/>
  <c r="C512" i="39"/>
  <c r="K814" i="39"/>
  <c r="K792" i="39"/>
  <c r="K770" i="39"/>
  <c r="K726" i="39"/>
  <c r="K660" i="39"/>
  <c r="K616" i="39"/>
  <c r="K594" i="39"/>
  <c r="K572" i="39"/>
  <c r="K550" i="39"/>
  <c r="K528" i="39"/>
  <c r="K462" i="39"/>
  <c r="K440" i="39"/>
  <c r="K418" i="39"/>
  <c r="K396" i="39"/>
  <c r="K374" i="39"/>
  <c r="K352" i="39"/>
  <c r="K308" i="39"/>
  <c r="K286" i="39"/>
  <c r="K264" i="39"/>
  <c r="K242" i="39"/>
  <c r="K220" i="39"/>
  <c r="K198" i="39"/>
  <c r="K176" i="39"/>
  <c r="K154" i="39"/>
  <c r="K110" i="39"/>
  <c r="K88" i="39"/>
  <c r="K66" i="39"/>
  <c r="K44" i="39"/>
  <c r="K139" i="39"/>
  <c r="K813" i="39"/>
  <c r="K791" i="39"/>
  <c r="K769" i="39"/>
  <c r="K725" i="39"/>
  <c r="K703" i="39"/>
  <c r="K659" i="39"/>
  <c r="K615" i="39"/>
  <c r="K593" i="39"/>
  <c r="K571" i="39"/>
  <c r="K549" i="39"/>
  <c r="K527" i="39"/>
  <c r="K461" i="39"/>
  <c r="K439" i="39"/>
  <c r="K417" i="39"/>
  <c r="K395" i="39"/>
  <c r="K373" i="39"/>
  <c r="K351" i="39"/>
  <c r="K307" i="39"/>
  <c r="K285" i="39"/>
  <c r="K263" i="39"/>
  <c r="K241" i="39"/>
  <c r="K219" i="39"/>
  <c r="K197" i="39"/>
  <c r="K175" i="39"/>
  <c r="K153" i="39"/>
  <c r="K109" i="39"/>
  <c r="K87" i="39"/>
  <c r="K65" i="39"/>
  <c r="K43" i="39"/>
  <c r="K606" i="39"/>
  <c r="K430" i="39"/>
  <c r="K276" i="39"/>
  <c r="C89" i="39"/>
  <c r="K781" i="39"/>
  <c r="K627" i="39"/>
  <c r="K451" i="39"/>
  <c r="K604" i="39"/>
  <c r="K450" i="39"/>
  <c r="C87" i="39"/>
  <c r="K647" i="39"/>
  <c r="K273" i="39"/>
  <c r="K602" i="39"/>
  <c r="K448" i="39"/>
  <c r="K250" i="39"/>
  <c r="C661" i="39"/>
  <c r="K601" i="39"/>
  <c r="K293" i="39"/>
  <c r="K820" i="39"/>
  <c r="K446" i="39"/>
  <c r="K292" i="39"/>
  <c r="K248" i="39"/>
  <c r="K138" i="39"/>
  <c r="K72" i="39"/>
  <c r="C328" i="39"/>
  <c r="K812" i="39"/>
  <c r="K790" i="39"/>
  <c r="K768" i="39"/>
  <c r="K746" i="39"/>
  <c r="K724" i="39"/>
  <c r="K702" i="39"/>
  <c r="K680" i="39"/>
  <c r="K658" i="39"/>
  <c r="K636" i="39"/>
  <c r="K614" i="39"/>
  <c r="K592" i="39"/>
  <c r="K570" i="39"/>
  <c r="K548" i="39"/>
  <c r="K526" i="39"/>
  <c r="K460" i="39"/>
  <c r="K438" i="39"/>
  <c r="K416" i="39"/>
  <c r="K394" i="39"/>
  <c r="K372" i="39"/>
  <c r="K350" i="39"/>
  <c r="K328" i="39"/>
  <c r="K306" i="39"/>
  <c r="K284" i="39"/>
  <c r="K262" i="39"/>
  <c r="K240" i="39"/>
  <c r="K218" i="39"/>
  <c r="K196" i="39"/>
  <c r="K174" i="39"/>
  <c r="K152" i="39"/>
  <c r="K108" i="39"/>
  <c r="K86" i="39"/>
  <c r="K64" i="39"/>
  <c r="K42" i="39"/>
  <c r="K608" i="39"/>
  <c r="K432" i="39"/>
  <c r="K626" i="39"/>
  <c r="K98" i="39"/>
  <c r="K625" i="39"/>
  <c r="K449" i="39"/>
  <c r="K295" i="39"/>
  <c r="K97" i="39"/>
  <c r="K624" i="39"/>
  <c r="K74" i="39"/>
  <c r="K249" i="39"/>
  <c r="K95" i="39"/>
  <c r="K622" i="39"/>
  <c r="K116" i="39"/>
  <c r="K819" i="39"/>
  <c r="K599" i="39"/>
  <c r="K423" i="39"/>
  <c r="K313" i="39"/>
  <c r="K291" i="39"/>
  <c r="K269" i="39"/>
  <c r="K247" i="39"/>
  <c r="C511" i="39"/>
  <c r="C327" i="39"/>
  <c r="K811" i="39"/>
  <c r="K789" i="39"/>
  <c r="K767" i="39"/>
  <c r="K745" i="39"/>
  <c r="K723" i="39"/>
  <c r="K701" i="39"/>
  <c r="K679" i="39"/>
  <c r="K657" i="39"/>
  <c r="K635" i="39"/>
  <c r="K613" i="39"/>
  <c r="K591" i="39"/>
  <c r="K569" i="39"/>
  <c r="K547" i="39"/>
  <c r="K525" i="39"/>
  <c r="K459" i="39"/>
  <c r="K437" i="39"/>
  <c r="K415" i="39"/>
  <c r="K393" i="39"/>
  <c r="K371" i="39"/>
  <c r="K349" i="39"/>
  <c r="K327" i="39"/>
  <c r="K305" i="39"/>
  <c r="K283" i="39"/>
  <c r="K261" i="39"/>
  <c r="K239" i="39"/>
  <c r="K217" i="39"/>
  <c r="K195" i="39"/>
  <c r="K173" i="39"/>
  <c r="K151" i="39"/>
  <c r="K107" i="39"/>
  <c r="K85" i="39"/>
  <c r="K63" i="39"/>
  <c r="K41" i="39"/>
  <c r="K253" i="39"/>
  <c r="K115" i="39"/>
  <c r="K810" i="39"/>
  <c r="K788" i="39"/>
  <c r="K766" i="39"/>
  <c r="K744" i="39"/>
  <c r="K722" i="39"/>
  <c r="K700" i="39"/>
  <c r="K678" i="39"/>
  <c r="K656" i="39"/>
  <c r="K634" i="39"/>
  <c r="K612" i="39"/>
  <c r="K590" i="39"/>
  <c r="K568" i="39"/>
  <c r="K546" i="39"/>
  <c r="K524" i="39"/>
  <c r="K458" i="39"/>
  <c r="K436" i="39"/>
  <c r="K414" i="39"/>
  <c r="K392" i="39"/>
  <c r="K370" i="39"/>
  <c r="K348" i="39"/>
  <c r="K326" i="39"/>
  <c r="K304" i="39"/>
  <c r="K282" i="39"/>
  <c r="K260" i="39"/>
  <c r="K238" i="39"/>
  <c r="K216" i="39"/>
  <c r="K194" i="39"/>
  <c r="K172" i="39"/>
  <c r="K150" i="39"/>
  <c r="K106" i="39"/>
  <c r="K62" i="39"/>
  <c r="K40" i="39"/>
  <c r="C267" i="39"/>
  <c r="K783" i="39"/>
  <c r="K255" i="39"/>
  <c r="K628" i="39"/>
  <c r="K452" i="39"/>
  <c r="K254" i="39"/>
  <c r="K429" i="39"/>
  <c r="C88" i="39"/>
  <c r="K274" i="39"/>
  <c r="K251" i="39"/>
  <c r="K75" i="39"/>
  <c r="K646" i="39"/>
  <c r="K316" i="39"/>
  <c r="K140" i="39"/>
  <c r="K623" i="39"/>
  <c r="K447" i="39"/>
  <c r="K315" i="39"/>
  <c r="C655" i="39"/>
  <c r="K314" i="39"/>
  <c r="K270" i="39"/>
  <c r="K93" i="39"/>
  <c r="C614" i="39"/>
  <c r="C307" i="39"/>
  <c r="K809" i="39"/>
  <c r="K787" i="39"/>
  <c r="K765" i="39"/>
  <c r="K743" i="39"/>
  <c r="K721" i="39"/>
  <c r="K699" i="39"/>
  <c r="K677" i="39"/>
  <c r="K655" i="39"/>
  <c r="K633" i="39"/>
  <c r="K611" i="39"/>
  <c r="K589" i="39"/>
  <c r="K567" i="39"/>
  <c r="K545" i="39"/>
  <c r="K523" i="39"/>
  <c r="K501" i="39"/>
  <c r="K457" i="39"/>
  <c r="K435" i="39"/>
  <c r="K413" i="39"/>
  <c r="K391" i="39"/>
  <c r="K369" i="39"/>
  <c r="K347" i="39"/>
  <c r="K325" i="39"/>
  <c r="K303" i="39"/>
  <c r="K281" i="39"/>
  <c r="K259" i="39"/>
  <c r="K237" i="39"/>
  <c r="K215" i="39"/>
  <c r="K193" i="39"/>
  <c r="K171" i="39"/>
  <c r="K149" i="39"/>
  <c r="K105" i="39"/>
  <c r="K61" i="39"/>
  <c r="K39" i="39"/>
  <c r="C513" i="39"/>
  <c r="C160" i="39"/>
  <c r="C159" i="39"/>
  <c r="C797" i="39"/>
  <c r="C510" i="39"/>
  <c r="C157" i="39"/>
  <c r="C795" i="39"/>
  <c r="C509" i="39"/>
  <c r="C601" i="39"/>
  <c r="C794" i="39"/>
  <c r="C501" i="39"/>
  <c r="C155" i="39"/>
  <c r="C262" i="39"/>
  <c r="C440" i="39"/>
  <c r="C154" i="39"/>
  <c r="C771" i="39"/>
  <c r="C439" i="39"/>
  <c r="C135" i="39"/>
  <c r="C768" i="39"/>
  <c r="C438" i="39"/>
  <c r="C134" i="39"/>
  <c r="C264" i="39"/>
  <c r="C680" i="39"/>
  <c r="C437" i="39"/>
  <c r="C133" i="39"/>
  <c r="C679" i="39"/>
  <c r="C91" i="39"/>
  <c r="C678" i="39"/>
  <c r="C347" i="39"/>
  <c r="C90" i="39"/>
  <c r="B774" i="39"/>
  <c r="C773" i="39"/>
  <c r="B425" i="39"/>
  <c r="K425" i="39" s="1"/>
  <c r="C424" i="39"/>
  <c r="B666" i="39"/>
  <c r="K666" i="39" s="1"/>
  <c r="C665" i="39"/>
  <c r="B128" i="39"/>
  <c r="K128" i="39" s="1"/>
  <c r="C127" i="39"/>
  <c r="B330" i="39"/>
  <c r="K330" i="39" s="1"/>
  <c r="C329" i="39"/>
  <c r="C808" i="39"/>
  <c r="C462" i="39"/>
  <c r="C291" i="39"/>
  <c r="B480" i="39"/>
  <c r="K480" i="39" s="1"/>
  <c r="C479" i="39"/>
  <c r="C811" i="39"/>
  <c r="C303" i="39"/>
  <c r="C810" i="39"/>
  <c r="C809" i="39"/>
  <c r="B334" i="39"/>
  <c r="K334" i="39" s="1"/>
  <c r="C333" i="39"/>
  <c r="B682" i="39"/>
  <c r="K682" i="39" s="1"/>
  <c r="C681" i="39"/>
  <c r="C806" i="39"/>
  <c r="C461" i="39"/>
  <c r="C290" i="39"/>
  <c r="C289" i="39"/>
  <c r="B118" i="39"/>
  <c r="C117" i="39"/>
  <c r="B470" i="39"/>
  <c r="C470" i="39" s="1"/>
  <c r="C469" i="39"/>
  <c r="C293" i="39"/>
  <c r="C645" i="39"/>
  <c r="B184" i="39"/>
  <c r="C183" i="39"/>
  <c r="B710" i="39"/>
  <c r="C709" i="39"/>
  <c r="B638" i="39"/>
  <c r="K638" i="39" s="1"/>
  <c r="C637" i="39"/>
  <c r="C171" i="39"/>
  <c r="B467" i="39"/>
  <c r="K467" i="39" s="1"/>
  <c r="C466" i="39"/>
  <c r="C465" i="39"/>
  <c r="B488" i="39"/>
  <c r="C487" i="39"/>
  <c r="C464" i="39"/>
  <c r="C463" i="39"/>
  <c r="C161" i="39"/>
  <c r="C770" i="39"/>
  <c r="C266" i="39"/>
  <c r="C769" i="39"/>
  <c r="C265" i="39"/>
  <c r="C263" i="39"/>
  <c r="C261" i="39"/>
  <c r="C94" i="39"/>
  <c r="C617" i="39"/>
  <c r="C93" i="39"/>
  <c r="C616" i="39"/>
  <c r="C766" i="39"/>
  <c r="C597" i="39"/>
  <c r="C247" i="39"/>
  <c r="C73" i="39"/>
  <c r="C249" i="39"/>
  <c r="C598" i="39"/>
  <c r="C793" i="39"/>
  <c r="C792" i="39"/>
  <c r="C418" i="39"/>
  <c r="C288" i="39"/>
  <c r="C245" i="39"/>
  <c r="C115" i="39"/>
  <c r="C72" i="39"/>
  <c r="B30" i="39"/>
  <c r="C754" i="39"/>
  <c r="C403" i="39"/>
  <c r="C71" i="39"/>
  <c r="C246" i="39"/>
  <c r="C664" i="39"/>
  <c r="C634" i="39"/>
  <c r="C458" i="39"/>
  <c r="C402" i="39"/>
  <c r="C326" i="39"/>
  <c r="C286" i="39"/>
  <c r="C243" i="39"/>
  <c r="C153" i="39"/>
  <c r="C113" i="39"/>
  <c r="C70" i="39"/>
  <c r="C421" i="39"/>
  <c r="C86" i="39"/>
  <c r="C752" i="39"/>
  <c r="C595" i="39"/>
  <c r="C790" i="39"/>
  <c r="C459" i="39"/>
  <c r="C287" i="39"/>
  <c r="C789" i="39"/>
  <c r="C750" i="39"/>
  <c r="C593" i="39"/>
  <c r="C819" i="39"/>
  <c r="C749" i="39"/>
  <c r="C663" i="39"/>
  <c r="C633" i="39"/>
  <c r="C579" i="39"/>
  <c r="C457" i="39"/>
  <c r="C401" i="39"/>
  <c r="C325" i="39"/>
  <c r="C285" i="39"/>
  <c r="C242" i="39"/>
  <c r="C152" i="39"/>
  <c r="C112" i="39"/>
  <c r="C69" i="39"/>
  <c r="C630" i="39"/>
  <c r="C447" i="39"/>
  <c r="C400" i="39"/>
  <c r="C315" i="39"/>
  <c r="C227" i="39"/>
  <c r="C151" i="39"/>
  <c r="C111" i="39"/>
  <c r="C85" i="39"/>
  <c r="C635" i="39"/>
  <c r="C114" i="39"/>
  <c r="C662" i="39"/>
  <c r="C817" i="39"/>
  <c r="C786" i="39"/>
  <c r="C733" i="39"/>
  <c r="C623" i="39"/>
  <c r="C577" i="39"/>
  <c r="C486" i="39"/>
  <c r="C446" i="39"/>
  <c r="C399" i="39"/>
  <c r="C314" i="39"/>
  <c r="C283" i="39"/>
  <c r="C226" i="39"/>
  <c r="C150" i="39"/>
  <c r="C110" i="39"/>
  <c r="C67" i="39"/>
  <c r="C248" i="39"/>
  <c r="C419" i="39"/>
  <c r="C791" i="39"/>
  <c r="C751" i="39"/>
  <c r="C594" i="39"/>
  <c r="C818" i="39"/>
  <c r="C787" i="39"/>
  <c r="C578" i="39"/>
  <c r="C816" i="39"/>
  <c r="C784" i="39"/>
  <c r="C622" i="39"/>
  <c r="C576" i="39"/>
  <c r="C485" i="39"/>
  <c r="C445" i="39"/>
  <c r="C398" i="39"/>
  <c r="C313" i="39"/>
  <c r="C281" i="39"/>
  <c r="C225" i="39"/>
  <c r="C149" i="39"/>
  <c r="C109" i="39"/>
  <c r="C51" i="39"/>
  <c r="C600" i="39"/>
  <c r="C755" i="39"/>
  <c r="C815" i="39"/>
  <c r="C731" i="39"/>
  <c r="C659" i="39"/>
  <c r="C621" i="39"/>
  <c r="C575" i="39"/>
  <c r="C381" i="39"/>
  <c r="C312" i="39"/>
  <c r="C271" i="39"/>
  <c r="C224" i="39"/>
  <c r="C139" i="39"/>
  <c r="C50" i="39"/>
  <c r="C554" i="39"/>
  <c r="C753" i="39"/>
  <c r="C814" i="39"/>
  <c r="C730" i="39"/>
  <c r="C658" i="39"/>
  <c r="C574" i="39"/>
  <c r="C443" i="39"/>
  <c r="C311" i="39"/>
  <c r="C270" i="39"/>
  <c r="C223" i="39"/>
  <c r="C138" i="39"/>
  <c r="C107" i="39"/>
  <c r="C49" i="39"/>
  <c r="C555" i="39"/>
  <c r="C767" i="39"/>
  <c r="C422" i="39"/>
  <c r="C813" i="39"/>
  <c r="C729" i="39"/>
  <c r="C657" i="39"/>
  <c r="C619" i="39"/>
  <c r="C573" i="39"/>
  <c r="C442" i="39"/>
  <c r="C379" i="39"/>
  <c r="C310" i="39"/>
  <c r="C269" i="39"/>
  <c r="C222" i="39"/>
  <c r="C137" i="39"/>
  <c r="C105" i="39"/>
  <c r="C48" i="39"/>
  <c r="C203" i="39"/>
  <c r="C423" i="39"/>
  <c r="C599" i="39"/>
  <c r="C728" i="39"/>
  <c r="C656" i="39"/>
  <c r="C618" i="39"/>
  <c r="C557" i="39"/>
  <c r="C441" i="39"/>
  <c r="C359" i="39"/>
  <c r="C309" i="39"/>
  <c r="C205" i="39"/>
  <c r="C136" i="39"/>
  <c r="C95" i="39"/>
  <c r="C47" i="39"/>
  <c r="B799" i="39"/>
  <c r="K799" i="39" s="1"/>
  <c r="C798" i="39"/>
  <c r="B503" i="39"/>
  <c r="K503" i="39" s="1"/>
  <c r="C502" i="39"/>
  <c r="C531" i="39"/>
  <c r="C178" i="39"/>
  <c r="C726" i="39"/>
  <c r="C747" i="39"/>
  <c r="C571" i="39"/>
  <c r="C65" i="39"/>
  <c r="C350" i="39"/>
  <c r="C745" i="39"/>
  <c r="C173" i="39"/>
  <c r="C590" i="39"/>
  <c r="C568" i="39"/>
  <c r="C546" i="39"/>
  <c r="C414" i="39"/>
  <c r="C392" i="39"/>
  <c r="C370" i="39"/>
  <c r="C282" i="39"/>
  <c r="C238" i="39"/>
  <c r="C216" i="39"/>
  <c r="C194" i="39"/>
  <c r="C106" i="39"/>
  <c r="C62" i="39"/>
  <c r="C40" i="39"/>
  <c r="C707" i="39"/>
  <c r="C530" i="39"/>
  <c r="C704" i="39"/>
  <c r="C219" i="39"/>
  <c r="C218" i="39"/>
  <c r="C237" i="39"/>
  <c r="C39" i="39"/>
  <c r="C181" i="39"/>
  <c r="C46" i="39"/>
  <c r="C727" i="39"/>
  <c r="C551" i="39"/>
  <c r="C45" i="39"/>
  <c r="C528" i="39"/>
  <c r="C352" i="39"/>
  <c r="C66" i="39"/>
  <c r="C241" i="39"/>
  <c r="B78" i="39"/>
  <c r="K78" i="39" s="1"/>
  <c r="C723" i="39"/>
  <c r="C369" i="39"/>
  <c r="C742" i="39"/>
  <c r="C720" i="39"/>
  <c r="C698" i="39"/>
  <c r="C654" i="39"/>
  <c r="C632" i="39"/>
  <c r="C610" i="39"/>
  <c r="C566" i="39"/>
  <c r="C544" i="39"/>
  <c r="C522" i="39"/>
  <c r="C478" i="39"/>
  <c r="C456" i="39"/>
  <c r="C434" i="39"/>
  <c r="C390" i="39"/>
  <c r="C368" i="39"/>
  <c r="C346" i="39"/>
  <c r="C302" i="39"/>
  <c r="C280" i="39"/>
  <c r="C258" i="39"/>
  <c r="C214" i="39"/>
  <c r="C192" i="39"/>
  <c r="C170" i="39"/>
  <c r="C126" i="39"/>
  <c r="C104" i="39"/>
  <c r="C38" i="39"/>
  <c r="C687" i="39"/>
  <c r="C357" i="39"/>
  <c r="C685" i="39"/>
  <c r="C705" i="39"/>
  <c r="C353" i="39"/>
  <c r="C199" i="39"/>
  <c r="C373" i="39"/>
  <c r="C394" i="39"/>
  <c r="C174" i="39"/>
  <c r="C591" i="39"/>
  <c r="C371" i="39"/>
  <c r="C195" i="39"/>
  <c r="C699" i="39"/>
  <c r="C589" i="39"/>
  <c r="C61" i="39"/>
  <c r="C807" i="39"/>
  <c r="C785" i="39"/>
  <c r="C741" i="39"/>
  <c r="C719" i="39"/>
  <c r="C697" i="39"/>
  <c r="C675" i="39"/>
  <c r="C653" i="39"/>
  <c r="C631" i="39"/>
  <c r="C609" i="39"/>
  <c r="C587" i="39"/>
  <c r="C565" i="39"/>
  <c r="C543" i="39"/>
  <c r="C521" i="39"/>
  <c r="C499" i="39"/>
  <c r="C477" i="39"/>
  <c r="C455" i="39"/>
  <c r="C433" i="39"/>
  <c r="C411" i="39"/>
  <c r="C389" i="39"/>
  <c r="C367" i="39"/>
  <c r="C345" i="39"/>
  <c r="C323" i="39"/>
  <c r="C301" i="39"/>
  <c r="C279" i="39"/>
  <c r="C257" i="39"/>
  <c r="C235" i="39"/>
  <c r="C213" i="39"/>
  <c r="C191" i="39"/>
  <c r="C169" i="39"/>
  <c r="C147" i="39"/>
  <c r="C125" i="39"/>
  <c r="C103" i="39"/>
  <c r="C59" i="39"/>
  <c r="C37" i="39"/>
  <c r="C355" i="39"/>
  <c r="C706" i="39"/>
  <c r="C552" i="39"/>
  <c r="C354" i="39"/>
  <c r="C177" i="39"/>
  <c r="C725" i="39"/>
  <c r="C549" i="39"/>
  <c r="C417" i="39"/>
  <c r="C197" i="39"/>
  <c r="C217" i="39"/>
  <c r="C721" i="39"/>
  <c r="C259" i="39"/>
  <c r="C608" i="39"/>
  <c r="C586" i="39"/>
  <c r="C542" i="39"/>
  <c r="C520" i="39"/>
  <c r="C498" i="39"/>
  <c r="C454" i="39"/>
  <c r="C432" i="39"/>
  <c r="C410" i="39"/>
  <c r="C366" i="39"/>
  <c r="C344" i="39"/>
  <c r="C322" i="39"/>
  <c r="C278" i="39"/>
  <c r="C256" i="39"/>
  <c r="C234" i="39"/>
  <c r="C190" i="39"/>
  <c r="C168" i="39"/>
  <c r="C146" i="39"/>
  <c r="C102" i="39"/>
  <c r="C58" i="39"/>
  <c r="C358" i="39"/>
  <c r="C686" i="39"/>
  <c r="C377" i="39"/>
  <c r="C701" i="39"/>
  <c r="C744" i="39"/>
  <c r="C567" i="39"/>
  <c r="C435" i="39"/>
  <c r="C215" i="39"/>
  <c r="C805" i="39"/>
  <c r="C783" i="39"/>
  <c r="C739" i="39"/>
  <c r="C717" i="39"/>
  <c r="C695" i="39"/>
  <c r="C673" i="39"/>
  <c r="C651" i="39"/>
  <c r="C629" i="39"/>
  <c r="C607" i="39"/>
  <c r="C585" i="39"/>
  <c r="C563" i="39"/>
  <c r="C541" i="39"/>
  <c r="C519" i="39"/>
  <c r="C497" i="39"/>
  <c r="C453" i="39"/>
  <c r="C431" i="39"/>
  <c r="C409" i="39"/>
  <c r="C387" i="39"/>
  <c r="C365" i="39"/>
  <c r="C343" i="39"/>
  <c r="C321" i="39"/>
  <c r="C299" i="39"/>
  <c r="C277" i="39"/>
  <c r="C255" i="39"/>
  <c r="C233" i="39"/>
  <c r="C211" i="39"/>
  <c r="C189" i="39"/>
  <c r="C167" i="39"/>
  <c r="C145" i="39"/>
  <c r="C101" i="39"/>
  <c r="C57" i="39"/>
  <c r="C688" i="39"/>
  <c r="C179" i="39"/>
  <c r="C200" i="39"/>
  <c r="C397" i="39"/>
  <c r="C198" i="39"/>
  <c r="C703" i="39"/>
  <c r="C351" i="39"/>
  <c r="C175" i="39"/>
  <c r="C746" i="39"/>
  <c r="C592" i="39"/>
  <c r="C416" i="39"/>
  <c r="C547" i="39"/>
  <c r="C393" i="39"/>
  <c r="C722" i="39"/>
  <c r="C765" i="39"/>
  <c r="C611" i="39"/>
  <c r="C545" i="39"/>
  <c r="C413" i="39"/>
  <c r="C782" i="39"/>
  <c r="C738" i="39"/>
  <c r="C694" i="39"/>
  <c r="C672" i="39"/>
  <c r="C650" i="39"/>
  <c r="C606" i="39"/>
  <c r="C584" i="39"/>
  <c r="C562" i="39"/>
  <c r="C518" i="39"/>
  <c r="C496" i="39"/>
  <c r="C430" i="39"/>
  <c r="C408" i="39"/>
  <c r="C386" i="39"/>
  <c r="C342" i="39"/>
  <c r="C320" i="39"/>
  <c r="C298" i="39"/>
  <c r="C254" i="39"/>
  <c r="C232" i="39"/>
  <c r="C210" i="39"/>
  <c r="C166" i="39"/>
  <c r="C144" i="39"/>
  <c r="C56" i="39"/>
  <c r="C202" i="39"/>
  <c r="C201" i="39"/>
  <c r="C376" i="39"/>
  <c r="C374" i="39"/>
  <c r="C43" i="39"/>
  <c r="C526" i="39"/>
  <c r="C42" i="39"/>
  <c r="C525" i="39"/>
  <c r="C415" i="39"/>
  <c r="C349" i="39"/>
  <c r="C239" i="39"/>
  <c r="C523" i="39"/>
  <c r="C391" i="39"/>
  <c r="C718" i="39"/>
  <c r="C696" i="39"/>
  <c r="C781" i="39"/>
  <c r="C737" i="39"/>
  <c r="C693" i="39"/>
  <c r="C671" i="39"/>
  <c r="C649" i="39"/>
  <c r="C627" i="39"/>
  <c r="C605" i="39"/>
  <c r="C583" i="39"/>
  <c r="C561" i="39"/>
  <c r="C539" i="39"/>
  <c r="C517" i="39"/>
  <c r="C495" i="39"/>
  <c r="C451" i="39"/>
  <c r="C429" i="39"/>
  <c r="C407" i="39"/>
  <c r="C385" i="39"/>
  <c r="C363" i="39"/>
  <c r="C341" i="39"/>
  <c r="C319" i="39"/>
  <c r="C297" i="39"/>
  <c r="C275" i="39"/>
  <c r="C253" i="39"/>
  <c r="C231" i="39"/>
  <c r="C209" i="39"/>
  <c r="C165" i="39"/>
  <c r="C143" i="39"/>
  <c r="C99" i="39"/>
  <c r="C55" i="39"/>
  <c r="C375" i="39"/>
  <c r="C550" i="39"/>
  <c r="C570" i="39"/>
  <c r="C240" i="39"/>
  <c r="C63" i="39"/>
  <c r="B758" i="39"/>
  <c r="K758" i="39" s="1"/>
  <c r="C743" i="39"/>
  <c r="C193" i="39"/>
  <c r="C736" i="39"/>
  <c r="C670" i="39"/>
  <c r="C648" i="39"/>
  <c r="C626" i="39"/>
  <c r="C582" i="39"/>
  <c r="C560" i="39"/>
  <c r="C538" i="39"/>
  <c r="C494" i="39"/>
  <c r="C450" i="39"/>
  <c r="C406" i="39"/>
  <c r="C384" i="39"/>
  <c r="C362" i="39"/>
  <c r="C318" i="39"/>
  <c r="C296" i="39"/>
  <c r="C274" i="39"/>
  <c r="C230" i="39"/>
  <c r="C208" i="39"/>
  <c r="C142" i="39"/>
  <c r="C98" i="39"/>
  <c r="C54" i="39"/>
  <c r="C689" i="39"/>
  <c r="C553" i="39"/>
  <c r="C527" i="39"/>
  <c r="C702" i="39"/>
  <c r="C735" i="39"/>
  <c r="C691" i="39"/>
  <c r="C669" i="39"/>
  <c r="C647" i="39"/>
  <c r="C625" i="39"/>
  <c r="C603" i="39"/>
  <c r="C581" i="39"/>
  <c r="C559" i="39"/>
  <c r="C537" i="39"/>
  <c r="C515" i="39"/>
  <c r="C493" i="39"/>
  <c r="C449" i="39"/>
  <c r="C405" i="39"/>
  <c r="C383" i="39"/>
  <c r="C361" i="39"/>
  <c r="C317" i="39"/>
  <c r="C295" i="39"/>
  <c r="C273" i="39"/>
  <c r="C251" i="39"/>
  <c r="C229" i="39"/>
  <c r="C207" i="39"/>
  <c r="C163" i="39"/>
  <c r="C141" i="39"/>
  <c r="C97" i="39"/>
  <c r="C75" i="39"/>
  <c r="C53" i="39"/>
  <c r="C182" i="39"/>
  <c r="C533" i="39"/>
  <c r="C378" i="39"/>
  <c r="C529" i="39"/>
  <c r="C221" i="39"/>
  <c r="C176" i="39"/>
  <c r="C395" i="39"/>
  <c r="C64" i="39"/>
  <c r="C569" i="39"/>
  <c r="C41" i="39"/>
  <c r="C734" i="39"/>
  <c r="C690" i="39"/>
  <c r="C646" i="39"/>
  <c r="C624" i="39"/>
  <c r="C602" i="39"/>
  <c r="C558" i="39"/>
  <c r="C536" i="39"/>
  <c r="C514" i="39"/>
  <c r="C448" i="39"/>
  <c r="C382" i="39"/>
  <c r="C360" i="39"/>
  <c r="C294" i="39"/>
  <c r="C272" i="39"/>
  <c r="C250" i="39"/>
  <c r="C206" i="39"/>
  <c r="C162" i="39"/>
  <c r="C96" i="39"/>
  <c r="C74" i="39"/>
  <c r="E14" i="38"/>
  <c r="M7" i="38"/>
  <c r="E19" i="38" s="1"/>
  <c r="M8" i="38"/>
  <c r="E20" i="38" s="1"/>
  <c r="M9" i="38"/>
  <c r="E21" i="38" s="1"/>
  <c r="M10" i="38"/>
  <c r="E22" i="38" s="1"/>
  <c r="M11" i="38"/>
  <c r="E23" i="38" s="1"/>
  <c r="M12" i="38"/>
  <c r="E24" i="38" s="1"/>
  <c r="M13" i="38"/>
  <c r="E25" i="38" s="1"/>
  <c r="M14" i="38"/>
  <c r="M15" i="38"/>
  <c r="M16" i="38"/>
  <c r="M17" i="38"/>
  <c r="M18" i="38"/>
  <c r="M19" i="38"/>
  <c r="M20" i="38"/>
  <c r="M21" i="38"/>
  <c r="M22" i="38"/>
  <c r="M23" i="38"/>
  <c r="E36" i="38" s="1"/>
  <c r="M24" i="38"/>
  <c r="M25" i="38"/>
  <c r="M6" i="38"/>
  <c r="E18" i="38" s="1"/>
  <c r="L27" i="38"/>
  <c r="E34" i="38" l="1"/>
  <c r="E35" i="38"/>
  <c r="O26" i="40"/>
  <c r="E40" i="40"/>
  <c r="F34" i="40" s="1"/>
  <c r="K184" i="41"/>
  <c r="J178" i="41"/>
  <c r="L178" i="41" s="1"/>
  <c r="E33" i="38"/>
  <c r="J186" i="41"/>
  <c r="L186" i="41" s="1"/>
  <c r="J185" i="41"/>
  <c r="K185" i="41" s="1"/>
  <c r="E26" i="38"/>
  <c r="E27" i="38"/>
  <c r="J179" i="41"/>
  <c r="L179" i="41" s="1"/>
  <c r="M27" i="38"/>
  <c r="K188" i="41"/>
  <c r="L188" i="41"/>
  <c r="K181" i="41"/>
  <c r="L181" i="41"/>
  <c r="L180" i="41"/>
  <c r="K180" i="41"/>
  <c r="L177" i="41"/>
  <c r="K177" i="41"/>
  <c r="L194" i="41"/>
  <c r="L187" i="41"/>
  <c r="K187" i="41"/>
  <c r="F141" i="41"/>
  <c r="F143" i="41" s="1"/>
  <c r="G168" i="41"/>
  <c r="L183" i="41"/>
  <c r="K183" i="41"/>
  <c r="J182" i="41"/>
  <c r="P11" i="40"/>
  <c r="E29" i="40"/>
  <c r="F23" i="40" s="1"/>
  <c r="F45" i="40"/>
  <c r="F47" i="40" s="1"/>
  <c r="E48" i="40"/>
  <c r="B775" i="39"/>
  <c r="C775" i="39" s="1"/>
  <c r="K774" i="39"/>
  <c r="C30" i="39"/>
  <c r="K30" i="39"/>
  <c r="B489" i="39"/>
  <c r="K489" i="39" s="1"/>
  <c r="K488" i="39"/>
  <c r="B185" i="39"/>
  <c r="K184" i="39"/>
  <c r="B119" i="39"/>
  <c r="C119" i="39" s="1"/>
  <c r="K118" i="39"/>
  <c r="B471" i="39"/>
  <c r="K470" i="39"/>
  <c r="C118" i="39"/>
  <c r="B711" i="39"/>
  <c r="K711" i="39" s="1"/>
  <c r="K710" i="39"/>
  <c r="C710" i="39"/>
  <c r="C184" i="39"/>
  <c r="B331" i="39"/>
  <c r="K331" i="39" s="1"/>
  <c r="C330" i="39"/>
  <c r="B683" i="39"/>
  <c r="K683" i="39" s="1"/>
  <c r="C682" i="39"/>
  <c r="C488" i="39"/>
  <c r="B335" i="39"/>
  <c r="K335" i="39" s="1"/>
  <c r="C334" i="39"/>
  <c r="B468" i="39"/>
  <c r="C467" i="39"/>
  <c r="B481" i="39"/>
  <c r="K481" i="39" s="1"/>
  <c r="C480" i="39"/>
  <c r="B667" i="39"/>
  <c r="K667" i="39" s="1"/>
  <c r="C666" i="39"/>
  <c r="B426" i="39"/>
  <c r="K426" i="39" s="1"/>
  <c r="C425" i="39"/>
  <c r="B639" i="39"/>
  <c r="K639" i="39" s="1"/>
  <c r="C638" i="39"/>
  <c r="C774" i="39"/>
  <c r="B129" i="39"/>
  <c r="K129" i="39" s="1"/>
  <c r="C128" i="39"/>
  <c r="B31" i="39"/>
  <c r="C31" i="39" s="1"/>
  <c r="B759" i="39"/>
  <c r="K759" i="39" s="1"/>
  <c r="C758" i="39"/>
  <c r="B504" i="39"/>
  <c r="K504" i="39" s="1"/>
  <c r="C503" i="39"/>
  <c r="B800" i="39"/>
  <c r="K800" i="39" s="1"/>
  <c r="C799" i="39"/>
  <c r="B79" i="39"/>
  <c r="K79" i="39" s="1"/>
  <c r="C78" i="39"/>
  <c r="F36" i="40" l="1"/>
  <c r="E28" i="38"/>
  <c r="E29" i="38" s="1"/>
  <c r="K194" i="41"/>
  <c r="K195" i="41" s="1"/>
  <c r="F35" i="40"/>
  <c r="E41" i="40"/>
  <c r="K178" i="41"/>
  <c r="F37" i="40"/>
  <c r="F39" i="40"/>
  <c r="F38" i="40"/>
  <c r="C489" i="39"/>
  <c r="K179" i="41"/>
  <c r="K186" i="41"/>
  <c r="L185" i="41"/>
  <c r="B490" i="39"/>
  <c r="K490" i="39" s="1"/>
  <c r="L195" i="41"/>
  <c r="L182" i="41"/>
  <c r="K182" i="41"/>
  <c r="K197" i="41"/>
  <c r="K198" i="41" s="1"/>
  <c r="G171" i="41"/>
  <c r="L197" i="41"/>
  <c r="L198" i="41" s="1"/>
  <c r="G170" i="41"/>
  <c r="F28" i="40"/>
  <c r="F25" i="40"/>
  <c r="F21" i="40"/>
  <c r="F18" i="40"/>
  <c r="F20" i="40"/>
  <c r="F22" i="40"/>
  <c r="F27" i="40"/>
  <c r="F26" i="40"/>
  <c r="E30" i="40"/>
  <c r="F19" i="40"/>
  <c r="E50" i="40"/>
  <c r="F24" i="40"/>
  <c r="B472" i="39"/>
  <c r="K471" i="39"/>
  <c r="C471" i="39"/>
  <c r="B776" i="39"/>
  <c r="K775" i="39"/>
  <c r="B186" i="39"/>
  <c r="K185" i="39"/>
  <c r="B32" i="39"/>
  <c r="K32" i="39" s="1"/>
  <c r="K31" i="39"/>
  <c r="C711" i="39"/>
  <c r="B712" i="39"/>
  <c r="K712" i="39" s="1"/>
  <c r="C468" i="39"/>
  <c r="K468" i="39"/>
  <c r="C185" i="39"/>
  <c r="B120" i="39"/>
  <c r="K119" i="39"/>
  <c r="B684" i="39"/>
  <c r="C683" i="39"/>
  <c r="B482" i="39"/>
  <c r="K482" i="39" s="1"/>
  <c r="C481" i="39"/>
  <c r="B336" i="39"/>
  <c r="K336" i="39" s="1"/>
  <c r="C335" i="39"/>
  <c r="B427" i="39"/>
  <c r="K427" i="39" s="1"/>
  <c r="C426" i="39"/>
  <c r="B640" i="39"/>
  <c r="K640" i="39" s="1"/>
  <c r="C639" i="39"/>
  <c r="B130" i="39"/>
  <c r="K130" i="39" s="1"/>
  <c r="C129" i="39"/>
  <c r="B668" i="39"/>
  <c r="C667" i="39"/>
  <c r="B332" i="39"/>
  <c r="C331" i="39"/>
  <c r="B80" i="39"/>
  <c r="K80" i="39" s="1"/>
  <c r="C79" i="39"/>
  <c r="B801" i="39"/>
  <c r="K801" i="39" s="1"/>
  <c r="C800" i="39"/>
  <c r="B505" i="39"/>
  <c r="K505" i="39" s="1"/>
  <c r="C504" i="39"/>
  <c r="B760" i="39"/>
  <c r="K760" i="39" s="1"/>
  <c r="C759" i="39"/>
  <c r="E39" i="38"/>
  <c r="F21" i="38" l="1"/>
  <c r="F25" i="38"/>
  <c r="F19" i="38"/>
  <c r="F27" i="38"/>
  <c r="F22" i="38"/>
  <c r="F24" i="38"/>
  <c r="F20" i="38"/>
  <c r="F23" i="38"/>
  <c r="F18" i="38"/>
  <c r="K201" i="41"/>
  <c r="K205" i="41" s="1"/>
  <c r="F26" i="38"/>
  <c r="C490" i="39"/>
  <c r="E51" i="40"/>
  <c r="F40" i="40"/>
  <c r="C712" i="39"/>
  <c r="B713" i="39"/>
  <c r="K713" i="39" s="1"/>
  <c r="B491" i="39"/>
  <c r="K491" i="39" s="1"/>
  <c r="K189" i="41"/>
  <c r="K210" i="41" s="1"/>
  <c r="L189" i="41"/>
  <c r="L206" i="41" s="1"/>
  <c r="L201" i="41"/>
  <c r="L205" i="41" s="1"/>
  <c r="F29" i="40"/>
  <c r="B121" i="39"/>
  <c r="K120" i="39"/>
  <c r="C120" i="39"/>
  <c r="C668" i="39"/>
  <c r="K668" i="39"/>
  <c r="B33" i="39"/>
  <c r="K33" i="39" s="1"/>
  <c r="C332" i="39"/>
  <c r="K332" i="39"/>
  <c r="B187" i="39"/>
  <c r="K186" i="39"/>
  <c r="C186" i="39"/>
  <c r="C684" i="39"/>
  <c r="K684" i="39"/>
  <c r="C32" i="39"/>
  <c r="B777" i="39"/>
  <c r="K776" i="39"/>
  <c r="C776" i="39"/>
  <c r="B473" i="39"/>
  <c r="K472" i="39"/>
  <c r="C472" i="39"/>
  <c r="B131" i="39"/>
  <c r="K131" i="39" s="1"/>
  <c r="C130" i="39"/>
  <c r="B337" i="39"/>
  <c r="K337" i="39" s="1"/>
  <c r="C336" i="39"/>
  <c r="B641" i="39"/>
  <c r="K641" i="39" s="1"/>
  <c r="C640" i="39"/>
  <c r="B483" i="39"/>
  <c r="K483" i="39" s="1"/>
  <c r="C482" i="39"/>
  <c r="B428" i="39"/>
  <c r="C427" i="39"/>
  <c r="B761" i="39"/>
  <c r="K761" i="39" s="1"/>
  <c r="C760" i="39"/>
  <c r="B506" i="39"/>
  <c r="K506" i="39" s="1"/>
  <c r="C505" i="39"/>
  <c r="B81" i="39"/>
  <c r="K81" i="39" s="1"/>
  <c r="C80" i="39"/>
  <c r="B802" i="39"/>
  <c r="K802" i="39" s="1"/>
  <c r="C801" i="39"/>
  <c r="F38" i="38"/>
  <c r="F36" i="38"/>
  <c r="E40" i="38"/>
  <c r="F37" i="38"/>
  <c r="F34" i="38"/>
  <c r="F33" i="38"/>
  <c r="F35" i="38"/>
  <c r="C713" i="39" l="1"/>
  <c r="B714" i="39"/>
  <c r="K714" i="39" s="1"/>
  <c r="C33" i="39"/>
  <c r="F28" i="38"/>
  <c r="C491" i="39"/>
  <c r="B492" i="39"/>
  <c r="C492" i="39" s="1"/>
  <c r="L212" i="41"/>
  <c r="B34" i="39"/>
  <c r="K34" i="39" s="1"/>
  <c r="L208" i="41"/>
  <c r="L207" i="41"/>
  <c r="K212" i="41"/>
  <c r="K206" i="41"/>
  <c r="K208" i="41" s="1"/>
  <c r="K207" i="41"/>
  <c r="L210" i="41"/>
  <c r="B778" i="39"/>
  <c r="K777" i="39"/>
  <c r="C777" i="39"/>
  <c r="B188" i="39"/>
  <c r="K187" i="39"/>
  <c r="C187" i="39"/>
  <c r="C428" i="39"/>
  <c r="K428" i="39"/>
  <c r="B474" i="39"/>
  <c r="K473" i="39"/>
  <c r="C473" i="39"/>
  <c r="B122" i="39"/>
  <c r="K121" i="39"/>
  <c r="C121" i="39"/>
  <c r="B338" i="39"/>
  <c r="K338" i="39" s="1"/>
  <c r="C337" i="39"/>
  <c r="B132" i="39"/>
  <c r="C131" i="39"/>
  <c r="B484" i="39"/>
  <c r="C483" i="39"/>
  <c r="B642" i="39"/>
  <c r="K642" i="39" s="1"/>
  <c r="C641" i="39"/>
  <c r="B803" i="39"/>
  <c r="K803" i="39" s="1"/>
  <c r="C802" i="39"/>
  <c r="B82" i="39"/>
  <c r="K82" i="39" s="1"/>
  <c r="C81" i="39"/>
  <c r="B507" i="39"/>
  <c r="K507" i="39" s="1"/>
  <c r="C506" i="39"/>
  <c r="B762" i="39"/>
  <c r="K762" i="39" s="1"/>
  <c r="C761" i="39"/>
  <c r="F39" i="38"/>
  <c r="C714" i="39" l="1"/>
  <c r="B715" i="39"/>
  <c r="K715" i="39" s="1"/>
  <c r="C34" i="39"/>
  <c r="B35" i="39"/>
  <c r="K35" i="39" s="1"/>
  <c r="K492" i="39"/>
  <c r="B475" i="39"/>
  <c r="K474" i="39"/>
  <c r="C474" i="39"/>
  <c r="C484" i="39"/>
  <c r="K484" i="39"/>
  <c r="C188" i="39"/>
  <c r="K188" i="39"/>
  <c r="C132" i="39"/>
  <c r="K132" i="39"/>
  <c r="B779" i="39"/>
  <c r="K778" i="39"/>
  <c r="C778" i="39"/>
  <c r="B123" i="39"/>
  <c r="K122" i="39"/>
  <c r="C122" i="39"/>
  <c r="B643" i="39"/>
  <c r="K643" i="39" s="1"/>
  <c r="C642" i="39"/>
  <c r="B339" i="39"/>
  <c r="K339" i="39" s="1"/>
  <c r="C338" i="39"/>
  <c r="B508" i="39"/>
  <c r="C507" i="39"/>
  <c r="B83" i="39"/>
  <c r="K83" i="39" s="1"/>
  <c r="C82" i="39"/>
  <c r="B763" i="39"/>
  <c r="K763" i="39" s="1"/>
  <c r="C762" i="39"/>
  <c r="B804" i="39"/>
  <c r="C803" i="39"/>
  <c r="C715" i="39" l="1"/>
  <c r="B716" i="39"/>
  <c r="K716" i="39" s="1"/>
  <c r="B36" i="39"/>
  <c r="K36" i="39" s="1"/>
  <c r="C35" i="39"/>
  <c r="B124" i="39"/>
  <c r="K123" i="39"/>
  <c r="C123" i="39"/>
  <c r="C804" i="39"/>
  <c r="K804" i="39"/>
  <c r="C716" i="39"/>
  <c r="B780" i="39"/>
  <c r="K779" i="39"/>
  <c r="C779" i="39"/>
  <c r="C508" i="39"/>
  <c r="K508" i="39"/>
  <c r="B476" i="39"/>
  <c r="K475" i="39"/>
  <c r="C475" i="39"/>
  <c r="B340" i="39"/>
  <c r="C339" i="39"/>
  <c r="B644" i="39"/>
  <c r="C643" i="39"/>
  <c r="B764" i="39"/>
  <c r="C763" i="39"/>
  <c r="B84" i="39"/>
  <c r="C83" i="39"/>
  <c r="V283" i="14"/>
  <c r="C36" i="39" l="1"/>
  <c r="C764" i="39"/>
  <c r="K764" i="39"/>
  <c r="C340" i="39"/>
  <c r="K340" i="39"/>
  <c r="C84" i="39"/>
  <c r="K84" i="39"/>
  <c r="C780" i="39"/>
  <c r="K780" i="39"/>
  <c r="C124" i="39"/>
  <c r="K124" i="39"/>
  <c r="C644" i="39"/>
  <c r="K644" i="39"/>
  <c r="C476" i="39"/>
  <c r="K476" i="39"/>
  <c r="I178" i="14"/>
  <c r="G165" i="14"/>
  <c r="G225" i="32" l="1"/>
  <c r="G194" i="32"/>
  <c r="G163" i="32"/>
  <c r="G133" i="32"/>
  <c r="G90" i="32"/>
  <c r="H90" i="32" s="1"/>
  <c r="D46" i="32"/>
  <c r="D51" i="32" s="1"/>
  <c r="D44" i="32"/>
  <c r="D26" i="32"/>
  <c r="D28" i="32" s="1"/>
  <c r="H16" i="14"/>
  <c r="E63" i="32" l="1"/>
  <c r="H225" i="32" s="1"/>
  <c r="E163" i="14"/>
  <c r="G163" i="14" s="1"/>
  <c r="G16" i="14"/>
  <c r="F16" i="14"/>
  <c r="O177" i="14"/>
  <c r="O188" i="14"/>
  <c r="E71" i="32" l="1"/>
  <c r="D207" i="32" s="1"/>
  <c r="E74" i="32"/>
  <c r="H194" i="32" s="1"/>
  <c r="E72" i="32"/>
  <c r="H204" i="32" s="1"/>
  <c r="E73" i="32"/>
  <c r="L219" i="32" s="1"/>
  <c r="H224" i="32"/>
  <c r="O73" i="32"/>
  <c r="Q73" i="32"/>
  <c r="O178" i="14"/>
  <c r="O189" i="14"/>
  <c r="H112" i="6"/>
  <c r="H113" i="6" s="1"/>
  <c r="H111" i="6"/>
  <c r="H167" i="6" s="1"/>
  <c r="D162" i="32" l="1"/>
  <c r="H193" i="32"/>
  <c r="L173" i="32"/>
  <c r="L181" i="32"/>
  <c r="H162" i="32"/>
  <c r="H132" i="32"/>
  <c r="H133" i="32"/>
  <c r="G72" i="32"/>
  <c r="H142" i="32"/>
  <c r="D226" i="32"/>
  <c r="L183" i="32"/>
  <c r="G73" i="32"/>
  <c r="H176" i="32"/>
  <c r="L185" i="32"/>
  <c r="L214" i="32"/>
  <c r="L208" i="32"/>
  <c r="D176" i="32"/>
  <c r="D142" i="32"/>
  <c r="D173" i="32"/>
  <c r="D115" i="32"/>
  <c r="D144" i="32"/>
  <c r="D116" i="32"/>
  <c r="D147" i="32"/>
  <c r="D143" i="32"/>
  <c r="D178" i="32"/>
  <c r="L115" i="32"/>
  <c r="D119" i="32"/>
  <c r="L204" i="32"/>
  <c r="D121" i="32"/>
  <c r="L145" i="32"/>
  <c r="D177" i="32"/>
  <c r="D210" i="32"/>
  <c r="D113" i="32"/>
  <c r="D179" i="32"/>
  <c r="D118" i="32"/>
  <c r="D204" i="32"/>
  <c r="D209" i="32"/>
  <c r="D205" i="32"/>
  <c r="D112" i="32"/>
  <c r="D146" i="32"/>
  <c r="D117" i="32"/>
  <c r="D175" i="32"/>
  <c r="D208" i="32"/>
  <c r="D114" i="32"/>
  <c r="D174" i="32"/>
  <c r="G71" i="32"/>
  <c r="D206" i="32"/>
  <c r="D145" i="32"/>
  <c r="D120" i="32"/>
  <c r="D148" i="32"/>
  <c r="H117" i="32"/>
  <c r="D225" i="32"/>
  <c r="H146" i="32"/>
  <c r="D195" i="32"/>
  <c r="D193" i="32"/>
  <c r="H179" i="32"/>
  <c r="H150" i="32"/>
  <c r="H173" i="32"/>
  <c r="H116" i="32"/>
  <c r="H174" i="32"/>
  <c r="D133" i="32"/>
  <c r="G74" i="32"/>
  <c r="H115" i="32"/>
  <c r="H112" i="32"/>
  <c r="D163" i="32"/>
  <c r="D194" i="32"/>
  <c r="H148" i="32"/>
  <c r="H151" i="32"/>
  <c r="D132" i="32"/>
  <c r="H114" i="32"/>
  <c r="H145" i="32"/>
  <c r="H143" i="32"/>
  <c r="H205" i="32"/>
  <c r="H144" i="32"/>
  <c r="H163" i="32"/>
  <c r="D134" i="32"/>
  <c r="D164" i="32"/>
  <c r="H113" i="32"/>
  <c r="H177" i="32"/>
  <c r="H149" i="32"/>
  <c r="D224" i="32"/>
  <c r="L148" i="32"/>
  <c r="L176" i="32"/>
  <c r="L209" i="32"/>
  <c r="H209" i="32"/>
  <c r="L189" i="32"/>
  <c r="H206" i="32"/>
  <c r="L124" i="32"/>
  <c r="L154" i="32"/>
  <c r="H175" i="32"/>
  <c r="L151" i="32"/>
  <c r="L126" i="32"/>
  <c r="L188" i="32"/>
  <c r="L155" i="32"/>
  <c r="L122" i="32"/>
  <c r="L210" i="32"/>
  <c r="L216" i="32"/>
  <c r="H210" i="32"/>
  <c r="L117" i="32"/>
  <c r="L186" i="32"/>
  <c r="L113" i="32"/>
  <c r="L213" i="32"/>
  <c r="L220" i="32"/>
  <c r="L120" i="32"/>
  <c r="L182" i="32"/>
  <c r="L143" i="32"/>
  <c r="L178" i="32"/>
  <c r="L177" i="32"/>
  <c r="L147" i="32"/>
  <c r="L221" i="32"/>
  <c r="L205" i="32"/>
  <c r="H208" i="32"/>
  <c r="L190" i="32"/>
  <c r="L179" i="32"/>
  <c r="L150" i="32"/>
  <c r="L121" i="32"/>
  <c r="L152" i="32"/>
  <c r="L153" i="32"/>
  <c r="L144" i="32"/>
  <c r="L156" i="32"/>
  <c r="L206" i="32"/>
  <c r="L217" i="32"/>
  <c r="H207" i="32"/>
  <c r="L118" i="32"/>
  <c r="L184" i="32"/>
  <c r="L125" i="32"/>
  <c r="L123" i="32"/>
  <c r="L187" i="32"/>
  <c r="L175" i="32"/>
  <c r="L212" i="32"/>
  <c r="L218" i="32"/>
  <c r="L142" i="32"/>
  <c r="L112" i="32"/>
  <c r="L116" i="32"/>
  <c r="L146" i="32"/>
  <c r="L114" i="32"/>
  <c r="L174" i="32"/>
  <c r="H147" i="32"/>
  <c r="H178" i="32"/>
  <c r="H118" i="32"/>
  <c r="L207" i="32"/>
  <c r="L215" i="32"/>
  <c r="C230" i="14"/>
  <c r="C229" i="14"/>
  <c r="H79" i="30"/>
  <c r="J79" i="30" s="1"/>
  <c r="G79" i="30"/>
  <c r="I79" i="30" s="1"/>
  <c r="H78" i="30"/>
  <c r="J78" i="30" s="1"/>
  <c r="G78" i="30"/>
  <c r="I78" i="30" s="1"/>
  <c r="H77" i="30"/>
  <c r="J77" i="30" s="1"/>
  <c r="G77" i="30"/>
  <c r="I77" i="30" s="1"/>
  <c r="H76" i="30"/>
  <c r="J76" i="30" s="1"/>
  <c r="G76" i="30"/>
  <c r="I76" i="30" s="1"/>
  <c r="H75" i="30"/>
  <c r="J75" i="30" s="1"/>
  <c r="G75" i="30"/>
  <c r="I75" i="30" s="1"/>
  <c r="H74" i="30"/>
  <c r="J74" i="30" s="1"/>
  <c r="G74" i="30"/>
  <c r="I74" i="30" s="1"/>
  <c r="H73" i="30"/>
  <c r="J73" i="30" s="1"/>
  <c r="G73" i="30"/>
  <c r="I73" i="30" s="1"/>
  <c r="H72" i="30"/>
  <c r="J72" i="30" s="1"/>
  <c r="G72" i="30"/>
  <c r="I72" i="30" s="1"/>
  <c r="H71" i="30"/>
  <c r="J71" i="30" s="1"/>
  <c r="G71" i="30"/>
  <c r="I71" i="30" s="1"/>
  <c r="H70" i="30"/>
  <c r="J70" i="30" s="1"/>
  <c r="G70" i="30"/>
  <c r="I70" i="30" s="1"/>
  <c r="H69" i="30"/>
  <c r="J69" i="30" s="1"/>
  <c r="G69" i="30"/>
  <c r="I69" i="30" s="1"/>
  <c r="H68" i="30"/>
  <c r="J68" i="30" s="1"/>
  <c r="G68" i="30"/>
  <c r="I68" i="30" s="1"/>
  <c r="H67" i="30"/>
  <c r="J67" i="30" s="1"/>
  <c r="G67" i="30"/>
  <c r="I67" i="30" s="1"/>
  <c r="H66" i="30"/>
  <c r="J66" i="30" s="1"/>
  <c r="G66" i="30"/>
  <c r="I66" i="30" s="1"/>
  <c r="H65" i="30"/>
  <c r="J65" i="30" s="1"/>
  <c r="G65" i="30"/>
  <c r="I65" i="30" s="1"/>
  <c r="H64" i="30"/>
  <c r="J64" i="30" s="1"/>
  <c r="G64" i="30"/>
  <c r="I64" i="30" s="1"/>
  <c r="H63" i="30"/>
  <c r="J63" i="30" s="1"/>
  <c r="G63" i="30"/>
  <c r="I63" i="30" s="1"/>
  <c r="H62" i="30"/>
  <c r="J62" i="30" s="1"/>
  <c r="G62" i="30"/>
  <c r="I62" i="30" s="1"/>
  <c r="H61" i="30"/>
  <c r="J61" i="30" s="1"/>
  <c r="G61" i="30"/>
  <c r="I61" i="30" s="1"/>
  <c r="H60" i="30"/>
  <c r="J60" i="30" s="1"/>
  <c r="G60" i="30"/>
  <c r="I60" i="30" s="1"/>
  <c r="H59" i="30"/>
  <c r="J59" i="30" s="1"/>
  <c r="G59" i="30"/>
  <c r="I59" i="30" s="1"/>
  <c r="H58" i="30"/>
  <c r="J58" i="30" s="1"/>
  <c r="G58" i="30"/>
  <c r="I58" i="30" s="1"/>
  <c r="H57" i="30"/>
  <c r="J57" i="30" s="1"/>
  <c r="G57" i="30"/>
  <c r="I57" i="30" s="1"/>
  <c r="H56" i="30"/>
  <c r="J56" i="30" s="1"/>
  <c r="G56" i="30"/>
  <c r="I56" i="30" s="1"/>
  <c r="H55" i="30"/>
  <c r="J55" i="30" s="1"/>
  <c r="G55" i="30"/>
  <c r="I55" i="30" s="1"/>
  <c r="H54" i="30"/>
  <c r="J54" i="30" s="1"/>
  <c r="G54" i="30"/>
  <c r="I54" i="30" s="1"/>
  <c r="I80" i="30" l="1"/>
  <c r="J80" i="30"/>
  <c r="D88" i="6" l="1"/>
  <c r="G90" i="6" s="1"/>
  <c r="G92" i="6" s="1"/>
  <c r="F129" i="14"/>
  <c r="F133" i="14" s="1"/>
  <c r="Q85" i="14"/>
  <c r="C227" i="14"/>
  <c r="C226" i="14"/>
  <c r="P33" i="14"/>
  <c r="F135" i="14" l="1"/>
  <c r="C228" i="14"/>
  <c r="D25" i="39"/>
  <c r="F139" i="14"/>
  <c r="C225" i="14"/>
  <c r="F141" i="14" l="1"/>
  <c r="F143" i="14" s="1"/>
  <c r="I254" i="14"/>
  <c r="F763" i="39"/>
  <c r="H763" i="39" s="1"/>
  <c r="F674" i="39"/>
  <c r="H674" i="39" s="1"/>
  <c r="G606" i="39"/>
  <c r="I606" i="39" s="1"/>
  <c r="F553" i="39"/>
  <c r="H553" i="39" s="1"/>
  <c r="F458" i="39"/>
  <c r="H458" i="39" s="1"/>
  <c r="F401" i="39"/>
  <c r="H401" i="39" s="1"/>
  <c r="F356" i="39"/>
  <c r="H356" i="39" s="1"/>
  <c r="G284" i="39"/>
  <c r="I284" i="39" s="1"/>
  <c r="G216" i="39"/>
  <c r="I216" i="39" s="1"/>
  <c r="G182" i="39"/>
  <c r="I182" i="39" s="1"/>
  <c r="G119" i="39"/>
  <c r="I119" i="39" s="1"/>
  <c r="G31" i="39"/>
  <c r="I31" i="39" s="1"/>
  <c r="F775" i="39"/>
  <c r="H775" i="39" s="1"/>
  <c r="G122" i="39"/>
  <c r="I122" i="39" s="1"/>
  <c r="F781" i="39"/>
  <c r="H781" i="39" s="1"/>
  <c r="F759" i="39"/>
  <c r="H759" i="39" s="1"/>
  <c r="F715" i="39"/>
  <c r="H715" i="39" s="1"/>
  <c r="F660" i="39"/>
  <c r="H660" i="39" s="1"/>
  <c r="F506" i="39"/>
  <c r="H506" i="39" s="1"/>
  <c r="F330" i="39"/>
  <c r="H330" i="39" s="1"/>
  <c r="F275" i="39"/>
  <c r="H275" i="39" s="1"/>
  <c r="F231" i="39"/>
  <c r="H231" i="39" s="1"/>
  <c r="G135" i="39"/>
  <c r="I135" i="39" s="1"/>
  <c r="G118" i="39"/>
  <c r="I118" i="39" s="1"/>
  <c r="G85" i="39"/>
  <c r="I85" i="39" s="1"/>
  <c r="F140" i="39"/>
  <c r="H140" i="39" s="1"/>
  <c r="F96" i="39"/>
  <c r="H96" i="39" s="1"/>
  <c r="F63" i="39"/>
  <c r="H63" i="39" s="1"/>
  <c r="F161" i="39"/>
  <c r="H161" i="39" s="1"/>
  <c r="F40" i="39"/>
  <c r="H40" i="39" s="1"/>
  <c r="G149" i="39"/>
  <c r="I149" i="39" s="1"/>
  <c r="G50" i="39"/>
  <c r="I50" i="39" s="1"/>
  <c r="F127" i="39"/>
  <c r="H127" i="39" s="1"/>
  <c r="F72" i="39"/>
  <c r="H72" i="39" s="1"/>
  <c r="F39" i="39"/>
  <c r="H39" i="39" s="1"/>
  <c r="F131" i="39"/>
  <c r="H131" i="39" s="1"/>
  <c r="F171" i="39"/>
  <c r="H171" i="39" s="1"/>
  <c r="F279" i="39"/>
  <c r="H279" i="39" s="1"/>
  <c r="G359" i="39"/>
  <c r="I359" i="39" s="1"/>
  <c r="G641" i="39"/>
  <c r="I641" i="39" s="1"/>
  <c r="G681" i="39"/>
  <c r="I681" i="39" s="1"/>
  <c r="G743" i="39"/>
  <c r="I743" i="39" s="1"/>
  <c r="G194" i="39"/>
  <c r="I194" i="39" s="1"/>
  <c r="G302" i="39"/>
  <c r="I302" i="39" s="1"/>
  <c r="F406" i="39"/>
  <c r="H406" i="39" s="1"/>
  <c r="F470" i="39"/>
  <c r="H470" i="39" s="1"/>
  <c r="F535" i="39"/>
  <c r="H535" i="39" s="1"/>
  <c r="F600" i="39"/>
  <c r="H600" i="39" s="1"/>
  <c r="G705" i="39"/>
  <c r="I705" i="39" s="1"/>
  <c r="G64" i="39"/>
  <c r="I64" i="39" s="1"/>
  <c r="F172" i="39"/>
  <c r="H172" i="39" s="1"/>
  <c r="F226" i="39"/>
  <c r="H226" i="39" s="1"/>
  <c r="F307" i="39"/>
  <c r="H307" i="39" s="1"/>
  <c r="G381" i="39"/>
  <c r="I381" i="39" s="1"/>
  <c r="G476" i="39"/>
  <c r="I476" i="39" s="1"/>
  <c r="G535" i="39"/>
  <c r="I535" i="39" s="1"/>
  <c r="G623" i="39"/>
  <c r="I623" i="39" s="1"/>
  <c r="G665" i="39"/>
  <c r="I665" i="39" s="1"/>
  <c r="G722" i="39"/>
  <c r="I722" i="39" s="1"/>
  <c r="G784" i="39"/>
  <c r="I784" i="39" s="1"/>
  <c r="F134" i="39"/>
  <c r="H134" i="39" s="1"/>
  <c r="G226" i="39"/>
  <c r="I226" i="39" s="1"/>
  <c r="G280" i="39"/>
  <c r="I280" i="39" s="1"/>
  <c r="F361" i="39"/>
  <c r="H361" i="39" s="1"/>
  <c r="F454" i="39"/>
  <c r="H454" i="39" s="1"/>
  <c r="G518" i="39"/>
  <c r="I518" i="39" s="1"/>
  <c r="F578" i="39"/>
  <c r="H578" i="39" s="1"/>
  <c r="G684" i="39"/>
  <c r="I684" i="39" s="1"/>
  <c r="F723" i="39"/>
  <c r="H723" i="39" s="1"/>
  <c r="F807" i="39"/>
  <c r="H807" i="39" s="1"/>
  <c r="G59" i="39"/>
  <c r="I59" i="39" s="1"/>
  <c r="F173" i="39"/>
  <c r="H173" i="39" s="1"/>
  <c r="F414" i="39"/>
  <c r="H414" i="39" s="1"/>
  <c r="G504" i="39"/>
  <c r="I504" i="39" s="1"/>
  <c r="F590" i="39"/>
  <c r="H590" i="39" s="1"/>
  <c r="F755" i="39"/>
  <c r="H755" i="39" s="1"/>
  <c r="G361" i="39"/>
  <c r="I361" i="39" s="1"/>
  <c r="G543" i="39"/>
  <c r="I543" i="39" s="1"/>
  <c r="F71" i="39"/>
  <c r="H71" i="39" s="1"/>
  <c r="F786" i="39"/>
  <c r="H786" i="39" s="1"/>
  <c r="F395" i="39"/>
  <c r="H395" i="39" s="1"/>
  <c r="F696" i="39"/>
  <c r="H696" i="39" s="1"/>
  <c r="F457" i="39"/>
  <c r="H457" i="39" s="1"/>
  <c r="F547" i="39"/>
  <c r="H547" i="39" s="1"/>
  <c r="F227" i="39"/>
  <c r="H227" i="39" s="1"/>
  <c r="G373" i="39"/>
  <c r="I373" i="39" s="1"/>
  <c r="F548" i="39"/>
  <c r="H548" i="39" s="1"/>
  <c r="G629" i="39"/>
  <c r="I629" i="39" s="1"/>
  <c r="G755" i="39"/>
  <c r="I755" i="39" s="1"/>
  <c r="F560" i="39"/>
  <c r="H560" i="39" s="1"/>
  <c r="G240" i="39"/>
  <c r="I240" i="39" s="1"/>
  <c r="F313" i="39"/>
  <c r="H313" i="39" s="1"/>
  <c r="F774" i="39"/>
  <c r="H774" i="39" s="1"/>
  <c r="F157" i="39"/>
  <c r="H157" i="39" s="1"/>
  <c r="F174" i="39"/>
  <c r="H174" i="39" s="1"/>
  <c r="F263" i="39"/>
  <c r="H263" i="39" s="1"/>
  <c r="G478" i="39"/>
  <c r="I478" i="39" s="1"/>
  <c r="G548" i="39"/>
  <c r="I548" i="39" s="1"/>
  <c r="G717" i="39"/>
  <c r="I717" i="39" s="1"/>
  <c r="G439" i="39"/>
  <c r="I439" i="39" s="1"/>
  <c r="F148" i="39"/>
  <c r="H148" i="39" s="1"/>
  <c r="G142" i="39"/>
  <c r="I142" i="39" s="1"/>
  <c r="G544" i="39"/>
  <c r="I544" i="39" s="1"/>
  <c r="G260" i="39"/>
  <c r="I260" i="39" s="1"/>
  <c r="G463" i="39"/>
  <c r="I463" i="39" s="1"/>
  <c r="G263" i="39"/>
  <c r="I263" i="39" s="1"/>
  <c r="G376" i="39"/>
  <c r="I376" i="39" s="1"/>
  <c r="F549" i="39"/>
  <c r="H549" i="39" s="1"/>
  <c r="F718" i="39"/>
  <c r="H718" i="39" s="1"/>
  <c r="G477" i="39"/>
  <c r="I477" i="39" s="1"/>
  <c r="F206" i="39"/>
  <c r="H206" i="39" s="1"/>
  <c r="F544" i="39"/>
  <c r="H544" i="39" s="1"/>
  <c r="F808" i="39"/>
  <c r="H808" i="39" s="1"/>
  <c r="F537" i="39"/>
  <c r="H537" i="39" s="1"/>
  <c r="F695" i="39"/>
  <c r="H695" i="39" s="1"/>
  <c r="G382" i="39"/>
  <c r="I382" i="39" s="1"/>
  <c r="G560" i="39"/>
  <c r="I560" i="39" s="1"/>
  <c r="F757" i="39"/>
  <c r="H757" i="39" s="1"/>
  <c r="G393" i="39"/>
  <c r="I393" i="39" s="1"/>
  <c r="G71" i="39"/>
  <c r="I71" i="39" s="1"/>
  <c r="F444" i="39"/>
  <c r="H444" i="39" s="1"/>
  <c r="G208" i="39"/>
  <c r="I208" i="39" s="1"/>
  <c r="G546" i="39"/>
  <c r="I546" i="39" s="1"/>
  <c r="G175" i="39"/>
  <c r="I175" i="39" s="1"/>
  <c r="F326" i="39"/>
  <c r="H326" i="39" s="1"/>
  <c r="F480" i="39"/>
  <c r="H480" i="39" s="1"/>
  <c r="G602" i="39"/>
  <c r="I602" i="39" s="1"/>
  <c r="G797" i="39"/>
  <c r="I797" i="39" s="1"/>
  <c r="F241" i="39"/>
  <c r="H241" i="39" s="1"/>
  <c r="F456" i="39"/>
  <c r="H456" i="39" s="1"/>
  <c r="F295" i="39"/>
  <c r="H295" i="39" s="1"/>
  <c r="G409" i="39"/>
  <c r="I409" i="39" s="1"/>
  <c r="F87" i="39"/>
  <c r="H87" i="39" s="1"/>
  <c r="F315" i="39"/>
  <c r="H315" i="39" s="1"/>
  <c r="G181" i="39"/>
  <c r="I181" i="39" s="1"/>
  <c r="F282" i="39"/>
  <c r="H282" i="39" s="1"/>
  <c r="G390" i="39"/>
  <c r="I390" i="39" s="1"/>
  <c r="G480" i="39"/>
  <c r="I480" i="39" s="1"/>
  <c r="G563" i="39"/>
  <c r="I563" i="39" s="1"/>
  <c r="F603" i="39"/>
  <c r="H603" i="39" s="1"/>
  <c r="F413" i="39"/>
  <c r="H413" i="39" s="1"/>
  <c r="F45" i="39"/>
  <c r="H45" i="39" s="1"/>
  <c r="F239" i="39"/>
  <c r="H239" i="39" s="1"/>
  <c r="G336" i="39"/>
  <c r="I336" i="39" s="1"/>
  <c r="F438" i="39"/>
  <c r="H438" i="39" s="1"/>
  <c r="G569" i="39"/>
  <c r="I569" i="39" s="1"/>
  <c r="G690" i="39"/>
  <c r="I690" i="39" s="1"/>
  <c r="G269" i="39"/>
  <c r="I269" i="39" s="1"/>
  <c r="F803" i="39"/>
  <c r="H803" i="39" s="1"/>
  <c r="F737" i="39"/>
  <c r="H737" i="39" s="1"/>
  <c r="F429" i="39"/>
  <c r="H429" i="39" s="1"/>
  <c r="F297" i="39"/>
  <c r="H297" i="39" s="1"/>
  <c r="G108" i="39"/>
  <c r="I108" i="39" s="1"/>
  <c r="F129" i="39"/>
  <c r="H129" i="39" s="1"/>
  <c r="F128" i="39"/>
  <c r="H128" i="39" s="1"/>
  <c r="F61" i="39"/>
  <c r="H61" i="39" s="1"/>
  <c r="G380" i="39"/>
  <c r="I380" i="39" s="1"/>
  <c r="G426" i="39"/>
  <c r="I426" i="39" s="1"/>
  <c r="G576" i="39"/>
  <c r="I576" i="39" s="1"/>
  <c r="G805" i="39"/>
  <c r="I805" i="39" s="1"/>
  <c r="G225" i="39"/>
  <c r="I225" i="39" s="1"/>
  <c r="F381" i="39"/>
  <c r="H381" i="39" s="1"/>
  <c r="G683" i="39"/>
  <c r="I683" i="39" s="1"/>
  <c r="F334" i="39"/>
  <c r="H334" i="39" s="1"/>
  <c r="G453" i="39"/>
  <c r="I453" i="39" s="1"/>
  <c r="G103" i="39"/>
  <c r="I103" i="39" s="1"/>
  <c r="F601" i="39"/>
  <c r="H601" i="39" s="1"/>
  <c r="F767" i="39"/>
  <c r="H767" i="39" s="1"/>
  <c r="G716" i="39"/>
  <c r="I716" i="39" s="1"/>
  <c r="F346" i="39"/>
  <c r="H346" i="39" s="1"/>
  <c r="F589" i="39"/>
  <c r="H589" i="39" s="1"/>
  <c r="G420" i="39"/>
  <c r="I420" i="39" s="1"/>
  <c r="G736" i="39"/>
  <c r="I736" i="39" s="1"/>
  <c r="G711" i="39"/>
  <c r="I711" i="39" s="1"/>
  <c r="F633" i="39"/>
  <c r="H633" i="39" s="1"/>
  <c r="F579" i="39"/>
  <c r="H579" i="39" s="1"/>
  <c r="F512" i="39"/>
  <c r="H512" i="39" s="1"/>
  <c r="G337" i="39"/>
  <c r="I337" i="39" s="1"/>
  <c r="G303" i="39"/>
  <c r="I303" i="39" s="1"/>
  <c r="F800" i="39"/>
  <c r="H800" i="39" s="1"/>
  <c r="F152" i="39"/>
  <c r="H152" i="39" s="1"/>
  <c r="F66" i="39"/>
  <c r="H66" i="39" s="1"/>
  <c r="F792" i="39"/>
  <c r="H792" i="39" s="1"/>
  <c r="F693" i="39"/>
  <c r="H693" i="39" s="1"/>
  <c r="F649" i="39"/>
  <c r="H649" i="39" s="1"/>
  <c r="F594" i="39"/>
  <c r="H594" i="39" s="1"/>
  <c r="F451" i="39"/>
  <c r="H451" i="39" s="1"/>
  <c r="F407" i="39"/>
  <c r="H407" i="39" s="1"/>
  <c r="F308" i="39"/>
  <c r="H308" i="39" s="1"/>
  <c r="F286" i="39"/>
  <c r="H286" i="39" s="1"/>
  <c r="F253" i="39"/>
  <c r="H253" i="39" s="1"/>
  <c r="F187" i="39"/>
  <c r="H187" i="39" s="1"/>
  <c r="G150" i="39"/>
  <c r="I150" i="39" s="1"/>
  <c r="G140" i="39"/>
  <c r="I140" i="39" s="1"/>
  <c r="G96" i="39"/>
  <c r="I96" i="39" s="1"/>
  <c r="G63" i="39"/>
  <c r="I63" i="39" s="1"/>
  <c r="F74" i="39"/>
  <c r="H74" i="39" s="1"/>
  <c r="F117" i="39"/>
  <c r="H117" i="39" s="1"/>
  <c r="F84" i="39"/>
  <c r="H84" i="39" s="1"/>
  <c r="F51" i="39"/>
  <c r="H51" i="39" s="1"/>
  <c r="G160" i="39"/>
  <c r="I160" i="39" s="1"/>
  <c r="G83" i="39"/>
  <c r="I83" i="39" s="1"/>
  <c r="F149" i="39"/>
  <c r="H149" i="39" s="1"/>
  <c r="F105" i="39"/>
  <c r="H105" i="39" s="1"/>
  <c r="G130" i="39"/>
  <c r="I130" i="39" s="1"/>
  <c r="F215" i="39"/>
  <c r="H215" i="39" s="1"/>
  <c r="F273" i="39"/>
  <c r="H273" i="39" s="1"/>
  <c r="F327" i="39"/>
  <c r="H327" i="39" s="1"/>
  <c r="G378" i="39"/>
  <c r="I378" i="39" s="1"/>
  <c r="G424" i="39"/>
  <c r="I424" i="39" s="1"/>
  <c r="G467" i="39"/>
  <c r="I467" i="39" s="1"/>
  <c r="G549" i="39"/>
  <c r="I549" i="39" s="1"/>
  <c r="G597" i="39"/>
  <c r="I597" i="39" s="1"/>
  <c r="G656" i="39"/>
  <c r="I656" i="39" s="1"/>
  <c r="G697" i="39"/>
  <c r="I697" i="39" s="1"/>
  <c r="G719" i="39"/>
  <c r="I719" i="39" s="1"/>
  <c r="G741" i="39"/>
  <c r="I741" i="39" s="1"/>
  <c r="F758" i="39"/>
  <c r="H758" i="39" s="1"/>
  <c r="F798" i="39"/>
  <c r="H798" i="39" s="1"/>
  <c r="G817" i="39"/>
  <c r="I817" i="39" s="1"/>
  <c r="G778" i="39"/>
  <c r="I778" i="39" s="1"/>
  <c r="G728" i="39"/>
  <c r="I728" i="39" s="1"/>
  <c r="F677" i="39"/>
  <c r="H677" i="39" s="1"/>
  <c r="G650" i="39"/>
  <c r="I650" i="39" s="1"/>
  <c r="F610" i="39"/>
  <c r="H610" i="39" s="1"/>
  <c r="F582" i="39"/>
  <c r="H582" i="39" s="1"/>
  <c r="F556" i="39"/>
  <c r="H556" i="39" s="1"/>
  <c r="F515" i="39"/>
  <c r="H515" i="39" s="1"/>
  <c r="F489" i="39"/>
  <c r="H489" i="39" s="1"/>
  <c r="F461" i="39"/>
  <c r="H461" i="39" s="1"/>
  <c r="F435" i="39"/>
  <c r="H435" i="39" s="1"/>
  <c r="F404" i="39"/>
  <c r="H404" i="39" s="1"/>
  <c r="F373" i="39"/>
  <c r="H373" i="39" s="1"/>
  <c r="G340" i="39"/>
  <c r="I340" i="39" s="1"/>
  <c r="G306" i="39"/>
  <c r="I306" i="39" s="1"/>
  <c r="G272" i="39"/>
  <c r="I272" i="39" s="1"/>
  <c r="G238" i="39"/>
  <c r="I238" i="39" s="1"/>
  <c r="G185" i="39"/>
  <c r="I185" i="39" s="1"/>
  <c r="G146" i="39"/>
  <c r="I146" i="39" s="1"/>
  <c r="G102" i="39"/>
  <c r="I102" i="39" s="1"/>
  <c r="G58" i="39"/>
  <c r="I58" i="39" s="1"/>
  <c r="F817" i="39"/>
  <c r="H817" i="39" s="1"/>
  <c r="G790" i="39"/>
  <c r="I790" i="39" s="1"/>
  <c r="G765" i="39"/>
  <c r="I765" i="39" s="1"/>
  <c r="G740" i="39"/>
  <c r="I740" i="39" s="1"/>
  <c r="F714" i="39"/>
  <c r="H714" i="39" s="1"/>
  <c r="F689" i="39"/>
  <c r="H689" i="39" s="1"/>
  <c r="G663" i="39"/>
  <c r="I663" i="39" s="1"/>
  <c r="G635" i="39"/>
  <c r="I635" i="39" s="1"/>
  <c r="G622" i="39"/>
  <c r="I622" i="39" s="1"/>
  <c r="G596" i="39"/>
  <c r="I596" i="39" s="1"/>
  <c r="G568" i="39"/>
  <c r="I568" i="39" s="1"/>
  <c r="G542" i="39"/>
  <c r="I542" i="39" s="1"/>
  <c r="G514" i="39"/>
  <c r="I514" i="39" s="1"/>
  <c r="G488" i="39"/>
  <c r="I488" i="39" s="1"/>
  <c r="G460" i="39"/>
  <c r="I460" i="39" s="1"/>
  <c r="G447" i="39"/>
  <c r="I447" i="39" s="1"/>
  <c r="G403" i="39"/>
  <c r="I403" i="39" s="1"/>
  <c r="G389" i="39"/>
  <c r="I389" i="39" s="1"/>
  <c r="G358" i="39"/>
  <c r="I358" i="39" s="1"/>
  <c r="F340" i="39"/>
  <c r="H340" i="39" s="1"/>
  <c r="F325" i="39"/>
  <c r="H325" i="39" s="1"/>
  <c r="F306" i="39"/>
  <c r="H306" i="39" s="1"/>
  <c r="F291" i="39"/>
  <c r="H291" i="39" s="1"/>
  <c r="F272" i="39"/>
  <c r="H272" i="39" s="1"/>
  <c r="F257" i="39"/>
  <c r="H257" i="39" s="1"/>
  <c r="F238" i="39"/>
  <c r="H238" i="39" s="1"/>
  <c r="F219" i="39"/>
  <c r="H219" i="39" s="1"/>
  <c r="F204" i="39"/>
  <c r="H204" i="39" s="1"/>
  <c r="F185" i="39"/>
  <c r="H185" i="39" s="1"/>
  <c r="F170" i="39"/>
  <c r="H170" i="39" s="1"/>
  <c r="F146" i="39"/>
  <c r="H146" i="39" s="1"/>
  <c r="F126" i="39"/>
  <c r="H126" i="39" s="1"/>
  <c r="F102" i="39"/>
  <c r="H102" i="39" s="1"/>
  <c r="F78" i="39"/>
  <c r="H78" i="39" s="1"/>
  <c r="F58" i="39"/>
  <c r="H58" i="39" s="1"/>
  <c r="F34" i="39"/>
  <c r="H34" i="39" s="1"/>
  <c r="G816" i="39"/>
  <c r="I816" i="39" s="1"/>
  <c r="G802" i="39"/>
  <c r="I802" i="39" s="1"/>
  <c r="F790" i="39"/>
  <c r="H790" i="39" s="1"/>
  <c r="G777" i="39"/>
  <c r="I777" i="39" s="1"/>
  <c r="F765" i="39"/>
  <c r="H765" i="39" s="1"/>
  <c r="G752" i="39"/>
  <c r="I752" i="39" s="1"/>
  <c r="F740" i="39"/>
  <c r="H740" i="39" s="1"/>
  <c r="G727" i="39"/>
  <c r="I727" i="39" s="1"/>
  <c r="G713" i="39"/>
  <c r="I713" i="39" s="1"/>
  <c r="F701" i="39"/>
  <c r="H701" i="39" s="1"/>
  <c r="G688" i="39"/>
  <c r="I688" i="39" s="1"/>
  <c r="F676" i="39"/>
  <c r="H676" i="39" s="1"/>
  <c r="F663" i="39"/>
  <c r="H663" i="39" s="1"/>
  <c r="F648" i="39"/>
  <c r="H648" i="39" s="1"/>
  <c r="F635" i="39"/>
  <c r="H635" i="39" s="1"/>
  <c r="F622" i="39"/>
  <c r="H622" i="39" s="1"/>
  <c r="F609" i="39"/>
  <c r="H609" i="39" s="1"/>
  <c r="G595" i="39"/>
  <c r="I595" i="39" s="1"/>
  <c r="F581" i="39"/>
  <c r="H581" i="39" s="1"/>
  <c r="F568" i="39"/>
  <c r="H568" i="39" s="1"/>
  <c r="F555" i="39"/>
  <c r="H555" i="39" s="1"/>
  <c r="F542" i="39"/>
  <c r="H542" i="39" s="1"/>
  <c r="F527" i="39"/>
  <c r="H527" i="39" s="1"/>
  <c r="F514" i="39"/>
  <c r="H514" i="39" s="1"/>
  <c r="F501" i="39"/>
  <c r="H501" i="39" s="1"/>
  <c r="F488" i="39"/>
  <c r="H488" i="39" s="1"/>
  <c r="G474" i="39"/>
  <c r="I474" i="39" s="1"/>
  <c r="F460" i="39"/>
  <c r="H460" i="39" s="1"/>
  <c r="F447" i="39"/>
  <c r="H447" i="39" s="1"/>
  <c r="F434" i="39"/>
  <c r="H434" i="39" s="1"/>
  <c r="F417" i="39"/>
  <c r="H417" i="39" s="1"/>
  <c r="F403" i="39"/>
  <c r="H403" i="39" s="1"/>
  <c r="F389" i="39"/>
  <c r="H389" i="39" s="1"/>
  <c r="F372" i="39"/>
  <c r="H372" i="39" s="1"/>
  <c r="F358" i="39"/>
  <c r="H358" i="39" s="1"/>
  <c r="G339" i="39"/>
  <c r="I339" i="39" s="1"/>
  <c r="G324" i="39"/>
  <c r="I324" i="39" s="1"/>
  <c r="G305" i="39"/>
  <c r="I305" i="39" s="1"/>
  <c r="G290" i="39"/>
  <c r="I290" i="39" s="1"/>
  <c r="G271" i="39"/>
  <c r="I271" i="39" s="1"/>
  <c r="G252" i="39"/>
  <c r="I252" i="39" s="1"/>
  <c r="G237" i="39"/>
  <c r="I237" i="39" s="1"/>
  <c r="G218" i="39"/>
  <c r="I218" i="39" s="1"/>
  <c r="G203" i="39"/>
  <c r="I203" i="39" s="1"/>
  <c r="G184" i="39"/>
  <c r="I184" i="39" s="1"/>
  <c r="G169" i="39"/>
  <c r="I169" i="39" s="1"/>
  <c r="G145" i="39"/>
  <c r="I145" i="39" s="1"/>
  <c r="G121" i="39"/>
  <c r="I121" i="39" s="1"/>
  <c r="G101" i="39"/>
  <c r="I101" i="39" s="1"/>
  <c r="G77" i="39"/>
  <c r="I77" i="39" s="1"/>
  <c r="G57" i="39"/>
  <c r="I57" i="39" s="1"/>
  <c r="G33" i="39"/>
  <c r="I33" i="39" s="1"/>
  <c r="F816" i="39"/>
  <c r="H816" i="39" s="1"/>
  <c r="F802" i="39"/>
  <c r="H802" i="39" s="1"/>
  <c r="G789" i="39"/>
  <c r="I789" i="39" s="1"/>
  <c r="F777" i="39"/>
  <c r="H777" i="39" s="1"/>
  <c r="G764" i="39"/>
  <c r="I764" i="39" s="1"/>
  <c r="F752" i="39"/>
  <c r="H752" i="39" s="1"/>
  <c r="G739" i="39"/>
  <c r="I739" i="39" s="1"/>
  <c r="G725" i="39"/>
  <c r="I725" i="39" s="1"/>
  <c r="F713" i="39"/>
  <c r="H713" i="39" s="1"/>
  <c r="G700" i="39"/>
  <c r="I700" i="39" s="1"/>
  <c r="F688" i="39"/>
  <c r="H688" i="39" s="1"/>
  <c r="G675" i="39"/>
  <c r="I675" i="39" s="1"/>
  <c r="G662" i="39"/>
  <c r="I662" i="39" s="1"/>
  <c r="G647" i="39"/>
  <c r="I647" i="39" s="1"/>
  <c r="G634" i="39"/>
  <c r="I634" i="39" s="1"/>
  <c r="G621" i="39"/>
  <c r="I621" i="39" s="1"/>
  <c r="G608" i="39"/>
  <c r="I608" i="39" s="1"/>
  <c r="G593" i="39"/>
  <c r="I593" i="39" s="1"/>
  <c r="G580" i="39"/>
  <c r="I580" i="39" s="1"/>
  <c r="G567" i="39"/>
  <c r="I567" i="39" s="1"/>
  <c r="G554" i="39"/>
  <c r="I554" i="39" s="1"/>
  <c r="G541" i="39"/>
  <c r="I541" i="39" s="1"/>
  <c r="G526" i="39"/>
  <c r="I526" i="39" s="1"/>
  <c r="G513" i="39"/>
  <c r="I513" i="39" s="1"/>
  <c r="G500" i="39"/>
  <c r="I500" i="39" s="1"/>
  <c r="G487" i="39"/>
  <c r="I487" i="39" s="1"/>
  <c r="G472" i="39"/>
  <c r="I472" i="39" s="1"/>
  <c r="G459" i="39"/>
  <c r="I459" i="39" s="1"/>
  <c r="G446" i="39"/>
  <c r="I446" i="39" s="1"/>
  <c r="G433" i="39"/>
  <c r="I433" i="39" s="1"/>
  <c r="G416" i="39"/>
  <c r="I416" i="39" s="1"/>
  <c r="G402" i="39"/>
  <c r="I402" i="39" s="1"/>
  <c r="G387" i="39"/>
  <c r="I387" i="39" s="1"/>
  <c r="G371" i="39"/>
  <c r="I371" i="39" s="1"/>
  <c r="G357" i="39"/>
  <c r="I357" i="39" s="1"/>
  <c r="F339" i="39"/>
  <c r="H339" i="39" s="1"/>
  <c r="F324" i="39"/>
  <c r="H324" i="39" s="1"/>
  <c r="F646" i="39"/>
  <c r="H646" i="39" s="1"/>
  <c r="G485" i="39"/>
  <c r="I485" i="39" s="1"/>
  <c r="F384" i="39"/>
  <c r="H384" i="39" s="1"/>
  <c r="F49" i="39"/>
  <c r="H49" i="39" s="1"/>
  <c r="G812" i="39"/>
  <c r="I812" i="39" s="1"/>
  <c r="G198" i="39"/>
  <c r="I198" i="39" s="1"/>
  <c r="F109" i="39"/>
  <c r="H109" i="39" s="1"/>
  <c r="G51" i="39"/>
  <c r="I51" i="39" s="1"/>
  <c r="F748" i="39"/>
  <c r="H748" i="39" s="1"/>
  <c r="F616" i="39"/>
  <c r="H616" i="39" s="1"/>
  <c r="F572" i="39"/>
  <c r="H572" i="39" s="1"/>
  <c r="F528" i="39"/>
  <c r="H528" i="39" s="1"/>
  <c r="F473" i="39"/>
  <c r="H473" i="39" s="1"/>
  <c r="F396" i="39"/>
  <c r="H396" i="39" s="1"/>
  <c r="F352" i="39"/>
  <c r="H352" i="39" s="1"/>
  <c r="F209" i="39"/>
  <c r="H209" i="39" s="1"/>
  <c r="F176" i="39"/>
  <c r="H176" i="39" s="1"/>
  <c r="F122" i="39"/>
  <c r="H122" i="39" s="1"/>
  <c r="F79" i="39"/>
  <c r="H79" i="39" s="1"/>
  <c r="F36" i="39"/>
  <c r="H36" i="39" s="1"/>
  <c r="G129" i="39"/>
  <c r="I129" i="39" s="1"/>
  <c r="G74" i="39"/>
  <c r="I74" i="39" s="1"/>
  <c r="F162" i="39"/>
  <c r="H162" i="39" s="1"/>
  <c r="F118" i="39"/>
  <c r="H118" i="39" s="1"/>
  <c r="F52" i="39"/>
  <c r="H52" i="39" s="1"/>
  <c r="F106" i="39"/>
  <c r="H106" i="39" s="1"/>
  <c r="G39" i="39"/>
  <c r="I39" i="39" s="1"/>
  <c r="F116" i="39"/>
  <c r="H116" i="39" s="1"/>
  <c r="F94" i="39"/>
  <c r="H94" i="39" s="1"/>
  <c r="F159" i="39"/>
  <c r="H159" i="39" s="1"/>
  <c r="G132" i="39"/>
  <c r="I132" i="39" s="1"/>
  <c r="F59" i="39"/>
  <c r="H59" i="39" s="1"/>
  <c r="G89" i="39"/>
  <c r="I89" i="39" s="1"/>
  <c r="G158" i="39"/>
  <c r="I158" i="39" s="1"/>
  <c r="F192" i="39"/>
  <c r="H192" i="39" s="1"/>
  <c r="F246" i="39"/>
  <c r="H246" i="39" s="1"/>
  <c r="F296" i="39"/>
  <c r="H296" i="39" s="1"/>
  <c r="F350" i="39"/>
  <c r="H350" i="39" s="1"/>
  <c r="G398" i="39"/>
  <c r="I398" i="39" s="1"/>
  <c r="G448" i="39"/>
  <c r="I448" i="39" s="1"/>
  <c r="G490" i="39"/>
  <c r="I490" i="39" s="1"/>
  <c r="G509" i="39"/>
  <c r="I509" i="39" s="1"/>
  <c r="G532" i="39"/>
  <c r="I532" i="39" s="1"/>
  <c r="G574" i="39"/>
  <c r="I574" i="39" s="1"/>
  <c r="G614" i="39"/>
  <c r="I614" i="39" s="1"/>
  <c r="G637" i="39"/>
  <c r="I637" i="39" s="1"/>
  <c r="G679" i="39"/>
  <c r="I679" i="39" s="1"/>
  <c r="F780" i="39"/>
  <c r="H780" i="39" s="1"/>
  <c r="F820" i="39"/>
  <c r="H820" i="39" s="1"/>
  <c r="F805" i="39"/>
  <c r="H805" i="39" s="1"/>
  <c r="F791" i="39"/>
  <c r="H791" i="39" s="1"/>
  <c r="F766" i="39"/>
  <c r="H766" i="39" s="1"/>
  <c r="G753" i="39"/>
  <c r="I753" i="39" s="1"/>
  <c r="F741" i="39"/>
  <c r="H741" i="39" s="1"/>
  <c r="G714" i="39"/>
  <c r="I714" i="39" s="1"/>
  <c r="F702" i="39"/>
  <c r="H702" i="39" s="1"/>
  <c r="G689" i="39"/>
  <c r="I689" i="39" s="1"/>
  <c r="F664" i="39"/>
  <c r="H664" i="39" s="1"/>
  <c r="F636" i="39"/>
  <c r="H636" i="39" s="1"/>
  <c r="F623" i="39"/>
  <c r="H623" i="39" s="1"/>
  <c r="F597" i="39"/>
  <c r="H597" i="39" s="1"/>
  <c r="F569" i="39"/>
  <c r="H569" i="39" s="1"/>
  <c r="F543" i="39"/>
  <c r="H543" i="39" s="1"/>
  <c r="G529" i="39"/>
  <c r="I529" i="39" s="1"/>
  <c r="F502" i="39"/>
  <c r="H502" i="39" s="1"/>
  <c r="F476" i="39"/>
  <c r="H476" i="39" s="1"/>
  <c r="F448" i="39"/>
  <c r="H448" i="39" s="1"/>
  <c r="G419" i="39"/>
  <c r="I419" i="39" s="1"/>
  <c r="F390" i="39"/>
  <c r="H390" i="39" s="1"/>
  <c r="F359" i="39"/>
  <c r="H359" i="39" s="1"/>
  <c r="G325" i="39"/>
  <c r="I325" i="39" s="1"/>
  <c r="G291" i="39"/>
  <c r="I291" i="39" s="1"/>
  <c r="G257" i="39"/>
  <c r="I257" i="39" s="1"/>
  <c r="G219" i="39"/>
  <c r="I219" i="39" s="1"/>
  <c r="G204" i="39"/>
  <c r="I204" i="39" s="1"/>
  <c r="G170" i="39"/>
  <c r="I170" i="39" s="1"/>
  <c r="G126" i="39"/>
  <c r="I126" i="39" s="1"/>
  <c r="G78" i="39"/>
  <c r="I78" i="39" s="1"/>
  <c r="G34" i="39"/>
  <c r="I34" i="39" s="1"/>
  <c r="G804" i="39"/>
  <c r="I804" i="39" s="1"/>
  <c r="F778" i="39"/>
  <c r="H778" i="39" s="1"/>
  <c r="F753" i="39"/>
  <c r="H753" i="39" s="1"/>
  <c r="F728" i="39"/>
  <c r="H728" i="39" s="1"/>
  <c r="G701" i="39"/>
  <c r="I701" i="39" s="1"/>
  <c r="G676" i="39"/>
  <c r="I676" i="39" s="1"/>
  <c r="G648" i="39"/>
  <c r="I648" i="39" s="1"/>
  <c r="G609" i="39"/>
  <c r="I609" i="39" s="1"/>
  <c r="G581" i="39"/>
  <c r="I581" i="39" s="1"/>
  <c r="G555" i="39"/>
  <c r="I555" i="39" s="1"/>
  <c r="G527" i="39"/>
  <c r="I527" i="39" s="1"/>
  <c r="G501" i="39"/>
  <c r="I501" i="39" s="1"/>
  <c r="G475" i="39"/>
  <c r="I475" i="39" s="1"/>
  <c r="G434" i="39"/>
  <c r="I434" i="39" s="1"/>
  <c r="G417" i="39"/>
  <c r="I417" i="39" s="1"/>
  <c r="G372" i="39"/>
  <c r="I372" i="39" s="1"/>
  <c r="F305" i="39"/>
  <c r="H305" i="39" s="1"/>
  <c r="F290" i="39"/>
  <c r="H290" i="39" s="1"/>
  <c r="F271" i="39"/>
  <c r="H271" i="39" s="1"/>
  <c r="F252" i="39"/>
  <c r="H252" i="39" s="1"/>
  <c r="F237" i="39"/>
  <c r="H237" i="39" s="1"/>
  <c r="F218" i="39"/>
  <c r="H218" i="39" s="1"/>
  <c r="F203" i="39"/>
  <c r="H203" i="39" s="1"/>
  <c r="F184" i="39"/>
  <c r="H184" i="39" s="1"/>
  <c r="F169" i="39"/>
  <c r="H169" i="39" s="1"/>
  <c r="F145" i="39"/>
  <c r="H145" i="39" s="1"/>
  <c r="F121" i="39"/>
  <c r="H121" i="39" s="1"/>
  <c r="F101" i="39"/>
  <c r="H101" i="39" s="1"/>
  <c r="F77" i="39"/>
  <c r="H77" i="39" s="1"/>
  <c r="F57" i="39"/>
  <c r="H57" i="39" s="1"/>
  <c r="F33" i="39"/>
  <c r="H33" i="39" s="1"/>
  <c r="G815" i="39"/>
  <c r="I815" i="39" s="1"/>
  <c r="G801" i="39"/>
  <c r="I801" i="39" s="1"/>
  <c r="F789" i="39"/>
  <c r="H789" i="39" s="1"/>
  <c r="G776" i="39"/>
  <c r="I776" i="39" s="1"/>
  <c r="F764" i="39"/>
  <c r="H764" i="39" s="1"/>
  <c r="G751" i="39"/>
  <c r="I751" i="39" s="1"/>
  <c r="F739" i="39"/>
  <c r="H739" i="39" s="1"/>
  <c r="F725" i="39"/>
  <c r="H725" i="39" s="1"/>
  <c r="G712" i="39"/>
  <c r="I712" i="39" s="1"/>
  <c r="F700" i="39"/>
  <c r="H700" i="39" s="1"/>
  <c r="G687" i="39"/>
  <c r="I687" i="39" s="1"/>
  <c r="F675" i="39"/>
  <c r="H675" i="39" s="1"/>
  <c r="G661" i="39"/>
  <c r="I661" i="39" s="1"/>
  <c r="F647" i="39"/>
  <c r="H647" i="39" s="1"/>
  <c r="F634" i="39"/>
  <c r="H634" i="39" s="1"/>
  <c r="F621" i="39"/>
  <c r="H621" i="39" s="1"/>
  <c r="F608" i="39"/>
  <c r="H608" i="39" s="1"/>
  <c r="F593" i="39"/>
  <c r="H593" i="39" s="1"/>
  <c r="F580" i="39"/>
  <c r="H580" i="39" s="1"/>
  <c r="F567" i="39"/>
  <c r="H567" i="39" s="1"/>
  <c r="F554" i="39"/>
  <c r="H554" i="39" s="1"/>
  <c r="G540" i="39"/>
  <c r="I540" i="39" s="1"/>
  <c r="F526" i="39"/>
  <c r="H526" i="39" s="1"/>
  <c r="F513" i="39"/>
  <c r="H513" i="39" s="1"/>
  <c r="F500" i="39"/>
  <c r="H500" i="39" s="1"/>
  <c r="F487" i="39"/>
  <c r="H487" i="39" s="1"/>
  <c r="F472" i="39"/>
  <c r="H472" i="39" s="1"/>
  <c r="F459" i="39"/>
  <c r="H459" i="39" s="1"/>
  <c r="F446" i="39"/>
  <c r="H446" i="39" s="1"/>
  <c r="F433" i="39"/>
  <c r="H433" i="39" s="1"/>
  <c r="F416" i="39"/>
  <c r="H416" i="39" s="1"/>
  <c r="F402" i="39"/>
  <c r="H402" i="39" s="1"/>
  <c r="G386" i="39"/>
  <c r="I386" i="39" s="1"/>
  <c r="F371" i="39"/>
  <c r="H371" i="39" s="1"/>
  <c r="F357" i="39"/>
  <c r="H357" i="39" s="1"/>
  <c r="G338" i="39"/>
  <c r="I338" i="39" s="1"/>
  <c r="G323" i="39"/>
  <c r="I323" i="39" s="1"/>
  <c r="G304" i="39"/>
  <c r="I304" i="39" s="1"/>
  <c r="G285" i="39"/>
  <c r="I285" i="39" s="1"/>
  <c r="G270" i="39"/>
  <c r="I270" i="39" s="1"/>
  <c r="G251" i="39"/>
  <c r="I251" i="39" s="1"/>
  <c r="G236" i="39"/>
  <c r="I236" i="39" s="1"/>
  <c r="G217" i="39"/>
  <c r="I217" i="39" s="1"/>
  <c r="G202" i="39"/>
  <c r="I202" i="39" s="1"/>
  <c r="G183" i="39"/>
  <c r="I183" i="39" s="1"/>
  <c r="G164" i="39"/>
  <c r="I164" i="39" s="1"/>
  <c r="G144" i="39"/>
  <c r="I144" i="39" s="1"/>
  <c r="G120" i="39"/>
  <c r="I120" i="39" s="1"/>
  <c r="G100" i="39"/>
  <c r="I100" i="39" s="1"/>
  <c r="G76" i="39"/>
  <c r="I76" i="39" s="1"/>
  <c r="G56" i="39"/>
  <c r="I56" i="39" s="1"/>
  <c r="G32" i="39"/>
  <c r="I32" i="39" s="1"/>
  <c r="G813" i="39"/>
  <c r="I813" i="39" s="1"/>
  <c r="F801" i="39"/>
  <c r="H801" i="39" s="1"/>
  <c r="G788" i="39"/>
  <c r="I788" i="39" s="1"/>
  <c r="F776" i="39"/>
  <c r="H776" i="39" s="1"/>
  <c r="G763" i="39"/>
  <c r="I763" i="39" s="1"/>
  <c r="F751" i="39"/>
  <c r="H751" i="39" s="1"/>
  <c r="G738" i="39"/>
  <c r="I738" i="39" s="1"/>
  <c r="G724" i="39"/>
  <c r="I724" i="39" s="1"/>
  <c r="F712" i="39"/>
  <c r="H712" i="39" s="1"/>
  <c r="G699" i="39"/>
  <c r="I699" i="39" s="1"/>
  <c r="F687" i="39"/>
  <c r="H687" i="39" s="1"/>
  <c r="G674" i="39"/>
  <c r="I674" i="39" s="1"/>
  <c r="G659" i="39"/>
  <c r="I659" i="39" s="1"/>
  <c r="G646" i="39"/>
  <c r="I646" i="39" s="1"/>
  <c r="G633" i="39"/>
  <c r="I633" i="39" s="1"/>
  <c r="G620" i="39"/>
  <c r="I620" i="39" s="1"/>
  <c r="G607" i="39"/>
  <c r="I607" i="39" s="1"/>
  <c r="G592" i="39"/>
  <c r="I592" i="39" s="1"/>
  <c r="G579" i="39"/>
  <c r="I579" i="39" s="1"/>
  <c r="G566" i="39"/>
  <c r="I566" i="39" s="1"/>
  <c r="G553" i="39"/>
  <c r="I553" i="39" s="1"/>
  <c r="G538" i="39"/>
  <c r="I538" i="39" s="1"/>
  <c r="G525" i="39"/>
  <c r="I525" i="39" s="1"/>
  <c r="G512" i="39"/>
  <c r="I512" i="39" s="1"/>
  <c r="G499" i="39"/>
  <c r="I499" i="39" s="1"/>
  <c r="G486" i="39"/>
  <c r="I486" i="39" s="1"/>
  <c r="G471" i="39"/>
  <c r="I471" i="39" s="1"/>
  <c r="G458" i="39"/>
  <c r="I458" i="39" s="1"/>
  <c r="G445" i="39"/>
  <c r="I445" i="39" s="1"/>
  <c r="G431" i="39"/>
  <c r="I431" i="39" s="1"/>
  <c r="G415" i="39"/>
  <c r="I415" i="39" s="1"/>
  <c r="G401" i="39"/>
  <c r="I401" i="39" s="1"/>
  <c r="G384" i="39"/>
  <c r="I384" i="39" s="1"/>
  <c r="G370" i="39"/>
  <c r="I370" i="39" s="1"/>
  <c r="G356" i="39"/>
  <c r="I356" i="39" s="1"/>
  <c r="F338" i="39"/>
  <c r="H338" i="39" s="1"/>
  <c r="F323" i="39"/>
  <c r="H323" i="39" s="1"/>
  <c r="F304" i="39"/>
  <c r="H304" i="39" s="1"/>
  <c r="F285" i="39"/>
  <c r="H285" i="39" s="1"/>
  <c r="F270" i="39"/>
  <c r="H270" i="39" s="1"/>
  <c r="F251" i="39"/>
  <c r="H251" i="39" s="1"/>
  <c r="F236" i="39"/>
  <c r="H236" i="39" s="1"/>
  <c r="F217" i="39"/>
  <c r="H217" i="39" s="1"/>
  <c r="F202" i="39"/>
  <c r="H202" i="39" s="1"/>
  <c r="F183" i="39"/>
  <c r="H183" i="39" s="1"/>
  <c r="F164" i="39"/>
  <c r="H164" i="39" s="1"/>
  <c r="F144" i="39"/>
  <c r="H144" i="39" s="1"/>
  <c r="F120" i="39"/>
  <c r="H120" i="39" s="1"/>
  <c r="F100" i="39"/>
  <c r="H100" i="39" s="1"/>
  <c r="F76" i="39"/>
  <c r="H76" i="39" s="1"/>
  <c r="F56" i="39"/>
  <c r="H56" i="39" s="1"/>
  <c r="F32" i="39"/>
  <c r="H32" i="39" s="1"/>
  <c r="F813" i="39"/>
  <c r="H813" i="39" s="1"/>
  <c r="G800" i="39"/>
  <c r="I800" i="39" s="1"/>
  <c r="F788" i="39"/>
  <c r="H788" i="39" s="1"/>
  <c r="G775" i="39"/>
  <c r="I775" i="39" s="1"/>
  <c r="G686" i="39"/>
  <c r="I686" i="39" s="1"/>
  <c r="F620" i="39"/>
  <c r="H620" i="39" s="1"/>
  <c r="F566" i="39"/>
  <c r="H566" i="39" s="1"/>
  <c r="G430" i="39"/>
  <c r="I430" i="39" s="1"/>
  <c r="G318" i="39"/>
  <c r="I318" i="39" s="1"/>
  <c r="G197" i="39"/>
  <c r="I197" i="39" s="1"/>
  <c r="G143" i="39"/>
  <c r="I143" i="39" s="1"/>
  <c r="G75" i="39"/>
  <c r="I75" i="39" s="1"/>
  <c r="F750" i="39"/>
  <c r="H750" i="39" s="1"/>
  <c r="F736" i="39"/>
  <c r="H736" i="39" s="1"/>
  <c r="G723" i="39"/>
  <c r="I723" i="39" s="1"/>
  <c r="F711" i="39"/>
  <c r="H711" i="39" s="1"/>
  <c r="G698" i="39"/>
  <c r="I698" i="39" s="1"/>
  <c r="F686" i="39"/>
  <c r="H686" i="39" s="1"/>
  <c r="G673" i="39"/>
  <c r="I673" i="39" s="1"/>
  <c r="G658" i="39"/>
  <c r="I658" i="39" s="1"/>
  <c r="G645" i="39"/>
  <c r="I645" i="39" s="1"/>
  <c r="G632" i="39"/>
  <c r="I632" i="39" s="1"/>
  <c r="G619" i="39"/>
  <c r="I619" i="39" s="1"/>
  <c r="G604" i="39"/>
  <c r="I604" i="39" s="1"/>
  <c r="G591" i="39"/>
  <c r="I591" i="39" s="1"/>
  <c r="G578" i="39"/>
  <c r="I578" i="39" s="1"/>
  <c r="G565" i="39"/>
  <c r="I565" i="39" s="1"/>
  <c r="G552" i="39"/>
  <c r="I552" i="39" s="1"/>
  <c r="G537" i="39"/>
  <c r="I537" i="39" s="1"/>
  <c r="G524" i="39"/>
  <c r="I524" i="39" s="1"/>
  <c r="G511" i="39"/>
  <c r="I511" i="39" s="1"/>
  <c r="G498" i="39"/>
  <c r="I498" i="39" s="1"/>
  <c r="G483" i="39"/>
  <c r="I483" i="39" s="1"/>
  <c r="G470" i="39"/>
  <c r="I470" i="39" s="1"/>
  <c r="G457" i="39"/>
  <c r="I457" i="39" s="1"/>
  <c r="G444" i="39"/>
  <c r="I444" i="39" s="1"/>
  <c r="G428" i="39"/>
  <c r="I428" i="39" s="1"/>
  <c r="G414" i="39"/>
  <c r="I414" i="39" s="1"/>
  <c r="G400" i="39"/>
  <c r="I400" i="39" s="1"/>
  <c r="G383" i="39"/>
  <c r="I383" i="39" s="1"/>
  <c r="G369" i="39"/>
  <c r="I369" i="39" s="1"/>
  <c r="G354" i="39"/>
  <c r="I354" i="39" s="1"/>
  <c r="F337" i="39"/>
  <c r="H337" i="39" s="1"/>
  <c r="F318" i="39"/>
  <c r="H318" i="39" s="1"/>
  <c r="F303" i="39"/>
  <c r="H303" i="39" s="1"/>
  <c r="F284" i="39"/>
  <c r="H284" i="39" s="1"/>
  <c r="F269" i="39"/>
  <c r="H269" i="39" s="1"/>
  <c r="F250" i="39"/>
  <c r="H250" i="39" s="1"/>
  <c r="F235" i="39"/>
  <c r="H235" i="39" s="1"/>
  <c r="F216" i="39"/>
  <c r="H216" i="39" s="1"/>
  <c r="F197" i="39"/>
  <c r="H197" i="39" s="1"/>
  <c r="F182" i="39"/>
  <c r="H182" i="39" s="1"/>
  <c r="F163" i="39"/>
  <c r="H163" i="39" s="1"/>
  <c r="F143" i="39"/>
  <c r="H143" i="39" s="1"/>
  <c r="F119" i="39"/>
  <c r="H119" i="39" s="1"/>
  <c r="F99" i="39"/>
  <c r="H99" i="39" s="1"/>
  <c r="F75" i="39"/>
  <c r="H75" i="39" s="1"/>
  <c r="G48" i="39"/>
  <c r="I48" i="39" s="1"/>
  <c r="F31" i="39"/>
  <c r="H31" i="39" s="1"/>
  <c r="G432" i="39"/>
  <c r="I432" i="39" s="1"/>
  <c r="G421" i="39"/>
  <c r="I421" i="39" s="1"/>
  <c r="G410" i="39"/>
  <c r="I410" i="39" s="1"/>
  <c r="G399" i="39"/>
  <c r="I399" i="39" s="1"/>
  <c r="G388" i="39"/>
  <c r="I388" i="39" s="1"/>
  <c r="G377" i="39"/>
  <c r="I377" i="39" s="1"/>
  <c r="G366" i="39"/>
  <c r="I366" i="39" s="1"/>
  <c r="G355" i="39"/>
  <c r="I355" i="39" s="1"/>
  <c r="G344" i="39"/>
  <c r="I344" i="39" s="1"/>
  <c r="G333" i="39"/>
  <c r="I333" i="39" s="1"/>
  <c r="G322" i="39"/>
  <c r="I322" i="39" s="1"/>
  <c r="G311" i="39"/>
  <c r="I311" i="39" s="1"/>
  <c r="G300" i="39"/>
  <c r="I300" i="39" s="1"/>
  <c r="G289" i="39"/>
  <c r="I289" i="39" s="1"/>
  <c r="G278" i="39"/>
  <c r="I278" i="39" s="1"/>
  <c r="G267" i="39"/>
  <c r="I267" i="39" s="1"/>
  <c r="G256" i="39"/>
  <c r="I256" i="39" s="1"/>
  <c r="G245" i="39"/>
  <c r="I245" i="39" s="1"/>
  <c r="G234" i="39"/>
  <c r="I234" i="39" s="1"/>
  <c r="G223" i="39"/>
  <c r="I223" i="39" s="1"/>
  <c r="G212" i="39"/>
  <c r="I212" i="39" s="1"/>
  <c r="G201" i="39"/>
  <c r="I201" i="39" s="1"/>
  <c r="G190" i="39"/>
  <c r="I190" i="39" s="1"/>
  <c r="G179" i="39"/>
  <c r="I179" i="39" s="1"/>
  <c r="G168" i="39"/>
  <c r="I168" i="39" s="1"/>
  <c r="F155" i="39"/>
  <c r="H155" i="39" s="1"/>
  <c r="G141" i="39"/>
  <c r="I141" i="39" s="1"/>
  <c r="G125" i="39"/>
  <c r="I125" i="39" s="1"/>
  <c r="F112" i="39"/>
  <c r="H112" i="39" s="1"/>
  <c r="G98" i="39"/>
  <c r="I98" i="39" s="1"/>
  <c r="G82" i="39"/>
  <c r="I82" i="39" s="1"/>
  <c r="F69" i="39"/>
  <c r="H69" i="39" s="1"/>
  <c r="G55" i="39"/>
  <c r="I55" i="39" s="1"/>
  <c r="F42" i="39"/>
  <c r="H42" i="39" s="1"/>
  <c r="F432" i="39"/>
  <c r="H432" i="39" s="1"/>
  <c r="F421" i="39"/>
  <c r="H421" i="39" s="1"/>
  <c r="F410" i="39"/>
  <c r="H410" i="39" s="1"/>
  <c r="F399" i="39"/>
  <c r="H399" i="39" s="1"/>
  <c r="F388" i="39"/>
  <c r="H388" i="39" s="1"/>
  <c r="F377" i="39"/>
  <c r="H377" i="39" s="1"/>
  <c r="F366" i="39"/>
  <c r="H366" i="39" s="1"/>
  <c r="F355" i="39"/>
  <c r="H355" i="39" s="1"/>
  <c r="F344" i="39"/>
  <c r="H344" i="39" s="1"/>
  <c r="F333" i="39"/>
  <c r="H333" i="39" s="1"/>
  <c r="F322" i="39"/>
  <c r="H322" i="39" s="1"/>
  <c r="F311" i="39"/>
  <c r="H311" i="39" s="1"/>
  <c r="F300" i="39"/>
  <c r="H300" i="39" s="1"/>
  <c r="F289" i="39"/>
  <c r="H289" i="39" s="1"/>
  <c r="F278" i="39"/>
  <c r="H278" i="39" s="1"/>
  <c r="F267" i="39"/>
  <c r="H267" i="39" s="1"/>
  <c r="F256" i="39"/>
  <c r="H256" i="39" s="1"/>
  <c r="F245" i="39"/>
  <c r="H245" i="39" s="1"/>
  <c r="F234" i="39"/>
  <c r="H234" i="39" s="1"/>
  <c r="F223" i="39"/>
  <c r="H223" i="39" s="1"/>
  <c r="F212" i="39"/>
  <c r="H212" i="39" s="1"/>
  <c r="F201" i="39"/>
  <c r="H201" i="39" s="1"/>
  <c r="F190" i="39"/>
  <c r="H190" i="39" s="1"/>
  <c r="F179" i="39"/>
  <c r="H179" i="39" s="1"/>
  <c r="F168" i="39"/>
  <c r="H168" i="39" s="1"/>
  <c r="G154" i="39"/>
  <c r="I154" i="39" s="1"/>
  <c r="F141" i="39"/>
  <c r="H141" i="39" s="1"/>
  <c r="F125" i="39"/>
  <c r="H125" i="39" s="1"/>
  <c r="G111" i="39"/>
  <c r="I111" i="39" s="1"/>
  <c r="F98" i="39"/>
  <c r="H98" i="39" s="1"/>
  <c r="F82" i="39"/>
  <c r="H82" i="39" s="1"/>
  <c r="G68" i="39"/>
  <c r="I68" i="39" s="1"/>
  <c r="F55" i="39"/>
  <c r="H55" i="39" s="1"/>
  <c r="G40" i="39"/>
  <c r="I40" i="39" s="1"/>
  <c r="G343" i="39"/>
  <c r="I343" i="39" s="1"/>
  <c r="G332" i="39"/>
  <c r="I332" i="39" s="1"/>
  <c r="G321" i="39"/>
  <c r="I321" i="39" s="1"/>
  <c r="G310" i="39"/>
  <c r="I310" i="39" s="1"/>
  <c r="G299" i="39"/>
  <c r="I299" i="39" s="1"/>
  <c r="G288" i="39"/>
  <c r="I288" i="39" s="1"/>
  <c r="G277" i="39"/>
  <c r="I277" i="39" s="1"/>
  <c r="G266" i="39"/>
  <c r="I266" i="39" s="1"/>
  <c r="G255" i="39"/>
  <c r="I255" i="39" s="1"/>
  <c r="G244" i="39"/>
  <c r="I244" i="39" s="1"/>
  <c r="G233" i="39"/>
  <c r="I233" i="39" s="1"/>
  <c r="G222" i="39"/>
  <c r="I222" i="39" s="1"/>
  <c r="G211" i="39"/>
  <c r="I211" i="39" s="1"/>
  <c r="G200" i="39"/>
  <c r="I200" i="39" s="1"/>
  <c r="G189" i="39"/>
  <c r="I189" i="39" s="1"/>
  <c r="G178" i="39"/>
  <c r="I178" i="39" s="1"/>
  <c r="G167" i="39"/>
  <c r="I167" i="39" s="1"/>
  <c r="F154" i="39"/>
  <c r="H154" i="39" s="1"/>
  <c r="G139" i="39"/>
  <c r="I139" i="39" s="1"/>
  <c r="G124" i="39"/>
  <c r="I124" i="39" s="1"/>
  <c r="F111" i="39"/>
  <c r="H111" i="39" s="1"/>
  <c r="G97" i="39"/>
  <c r="I97" i="39" s="1"/>
  <c r="G81" i="39"/>
  <c r="I81" i="39" s="1"/>
  <c r="F68" i="39"/>
  <c r="H68" i="39" s="1"/>
  <c r="G54" i="39"/>
  <c r="I54" i="39" s="1"/>
  <c r="G38" i="39"/>
  <c r="I38" i="39" s="1"/>
  <c r="F673" i="39"/>
  <c r="H673" i="39" s="1"/>
  <c r="F662" i="39"/>
  <c r="H662" i="39" s="1"/>
  <c r="F651" i="39"/>
  <c r="H651" i="39" s="1"/>
  <c r="F640" i="39"/>
  <c r="H640" i="39" s="1"/>
  <c r="F629" i="39"/>
  <c r="H629" i="39" s="1"/>
  <c r="F618" i="39"/>
  <c r="H618" i="39" s="1"/>
  <c r="F607" i="39"/>
  <c r="H607" i="39" s="1"/>
  <c r="F596" i="39"/>
  <c r="H596" i="39" s="1"/>
  <c r="F585" i="39"/>
  <c r="H585" i="39" s="1"/>
  <c r="F574" i="39"/>
  <c r="H574" i="39" s="1"/>
  <c r="F563" i="39"/>
  <c r="H563" i="39" s="1"/>
  <c r="F552" i="39"/>
  <c r="H552" i="39" s="1"/>
  <c r="F541" i="39"/>
  <c r="H541" i="39" s="1"/>
  <c r="F530" i="39"/>
  <c r="H530" i="39" s="1"/>
  <c r="F519" i="39"/>
  <c r="H519" i="39" s="1"/>
  <c r="F508" i="39"/>
  <c r="H508" i="39" s="1"/>
  <c r="F497" i="39"/>
  <c r="H497" i="39" s="1"/>
  <c r="F486" i="39"/>
  <c r="H486" i="39" s="1"/>
  <c r="F475" i="39"/>
  <c r="H475" i="39" s="1"/>
  <c r="F464" i="39"/>
  <c r="H464" i="39" s="1"/>
  <c r="F453" i="39"/>
  <c r="H453" i="39" s="1"/>
  <c r="F442" i="39"/>
  <c r="H442" i="39" s="1"/>
  <c r="F431" i="39"/>
  <c r="H431" i="39" s="1"/>
  <c r="F420" i="39"/>
  <c r="H420" i="39" s="1"/>
  <c r="F409" i="39"/>
  <c r="H409" i="39" s="1"/>
  <c r="F398" i="39"/>
  <c r="H398" i="39" s="1"/>
  <c r="F387" i="39"/>
  <c r="H387" i="39" s="1"/>
  <c r="F376" i="39"/>
  <c r="H376" i="39" s="1"/>
  <c r="F365" i="39"/>
  <c r="H365" i="39" s="1"/>
  <c r="F354" i="39"/>
  <c r="H354" i="39" s="1"/>
  <c r="F343" i="39"/>
  <c r="H343" i="39" s="1"/>
  <c r="F332" i="39"/>
  <c r="H332" i="39" s="1"/>
  <c r="F321" i="39"/>
  <c r="H321" i="39" s="1"/>
  <c r="F310" i="39"/>
  <c r="H310" i="39" s="1"/>
  <c r="F299" i="39"/>
  <c r="H299" i="39" s="1"/>
  <c r="F288" i="39"/>
  <c r="H288" i="39" s="1"/>
  <c r="F277" i="39"/>
  <c r="H277" i="39" s="1"/>
  <c r="F266" i="39"/>
  <c r="H266" i="39" s="1"/>
  <c r="F255" i="39"/>
  <c r="H255" i="39" s="1"/>
  <c r="F244" i="39"/>
  <c r="H244" i="39" s="1"/>
  <c r="F233" i="39"/>
  <c r="H233" i="39" s="1"/>
  <c r="F222" i="39"/>
  <c r="H222" i="39" s="1"/>
  <c r="F211" i="39"/>
  <c r="H211" i="39" s="1"/>
  <c r="F200" i="39"/>
  <c r="H200" i="39" s="1"/>
  <c r="F189" i="39"/>
  <c r="H189" i="39" s="1"/>
  <c r="F178" i="39"/>
  <c r="H178" i="39" s="1"/>
  <c r="F167" i="39"/>
  <c r="H167" i="39" s="1"/>
  <c r="G153" i="39"/>
  <c r="I153" i="39" s="1"/>
  <c r="G137" i="39"/>
  <c r="I137" i="39" s="1"/>
  <c r="F124" i="39"/>
  <c r="H124" i="39" s="1"/>
  <c r="G110" i="39"/>
  <c r="I110" i="39" s="1"/>
  <c r="F97" i="39"/>
  <c r="H97" i="39" s="1"/>
  <c r="F81" i="39"/>
  <c r="H81" i="39" s="1"/>
  <c r="G67" i="39"/>
  <c r="I67" i="39" s="1"/>
  <c r="F54" i="39"/>
  <c r="H54" i="39" s="1"/>
  <c r="F38" i="39"/>
  <c r="H38" i="39" s="1"/>
  <c r="G353" i="39"/>
  <c r="I353" i="39" s="1"/>
  <c r="G342" i="39"/>
  <c r="I342" i="39" s="1"/>
  <c r="G331" i="39"/>
  <c r="I331" i="39" s="1"/>
  <c r="G320" i="39"/>
  <c r="I320" i="39" s="1"/>
  <c r="G309" i="39"/>
  <c r="I309" i="39" s="1"/>
  <c r="G298" i="39"/>
  <c r="I298" i="39" s="1"/>
  <c r="G287" i="39"/>
  <c r="I287" i="39" s="1"/>
  <c r="G276" i="39"/>
  <c r="I276" i="39" s="1"/>
  <c r="G265" i="39"/>
  <c r="I265" i="39" s="1"/>
  <c r="G254" i="39"/>
  <c r="I254" i="39" s="1"/>
  <c r="G243" i="39"/>
  <c r="I243" i="39" s="1"/>
  <c r="G232" i="39"/>
  <c r="I232" i="39" s="1"/>
  <c r="G221" i="39"/>
  <c r="I221" i="39" s="1"/>
  <c r="G210" i="39"/>
  <c r="I210" i="39" s="1"/>
  <c r="G199" i="39"/>
  <c r="I199" i="39" s="1"/>
  <c r="G188" i="39"/>
  <c r="I188" i="39" s="1"/>
  <c r="G177" i="39"/>
  <c r="I177" i="39" s="1"/>
  <c r="G166" i="39"/>
  <c r="I166" i="39" s="1"/>
  <c r="F153" i="39"/>
  <c r="H153" i="39" s="1"/>
  <c r="F137" i="39"/>
  <c r="H137" i="39" s="1"/>
  <c r="G123" i="39"/>
  <c r="I123" i="39" s="1"/>
  <c r="F110" i="39"/>
  <c r="H110" i="39" s="1"/>
  <c r="G95" i="39"/>
  <c r="I95" i="39" s="1"/>
  <c r="G80" i="39"/>
  <c r="I80" i="39" s="1"/>
  <c r="F67" i="39"/>
  <c r="H67" i="39" s="1"/>
  <c r="G53" i="39"/>
  <c r="I53" i="39" s="1"/>
  <c r="G37" i="39"/>
  <c r="I37" i="39" s="1"/>
  <c r="F815" i="39"/>
  <c r="H815" i="39" s="1"/>
  <c r="F804" i="39"/>
  <c r="H804" i="39" s="1"/>
  <c r="F793" i="39"/>
  <c r="H793" i="39" s="1"/>
  <c r="F782" i="39"/>
  <c r="H782" i="39" s="1"/>
  <c r="F771" i="39"/>
  <c r="H771" i="39" s="1"/>
  <c r="F760" i="39"/>
  <c r="H760" i="39" s="1"/>
  <c r="F749" i="39"/>
  <c r="H749" i="39" s="1"/>
  <c r="F738" i="39"/>
  <c r="H738" i="39" s="1"/>
  <c r="F727" i="39"/>
  <c r="H727" i="39" s="1"/>
  <c r="F716" i="39"/>
  <c r="H716" i="39" s="1"/>
  <c r="F705" i="39"/>
  <c r="H705" i="39" s="1"/>
  <c r="F694" i="39"/>
  <c r="H694" i="39" s="1"/>
  <c r="F683" i="39"/>
  <c r="H683" i="39" s="1"/>
  <c r="F672" i="39"/>
  <c r="H672" i="39" s="1"/>
  <c r="F661" i="39"/>
  <c r="H661" i="39" s="1"/>
  <c r="F650" i="39"/>
  <c r="H650" i="39" s="1"/>
  <c r="F639" i="39"/>
  <c r="H639" i="39" s="1"/>
  <c r="F628" i="39"/>
  <c r="H628" i="39" s="1"/>
  <c r="F617" i="39"/>
  <c r="H617" i="39" s="1"/>
  <c r="F606" i="39"/>
  <c r="H606" i="39" s="1"/>
  <c r="F595" i="39"/>
  <c r="H595" i="39" s="1"/>
  <c r="F584" i="39"/>
  <c r="H584" i="39" s="1"/>
  <c r="F573" i="39"/>
  <c r="H573" i="39" s="1"/>
  <c r="F562" i="39"/>
  <c r="H562" i="39" s="1"/>
  <c r="F551" i="39"/>
  <c r="H551" i="39" s="1"/>
  <c r="F540" i="39"/>
  <c r="H540" i="39" s="1"/>
  <c r="F529" i="39"/>
  <c r="H529" i="39" s="1"/>
  <c r="F518" i="39"/>
  <c r="H518" i="39" s="1"/>
  <c r="F507" i="39"/>
  <c r="H507" i="39" s="1"/>
  <c r="F496" i="39"/>
  <c r="H496" i="39" s="1"/>
  <c r="F485" i="39"/>
  <c r="H485" i="39" s="1"/>
  <c r="F474" i="39"/>
  <c r="H474" i="39" s="1"/>
  <c r="F463" i="39"/>
  <c r="H463" i="39" s="1"/>
  <c r="F452" i="39"/>
  <c r="H452" i="39" s="1"/>
  <c r="F441" i="39"/>
  <c r="H441" i="39" s="1"/>
  <c r="F430" i="39"/>
  <c r="H430" i="39" s="1"/>
  <c r="F419" i="39"/>
  <c r="H419" i="39" s="1"/>
  <c r="F408" i="39"/>
  <c r="H408" i="39" s="1"/>
  <c r="F397" i="39"/>
  <c r="H397" i="39" s="1"/>
  <c r="F386" i="39"/>
  <c r="H386" i="39" s="1"/>
  <c r="F375" i="39"/>
  <c r="H375" i="39" s="1"/>
  <c r="F364" i="39"/>
  <c r="H364" i="39" s="1"/>
  <c r="F353" i="39"/>
  <c r="H353" i="39" s="1"/>
  <c r="F342" i="39"/>
  <c r="H342" i="39" s="1"/>
  <c r="F331" i="39"/>
  <c r="H331" i="39" s="1"/>
  <c r="F320" i="39"/>
  <c r="H320" i="39" s="1"/>
  <c r="F309" i="39"/>
  <c r="H309" i="39" s="1"/>
  <c r="F298" i="39"/>
  <c r="H298" i="39" s="1"/>
  <c r="F287" i="39"/>
  <c r="H287" i="39" s="1"/>
  <c r="F276" i="39"/>
  <c r="H276" i="39" s="1"/>
  <c r="F265" i="39"/>
  <c r="H265" i="39" s="1"/>
  <c r="F254" i="39"/>
  <c r="H254" i="39" s="1"/>
  <c r="F243" i="39"/>
  <c r="H243" i="39" s="1"/>
  <c r="F232" i="39"/>
  <c r="H232" i="39" s="1"/>
  <c r="F221" i="39"/>
  <c r="H221" i="39" s="1"/>
  <c r="F210" i="39"/>
  <c r="H210" i="39" s="1"/>
  <c r="F199" i="39"/>
  <c r="H199" i="39" s="1"/>
  <c r="F188" i="39"/>
  <c r="H188" i="39" s="1"/>
  <c r="F177" i="39"/>
  <c r="H177" i="39" s="1"/>
  <c r="F166" i="39"/>
  <c r="H166" i="39" s="1"/>
  <c r="G152" i="39"/>
  <c r="I152" i="39" s="1"/>
  <c r="G136" i="39"/>
  <c r="I136" i="39" s="1"/>
  <c r="F123" i="39"/>
  <c r="H123" i="39" s="1"/>
  <c r="G109" i="39"/>
  <c r="I109" i="39" s="1"/>
  <c r="G93" i="39"/>
  <c r="I93" i="39" s="1"/>
  <c r="F80" i="39"/>
  <c r="H80" i="39" s="1"/>
  <c r="G66" i="39"/>
  <c r="I66" i="39" s="1"/>
  <c r="F53" i="39"/>
  <c r="H53" i="39" s="1"/>
  <c r="F37" i="39"/>
  <c r="H37" i="39" s="1"/>
  <c r="G814" i="39"/>
  <c r="I814" i="39" s="1"/>
  <c r="G803" i="39"/>
  <c r="I803" i="39" s="1"/>
  <c r="G792" i="39"/>
  <c r="I792" i="39" s="1"/>
  <c r="G781" i="39"/>
  <c r="I781" i="39" s="1"/>
  <c r="G770" i="39"/>
  <c r="I770" i="39" s="1"/>
  <c r="G759" i="39"/>
  <c r="I759" i="39" s="1"/>
  <c r="G748" i="39"/>
  <c r="I748" i="39" s="1"/>
  <c r="G737" i="39"/>
  <c r="I737" i="39" s="1"/>
  <c r="G726" i="39"/>
  <c r="I726" i="39" s="1"/>
  <c r="G715" i="39"/>
  <c r="I715" i="39" s="1"/>
  <c r="G704" i="39"/>
  <c r="I704" i="39" s="1"/>
  <c r="G693" i="39"/>
  <c r="I693" i="39" s="1"/>
  <c r="G682" i="39"/>
  <c r="I682" i="39" s="1"/>
  <c r="G671" i="39"/>
  <c r="I671" i="39" s="1"/>
  <c r="G660" i="39"/>
  <c r="I660" i="39" s="1"/>
  <c r="G649" i="39"/>
  <c r="I649" i="39" s="1"/>
  <c r="G638" i="39"/>
  <c r="I638" i="39" s="1"/>
  <c r="G627" i="39"/>
  <c r="I627" i="39" s="1"/>
  <c r="G616" i="39"/>
  <c r="I616" i="39" s="1"/>
  <c r="G605" i="39"/>
  <c r="I605" i="39" s="1"/>
  <c r="G594" i="39"/>
  <c r="I594" i="39" s="1"/>
  <c r="G583" i="39"/>
  <c r="I583" i="39" s="1"/>
  <c r="G572" i="39"/>
  <c r="I572" i="39" s="1"/>
  <c r="G561" i="39"/>
  <c r="I561" i="39" s="1"/>
  <c r="G550" i="39"/>
  <c r="I550" i="39" s="1"/>
  <c r="G539" i="39"/>
  <c r="I539" i="39" s="1"/>
  <c r="G528" i="39"/>
  <c r="I528" i="39" s="1"/>
  <c r="G517" i="39"/>
  <c r="I517" i="39" s="1"/>
  <c r="G506" i="39"/>
  <c r="I506" i="39" s="1"/>
  <c r="G495" i="39"/>
  <c r="I495" i="39" s="1"/>
  <c r="G484" i="39"/>
  <c r="I484" i="39" s="1"/>
  <c r="G473" i="39"/>
  <c r="I473" i="39" s="1"/>
  <c r="G462" i="39"/>
  <c r="I462" i="39" s="1"/>
  <c r="G451" i="39"/>
  <c r="I451" i="39" s="1"/>
  <c r="G440" i="39"/>
  <c r="I440" i="39" s="1"/>
  <c r="G429" i="39"/>
  <c r="I429" i="39" s="1"/>
  <c r="G418" i="39"/>
  <c r="I418" i="39" s="1"/>
  <c r="G407" i="39"/>
  <c r="I407" i="39" s="1"/>
  <c r="G396" i="39"/>
  <c r="I396" i="39" s="1"/>
  <c r="G385" i="39"/>
  <c r="I385" i="39" s="1"/>
  <c r="G374" i="39"/>
  <c r="I374" i="39" s="1"/>
  <c r="G363" i="39"/>
  <c r="I363" i="39" s="1"/>
  <c r="G352" i="39"/>
  <c r="I352" i="39" s="1"/>
  <c r="G341" i="39"/>
  <c r="I341" i="39" s="1"/>
  <c r="G330" i="39"/>
  <c r="I330" i="39" s="1"/>
  <c r="G319" i="39"/>
  <c r="I319" i="39" s="1"/>
  <c r="G308" i="39"/>
  <c r="I308" i="39" s="1"/>
  <c r="G297" i="39"/>
  <c r="I297" i="39" s="1"/>
  <c r="G286" i="39"/>
  <c r="I286" i="39" s="1"/>
  <c r="G275" i="39"/>
  <c r="I275" i="39" s="1"/>
  <c r="G264" i="39"/>
  <c r="I264" i="39" s="1"/>
  <c r="G253" i="39"/>
  <c r="I253" i="39" s="1"/>
  <c r="G242" i="39"/>
  <c r="I242" i="39" s="1"/>
  <c r="G231" i="39"/>
  <c r="I231" i="39" s="1"/>
  <c r="G220" i="39"/>
  <c r="I220" i="39" s="1"/>
  <c r="G209" i="39"/>
  <c r="I209" i="39" s="1"/>
  <c r="F499" i="39"/>
  <c r="H499" i="39" s="1"/>
  <c r="F370" i="39"/>
  <c r="H370" i="39" s="1"/>
  <c r="F627" i="39"/>
  <c r="H627" i="39" s="1"/>
  <c r="F550" i="39"/>
  <c r="H550" i="39" s="1"/>
  <c r="F374" i="39"/>
  <c r="H374" i="39" s="1"/>
  <c r="F242" i="39"/>
  <c r="H242" i="39" s="1"/>
  <c r="F139" i="39"/>
  <c r="H139" i="39" s="1"/>
  <c r="F73" i="39"/>
  <c r="H73" i="39" s="1"/>
  <c r="G61" i="39"/>
  <c r="I61" i="39" s="1"/>
  <c r="G192" i="39"/>
  <c r="I192" i="39" s="1"/>
  <c r="G215" i="39"/>
  <c r="I215" i="39" s="1"/>
  <c r="G246" i="39"/>
  <c r="I246" i="39" s="1"/>
  <c r="G273" i="39"/>
  <c r="I273" i="39" s="1"/>
  <c r="G296" i="39"/>
  <c r="I296" i="39" s="1"/>
  <c r="G327" i="39"/>
  <c r="I327" i="39" s="1"/>
  <c r="G350" i="39"/>
  <c r="I350" i="39" s="1"/>
  <c r="F379" i="39"/>
  <c r="H379" i="39" s="1"/>
  <c r="F400" i="39"/>
  <c r="H400" i="39" s="1"/>
  <c r="F425" i="39"/>
  <c r="H425" i="39" s="1"/>
  <c r="F449" i="39"/>
  <c r="H449" i="39" s="1"/>
  <c r="F468" i="39"/>
  <c r="H468" i="39" s="1"/>
  <c r="F491" i="39"/>
  <c r="H491" i="39" s="1"/>
  <c r="F510" i="39"/>
  <c r="H510" i="39" s="1"/>
  <c r="F533" i="39"/>
  <c r="H533" i="39" s="1"/>
  <c r="G551" i="39"/>
  <c r="I551" i="39" s="1"/>
  <c r="F575" i="39"/>
  <c r="H575" i="39" s="1"/>
  <c r="F598" i="39"/>
  <c r="H598" i="39" s="1"/>
  <c r="F615" i="39"/>
  <c r="H615" i="39" s="1"/>
  <c r="G639" i="39"/>
  <c r="I639" i="39" s="1"/>
  <c r="F657" i="39"/>
  <c r="H657" i="39" s="1"/>
  <c r="F680" i="39"/>
  <c r="H680" i="39" s="1"/>
  <c r="F698" i="39"/>
  <c r="H698" i="39" s="1"/>
  <c r="F720" i="39"/>
  <c r="H720" i="39" s="1"/>
  <c r="F742" i="39"/>
  <c r="H742" i="39" s="1"/>
  <c r="G758" i="39"/>
  <c r="I758" i="39" s="1"/>
  <c r="G780" i="39"/>
  <c r="I780" i="39" s="1"/>
  <c r="G798" i="39"/>
  <c r="I798" i="39" s="1"/>
  <c r="G820" i="39"/>
  <c r="I820" i="39" s="1"/>
  <c r="F60" i="39"/>
  <c r="H60" i="39" s="1"/>
  <c r="G90" i="39"/>
  <c r="I90" i="39" s="1"/>
  <c r="G131" i="39"/>
  <c r="I131" i="39" s="1"/>
  <c r="G159" i="39"/>
  <c r="I159" i="39" s="1"/>
  <c r="F193" i="39"/>
  <c r="H193" i="39" s="1"/>
  <c r="F224" i="39"/>
  <c r="H224" i="39" s="1"/>
  <c r="F247" i="39"/>
  <c r="H247" i="39" s="1"/>
  <c r="F274" i="39"/>
  <c r="H274" i="39" s="1"/>
  <c r="F301" i="39"/>
  <c r="H301" i="39" s="1"/>
  <c r="F328" i="39"/>
  <c r="H328" i="39" s="1"/>
  <c r="F351" i="39"/>
  <c r="H351" i="39" s="1"/>
  <c r="G379" i="39"/>
  <c r="I379" i="39" s="1"/>
  <c r="G404" i="39"/>
  <c r="I404" i="39" s="1"/>
  <c r="G425" i="39"/>
  <c r="I425" i="39" s="1"/>
  <c r="G449" i="39"/>
  <c r="I449" i="39" s="1"/>
  <c r="G468" i="39"/>
  <c r="I468" i="39" s="1"/>
  <c r="G491" i="39"/>
  <c r="I491" i="39" s="1"/>
  <c r="G510" i="39"/>
  <c r="I510" i="39" s="1"/>
  <c r="G533" i="39"/>
  <c r="I533" i="39" s="1"/>
  <c r="G556" i="39"/>
  <c r="I556" i="39" s="1"/>
  <c r="G575" i="39"/>
  <c r="I575" i="39" s="1"/>
  <c r="G598" i="39"/>
  <c r="I598" i="39" s="1"/>
  <c r="G615" i="39"/>
  <c r="I615" i="39" s="1"/>
  <c r="G640" i="39"/>
  <c r="I640" i="39" s="1"/>
  <c r="G657" i="39"/>
  <c r="I657" i="39" s="1"/>
  <c r="G680" i="39"/>
  <c r="I680" i="39" s="1"/>
  <c r="G702" i="39"/>
  <c r="I702" i="39" s="1"/>
  <c r="G720" i="39"/>
  <c r="I720" i="39" s="1"/>
  <c r="G742" i="39"/>
  <c r="I742" i="39" s="1"/>
  <c r="G760" i="39"/>
  <c r="I760" i="39" s="1"/>
  <c r="G782" i="39"/>
  <c r="I782" i="39" s="1"/>
  <c r="F799" i="39"/>
  <c r="H799" i="39" s="1"/>
  <c r="G29" i="39"/>
  <c r="I29" i="39" s="1"/>
  <c r="G60" i="39"/>
  <c r="I60" i="39" s="1"/>
  <c r="F91" i="39"/>
  <c r="H91" i="39" s="1"/>
  <c r="F132" i="39"/>
  <c r="H132" i="39" s="1"/>
  <c r="G161" i="39"/>
  <c r="I161" i="39" s="1"/>
  <c r="G193" i="39"/>
  <c r="I193" i="39" s="1"/>
  <c r="G224" i="39"/>
  <c r="I224" i="39" s="1"/>
  <c r="G247" i="39"/>
  <c r="I247" i="39" s="1"/>
  <c r="G274" i="39"/>
  <c r="I274" i="39" s="1"/>
  <c r="G301" i="39"/>
  <c r="I301" i="39" s="1"/>
  <c r="G328" i="39"/>
  <c r="I328" i="39" s="1"/>
  <c r="G351" i="39"/>
  <c r="I351" i="39" s="1"/>
  <c r="F380" i="39"/>
  <c r="H380" i="39" s="1"/>
  <c r="F405" i="39"/>
  <c r="H405" i="39" s="1"/>
  <c r="F426" i="39"/>
  <c r="H426" i="39" s="1"/>
  <c r="F450" i="39"/>
  <c r="H450" i="39" s="1"/>
  <c r="F469" i="39"/>
  <c r="H469" i="39" s="1"/>
  <c r="F492" i="39"/>
  <c r="H492" i="39" s="1"/>
  <c r="F511" i="39"/>
  <c r="H511" i="39" s="1"/>
  <c r="F534" i="39"/>
  <c r="H534" i="39" s="1"/>
  <c r="F557" i="39"/>
  <c r="H557" i="39" s="1"/>
  <c r="F576" i="39"/>
  <c r="H576" i="39" s="1"/>
  <c r="F599" i="39"/>
  <c r="H599" i="39" s="1"/>
  <c r="G617" i="39"/>
  <c r="I617" i="39" s="1"/>
  <c r="F641" i="39"/>
  <c r="H641" i="39" s="1"/>
  <c r="F658" i="39"/>
  <c r="H658" i="39" s="1"/>
  <c r="F681" i="39"/>
  <c r="H681" i="39" s="1"/>
  <c r="F703" i="39"/>
  <c r="H703" i="39" s="1"/>
  <c r="F721" i="39"/>
  <c r="H721" i="39" s="1"/>
  <c r="F743" i="39"/>
  <c r="H743" i="39" s="1"/>
  <c r="F761" i="39"/>
  <c r="H761" i="39" s="1"/>
  <c r="F783" i="39"/>
  <c r="H783" i="39" s="1"/>
  <c r="G799" i="39"/>
  <c r="I799" i="39" s="1"/>
  <c r="F29" i="39"/>
  <c r="H29" i="39" s="1"/>
  <c r="F724" i="39"/>
  <c r="H724" i="39" s="1"/>
  <c r="F525" i="39"/>
  <c r="H525" i="39" s="1"/>
  <c r="F445" i="39"/>
  <c r="H445" i="39" s="1"/>
  <c r="F415" i="39"/>
  <c r="H415" i="39" s="1"/>
  <c r="G235" i="39"/>
  <c r="I235" i="39" s="1"/>
  <c r="G163" i="39"/>
  <c r="I163" i="39" s="1"/>
  <c r="G762" i="39"/>
  <c r="I762" i="39" s="1"/>
  <c r="G187" i="39"/>
  <c r="I187" i="39" s="1"/>
  <c r="G165" i="39"/>
  <c r="I165" i="39" s="1"/>
  <c r="F136" i="39"/>
  <c r="H136" i="39" s="1"/>
  <c r="F93" i="39"/>
  <c r="H93" i="39" s="1"/>
  <c r="F814" i="39"/>
  <c r="H814" i="39" s="1"/>
  <c r="F704" i="39"/>
  <c r="H704" i="39" s="1"/>
  <c r="F671" i="39"/>
  <c r="H671" i="39" s="1"/>
  <c r="F561" i="39"/>
  <c r="H561" i="39" s="1"/>
  <c r="F517" i="39"/>
  <c r="H517" i="39" s="1"/>
  <c r="F484" i="39"/>
  <c r="H484" i="39" s="1"/>
  <c r="F462" i="39"/>
  <c r="H462" i="39" s="1"/>
  <c r="F440" i="39"/>
  <c r="H440" i="39" s="1"/>
  <c r="F264" i="39"/>
  <c r="H264" i="39" s="1"/>
  <c r="F198" i="39"/>
  <c r="H198" i="39" s="1"/>
  <c r="G162" i="39"/>
  <c r="I162" i="39" s="1"/>
  <c r="G52" i="39"/>
  <c r="I52" i="39" s="1"/>
  <c r="F107" i="39"/>
  <c r="H107" i="39" s="1"/>
  <c r="F41" i="39"/>
  <c r="H41" i="39" s="1"/>
  <c r="F150" i="39"/>
  <c r="H150" i="39" s="1"/>
  <c r="F95" i="39"/>
  <c r="H95" i="39" s="1"/>
  <c r="G127" i="39"/>
  <c r="I127" i="39" s="1"/>
  <c r="G116" i="39"/>
  <c r="I116" i="39" s="1"/>
  <c r="G72" i="39"/>
  <c r="I72" i="39" s="1"/>
  <c r="F138" i="39"/>
  <c r="H138" i="39" s="1"/>
  <c r="F83" i="39"/>
  <c r="H83" i="39" s="1"/>
  <c r="F50" i="39"/>
  <c r="H50" i="39" s="1"/>
  <c r="F90" i="39"/>
  <c r="H90" i="39" s="1"/>
  <c r="G91" i="39"/>
  <c r="I91" i="39" s="1"/>
  <c r="F194" i="39"/>
  <c r="H194" i="39" s="1"/>
  <c r="F248" i="39"/>
  <c r="H248" i="39" s="1"/>
  <c r="F329" i="39"/>
  <c r="H329" i="39" s="1"/>
  <c r="G405" i="39"/>
  <c r="I405" i="39" s="1"/>
  <c r="G450" i="39"/>
  <c r="I450" i="39" s="1"/>
  <c r="G492" i="39"/>
  <c r="I492" i="39" s="1"/>
  <c r="G534" i="39"/>
  <c r="I534" i="39" s="1"/>
  <c r="G599" i="39"/>
  <c r="I599" i="39" s="1"/>
  <c r="G664" i="39"/>
  <c r="I664" i="39" s="1"/>
  <c r="G721" i="39"/>
  <c r="I721" i="39" s="1"/>
  <c r="G761" i="39"/>
  <c r="I761" i="39" s="1"/>
  <c r="F64" i="39"/>
  <c r="H64" i="39" s="1"/>
  <c r="G171" i="39"/>
  <c r="I171" i="39" s="1"/>
  <c r="G279" i="39"/>
  <c r="I279" i="39" s="1"/>
  <c r="G329" i="39"/>
  <c r="I329" i="39" s="1"/>
  <c r="G452" i="39"/>
  <c r="I452" i="39" s="1"/>
  <c r="F493" i="39"/>
  <c r="H493" i="39" s="1"/>
  <c r="F577" i="39"/>
  <c r="H577" i="39" s="1"/>
  <c r="F665" i="39"/>
  <c r="H665" i="39" s="1"/>
  <c r="F744" i="39"/>
  <c r="H744" i="39" s="1"/>
  <c r="F784" i="39"/>
  <c r="H784" i="39" s="1"/>
  <c r="G133" i="39"/>
  <c r="I133" i="39" s="1"/>
  <c r="F195" i="39"/>
  <c r="H195" i="39" s="1"/>
  <c r="F280" i="39"/>
  <c r="H280" i="39" s="1"/>
  <c r="G360" i="39"/>
  <c r="I360" i="39" s="1"/>
  <c r="G406" i="39"/>
  <c r="I406" i="39" s="1"/>
  <c r="G493" i="39"/>
  <c r="I493" i="39" s="1"/>
  <c r="G558" i="39"/>
  <c r="I558" i="39" s="1"/>
  <c r="G642" i="39"/>
  <c r="I642" i="39" s="1"/>
  <c r="F706" i="39"/>
  <c r="H706" i="39" s="1"/>
  <c r="G744" i="39"/>
  <c r="I744" i="39" s="1"/>
  <c r="G806" i="39"/>
  <c r="I806" i="39" s="1"/>
  <c r="G195" i="39"/>
  <c r="I195" i="39" s="1"/>
  <c r="G249" i="39"/>
  <c r="I249" i="39" s="1"/>
  <c r="G408" i="39"/>
  <c r="I408" i="39" s="1"/>
  <c r="F428" i="39"/>
  <c r="H428" i="39" s="1"/>
  <c r="F494" i="39"/>
  <c r="H494" i="39" s="1"/>
  <c r="F559" i="39"/>
  <c r="H559" i="39" s="1"/>
  <c r="F624" i="39"/>
  <c r="H624" i="39" s="1"/>
  <c r="G706" i="39"/>
  <c r="I706" i="39" s="1"/>
  <c r="F785" i="39"/>
  <c r="H785" i="39" s="1"/>
  <c r="G214" i="39"/>
  <c r="I214" i="39" s="1"/>
  <c r="F369" i="39"/>
  <c r="H369" i="39" s="1"/>
  <c r="G547" i="39"/>
  <c r="I547" i="39" s="1"/>
  <c r="G628" i="39"/>
  <c r="I628" i="39" s="1"/>
  <c r="G791" i="39"/>
  <c r="I791" i="39" s="1"/>
  <c r="F293" i="39"/>
  <c r="H293" i="39" s="1"/>
  <c r="G796" i="39"/>
  <c r="I796" i="39" s="1"/>
  <c r="F522" i="39"/>
  <c r="H522" i="39" s="1"/>
  <c r="F259" i="39"/>
  <c r="H259" i="39" s="1"/>
  <c r="G819" i="39"/>
  <c r="I819" i="39" s="1"/>
  <c r="F89" i="39"/>
  <c r="H89" i="39" s="1"/>
  <c r="F316" i="39"/>
  <c r="H316" i="39" s="1"/>
  <c r="F465" i="39"/>
  <c r="H465" i="39" s="1"/>
  <c r="G590" i="39"/>
  <c r="I590" i="39" s="1"/>
  <c r="F717" i="39"/>
  <c r="H717" i="39" s="1"/>
  <c r="F362" i="39"/>
  <c r="H362" i="39" s="1"/>
  <c r="G571" i="39"/>
  <c r="I571" i="39" s="1"/>
  <c r="F614" i="39"/>
  <c r="H614" i="39" s="1"/>
  <c r="G156" i="39"/>
  <c r="I156" i="39" s="1"/>
  <c r="G503" i="39"/>
  <c r="I503" i="39" s="1"/>
  <c r="G104" i="39"/>
  <c r="I104" i="39" s="1"/>
  <c r="G227" i="39"/>
  <c r="I227" i="39" s="1"/>
  <c r="G375" i="39"/>
  <c r="I375" i="39" s="1"/>
  <c r="G505" i="39"/>
  <c r="I505" i="39" s="1"/>
  <c r="F591" i="39"/>
  <c r="H591" i="39" s="1"/>
  <c r="G672" i="39"/>
  <c r="I672" i="39" s="1"/>
  <c r="F756" i="39"/>
  <c r="H756" i="39" s="1"/>
  <c r="F531" i="39"/>
  <c r="H531" i="39" s="1"/>
  <c r="G735" i="39"/>
  <c r="I735" i="39" s="1"/>
  <c r="F258" i="39"/>
  <c r="H258" i="39" s="1"/>
  <c r="F656" i="39"/>
  <c r="H656" i="39" s="1"/>
  <c r="G295" i="39"/>
  <c r="I295" i="39" s="1"/>
  <c r="G749" i="39"/>
  <c r="I749" i="39" s="1"/>
  <c r="G35" i="39"/>
  <c r="I35" i="39" s="1"/>
  <c r="F228" i="39"/>
  <c r="H228" i="39" s="1"/>
  <c r="F317" i="39"/>
  <c r="H317" i="39" s="1"/>
  <c r="F479" i="39"/>
  <c r="H479" i="39" s="1"/>
  <c r="G636" i="39"/>
  <c r="I636" i="39" s="1"/>
  <c r="G677" i="39"/>
  <c r="I677" i="39" s="1"/>
  <c r="G756" i="39"/>
  <c r="I756" i="39" s="1"/>
  <c r="G794" i="39"/>
  <c r="I794" i="39" s="1"/>
  <c r="G772" i="39"/>
  <c r="I772" i="39" s="1"/>
  <c r="F335" i="39"/>
  <c r="H335" i="39" s="1"/>
  <c r="F709" i="39"/>
  <c r="H709" i="39" s="1"/>
  <c r="G394" i="39"/>
  <c r="I394" i="39" s="1"/>
  <c r="F818" i="39"/>
  <c r="H818" i="39" s="1"/>
  <c r="G666" i="39"/>
  <c r="I666" i="39" s="1"/>
  <c r="F746" i="39"/>
  <c r="H746" i="39" s="1"/>
  <c r="G397" i="39"/>
  <c r="I397" i="39" s="1"/>
  <c r="F503" i="39"/>
  <c r="H503" i="39" s="1"/>
  <c r="G368" i="39"/>
  <c r="I368" i="39" s="1"/>
  <c r="G42" i="39"/>
  <c r="I42" i="39" s="1"/>
  <c r="F175" i="39"/>
  <c r="H175" i="39" s="1"/>
  <c r="F281" i="39"/>
  <c r="H281" i="39" s="1"/>
  <c r="G435" i="39"/>
  <c r="I435" i="39" s="1"/>
  <c r="G508" i="39"/>
  <c r="I508" i="39" s="1"/>
  <c r="F637" i="39"/>
  <c r="H637" i="39" s="1"/>
  <c r="F678" i="39"/>
  <c r="H678" i="39" s="1"/>
  <c r="F394" i="39"/>
  <c r="H394" i="39" s="1"/>
  <c r="F588" i="39"/>
  <c r="H588" i="39" s="1"/>
  <c r="G258" i="39"/>
  <c r="I258" i="39" s="1"/>
  <c r="F546" i="39"/>
  <c r="H546" i="39" s="1"/>
  <c r="F214" i="39"/>
  <c r="H214" i="39" s="1"/>
  <c r="G112" i="39"/>
  <c r="I112" i="39" s="1"/>
  <c r="G281" i="39"/>
  <c r="I281" i="39" s="1"/>
  <c r="F436" i="39"/>
  <c r="H436" i="39" s="1"/>
  <c r="F509" i="39"/>
  <c r="H509" i="39" s="1"/>
  <c r="G643" i="39"/>
  <c r="I643" i="39" s="1"/>
  <c r="G757" i="39"/>
  <c r="I757" i="39" s="1"/>
  <c r="G367" i="39"/>
  <c r="I367" i="39" s="1"/>
  <c r="F654" i="39"/>
  <c r="H654" i="39" s="1"/>
  <c r="F644" i="39"/>
  <c r="H644" i="39" s="1"/>
  <c r="F679" i="39"/>
  <c r="H679" i="39" s="1"/>
  <c r="F732" i="39"/>
  <c r="H732" i="39" s="1"/>
  <c r="G767" i="39"/>
  <c r="I767" i="39" s="1"/>
  <c r="G808" i="39"/>
  <c r="I808" i="39" s="1"/>
  <c r="G489" i="39"/>
  <c r="I489" i="39" s="1"/>
  <c r="G293" i="39"/>
  <c r="I293" i="39" s="1"/>
  <c r="F467" i="39"/>
  <c r="H467" i="39" s="1"/>
  <c r="F731" i="39"/>
  <c r="H731" i="39" s="1"/>
  <c r="G348" i="39"/>
  <c r="I348" i="39" s="1"/>
  <c r="F349" i="39"/>
  <c r="H349" i="39" s="1"/>
  <c r="G155" i="39"/>
  <c r="I155" i="39" s="1"/>
  <c r="G585" i="39"/>
  <c r="I585" i="39" s="1"/>
  <c r="F586" i="39"/>
  <c r="H586" i="39" s="1"/>
  <c r="F213" i="39"/>
  <c r="H213" i="39" s="1"/>
  <c r="G668" i="39"/>
  <c r="I668" i="39" s="1"/>
  <c r="G213" i="39"/>
  <c r="I213" i="39" s="1"/>
  <c r="G626" i="39"/>
  <c r="I626" i="39" s="1"/>
  <c r="F787" i="39"/>
  <c r="H787" i="39" s="1"/>
  <c r="F44" i="39"/>
  <c r="H44" i="39" s="1"/>
  <c r="G115" i="39"/>
  <c r="I115" i="39" s="1"/>
  <c r="F186" i="39"/>
  <c r="H186" i="39" s="1"/>
  <c r="F230" i="39"/>
  <c r="H230" i="39" s="1"/>
  <c r="G282" i="39"/>
  <c r="I282" i="39" s="1"/>
  <c r="G335" i="39"/>
  <c r="I335" i="39" s="1"/>
  <c r="F391" i="39"/>
  <c r="H391" i="39" s="1"/>
  <c r="F437" i="39"/>
  <c r="H437" i="39" s="1"/>
  <c r="F481" i="39"/>
  <c r="H481" i="39" s="1"/>
  <c r="F520" i="39"/>
  <c r="H520" i="39" s="1"/>
  <c r="F564" i="39"/>
  <c r="H564" i="39" s="1"/>
  <c r="G603" i="39"/>
  <c r="I603" i="39" s="1"/>
  <c r="G644" i="39"/>
  <c r="I644" i="39" s="1"/>
  <c r="F685" i="39"/>
  <c r="H685" i="39" s="1"/>
  <c r="G732" i="39"/>
  <c r="I732" i="39" s="1"/>
  <c r="F768" i="39"/>
  <c r="H768" i="39" s="1"/>
  <c r="F809" i="39"/>
  <c r="H809" i="39" s="1"/>
  <c r="F692" i="39"/>
  <c r="H692" i="39" s="1"/>
  <c r="G411" i="39"/>
  <c r="I411" i="39" s="1"/>
  <c r="G441" i="39"/>
  <c r="I441" i="39" s="1"/>
  <c r="F423" i="39"/>
  <c r="H423" i="39" s="1"/>
  <c r="G494" i="39"/>
  <c r="I494" i="39" s="1"/>
  <c r="G294" i="39"/>
  <c r="I294" i="39" s="1"/>
  <c r="G773" i="39"/>
  <c r="I773" i="39" s="1"/>
  <c r="G349" i="39"/>
  <c r="I349" i="39" s="1"/>
  <c r="G695" i="39"/>
  <c r="I695" i="39" s="1"/>
  <c r="F208" i="39"/>
  <c r="H208" i="39" s="1"/>
  <c r="G545" i="39"/>
  <c r="I545" i="39" s="1"/>
  <c r="F314" i="39"/>
  <c r="H314" i="39" s="1"/>
  <c r="F626" i="39"/>
  <c r="H626" i="39" s="1"/>
  <c r="F669" i="39"/>
  <c r="H669" i="39" s="1"/>
  <c r="F710" i="39"/>
  <c r="H710" i="39" s="1"/>
  <c r="G786" i="39"/>
  <c r="I786" i="39" s="1"/>
  <c r="F88" i="39"/>
  <c r="H88" i="39" s="1"/>
  <c r="G44" i="39"/>
  <c r="I44" i="39" s="1"/>
  <c r="G117" i="39"/>
  <c r="I117" i="39" s="1"/>
  <c r="G186" i="39"/>
  <c r="I186" i="39" s="1"/>
  <c r="G230" i="39"/>
  <c r="I230" i="39" s="1"/>
  <c r="F283" i="39"/>
  <c r="H283" i="39" s="1"/>
  <c r="F336" i="39"/>
  <c r="H336" i="39" s="1"/>
  <c r="G391" i="39"/>
  <c r="I391" i="39" s="1"/>
  <c r="G437" i="39"/>
  <c r="I437" i="39" s="1"/>
  <c r="G481" i="39"/>
  <c r="I481" i="39" s="1"/>
  <c r="G522" i="39"/>
  <c r="I522" i="39" s="1"/>
  <c r="F565" i="39"/>
  <c r="H565" i="39" s="1"/>
  <c r="F604" i="39"/>
  <c r="H604" i="39" s="1"/>
  <c r="F645" i="39"/>
  <c r="H645" i="39" s="1"/>
  <c r="F690" i="39"/>
  <c r="H690" i="39" s="1"/>
  <c r="F733" i="39"/>
  <c r="H733" i="39" s="1"/>
  <c r="G768" i="39"/>
  <c r="I768" i="39" s="1"/>
  <c r="G809" i="39"/>
  <c r="I809" i="39" s="1"/>
  <c r="F655" i="39"/>
  <c r="H655" i="39" s="1"/>
  <c r="G422" i="39"/>
  <c r="I422" i="39" s="1"/>
  <c r="F490" i="39"/>
  <c r="H490" i="39" s="1"/>
  <c r="F181" i="39"/>
  <c r="H181" i="39" s="1"/>
  <c r="F613" i="39"/>
  <c r="H613" i="39" s="1"/>
  <c r="F773" i="39"/>
  <c r="H773" i="39" s="1"/>
  <c r="G73" i="39"/>
  <c r="I73" i="39" s="1"/>
  <c r="G395" i="39"/>
  <c r="I395" i="39" s="1"/>
  <c r="F667" i="39"/>
  <c r="H667" i="39" s="1"/>
  <c r="G746" i="39"/>
  <c r="I746" i="39" s="1"/>
  <c r="F819" i="39"/>
  <c r="H819" i="39" s="1"/>
  <c r="F86" i="39"/>
  <c r="H86" i="39" s="1"/>
  <c r="G502" i="39"/>
  <c r="I502" i="39" s="1"/>
  <c r="G625" i="39"/>
  <c r="I625" i="39" s="1"/>
  <c r="G779" i="39"/>
  <c r="I779" i="39" s="1"/>
  <c r="F385" i="39"/>
  <c r="H385" i="39" s="1"/>
  <c r="F319" i="39"/>
  <c r="H319" i="39" s="1"/>
  <c r="G65" i="39"/>
  <c r="I65" i="39" s="1"/>
  <c r="F151" i="39"/>
  <c r="H151" i="39" s="1"/>
  <c r="G105" i="39"/>
  <c r="I105" i="39" s="1"/>
  <c r="G557" i="39"/>
  <c r="I557" i="39" s="1"/>
  <c r="F133" i="39"/>
  <c r="H133" i="39" s="1"/>
  <c r="F516" i="39"/>
  <c r="H516" i="39" s="1"/>
  <c r="F619" i="39"/>
  <c r="H619" i="39" s="1"/>
  <c r="F762" i="39"/>
  <c r="H762" i="39" s="1"/>
  <c r="G577" i="39"/>
  <c r="I577" i="39" s="1"/>
  <c r="F65" i="39"/>
  <c r="H65" i="39" s="1"/>
  <c r="G334" i="39"/>
  <c r="I334" i="39" s="1"/>
  <c r="F477" i="39"/>
  <c r="H477" i="39" s="1"/>
  <c r="F666" i="39"/>
  <c r="H666" i="39" s="1"/>
  <c r="G315" i="39"/>
  <c r="I315" i="39" s="1"/>
  <c r="G262" i="39"/>
  <c r="I262" i="39" s="1"/>
  <c r="G793" i="39"/>
  <c r="I793" i="39" s="1"/>
  <c r="F294" i="39"/>
  <c r="H294" i="39" s="1"/>
  <c r="G589" i="39"/>
  <c r="I589" i="39" s="1"/>
  <c r="G316" i="39"/>
  <c r="I316" i="39" s="1"/>
  <c r="F630" i="39"/>
  <c r="H630" i="39" s="1"/>
  <c r="G655" i="39"/>
  <c r="I655" i="39" s="1"/>
  <c r="F478" i="39"/>
  <c r="H478" i="39" s="1"/>
  <c r="G313" i="39"/>
  <c r="I313" i="39" s="1"/>
  <c r="G174" i="39"/>
  <c r="I174" i="39" s="1"/>
  <c r="G507" i="39"/>
  <c r="I507" i="39" s="1"/>
  <c r="G785" i="39"/>
  <c r="I785" i="39" s="1"/>
  <c r="G694" i="39"/>
  <c r="I694" i="39" s="1"/>
  <c r="G669" i="39"/>
  <c r="I669" i="39" s="1"/>
  <c r="G317" i="39"/>
  <c r="I317" i="39" s="1"/>
  <c r="F729" i="39"/>
  <c r="H729" i="39" s="1"/>
  <c r="F115" i="39"/>
  <c r="H115" i="39" s="1"/>
  <c r="G774" i="39"/>
  <c r="I774" i="39" s="1"/>
  <c r="F43" i="39"/>
  <c r="H43" i="39" s="1"/>
  <c r="F383" i="39"/>
  <c r="H383" i="39" s="1"/>
  <c r="G678" i="39"/>
  <c r="I678" i="39" s="1"/>
  <c r="G530" i="39"/>
  <c r="I530" i="39" s="1"/>
  <c r="G536" i="39"/>
  <c r="I536" i="39" s="1"/>
  <c r="G747" i="39"/>
  <c r="I747" i="39" s="1"/>
  <c r="G43" i="39"/>
  <c r="I43" i="39" s="1"/>
  <c r="G326" i="39"/>
  <c r="I326" i="39" s="1"/>
  <c r="F754" i="39"/>
  <c r="H754" i="39" s="1"/>
  <c r="G128" i="39"/>
  <c r="I128" i="39" s="1"/>
  <c r="G283" i="39"/>
  <c r="I283" i="39" s="1"/>
  <c r="F482" i="39"/>
  <c r="H482" i="39" s="1"/>
  <c r="G651" i="39"/>
  <c r="I651" i="39" s="1"/>
  <c r="G733" i="39"/>
  <c r="I733" i="39" s="1"/>
  <c r="F769" i="39"/>
  <c r="H769" i="39" s="1"/>
  <c r="F810" i="39"/>
  <c r="H810" i="39" s="1"/>
  <c r="G205" i="39"/>
  <c r="I205" i="39" s="1"/>
  <c r="G345" i="39"/>
  <c r="I345" i="39" s="1"/>
  <c r="G521" i="39"/>
  <c r="I521" i="39" s="1"/>
  <c r="G612" i="39"/>
  <c r="I612" i="39" s="1"/>
  <c r="F412" i="39"/>
  <c r="H412" i="39" s="1"/>
  <c r="G241" i="39"/>
  <c r="I241" i="39" s="1"/>
  <c r="F207" i="39"/>
  <c r="H207" i="39" s="1"/>
  <c r="G362" i="39"/>
  <c r="I362" i="39" s="1"/>
  <c r="F779" i="39"/>
  <c r="H779" i="39" s="1"/>
  <c r="G314" i="39"/>
  <c r="I314" i="39" s="1"/>
  <c r="G196" i="39"/>
  <c r="I196" i="39" s="1"/>
  <c r="F292" i="39"/>
  <c r="H292" i="39" s="1"/>
  <c r="G392" i="39"/>
  <c r="I392" i="39" s="1"/>
  <c r="G482" i="39"/>
  <c r="I482" i="39" s="1"/>
  <c r="F570" i="39"/>
  <c r="H570" i="39" s="1"/>
  <c r="F652" i="39"/>
  <c r="H652" i="39" s="1"/>
  <c r="G769" i="39"/>
  <c r="I769" i="39" s="1"/>
  <c r="G69" i="39"/>
  <c r="I69" i="39" s="1"/>
  <c r="G531" i="39"/>
  <c r="I531" i="39" s="1"/>
  <c r="G630" i="39"/>
  <c r="I630" i="39" s="1"/>
  <c r="G696" i="39"/>
  <c r="I696" i="39" s="1"/>
  <c r="G729" i="39"/>
  <c r="I729" i="39" s="1"/>
  <c r="F135" i="39"/>
  <c r="H135" i="39" s="1"/>
  <c r="F47" i="39"/>
  <c r="H47" i="39" s="1"/>
  <c r="G84" i="39"/>
  <c r="I84" i="39" s="1"/>
  <c r="F747" i="39"/>
  <c r="H747" i="39" s="1"/>
  <c r="G365" i="39"/>
  <c r="I365" i="39" s="1"/>
  <c r="F504" i="39"/>
  <c r="H504" i="39" s="1"/>
  <c r="G134" i="39"/>
  <c r="I134" i="39" s="1"/>
  <c r="G292" i="39"/>
  <c r="I292" i="39" s="1"/>
  <c r="F393" i="39"/>
  <c r="H393" i="39" s="1"/>
  <c r="F524" i="39"/>
  <c r="H524" i="39" s="1"/>
  <c r="G654" i="39"/>
  <c r="I654" i="39" s="1"/>
  <c r="G734" i="39"/>
  <c r="I734" i="39" s="1"/>
  <c r="F48" i="39"/>
  <c r="H48" i="39" s="1"/>
  <c r="F114" i="39"/>
  <c r="H114" i="39" s="1"/>
  <c r="F191" i="39"/>
  <c r="H191" i="39" s="1"/>
  <c r="F345" i="39"/>
  <c r="H345" i="39" s="1"/>
  <c r="F378" i="39"/>
  <c r="H378" i="39" s="1"/>
  <c r="F422" i="39"/>
  <c r="H422" i="39" s="1"/>
  <c r="F521" i="39"/>
  <c r="H521" i="39" s="1"/>
  <c r="F587" i="39"/>
  <c r="H587" i="39" s="1"/>
  <c r="F653" i="39"/>
  <c r="H653" i="39" s="1"/>
  <c r="F708" i="39"/>
  <c r="H708" i="39" s="1"/>
  <c r="F730" i="39"/>
  <c r="H730" i="39" s="1"/>
  <c r="F571" i="39"/>
  <c r="H571" i="39" s="1"/>
  <c r="F735" i="39"/>
  <c r="H735" i="39" s="1"/>
  <c r="G70" i="39"/>
  <c r="I70" i="39" s="1"/>
  <c r="G147" i="39"/>
  <c r="I147" i="39" s="1"/>
  <c r="G268" i="39"/>
  <c r="I268" i="39" s="1"/>
  <c r="G587" i="39"/>
  <c r="I587" i="39" s="1"/>
  <c r="G259" i="39"/>
  <c r="I259" i="39" s="1"/>
  <c r="G750" i="39"/>
  <c r="I750" i="39" s="1"/>
  <c r="F699" i="39"/>
  <c r="H699" i="39" s="1"/>
  <c r="F659" i="39"/>
  <c r="H659" i="39" s="1"/>
  <c r="F592" i="39"/>
  <c r="H592" i="39" s="1"/>
  <c r="F538" i="39"/>
  <c r="H538" i="39" s="1"/>
  <c r="F471" i="39"/>
  <c r="H471" i="39" s="1"/>
  <c r="G250" i="39"/>
  <c r="I250" i="39" s="1"/>
  <c r="G99" i="39"/>
  <c r="I99" i="39" s="1"/>
  <c r="G787" i="39"/>
  <c r="I787" i="39" s="1"/>
  <c r="G176" i="39"/>
  <c r="I176" i="39" s="1"/>
  <c r="G79" i="39"/>
  <c r="I79" i="39" s="1"/>
  <c r="G36" i="39"/>
  <c r="I36" i="39" s="1"/>
  <c r="F770" i="39"/>
  <c r="H770" i="39" s="1"/>
  <c r="F726" i="39"/>
  <c r="H726" i="39" s="1"/>
  <c r="F682" i="39"/>
  <c r="H682" i="39" s="1"/>
  <c r="F638" i="39"/>
  <c r="H638" i="39" s="1"/>
  <c r="F605" i="39"/>
  <c r="H605" i="39" s="1"/>
  <c r="F583" i="39"/>
  <c r="H583" i="39" s="1"/>
  <c r="F539" i="39"/>
  <c r="H539" i="39" s="1"/>
  <c r="F495" i="39"/>
  <c r="H495" i="39" s="1"/>
  <c r="F418" i="39"/>
  <c r="H418" i="39" s="1"/>
  <c r="F363" i="39"/>
  <c r="H363" i="39" s="1"/>
  <c r="F341" i="39"/>
  <c r="H341" i="39" s="1"/>
  <c r="F220" i="39"/>
  <c r="H220" i="39" s="1"/>
  <c r="F165" i="39"/>
  <c r="H165" i="39" s="1"/>
  <c r="G92" i="39"/>
  <c r="I92" i="39" s="1"/>
  <c r="G49" i="39"/>
  <c r="I49" i="39" s="1"/>
  <c r="G151" i="39"/>
  <c r="I151" i="39" s="1"/>
  <c r="G107" i="39"/>
  <c r="I107" i="39" s="1"/>
  <c r="G41" i="39"/>
  <c r="I41" i="39" s="1"/>
  <c r="G30" i="39"/>
  <c r="I30" i="39" s="1"/>
  <c r="F85" i="39"/>
  <c r="H85" i="39" s="1"/>
  <c r="F30" i="39"/>
  <c r="H30" i="39" s="1"/>
  <c r="F62" i="39"/>
  <c r="H62" i="39" s="1"/>
  <c r="G138" i="39"/>
  <c r="I138" i="39" s="1"/>
  <c r="G94" i="39"/>
  <c r="I94" i="39" s="1"/>
  <c r="F160" i="39"/>
  <c r="H160" i="39" s="1"/>
  <c r="G62" i="39"/>
  <c r="I62" i="39" s="1"/>
  <c r="F225" i="39"/>
  <c r="H225" i="39" s="1"/>
  <c r="F302" i="39"/>
  <c r="H302" i="39" s="1"/>
  <c r="G469" i="39"/>
  <c r="I469" i="39" s="1"/>
  <c r="G515" i="39"/>
  <c r="I515" i="39" s="1"/>
  <c r="G618" i="39"/>
  <c r="I618" i="39" s="1"/>
  <c r="G703" i="39"/>
  <c r="I703" i="39" s="1"/>
  <c r="G783" i="39"/>
  <c r="I783" i="39" s="1"/>
  <c r="F92" i="39"/>
  <c r="H92" i="39" s="1"/>
  <c r="G248" i="39"/>
  <c r="I248" i="39" s="1"/>
  <c r="F360" i="39"/>
  <c r="H360" i="39" s="1"/>
  <c r="F427" i="39"/>
  <c r="H427" i="39" s="1"/>
  <c r="F558" i="39"/>
  <c r="H558" i="39" s="1"/>
  <c r="F642" i="39"/>
  <c r="H642" i="39" s="1"/>
  <c r="F722" i="39"/>
  <c r="H722" i="39" s="1"/>
  <c r="F806" i="39"/>
  <c r="H806" i="39" s="1"/>
  <c r="F103" i="39"/>
  <c r="H103" i="39" s="1"/>
  <c r="F249" i="39"/>
  <c r="H249" i="39" s="1"/>
  <c r="G427" i="39"/>
  <c r="I427" i="39" s="1"/>
  <c r="G516" i="39"/>
  <c r="I516" i="39" s="1"/>
  <c r="G600" i="39"/>
  <c r="I600" i="39" s="1"/>
  <c r="F684" i="39"/>
  <c r="H684" i="39" s="1"/>
  <c r="G766" i="39"/>
  <c r="I766" i="39" s="1"/>
  <c r="G172" i="39"/>
  <c r="I172" i="39" s="1"/>
  <c r="G307" i="39"/>
  <c r="I307" i="39" s="1"/>
  <c r="F382" i="39"/>
  <c r="H382" i="39" s="1"/>
  <c r="F536" i="39"/>
  <c r="H536" i="39" s="1"/>
  <c r="F643" i="39"/>
  <c r="H643" i="39" s="1"/>
  <c r="F745" i="39"/>
  <c r="H745" i="39" s="1"/>
  <c r="F262" i="39"/>
  <c r="H262" i="39" s="1"/>
  <c r="G464" i="39"/>
  <c r="I464" i="39" s="1"/>
  <c r="F670" i="39"/>
  <c r="H670" i="39" s="1"/>
  <c r="G559" i="39"/>
  <c r="I559" i="39" s="1"/>
  <c r="F348" i="39"/>
  <c r="H348" i="39" s="1"/>
  <c r="G442" i="39"/>
  <c r="I442" i="39" s="1"/>
  <c r="F545" i="39"/>
  <c r="H545" i="39" s="1"/>
  <c r="F260" i="39"/>
  <c r="H260" i="39" s="1"/>
  <c r="G173" i="39"/>
  <c r="I173" i="39" s="1"/>
  <c r="F505" i="39"/>
  <c r="H505" i="39" s="1"/>
  <c r="G670" i="39"/>
  <c r="I670" i="39" s="1"/>
  <c r="G455" i="39"/>
  <c r="I455" i="39" s="1"/>
  <c r="G582" i="39"/>
  <c r="I582" i="39" s="1"/>
  <c r="F156" i="39"/>
  <c r="H156" i="39" s="1"/>
  <c r="G709" i="39"/>
  <c r="I709" i="39" s="1"/>
  <c r="F35" i="39"/>
  <c r="H35" i="39" s="1"/>
  <c r="G423" i="39"/>
  <c r="I423" i="39" s="1"/>
  <c r="F794" i="39"/>
  <c r="H794" i="39" s="1"/>
  <c r="F812" i="39"/>
  <c r="H812" i="39" s="1"/>
  <c r="G496" i="39"/>
  <c r="I496" i="39" s="1"/>
  <c r="G157" i="39"/>
  <c r="I157" i="39" s="1"/>
  <c r="G106" i="39"/>
  <c r="I106" i="39" s="1"/>
  <c r="F424" i="39"/>
  <c r="H424" i="39" s="1"/>
  <c r="G601" i="39"/>
  <c r="I601" i="39" s="1"/>
  <c r="G347" i="39"/>
  <c r="I347" i="39" s="1"/>
  <c r="F104" i="39"/>
  <c r="H104" i="39" s="1"/>
  <c r="F632" i="39"/>
  <c r="H632" i="39" s="1"/>
  <c r="G613" i="39"/>
  <c r="I613" i="39" s="1"/>
  <c r="G443" i="39"/>
  <c r="I443" i="39" s="1"/>
  <c r="G86" i="39"/>
  <c r="I86" i="39" s="1"/>
  <c r="G461" i="39"/>
  <c r="I461" i="39" s="1"/>
  <c r="G754" i="39"/>
  <c r="I754" i="39" s="1"/>
  <c r="F108" i="39"/>
  <c r="H108" i="39" s="1"/>
  <c r="G228" i="39"/>
  <c r="I228" i="39" s="1"/>
  <c r="G479" i="39"/>
  <c r="I479" i="39" s="1"/>
  <c r="F602" i="39"/>
  <c r="H602" i="39" s="1"/>
  <c r="F795" i="39"/>
  <c r="H795" i="39" s="1"/>
  <c r="G692" i="39"/>
  <c r="I692" i="39" s="1"/>
  <c r="G207" i="39"/>
  <c r="I207" i="39" s="1"/>
  <c r="G710" i="39"/>
  <c r="I710" i="39" s="1"/>
  <c r="F229" i="39"/>
  <c r="H229" i="39" s="1"/>
  <c r="G562" i="39"/>
  <c r="I562" i="39" s="1"/>
  <c r="G731" i="39"/>
  <c r="I731" i="39" s="1"/>
  <c r="G653" i="39"/>
  <c r="I653" i="39" s="1"/>
  <c r="G624" i="39"/>
  <c r="I624" i="39" s="1"/>
  <c r="F368" i="39"/>
  <c r="H368" i="39" s="1"/>
  <c r="F113" i="39"/>
  <c r="H113" i="39" s="1"/>
  <c r="G229" i="39"/>
  <c r="I229" i="39" s="1"/>
  <c r="G436" i="39"/>
  <c r="I436" i="39" s="1"/>
  <c r="G519" i="39"/>
  <c r="I519" i="39" s="1"/>
  <c r="F158" i="39"/>
  <c r="H158" i="39" s="1"/>
  <c r="F196" i="39"/>
  <c r="H196" i="39" s="1"/>
  <c r="F392" i="39"/>
  <c r="H392" i="39" s="1"/>
  <c r="F523" i="39"/>
  <c r="H523" i="39" s="1"/>
  <c r="G610" i="39"/>
  <c r="I610" i="39" s="1"/>
  <c r="F797" i="39"/>
  <c r="H797" i="39" s="1"/>
  <c r="G745" i="39"/>
  <c r="I745" i="39" s="1"/>
  <c r="G584" i="39"/>
  <c r="I584" i="39" s="1"/>
  <c r="G667" i="39"/>
  <c r="I667" i="39" s="1"/>
  <c r="G364" i="39"/>
  <c r="I364" i="39" s="1"/>
  <c r="G412" i="39"/>
  <c r="I412" i="39" s="1"/>
  <c r="G261" i="39"/>
  <c r="I261" i="39" s="1"/>
  <c r="G45" i="39"/>
  <c r="I45" i="39" s="1"/>
  <c r="F130" i="39"/>
  <c r="H130" i="39" s="1"/>
  <c r="G239" i="39"/>
  <c r="I239" i="39" s="1"/>
  <c r="G346" i="39"/>
  <c r="I346" i="39" s="1"/>
  <c r="G438" i="39"/>
  <c r="I438" i="39" s="1"/>
  <c r="G523" i="39"/>
  <c r="I523" i="39" s="1"/>
  <c r="F611" i="39"/>
  <c r="H611" i="39" s="1"/>
  <c r="F691" i="39"/>
  <c r="H691" i="39" s="1"/>
  <c r="F734" i="39"/>
  <c r="H734" i="39" s="1"/>
  <c r="G810" i="39"/>
  <c r="I810" i="39" s="1"/>
  <c r="G47" i="39"/>
  <c r="I47" i="39" s="1"/>
  <c r="G113" i="39"/>
  <c r="I113" i="39" s="1"/>
  <c r="G454" i="39"/>
  <c r="I454" i="39" s="1"/>
  <c r="G465" i="39"/>
  <c r="I465" i="39" s="1"/>
  <c r="G520" i="39"/>
  <c r="I520" i="39" s="1"/>
  <c r="G564" i="39"/>
  <c r="I564" i="39" s="1"/>
  <c r="G586" i="39"/>
  <c r="I586" i="39" s="1"/>
  <c r="G652" i="39"/>
  <c r="I652" i="39" s="1"/>
  <c r="G685" i="39"/>
  <c r="I685" i="39" s="1"/>
  <c r="G707" i="39"/>
  <c r="I707" i="39" s="1"/>
  <c r="G718" i="39"/>
  <c r="I718" i="39" s="1"/>
  <c r="G795" i="39"/>
  <c r="I795" i="39" s="1"/>
  <c r="G730" i="39"/>
  <c r="I730" i="39" s="1"/>
  <c r="G206" i="39"/>
  <c r="I206" i="39" s="1"/>
  <c r="F443" i="39"/>
  <c r="H443" i="39" s="1"/>
  <c r="F498" i="39"/>
  <c r="H498" i="39" s="1"/>
  <c r="G456" i="39"/>
  <c r="I456" i="39" s="1"/>
  <c r="F261" i="39"/>
  <c r="H261" i="39" s="1"/>
  <c r="F46" i="39"/>
  <c r="H46" i="39" s="1"/>
  <c r="F205" i="39"/>
  <c r="H205" i="39" s="1"/>
  <c r="F240" i="39"/>
  <c r="H240" i="39" s="1"/>
  <c r="F347" i="39"/>
  <c r="H347" i="39" s="1"/>
  <c r="F439" i="39"/>
  <c r="H439" i="39" s="1"/>
  <c r="F483" i="39"/>
  <c r="H483" i="39" s="1"/>
  <c r="G570" i="39"/>
  <c r="I570" i="39" s="1"/>
  <c r="G611" i="39"/>
  <c r="I611" i="39" s="1"/>
  <c r="G691" i="39"/>
  <c r="I691" i="39" s="1"/>
  <c r="G771" i="39"/>
  <c r="I771" i="39" s="1"/>
  <c r="F811" i="39"/>
  <c r="H811" i="39" s="1"/>
  <c r="F70" i="39"/>
  <c r="H70" i="39" s="1"/>
  <c r="F147" i="39"/>
  <c r="H147" i="39" s="1"/>
  <c r="F180" i="39"/>
  <c r="H180" i="39" s="1"/>
  <c r="F268" i="39"/>
  <c r="H268" i="39" s="1"/>
  <c r="F312" i="39"/>
  <c r="H312" i="39" s="1"/>
  <c r="F367" i="39"/>
  <c r="H367" i="39" s="1"/>
  <c r="F411" i="39"/>
  <c r="H411" i="39" s="1"/>
  <c r="F455" i="39"/>
  <c r="H455" i="39" s="1"/>
  <c r="F466" i="39"/>
  <c r="H466" i="39" s="1"/>
  <c r="F532" i="39"/>
  <c r="H532" i="39" s="1"/>
  <c r="F631" i="39"/>
  <c r="H631" i="39" s="1"/>
  <c r="F697" i="39"/>
  <c r="H697" i="39" s="1"/>
  <c r="F719" i="39"/>
  <c r="H719" i="39" s="1"/>
  <c r="F796" i="39"/>
  <c r="H796" i="39" s="1"/>
  <c r="G46" i="39"/>
  <c r="I46" i="39" s="1"/>
  <c r="F612" i="39"/>
  <c r="H612" i="39" s="1"/>
  <c r="F772" i="39"/>
  <c r="H772" i="39" s="1"/>
  <c r="G811" i="39"/>
  <c r="I811" i="39" s="1"/>
  <c r="G114" i="39"/>
  <c r="I114" i="39" s="1"/>
  <c r="G180" i="39"/>
  <c r="I180" i="39" s="1"/>
  <c r="G191" i="39"/>
  <c r="I191" i="39" s="1"/>
  <c r="G312" i="39"/>
  <c r="I312" i="39" s="1"/>
  <c r="G466" i="39"/>
  <c r="I466" i="39" s="1"/>
  <c r="G631" i="39"/>
  <c r="I631" i="39" s="1"/>
  <c r="G708" i="39"/>
  <c r="I708" i="39" s="1"/>
  <c r="G807" i="39"/>
  <c r="I807" i="39" s="1"/>
  <c r="F142" i="39"/>
  <c r="H142" i="39" s="1"/>
  <c r="G573" i="39"/>
  <c r="I573" i="39" s="1"/>
  <c r="G148" i="39"/>
  <c r="I148" i="39" s="1"/>
  <c r="G818" i="39"/>
  <c r="I818" i="39" s="1"/>
  <c r="G497" i="39"/>
  <c r="I497" i="39" s="1"/>
  <c r="F625" i="39"/>
  <c r="H625" i="39" s="1"/>
  <c r="F668" i="39"/>
  <c r="H668" i="39" s="1"/>
  <c r="F707" i="39"/>
  <c r="H707" i="39" s="1"/>
  <c r="G588" i="39"/>
  <c r="I588" i="39" s="1"/>
  <c r="G87" i="39"/>
  <c r="I87" i="39" s="1"/>
  <c r="G413" i="39"/>
  <c r="I413" i="39" s="1"/>
  <c r="G88" i="39"/>
  <c r="I88" i="39" s="1"/>
  <c r="AQ6" i="39"/>
  <c r="AQ10" i="39"/>
  <c r="AQ16" i="39"/>
  <c r="AQ26" i="39"/>
  <c r="AQ28" i="39"/>
  <c r="AQ33" i="39"/>
  <c r="AQ38" i="39"/>
  <c r="AT38" i="39" s="1"/>
  <c r="AQ21" i="39"/>
  <c r="G168" i="14"/>
  <c r="I315" i="14"/>
  <c r="I452" i="14"/>
  <c r="I317" i="14"/>
  <c r="I449" i="14"/>
  <c r="I416" i="14"/>
  <c r="I361" i="14"/>
  <c r="I273" i="14"/>
  <c r="I367" i="14"/>
  <c r="I368" i="14"/>
  <c r="I281" i="14"/>
  <c r="I506" i="14"/>
  <c r="I444" i="14"/>
  <c r="I347" i="14"/>
  <c r="I493" i="14"/>
  <c r="I438" i="14"/>
  <c r="I341" i="14"/>
  <c r="I488" i="14"/>
  <c r="I242" i="14"/>
  <c r="I293" i="14"/>
  <c r="I237" i="14"/>
  <c r="I378" i="14"/>
  <c r="I408" i="14"/>
  <c r="I364" i="14"/>
  <c r="I374" i="14"/>
  <c r="I395" i="14"/>
  <c r="I447" i="14"/>
  <c r="I403" i="14"/>
  <c r="I359" i="14"/>
  <c r="I314" i="14"/>
  <c r="I323" i="14"/>
  <c r="I279" i="14"/>
  <c r="I310" i="14"/>
  <c r="I320" i="14"/>
  <c r="I276" i="14"/>
  <c r="I232" i="14"/>
  <c r="I442" i="14"/>
  <c r="I245" i="14"/>
  <c r="I512" i="14"/>
  <c r="I485" i="14"/>
  <c r="I495" i="14"/>
  <c r="I409" i="14"/>
  <c r="I324" i="14"/>
  <c r="I239" i="14"/>
  <c r="J185" i="14" s="1"/>
  <c r="I451" i="14"/>
  <c r="I365" i="14"/>
  <c r="I280" i="14"/>
  <c r="I492" i="14"/>
  <c r="I407" i="14"/>
  <c r="I321" i="14"/>
  <c r="I236" i="14"/>
  <c r="I474" i="14"/>
  <c r="I410" i="14"/>
  <c r="I346" i="14"/>
  <c r="I278" i="14"/>
  <c r="I516" i="14"/>
  <c r="I491" i="14"/>
  <c r="I464" i="14"/>
  <c r="I489" i="14"/>
  <c r="I404" i="14"/>
  <c r="I319" i="14"/>
  <c r="I233" i="14"/>
  <c r="J194" i="14" s="1"/>
  <c r="I445" i="14"/>
  <c r="I360" i="14"/>
  <c r="I275" i="14"/>
  <c r="I487" i="14"/>
  <c r="I401" i="14"/>
  <c r="I316" i="14"/>
  <c r="I229" i="14"/>
  <c r="I470" i="14"/>
  <c r="I406" i="14"/>
  <c r="I342" i="14"/>
  <c r="I266" i="14"/>
  <c r="I496" i="14"/>
  <c r="I469" i="14"/>
  <c r="I443" i="14"/>
  <c r="I484" i="14"/>
  <c r="I399" i="14"/>
  <c r="I313" i="14"/>
  <c r="I525" i="14"/>
  <c r="I440" i="14"/>
  <c r="I355" i="14"/>
  <c r="I269" i="14"/>
  <c r="I481" i="14"/>
  <c r="I396" i="14"/>
  <c r="I311" i="14"/>
  <c r="I231" i="14"/>
  <c r="I466" i="14"/>
  <c r="I402" i="14"/>
  <c r="I338" i="14"/>
  <c r="I250" i="14"/>
  <c r="I501" i="14"/>
  <c r="I453" i="14"/>
  <c r="I427" i="14"/>
  <c r="I400" i="14"/>
  <c r="I473" i="14"/>
  <c r="I388" i="14"/>
  <c r="I303" i="14"/>
  <c r="I515" i="14"/>
  <c r="I429" i="14"/>
  <c r="I344" i="14"/>
  <c r="I259" i="14"/>
  <c r="I471" i="14"/>
  <c r="I385" i="14"/>
  <c r="I300" i="14"/>
  <c r="I522" i="14"/>
  <c r="I458" i="14"/>
  <c r="I394" i="14"/>
  <c r="I330" i="14"/>
  <c r="I246" i="14"/>
  <c r="I502" i="14"/>
  <c r="I373" i="14"/>
  <c r="I325" i="14"/>
  <c r="I299" i="14"/>
  <c r="I272" i="14"/>
  <c r="I441" i="14"/>
  <c r="I356" i="14"/>
  <c r="I271" i="14"/>
  <c r="I483" i="14"/>
  <c r="I397" i="14"/>
  <c r="I312" i="14"/>
  <c r="I524" i="14"/>
  <c r="I439" i="14"/>
  <c r="I353" i="14"/>
  <c r="I268" i="14"/>
  <c r="I498" i="14"/>
  <c r="I434" i="14"/>
  <c r="I370" i="14"/>
  <c r="I306" i="14"/>
  <c r="I331" i="14"/>
  <c r="I283" i="14"/>
  <c r="J179" i="14" s="1"/>
  <c r="I256" i="14"/>
  <c r="I228" i="14"/>
  <c r="I431" i="14"/>
  <c r="I345" i="14"/>
  <c r="I260" i="14"/>
  <c r="I472" i="14"/>
  <c r="I387" i="14"/>
  <c r="I301" i="14"/>
  <c r="I513" i="14"/>
  <c r="I428" i="14"/>
  <c r="I343" i="14"/>
  <c r="I257" i="14"/>
  <c r="I490" i="14"/>
  <c r="I426" i="14"/>
  <c r="I362" i="14"/>
  <c r="I298" i="14"/>
  <c r="I282" i="14"/>
  <c r="I234" i="14"/>
  <c r="J193" i="14" s="1"/>
  <c r="I274" i="14"/>
  <c r="I517" i="14"/>
  <c r="I352" i="14"/>
  <c r="I475" i="14"/>
  <c r="I304" i="14"/>
  <c r="I448" i="14"/>
  <c r="I277" i="14"/>
  <c r="I421" i="14"/>
  <c r="I251" i="14"/>
  <c r="I479" i="14"/>
  <c r="I436" i="14"/>
  <c r="I393" i="14"/>
  <c r="I351" i="14"/>
  <c r="I308" i="14"/>
  <c r="I265" i="14"/>
  <c r="J181" i="14" s="1"/>
  <c r="I520" i="14"/>
  <c r="I477" i="14"/>
  <c r="I435" i="14"/>
  <c r="I392" i="14"/>
  <c r="I349" i="14"/>
  <c r="I307" i="14"/>
  <c r="I264" i="14"/>
  <c r="I519" i="14"/>
  <c r="I476" i="14"/>
  <c r="I433" i="14"/>
  <c r="I391" i="14"/>
  <c r="I348" i="14"/>
  <c r="I305" i="14"/>
  <c r="I263" i="14"/>
  <c r="I526" i="14"/>
  <c r="I494" i="14"/>
  <c r="I462" i="14"/>
  <c r="I430" i="14"/>
  <c r="I398" i="14"/>
  <c r="I366" i="14"/>
  <c r="I334" i="14"/>
  <c r="I302" i="14"/>
  <c r="I270" i="14"/>
  <c r="I238" i="14"/>
  <c r="I480" i="14"/>
  <c r="I309" i="14"/>
  <c r="I432" i="14"/>
  <c r="I261" i="14"/>
  <c r="I405" i="14"/>
  <c r="I235" i="14"/>
  <c r="I379" i="14"/>
  <c r="I511" i="14"/>
  <c r="I468" i="14"/>
  <c r="I425" i="14"/>
  <c r="I383" i="14"/>
  <c r="I340" i="14"/>
  <c r="I297" i="14"/>
  <c r="I255" i="14"/>
  <c r="I509" i="14"/>
  <c r="I467" i="14"/>
  <c r="I424" i="14"/>
  <c r="I381" i="14"/>
  <c r="I339" i="14"/>
  <c r="I296" i="14"/>
  <c r="I253" i="14"/>
  <c r="I508" i="14"/>
  <c r="I465" i="14"/>
  <c r="I423" i="14"/>
  <c r="I380" i="14"/>
  <c r="I337" i="14"/>
  <c r="I295" i="14"/>
  <c r="I252" i="14"/>
  <c r="I518" i="14"/>
  <c r="I486" i="14"/>
  <c r="I454" i="14"/>
  <c r="I422" i="14"/>
  <c r="I390" i="14"/>
  <c r="I358" i="14"/>
  <c r="I326" i="14"/>
  <c r="I294" i="14"/>
  <c r="I262" i="14"/>
  <c r="I230" i="14"/>
  <c r="I459" i="14"/>
  <c r="I288" i="14"/>
  <c r="I411" i="14"/>
  <c r="I240" i="14"/>
  <c r="I384" i="14"/>
  <c r="I521" i="14"/>
  <c r="I357" i="14"/>
  <c r="I505" i="14"/>
  <c r="I463" i="14"/>
  <c r="I420" i="14"/>
  <c r="I377" i="14"/>
  <c r="I335" i="14"/>
  <c r="I292" i="14"/>
  <c r="I249" i="14"/>
  <c r="I504" i="14"/>
  <c r="I461" i="14"/>
  <c r="I419" i="14"/>
  <c r="I376" i="14"/>
  <c r="I333" i="14"/>
  <c r="I291" i="14"/>
  <c r="I248" i="14"/>
  <c r="I503" i="14"/>
  <c r="I460" i="14"/>
  <c r="I417" i="14"/>
  <c r="I375" i="14"/>
  <c r="I332" i="14"/>
  <c r="I289" i="14"/>
  <c r="I247" i="14"/>
  <c r="I514" i="14"/>
  <c r="I482" i="14"/>
  <c r="I450" i="14"/>
  <c r="I418" i="14"/>
  <c r="I386" i="14"/>
  <c r="I354" i="14"/>
  <c r="I322" i="14"/>
  <c r="I290" i="14"/>
  <c r="I258" i="14"/>
  <c r="I227" i="14"/>
  <c r="I437" i="14"/>
  <c r="I267" i="14"/>
  <c r="I389" i="14"/>
  <c r="I523" i="14"/>
  <c r="I363" i="14"/>
  <c r="I507" i="14"/>
  <c r="I336" i="14"/>
  <c r="I500" i="14"/>
  <c r="I457" i="14"/>
  <c r="I415" i="14"/>
  <c r="I372" i="14"/>
  <c r="I329" i="14"/>
  <c r="I287" i="14"/>
  <c r="I244" i="14"/>
  <c r="I499" i="14"/>
  <c r="I456" i="14"/>
  <c r="I413" i="14"/>
  <c r="I371" i="14"/>
  <c r="I328" i="14"/>
  <c r="I285" i="14"/>
  <c r="I243" i="14"/>
  <c r="I497" i="14"/>
  <c r="I455" i="14"/>
  <c r="I412" i="14"/>
  <c r="I369" i="14"/>
  <c r="I327" i="14"/>
  <c r="I284" i="14"/>
  <c r="I241" i="14"/>
  <c r="J182" i="14" s="1"/>
  <c r="I510" i="14"/>
  <c r="I478" i="14"/>
  <c r="I446" i="14"/>
  <c r="I414" i="14"/>
  <c r="I382" i="14"/>
  <c r="I350" i="14"/>
  <c r="I318" i="14"/>
  <c r="I286" i="14"/>
  <c r="J180" i="14" l="1"/>
  <c r="L180" i="14" s="1"/>
  <c r="K182" i="14"/>
  <c r="L182" i="14"/>
  <c r="J190" i="14"/>
  <c r="L190" i="14" s="1"/>
  <c r="J189" i="14"/>
  <c r="J188" i="14"/>
  <c r="K185" i="14"/>
  <c r="L185" i="14"/>
  <c r="K194" i="14"/>
  <c r="L194" i="14"/>
  <c r="K179" i="14"/>
  <c r="L179" i="14"/>
  <c r="L193" i="14"/>
  <c r="K193" i="14"/>
  <c r="L181" i="14"/>
  <c r="K181" i="14"/>
  <c r="J187" i="14"/>
  <c r="J186" i="14"/>
  <c r="J191" i="14"/>
  <c r="J192" i="14"/>
  <c r="J183" i="14"/>
  <c r="J184" i="14"/>
  <c r="H22" i="39"/>
  <c r="H23" i="39" s="1"/>
  <c r="H25" i="39"/>
  <c r="H26" i="39" s="1"/>
  <c r="I22" i="39"/>
  <c r="I23" i="39" s="1"/>
  <c r="I25" i="39"/>
  <c r="I26" i="39" s="1"/>
  <c r="G170" i="14"/>
  <c r="G171" i="14"/>
  <c r="L203" i="14"/>
  <c r="L204" i="14" s="1"/>
  <c r="K203" i="14"/>
  <c r="K204" i="14" s="1"/>
  <c r="J178" i="14"/>
  <c r="J338" i="6"/>
  <c r="J340" i="6" s="1"/>
  <c r="I338" i="6"/>
  <c r="I340" i="6" s="1"/>
  <c r="H338" i="6"/>
  <c r="H340" i="6" s="1"/>
  <c r="K327" i="6"/>
  <c r="K329" i="6" s="1"/>
  <c r="J327" i="6"/>
  <c r="J329" i="6" s="1"/>
  <c r="I327" i="6"/>
  <c r="I329" i="6" s="1"/>
  <c r="H327" i="6"/>
  <c r="H329" i="6" s="1"/>
  <c r="K326" i="6"/>
  <c r="G315" i="6"/>
  <c r="G303" i="6"/>
  <c r="J289" i="6"/>
  <c r="I289" i="6"/>
  <c r="H289" i="6"/>
  <c r="K275" i="6"/>
  <c r="K277" i="6" s="1"/>
  <c r="J275" i="6"/>
  <c r="J277" i="6" s="1"/>
  <c r="I275" i="6"/>
  <c r="I277" i="6" s="1"/>
  <c r="H275" i="6"/>
  <c r="H277" i="6" s="1"/>
  <c r="K274" i="6"/>
  <c r="G258" i="6"/>
  <c r="G242" i="6"/>
  <c r="K180" i="14" l="1"/>
  <c r="K190" i="14"/>
  <c r="K189" i="14"/>
  <c r="L189" i="14"/>
  <c r="K188" i="14"/>
  <c r="L188" i="14"/>
  <c r="K187" i="14"/>
  <c r="L187" i="14"/>
  <c r="K186" i="14"/>
  <c r="L186" i="14"/>
  <c r="K191" i="14"/>
  <c r="L191" i="14"/>
  <c r="K192" i="14"/>
  <c r="L192" i="14"/>
  <c r="L183" i="14"/>
  <c r="K183" i="14"/>
  <c r="K184" i="14"/>
  <c r="L184" i="14"/>
  <c r="L178" i="14"/>
  <c r="K178" i="14"/>
  <c r="J225" i="6" l="1"/>
  <c r="J227" i="6" s="1"/>
  <c r="I225" i="6"/>
  <c r="I227" i="6" s="1"/>
  <c r="H225" i="6"/>
  <c r="H227" i="6" s="1"/>
  <c r="K209" i="6"/>
  <c r="K211" i="6" s="1"/>
  <c r="J209" i="6"/>
  <c r="J211" i="6" s="1"/>
  <c r="I209" i="6"/>
  <c r="I211" i="6" s="1"/>
  <c r="H209" i="6"/>
  <c r="H211" i="6" s="1"/>
  <c r="K208" i="6"/>
  <c r="G197" i="6"/>
  <c r="G185" i="6"/>
  <c r="J170" i="6"/>
  <c r="I170" i="6"/>
  <c r="H170" i="6"/>
  <c r="H171" i="6" s="1"/>
  <c r="K157" i="6"/>
  <c r="K159" i="6" s="1"/>
  <c r="J157" i="6"/>
  <c r="J159" i="6" s="1"/>
  <c r="I157" i="6"/>
  <c r="I159" i="6" s="1"/>
  <c r="H157" i="6"/>
  <c r="H278" i="6" s="1"/>
  <c r="G139" i="6"/>
  <c r="G122" i="6"/>
  <c r="I173" i="6" l="1"/>
  <c r="I171" i="6"/>
  <c r="I172" i="6"/>
  <c r="J173" i="6"/>
  <c r="J171" i="6"/>
  <c r="J172" i="6"/>
  <c r="H172" i="6"/>
  <c r="H173" i="6"/>
  <c r="H214" i="6"/>
  <c r="H215" i="6"/>
  <c r="H216" i="6"/>
  <c r="H217" i="6"/>
  <c r="H218" i="6"/>
  <c r="H229" i="6"/>
  <c r="H228" i="6"/>
  <c r="I217" i="6"/>
  <c r="I216" i="6"/>
  <c r="I214" i="6"/>
  <c r="I215" i="6"/>
  <c r="I218" i="6"/>
  <c r="I229" i="6"/>
  <c r="I228" i="6"/>
  <c r="K214" i="6"/>
  <c r="K215" i="6"/>
  <c r="K216" i="6"/>
  <c r="K217" i="6"/>
  <c r="K218" i="6"/>
  <c r="J214" i="6"/>
  <c r="J215" i="6"/>
  <c r="J216" i="6"/>
  <c r="J217" i="6"/>
  <c r="J218" i="6"/>
  <c r="J228" i="6"/>
  <c r="J229" i="6"/>
  <c r="G129" i="6"/>
  <c r="H129" i="6" s="1"/>
  <c r="G132" i="6"/>
  <c r="H132" i="6" s="1"/>
  <c r="G131" i="6"/>
  <c r="H131" i="6" s="1"/>
  <c r="G130" i="6"/>
  <c r="H130" i="6" s="1"/>
  <c r="G128" i="6"/>
  <c r="H128" i="6" s="1"/>
  <c r="H342" i="6"/>
  <c r="H343" i="6"/>
  <c r="H341" i="6"/>
  <c r="H345" i="6"/>
  <c r="G307" i="6"/>
  <c r="H307" i="6" s="1"/>
  <c r="G308" i="6"/>
  <c r="H308" i="6" s="1"/>
  <c r="I331" i="6"/>
  <c r="I330" i="6"/>
  <c r="I343" i="6"/>
  <c r="I345" i="6"/>
  <c r="I342" i="6"/>
  <c r="I341" i="6"/>
  <c r="K331" i="6"/>
  <c r="K330" i="6"/>
  <c r="H331" i="6"/>
  <c r="H330" i="6"/>
  <c r="G145" i="6"/>
  <c r="H145" i="6" s="1"/>
  <c r="G148" i="6"/>
  <c r="H148" i="6" s="1"/>
  <c r="G149" i="6"/>
  <c r="H149" i="6" s="1"/>
  <c r="G147" i="6"/>
  <c r="H147" i="6" s="1"/>
  <c r="G146" i="6"/>
  <c r="H146" i="6" s="1"/>
  <c r="G320" i="6"/>
  <c r="H320" i="6" s="1"/>
  <c r="G319" i="6"/>
  <c r="H319" i="6" s="1"/>
  <c r="J331" i="6"/>
  <c r="J330" i="6"/>
  <c r="J345" i="6"/>
  <c r="J341" i="6"/>
  <c r="J343" i="6"/>
  <c r="J342" i="6"/>
  <c r="I279" i="6"/>
  <c r="I278" i="6"/>
  <c r="I292" i="6"/>
  <c r="I290" i="6"/>
  <c r="I291" i="6"/>
  <c r="I294" i="6"/>
  <c r="J279" i="6"/>
  <c r="J278" i="6"/>
  <c r="G265" i="6"/>
  <c r="H265" i="6" s="1"/>
  <c r="G267" i="6"/>
  <c r="H267" i="6" s="1"/>
  <c r="G263" i="6"/>
  <c r="H263" i="6" s="1"/>
  <c r="G266" i="6"/>
  <c r="H266" i="6" s="1"/>
  <c r="G262" i="6"/>
  <c r="H262" i="6" s="1"/>
  <c r="G264" i="6"/>
  <c r="H264" i="6" s="1"/>
  <c r="G247" i="6"/>
  <c r="H247" i="6" s="1"/>
  <c r="G251" i="6"/>
  <c r="H251" i="6" s="1"/>
  <c r="G248" i="6"/>
  <c r="H248" i="6" s="1"/>
  <c r="G250" i="6"/>
  <c r="H250" i="6" s="1"/>
  <c r="G249" i="6"/>
  <c r="H249" i="6" s="1"/>
  <c r="G246" i="6"/>
  <c r="H246" i="6" s="1"/>
  <c r="J294" i="6"/>
  <c r="J292" i="6"/>
  <c r="J290" i="6"/>
  <c r="J291" i="6"/>
  <c r="K279" i="6"/>
  <c r="K278" i="6"/>
  <c r="H291" i="6"/>
  <c r="H294" i="6"/>
  <c r="H290" i="6"/>
  <c r="H292" i="6"/>
  <c r="K213" i="6"/>
  <c r="H213" i="6"/>
  <c r="I213" i="6"/>
  <c r="J213" i="6"/>
  <c r="G127" i="6"/>
  <c r="H127" i="6" s="1"/>
  <c r="I212" i="6"/>
  <c r="G143" i="6"/>
  <c r="G144" i="6"/>
  <c r="H144" i="6" s="1"/>
  <c r="G126" i="6"/>
  <c r="K212" i="6"/>
  <c r="H159" i="6"/>
  <c r="H212" i="6"/>
  <c r="J212" i="6"/>
  <c r="G189" i="6"/>
  <c r="H189" i="6" s="1"/>
  <c r="G201" i="6"/>
  <c r="H201" i="6" s="1"/>
  <c r="K160" i="6"/>
  <c r="I160" i="6"/>
  <c r="J160" i="6"/>
  <c r="H160" i="6" l="1"/>
  <c r="H279" i="6"/>
  <c r="G195" i="14" l="1"/>
  <c r="F195" i="14"/>
  <c r="E195" i="14"/>
  <c r="I177" i="14"/>
  <c r="J177" i="14" l="1"/>
  <c r="K200" i="14" s="1"/>
  <c r="L200" i="14" l="1"/>
  <c r="L201" i="14" s="1"/>
  <c r="L207" i="14" s="1"/>
  <c r="L211" i="14" s="1"/>
  <c r="K201" i="14"/>
  <c r="K207" i="14" s="1"/>
  <c r="K211" i="14" s="1"/>
  <c r="L177" i="14"/>
  <c r="L195" i="14" s="1"/>
  <c r="L212" i="14" s="1"/>
  <c r="K177" i="14"/>
  <c r="K195" i="14" s="1"/>
  <c r="L214" i="14" l="1"/>
  <c r="K212" i="14"/>
  <c r="K214" i="14" s="1"/>
  <c r="K218" i="14"/>
  <c r="L216" i="14"/>
  <c r="K216" i="14"/>
  <c r="L218" i="14"/>
  <c r="L213" i="14"/>
  <c r="K213" i="14"/>
  <c r="H108" i="6" l="1"/>
  <c r="H107" i="6"/>
  <c r="H106" i="6"/>
  <c r="J274" i="6" l="1"/>
  <c r="J326" i="6"/>
  <c r="I274" i="6"/>
  <c r="I326" i="6"/>
  <c r="H286" i="6"/>
  <c r="H337" i="6"/>
  <c r="H274" i="6"/>
  <c r="H326" i="6"/>
  <c r="I286" i="6"/>
  <c r="I337" i="6"/>
  <c r="J208" i="6"/>
  <c r="H224" i="6"/>
  <c r="H156" i="6"/>
  <c r="H208" i="6"/>
  <c r="I224" i="6"/>
  <c r="I156" i="6"/>
  <c r="I208" i="6"/>
  <c r="K156" i="6"/>
  <c r="J156" i="6"/>
  <c r="I167" i="6"/>
  <c r="J286" i="6" l="1"/>
  <c r="J337" i="6"/>
  <c r="J224" i="6"/>
  <c r="J167" i="6"/>
  <c r="H126" i="6" l="1"/>
  <c r="H143" i="6"/>
  <c r="E47" i="38"/>
  <c r="E50" i="38" s="1"/>
  <c r="F44" i="38"/>
  <c r="E49" i="38"/>
  <c r="F45" i="38"/>
  <c r="F46" i="38" l="1"/>
</calcChain>
</file>

<file path=xl/sharedStrings.xml><?xml version="1.0" encoding="utf-8"?>
<sst xmlns="http://schemas.openxmlformats.org/spreadsheetml/2006/main" count="7545" uniqueCount="5228">
  <si>
    <t>CARGA MUERTA</t>
  </si>
  <si>
    <t>Concepto</t>
  </si>
  <si>
    <t>W/m2</t>
  </si>
  <si>
    <t>kg/m2</t>
  </si>
  <si>
    <t>Peso total de elementos no estructurales</t>
  </si>
  <si>
    <t>ELEMENTO</t>
  </si>
  <si>
    <t>Ancho trib</t>
  </si>
  <si>
    <t>m2</t>
  </si>
  <si>
    <t>W/m</t>
  </si>
  <si>
    <t>kg/m</t>
  </si>
  <si>
    <t>W/cm</t>
  </si>
  <si>
    <t>kg/cm</t>
  </si>
  <si>
    <t>Acabado en techo</t>
  </si>
  <si>
    <t>Instalaciones</t>
  </si>
  <si>
    <t>Elemento</t>
  </si>
  <si>
    <t>Area trib</t>
  </si>
  <si>
    <t>kg</t>
  </si>
  <si>
    <t>B</t>
  </si>
  <si>
    <t>II</t>
  </si>
  <si>
    <t>Elastic</t>
  </si>
  <si>
    <t>s</t>
  </si>
  <si>
    <t>m</t>
  </si>
  <si>
    <t xml:space="preserve"> </t>
  </si>
  <si>
    <t>Barlovento</t>
  </si>
  <si>
    <t>Sotavento</t>
  </si>
  <si>
    <t>Techumbre</t>
  </si>
  <si>
    <t>CARGAS DEBIDAS AL VIENTO EN LA ESTRUCTURA</t>
  </si>
  <si>
    <t>PRESION DE DISEÑO DEL VIENTO</t>
  </si>
  <si>
    <t>*  Cp</t>
  </si>
  <si>
    <t>VIENTO EN DIRECCION X</t>
  </si>
  <si>
    <t>MURO EN BARLOVENTO</t>
  </si>
  <si>
    <t>Coeficiente de presion:</t>
  </si>
  <si>
    <t>Cp =</t>
  </si>
  <si>
    <t>MURO EN SOTAVENTO</t>
  </si>
  <si>
    <t>Zona de Presion</t>
  </si>
  <si>
    <t>h=</t>
  </si>
  <si>
    <t>Muros Laterales</t>
  </si>
  <si>
    <t>de 0 a 1h</t>
  </si>
  <si>
    <t>de 0 a 1h=</t>
  </si>
  <si>
    <t>de 1h a 2h</t>
  </si>
  <si>
    <t>de 1h a 2h=</t>
  </si>
  <si>
    <t>de 2h a 3h</t>
  </si>
  <si>
    <t>&gt; 3h</t>
  </si>
  <si>
    <t>MUROS LATERALES</t>
  </si>
  <si>
    <t>L =</t>
  </si>
  <si>
    <t>Carga Distribuida   (kg/cm)</t>
  </si>
  <si>
    <t>Acabado en piso</t>
  </si>
  <si>
    <t>Horizontal</t>
  </si>
  <si>
    <t>Vertical</t>
  </si>
  <si>
    <t>Node</t>
  </si>
  <si>
    <t>-</t>
  </si>
  <si>
    <t>Carga Distribuida</t>
  </si>
  <si>
    <t>A =</t>
  </si>
  <si>
    <t xml:space="preserve">ANALISIS DE CARGAS </t>
  </si>
  <si>
    <t>PROYECTO:</t>
  </si>
  <si>
    <t>CUBIERTA TRANSVERSAL</t>
  </si>
  <si>
    <t>(kg)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</si>
  <si>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</si>
  <si>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Comprobacion de la Participacion modal y cortantes basales:</t>
  </si>
  <si>
    <t>Modo</t>
  </si>
  <si>
    <t>f</t>
  </si>
  <si>
    <t>(Hz)</t>
  </si>
  <si>
    <t>(s)</t>
  </si>
  <si>
    <t>Tipo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</si>
  <si>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</si>
  <si>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</si>
  <si>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</si>
  <si>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(g)</t>
  </si>
  <si>
    <t>Vbx</t>
  </si>
  <si>
    <t>Vbz</t>
  </si>
  <si>
    <t>Dir X</t>
  </si>
  <si>
    <t>Dir Z</t>
  </si>
  <si>
    <t>D</t>
  </si>
  <si>
    <t>R =</t>
  </si>
  <si>
    <t>VIENTO EN DIRECCION  -Z</t>
  </si>
  <si>
    <t>VIENTO EN DIRECCION  -X</t>
  </si>
  <si>
    <t>Nodo esquina</t>
  </si>
  <si>
    <t>Nodo borde</t>
  </si>
  <si>
    <t>Los factores de forma Cp para el calculo de las presiones EXTERIORES del Viento son:</t>
  </si>
  <si>
    <t>Los factores de forma Cp para el calculo de las presiones INTERIORES del Viento son:</t>
  </si>
  <si>
    <t>Exterior</t>
  </si>
  <si>
    <t>Coeficiente de presion exterior:</t>
  </si>
  <si>
    <t>Cpe =</t>
  </si>
  <si>
    <t>Coeficiente de presion interior:</t>
  </si>
  <si>
    <t>Cpi =</t>
  </si>
  <si>
    <t>Nodo Interior</t>
  </si>
  <si>
    <t>VIENTO EN DIRECCION Z</t>
  </si>
  <si>
    <t>CUBIERTA BARLOVENTO</t>
  </si>
  <si>
    <t>Cpe</t>
  </si>
  <si>
    <t>Presion Exterior</t>
  </si>
  <si>
    <t>Presion Interior</t>
  </si>
  <si>
    <t>Un muro permeable, los otros impermeables:</t>
  </si>
  <si>
    <t>a) Muro de barlovento permeable</t>
  </si>
  <si>
    <t>b) Muro de barlovento impermeable</t>
  </si>
  <si>
    <t>Interior</t>
  </si>
  <si>
    <t>Columna 1</t>
  </si>
  <si>
    <t>Columna 2</t>
  </si>
  <si>
    <t>Columna 3</t>
  </si>
  <si>
    <t>Columna 4</t>
  </si>
  <si>
    <t>Columna 5</t>
  </si>
  <si>
    <t>Columna 6</t>
  </si>
  <si>
    <t>PRESIONES DE DISEÑO</t>
  </si>
  <si>
    <t>Area/Ancho trib</t>
  </si>
  <si>
    <t>m2/m</t>
  </si>
  <si>
    <t>Larguero Cubierta maquinas</t>
  </si>
  <si>
    <t>Columna 7</t>
  </si>
  <si>
    <t>FACTOR DE IMPORTANCIA</t>
  </si>
  <si>
    <t>I =</t>
  </si>
  <si>
    <t>Larguero 1</t>
  </si>
  <si>
    <t>Larguero 2</t>
  </si>
  <si>
    <t>NAVE FREUND SECCION 1</t>
  </si>
  <si>
    <t>Peso paneles solares</t>
  </si>
  <si>
    <t>Nodo Esquina</t>
  </si>
  <si>
    <t>Nodo Borde</t>
  </si>
  <si>
    <t>ZONAS SISMICAS</t>
  </si>
  <si>
    <t>Zona =</t>
  </si>
  <si>
    <t>CARACTERISTICAS DEL SUELO Y COEFICIENTES DE SITIO</t>
  </si>
  <si>
    <t>Tipo de Suelo =</t>
  </si>
  <si>
    <r>
      <t>C</t>
    </r>
    <r>
      <rPr>
        <vertAlign val="subscript"/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</si>
  <si>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vertAlign val="subscript"/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</si>
  <si>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</si>
  <si>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</si>
  <si>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Factor de Importancia  I =</t>
  </si>
  <si>
    <t>SISTEMA ESTRUCTURAL Y FACTORES DE MODIFICACION DE RESPUESTA</t>
  </si>
  <si>
    <r>
      <t>C</t>
    </r>
    <r>
      <rPr>
        <vertAlign val="subscript"/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</si>
  <si>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COEFICIENTE SISMICO</t>
  </si>
  <si>
    <t>Tipo de sistema:</t>
  </si>
  <si>
    <r>
      <t>C</t>
    </r>
    <r>
      <rPr>
        <vertAlign val="subscript"/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</si>
  <si>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vertAlign val="subscript"/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</si>
  <si>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Periodo aproximado  T =</t>
  </si>
  <si>
    <t>PRESION DE DISEÑO SEGÚN ASCE</t>
  </si>
  <si>
    <t>FACTOR DE EXPOSICION</t>
  </si>
  <si>
    <t>Kz =</t>
  </si>
  <si>
    <t>z =</t>
  </si>
  <si>
    <t>Exposicion =</t>
  </si>
  <si>
    <t>FACTOR DE TOPOGRAFIA</t>
  </si>
  <si>
    <t>No se encuentra sobre una zona escarpada</t>
  </si>
  <si>
    <t>Kzt =</t>
  </si>
  <si>
    <t>FACTOR DE DIRECCIONALIDAD</t>
  </si>
  <si>
    <t>Kd =</t>
  </si>
  <si>
    <t>qz =</t>
  </si>
  <si>
    <t>V =</t>
  </si>
  <si>
    <t>km/h</t>
  </si>
  <si>
    <t>m/s</t>
  </si>
  <si>
    <t>N/m2</t>
  </si>
  <si>
    <t>REVISION DEL ESTADO LIMITE DE SERVICIO</t>
  </si>
  <si>
    <t>REVISION DE LAS DISTORSIONES:</t>
  </si>
  <si>
    <t>REVISION DE LOS DESPLAZAMIENTOS VERTICALES:</t>
  </si>
  <si>
    <t>NODO</t>
  </si>
  <si>
    <t>COMB</t>
  </si>
  <si>
    <t>Fx (ton)</t>
  </si>
  <si>
    <t>Fy (ton)</t>
  </si>
  <si>
    <t>Fz (ton)</t>
  </si>
  <si>
    <t>Mx (Ton-m)</t>
  </si>
  <si>
    <t>My (Ton-m)</t>
  </si>
  <si>
    <t>Mz (Ton-m)</t>
  </si>
  <si>
    <t>Max Fx</t>
  </si>
  <si>
    <t>Min Fx</t>
  </si>
  <si>
    <t>Max Fy</t>
  </si>
  <si>
    <t>Min Fy</t>
  </si>
  <si>
    <t>Max Fz</t>
  </si>
  <si>
    <t>Min Fz</t>
  </si>
  <si>
    <t>Max Mx</t>
  </si>
  <si>
    <t>Min Mx</t>
  </si>
  <si>
    <t>Max My</t>
  </si>
  <si>
    <t>Min My</t>
  </si>
  <si>
    <t>Max Mz</t>
  </si>
  <si>
    <t>Min Mz</t>
  </si>
  <si>
    <t>Momento</t>
  </si>
  <si>
    <t>ST</t>
  </si>
  <si>
    <t>C-12</t>
  </si>
  <si>
    <t>2-1/4-E</t>
  </si>
  <si>
    <t>----------------</t>
  </si>
  <si>
    <t>TOTAL</t>
  </si>
  <si>
    <t>=</t>
  </si>
  <si>
    <t>Pared Barlovento</t>
  </si>
  <si>
    <t>Pared Sotavento</t>
  </si>
  <si>
    <t>Pared lateral</t>
  </si>
  <si>
    <r>
      <t xml:space="preserve">Techo Inclinado </t>
    </r>
    <r>
      <rPr>
        <sz val="10"/>
        <rFont val="Symbol"/>
        <family val="1"/>
        <charset val="2"/>
      </rPr>
      <t>q</t>
    </r>
    <r>
      <rPr>
        <sz val="10"/>
        <rFont val="Arial"/>
        <family val="2"/>
      </rPr>
      <t>&lt;30°</t>
    </r>
  </si>
  <si>
    <t>Nodo</t>
  </si>
  <si>
    <t>Comb</t>
  </si>
  <si>
    <t>X (cm)</t>
  </si>
  <si>
    <t>Z (cm)</t>
  </si>
  <si>
    <t>Desplazamiento Elastico</t>
  </si>
  <si>
    <t>Desplazamiento Inelastico</t>
  </si>
  <si>
    <t>Distorsion Lateral</t>
  </si>
  <si>
    <t>X</t>
  </si>
  <si>
    <t>Z</t>
  </si>
  <si>
    <t>Cd =</t>
  </si>
  <si>
    <t>H =</t>
  </si>
  <si>
    <t>cm</t>
  </si>
  <si>
    <t>Distorsion maxima =</t>
  </si>
  <si>
    <t>Distorsiones laterales de piso en Nodos con mayores desplazamientos laterales</t>
  </si>
  <si>
    <t>Max X</t>
  </si>
  <si>
    <t>Min X</t>
  </si>
  <si>
    <t>Max Y</t>
  </si>
  <si>
    <t>Min Y</t>
  </si>
  <si>
    <t>Max Z</t>
  </si>
  <si>
    <t>Min Z</t>
  </si>
  <si>
    <t>Max rX</t>
  </si>
  <si>
    <t>Min rX</t>
  </si>
  <si>
    <t>Max rY</t>
  </si>
  <si>
    <t>Min rY</t>
  </si>
  <si>
    <t>Max rZ</t>
  </si>
  <si>
    <t>Min rZ</t>
  </si>
  <si>
    <t>Rotacional</t>
  </si>
  <si>
    <t>Y (cm)</t>
  </si>
  <si>
    <t>rX (deg)</t>
  </si>
  <si>
    <t>rY (deg)</t>
  </si>
  <si>
    <t>rZ (deg)</t>
  </si>
  <si>
    <t>Desplazamientos verticales maximos</t>
  </si>
  <si>
    <t>Periodo fundamental de la estructura  T =</t>
  </si>
  <si>
    <t>ESPECTRO DE DISEÑO</t>
  </si>
  <si>
    <t>80% Cs (T reglamento) =</t>
  </si>
  <si>
    <t>Cs diseño =</t>
  </si>
  <si>
    <t>Resumen de parametros sismicos:</t>
  </si>
  <si>
    <t>Co =</t>
  </si>
  <si>
    <t>To =</t>
  </si>
  <si>
    <t>Tm</t>
  </si>
  <si>
    <t>Csm</t>
  </si>
  <si>
    <t>kg   =</t>
  </si>
  <si>
    <t>ton</t>
  </si>
  <si>
    <t>Vbx =</t>
  </si>
  <si>
    <t>Vbz =</t>
  </si>
  <si>
    <r>
      <t>Coeficiente sismico  C</t>
    </r>
    <r>
      <rPr>
        <b/>
        <vertAlign val="subscript"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</si>
  <si>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r>
      <t>Coeficiente sismico  C</t>
    </r>
    <r>
      <rPr>
        <b/>
        <vertAlign val="subscript"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</si>
  <si>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(%)</t>
  </si>
  <si>
    <t>Csm(T)</t>
  </si>
  <si>
    <t>Participación</t>
  </si>
  <si>
    <t xml:space="preserve">Conclusion =  </t>
  </si>
  <si>
    <t>Cortante Basal</t>
  </si>
  <si>
    <t>Combinacion Vb =</t>
  </si>
  <si>
    <t>de 0 a h</t>
  </si>
  <si>
    <t>de  h a 2h</t>
  </si>
  <si>
    <t>&gt; 2h</t>
  </si>
  <si>
    <t>Cortante Basal por Resistencia:</t>
  </si>
  <si>
    <t>Cortante Basal por Desplazamientos:</t>
  </si>
  <si>
    <t>C-14</t>
  </si>
  <si>
    <t>Largueros 1</t>
  </si>
  <si>
    <t>Claro 8m</t>
  </si>
  <si>
    <t>MC 10" cal.14</t>
  </si>
  <si>
    <t>Peso de larguero =</t>
  </si>
  <si>
    <t>Longitud total de largueros =</t>
  </si>
  <si>
    <t>Peso total de largueros 1 =</t>
  </si>
  <si>
    <t>Largueros 2</t>
  </si>
  <si>
    <t>Claro 10m</t>
  </si>
  <si>
    <t>Cuerdas de Laminacion</t>
  </si>
  <si>
    <t>Peso de cuerdas =</t>
  </si>
  <si>
    <t>Longitud total de cuerdas =</t>
  </si>
  <si>
    <t>Peso total de cuerdas =</t>
  </si>
  <si>
    <t>Peso total de largueros 2 =</t>
  </si>
  <si>
    <t>CUBIERTA M3D</t>
  </si>
  <si>
    <t>Comprobacion del peso de la estructura para analisis sismico:</t>
  </si>
  <si>
    <t>AREA (M2)</t>
  </si>
  <si>
    <t>CM (KG/M2)</t>
  </si>
  <si>
    <t>CVR (KG/M2)</t>
  </si>
  <si>
    <t>PESO POR SISMO (KG)</t>
  </si>
  <si>
    <t>Cubierta M3D</t>
  </si>
  <si>
    <t>Volado</t>
  </si>
  <si>
    <t>Peso propio</t>
  </si>
  <si>
    <t>WT sismo (teorico) =</t>
  </si>
  <si>
    <t>VOLADO BAHIAS</t>
  </si>
  <si>
    <t>CM en M3D</t>
  </si>
  <si>
    <t>CM en Volados</t>
  </si>
  <si>
    <t>Cargas de conectores</t>
  </si>
  <si>
    <t>Peso Propio</t>
  </si>
  <si>
    <t>Peso de canalones</t>
  </si>
  <si>
    <t>Peso de equipos puntuales</t>
  </si>
  <si>
    <t>MUROS</t>
  </si>
  <si>
    <t>Peso de polineria</t>
  </si>
  <si>
    <t>Col 23</t>
  </si>
  <si>
    <t>Col 24</t>
  </si>
  <si>
    <t>Col 25</t>
  </si>
  <si>
    <t>Col 26</t>
  </si>
  <si>
    <t>Col 27</t>
  </si>
  <si>
    <t>Col 28</t>
  </si>
  <si>
    <t>Col 29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</si>
  <si>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</si>
  <si>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</si>
  <si>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</si>
  <si>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</si>
  <si>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</si>
  <si>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</si>
  <si>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</si>
  <si>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</si>
  <si>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10</t>
  </si>
  <si>
    <t>Col 12</t>
  </si>
  <si>
    <t>Col 13</t>
  </si>
  <si>
    <t>Col 15</t>
  </si>
  <si>
    <t>Col 17</t>
  </si>
  <si>
    <t>Col 21</t>
  </si>
  <si>
    <t>Col 22</t>
  </si>
  <si>
    <t>Col 9</t>
  </si>
  <si>
    <t>Col 11</t>
  </si>
  <si>
    <t>Col 32</t>
  </si>
  <si>
    <t>Col 14</t>
  </si>
  <si>
    <t>Col 16</t>
  </si>
  <si>
    <t>Col 20</t>
  </si>
  <si>
    <t>Peso de lamina y largueros en muros</t>
  </si>
  <si>
    <t>ANALISIS DE VIENTO DE ACUERDO CON LA NORMA TECNICA PARA DISEÑO POR VIENTO DE EL SALVADOR 1997</t>
  </si>
  <si>
    <t>CDR SHERWIN WILLIAMS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</si>
  <si>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</si>
  <si>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</si>
  <si>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</si>
  <si>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</si>
  <si>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</si>
  <si>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Vmax = </t>
  </si>
  <si>
    <t xml:space="preserve">Factor de rafaga = </t>
  </si>
  <si>
    <t xml:space="preserve">Velocidad regional maxima del viento (Según TDR) </t>
  </si>
  <si>
    <t xml:space="preserve">Velocidad basica = </t>
  </si>
  <si>
    <t xml:space="preserve">Presion basica de diseño = </t>
  </si>
  <si>
    <t>PRESION ESTATICA DE DISEÑO</t>
  </si>
  <si>
    <t xml:space="preserve">Zona = </t>
  </si>
  <si>
    <t xml:space="preserve">K = </t>
  </si>
  <si>
    <t xml:space="preserve">a = </t>
  </si>
  <si>
    <t xml:space="preserve">Cz = </t>
  </si>
  <si>
    <t xml:space="preserve">P = </t>
  </si>
  <si>
    <t>* Cp</t>
  </si>
  <si>
    <t xml:space="preserve">Altura del edificio   z = </t>
  </si>
  <si>
    <t>PRESION SOBRE SUPERFICIES</t>
  </si>
  <si>
    <t>Superficie</t>
  </si>
  <si>
    <t>Cp</t>
  </si>
  <si>
    <t>P (kg/m2)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</si>
  <si>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</si>
  <si>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</si>
  <si>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</si>
  <si>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</si>
  <si>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</si>
  <si>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</si>
  <si>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</si>
  <si>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</si>
  <si>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</si>
  <si>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</si>
  <si>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EN BARLOVENTO:</t>
  </si>
  <si>
    <t>Columna</t>
  </si>
  <si>
    <t>Pd             (kg/cm)</t>
  </si>
  <si>
    <t>Ancho Tributario             (m)</t>
  </si>
  <si>
    <t>MURO EN SOTAVENTO:</t>
  </si>
  <si>
    <t>MUROS LATERALES:</t>
  </si>
  <si>
    <t>CUBIERTA M3D:</t>
  </si>
  <si>
    <t>Area Tributaria             (m2)</t>
  </si>
  <si>
    <t>Pp               (kg)</t>
  </si>
  <si>
    <t>Esquina</t>
  </si>
  <si>
    <t>Borde</t>
  </si>
  <si>
    <t>VOLADO Y TECHO:</t>
  </si>
  <si>
    <t>Viga</t>
  </si>
  <si>
    <t>P (kg/cm2)</t>
  </si>
  <si>
    <t>VIENTO EN DIRECCION -X:</t>
  </si>
  <si>
    <t>VIENTO EN DIRECCION Z:</t>
  </si>
  <si>
    <t>VIENTO EN DIRECCION -Z:</t>
  </si>
  <si>
    <t>ANALISIS DINAMICO MODAL ESPECTRAL</t>
  </si>
  <si>
    <t>Muros lamina</t>
  </si>
  <si>
    <t>Muros block</t>
  </si>
  <si>
    <t xml:space="preserve">Vb estatico = </t>
  </si>
  <si>
    <t>Cs estatico =</t>
  </si>
  <si>
    <t xml:space="preserve">Cortante basal estatico con T aproximado (metodo A) = </t>
  </si>
  <si>
    <t xml:space="preserve">Cortante basal estatico con T fundamental = </t>
  </si>
  <si>
    <t xml:space="preserve">Vb est 1 (kg) = </t>
  </si>
  <si>
    <t xml:space="preserve">90% Vb est 1 (kg) = </t>
  </si>
  <si>
    <t xml:space="preserve">Vb est 2 (kg) = </t>
  </si>
  <si>
    <t xml:space="preserve">80% Vb est 2 (kg) = </t>
  </si>
  <si>
    <t>Vb min (kg) =</t>
  </si>
  <si>
    <t>Coeficiente sismico estatico (Metodo A)=</t>
  </si>
  <si>
    <t>Factor de Amplificacion del Cortante Basal para Revision de Desplazamientos =</t>
  </si>
  <si>
    <t>MCC10-12</t>
  </si>
  <si>
    <t>MCC12-12</t>
  </si>
  <si>
    <t>V51R4C6X100</t>
  </si>
  <si>
    <t>V64R4C12X100</t>
  </si>
  <si>
    <t>VS644C25X120</t>
  </si>
  <si>
    <t>V64R4C6X100</t>
  </si>
  <si>
    <t>2-1/4-ER</t>
  </si>
  <si>
    <t>COMPROBACIÓN</t>
  </si>
  <si>
    <t>FACTORES DE CORRECCION POR EXPOSICION Y ALTURA</t>
  </si>
  <si>
    <t>START JOB INFORMATION</t>
  </si>
  <si>
    <t>ENGINEER DATE 01/12/2022</t>
  </si>
  <si>
    <t>END JOB INFORMATION</t>
  </si>
  <si>
    <t>INPUT WIDTH 79</t>
  </si>
  <si>
    <t>UNIT CM KG</t>
  </si>
  <si>
    <t>JOINT COORDINATES</t>
  </si>
  <si>
    <t>1 -100 0 8481.63; 2 800 0 8481.63; 3 1700 0 8481.63; 4 2900 0 8481.63;</t>
  </si>
  <si>
    <t>5 4100 0 8481.63; 6 5100 0 8481.63; 7 5900 0 8481.63;</t>
  </si>
  <si>
    <t>8 -100 6.7374e-06 7882.43; 9 5900 6.7374e-06 7882.43;</t>
  </si>
  <si>
    <t>10 -100 1.79679e-05 6883.63; 11 5900 1.79679e-05 6883.63;</t>
  </si>
  <si>
    <t>12 -100 2.91973e-05 5884.93; 13 -100 4.04278e-05 4886.13;</t>
  </si>
  <si>
    <t>14 5900 4.04278e-05 4886.13; 15 -100 5.1658e-05 3887.36;</t>
  </si>
  <si>
    <t>16 5900 5.1658e-05 3887.36; 17 -100 6.28879e-05 2888.61;</t>
  </si>
  <si>
    <t>18 1700 6.28879e-05 2888.61; 19 4100 6.28879e-05 2888.61;</t>
  </si>
  <si>
    <t>20 5900 6.28879e-05 2888.61; 21 -100 7.4118e-05 1889.85;</t>
  </si>
  <si>
    <t>22 -100 8.53479e-05 891.1; 23 -100 9.53674e-05 0; 24 800 9.53674e-05 0;</t>
  </si>
  <si>
    <t>25 1700 9.53674e-05 0; 26 2900 9.53674e-05 0; 27 4100 9.53674e-05 0;</t>
  </si>
  <si>
    <t>28 5100 9.53674e-05 0; 29 5900 9.53674e-05 0; 30 1700 0.000190735 5685.13;</t>
  </si>
  <si>
    <t>31 4100 0.000190735 5685.13; 32 5900 0.000190735 5685.13; 50 -135 0 0;</t>
  </si>
  <si>
    <t>51 -135 0 891.1; 52 -135 0 1889.85; 53 -135 0 2888.61; 54 -135 0 3887.36;</t>
  </si>
  <si>
    <t>55 -135 0 4886.13; 56 -135 0 5884.93; 57 -135 0 6883.63; 58 -135 0 7882.43;</t>
  </si>
  <si>
    <t>59 -135 0 222.775; 60 -135 0 445.55; 61 -135 0 668.325; 62 -135 0 1140.79;</t>
  </si>
  <si>
    <t>63 -135 0 1390.47; 64 -135 0 1640.16; 65 -135 0 2139.54; 66 -135 0 2389.23;</t>
  </si>
  <si>
    <t>67 -135 0 2638.92; 68 -135 0 3138.3; 69 -135 0 3387.99; 70 -135 0 3637.67;</t>
  </si>
  <si>
    <t>71 -135 0 4137.05; 72 -135 0 4386.74; 73 -135 0 4636.44; 74 -135 0 5135.83;</t>
  </si>
  <si>
    <t>75 -135 0 5385.53; 76 -135 0 5635.23; 77 -135 0 6134.61; 78 -135 0 6384.28;</t>
  </si>
  <si>
    <t>79 -135 0 6633.95; 80 -135 0 7133.33; 81 -135 0 7383.03; 82 -135 0 7632.73;</t>
  </si>
  <si>
    <t>83 -135 0 8082.16; 84 -135 0 8281.9; 85 -135 0 8481.63; 87 -100 0 8536.63;</t>
  </si>
  <si>
    <t>88 -100 0 -35; 89 125 0 8536.63; 90 125 0 -35; 91 350 0 8536.63; 92 350 0 -35;</t>
  </si>
  <si>
    <t>93 575 0 8536.63; 94 575 0 -35; 96 800 0 8536.63; 97 800 0 -35;</t>
  </si>
  <si>
    <t>98 800 0 8851.63; 99 800 0 8694.13; 100 1025 0 8536.63; 101 1025 0 -35;</t>
  </si>
  <si>
    <t>102 1025 0 8851.63; 103 1250 0 8536.63; 104 1250 0 -35; 105 1250 0 8851.63;</t>
  </si>
  <si>
    <t>106 1475 0 8536.63; 107 1475 0 -35; 108 1475 0 8851.63; 110 1700 0 8536.63;</t>
  </si>
  <si>
    <t>111 1700 0 -35; 112 1700 0 8851.63; 113 1912.5 0 8536.63; 114 1912.5 0 8851.63;</t>
  </si>
  <si>
    <t>115 1940 0 -35; 116 2125 0 8481.63; 117 2125 0 8536.63; 118 2125 0 8851.63;</t>
  </si>
  <si>
    <t>119 2125 0 8694.13; 120 2180 0 -35; 121 2420 0 -35; 122 2660 0 -35;</t>
  </si>
  <si>
    <t>124 2900 0 -35; 125 3140 0 -35; 126 3380 0 -35; 127 3620 0 -35; 128 3860 0 -35;</t>
  </si>
  <si>
    <t>130 4100 0 -35; 131 4350 0 -35; 132 4600 0 -35; 133 4850 0 -35; 135 5100 0 -35;</t>
  </si>
  <si>
    <t>136 5300 0 -35; 137 5500 0 -35; 138 5700 0 -35; 140 5900 0 -35; 166 -135 230 0;</t>
  </si>
  <si>
    <t>167 -135 230 891.1; 168 -135 230 1889.85; 169 -135 230 2888.61;</t>
  </si>
  <si>
    <t>170 -135 230 3887.36; 171 -135 230 4886.13; 172 -135 230 5884.93;</t>
  </si>
  <si>
    <t>173 -135 230 6883.63; 174 -135 230 7882.43; 175 -135 230 222.775;</t>
  </si>
  <si>
    <t>176 -135 230 445.55; 177 -135 230 668.325; 178 -135 230 1140.79;</t>
  </si>
  <si>
    <t>179 -135 230 1390.47; 180 -135 230 1640.16; 181 -135 230 2139.54;</t>
  </si>
  <si>
    <t>182 -135 230 2389.23; 183 -135 230 2638.92; 184 -135 230 3138.3;</t>
  </si>
  <si>
    <t>185 -135 230 3387.99; 186 -135 230 3637.67; 187 -135 230 4137.05;</t>
  </si>
  <si>
    <t>188 -135 230 4386.74; 189 -135 230 4636.44; 190 -135 230 5135.83;</t>
  </si>
  <si>
    <t>191 -135 230 5385.53; 192 -135 230 5635.23; 193 -135 230 6134.61;</t>
  </si>
  <si>
    <t>194 -135 230 6384.28; 195 -135 230 6633.95; 196 -135 230 7133.33;</t>
  </si>
  <si>
    <t>197 -135 230 7383.03; 198 -135 230 7632.73; 199 -135 230 8082.16;</t>
  </si>
  <si>
    <t>200 -135 230 8281.9; 201 -135 230 8481.63; 202 -130 230 8481.63;</t>
  </si>
  <si>
    <t>203 -130 230 0; 204 -130 230 891.1; 205 -130 230 1889.85; 206 -130 230 2888.61;</t>
  </si>
  <si>
    <t>207 -130 230 3887.36; 208 -130 230 4886.13; 209 -130 230 5884.93;</t>
  </si>
  <si>
    <t>210 -130 230 6883.63; 211 -130 230 7882.43; 212 -130 230 222.775;</t>
  </si>
  <si>
    <t>213 -130 230 445.55; 214 -130 230 668.325; 215 -130 230 1140.79;</t>
  </si>
  <si>
    <t>216 -130 230 1390.47; 217 -130 230 1640.16; 218 -130 230 2139.54;</t>
  </si>
  <si>
    <t>219 -130 230 2389.23; 220 -130 230 2638.92; 221 -130 230 3138.3;</t>
  </si>
  <si>
    <t>222 -130 230 3387.99; 223 -130 230 3637.67; 224 -130 230 4137.05;</t>
  </si>
  <si>
    <t>225 -130 230 4386.74; 226 -130 230 4636.44; 227 -130 230 5135.83;</t>
  </si>
  <si>
    <t>228 -130 230 5385.53; 229 -130 230 5635.23; 230 -130 230 6134.61;</t>
  </si>
  <si>
    <t>231 -130 230 6384.28; 232 -130 230 6633.95; 233 -130 230 7133.33;</t>
  </si>
  <si>
    <t>234 -130 230 7383.03; 235 -130 230 7632.73; 236 -130 230 8082.16;</t>
  </si>
  <si>
    <t>237 -130 230 8281.9; 238 -100 230 8481.63; 239 -100 230 0; 240 -100 230 891.1;</t>
  </si>
  <si>
    <t>241 -100 230 1889.85; 242 -100 230 2888.61; 243 -100 230 3887.36;</t>
  </si>
  <si>
    <t>244 -100 230 4886.13; 245 -100 230 5884.93; 246 -100 230 6883.63;</t>
  </si>
  <si>
    <t>247 -100 230 7882.43; 248 -100 230 8531.63; 249 -100 230 8536.63;</t>
  </si>
  <si>
    <t>250 -100 230 -30; 251 -100 230 -35; 252 125 230 8531.63; 253 125 230 8536.63;</t>
  </si>
  <si>
    <t>254 125 230 -30; 255 125 230 -35; 256 350 230 8531.63; 257 350 230 8536.63;</t>
  </si>
  <si>
    <t>258 350 230 -30; 259 350 230 -35; 260 575 230 8531.63; 261 575 230 8536.63;</t>
  </si>
  <si>
    <t>262 575 230 -30; 263 575 230 -35; 264 800 230 8481.63; 265 800 230 0;</t>
  </si>
  <si>
    <t>266 800 230 8531.63; 267 800 230 8536.63; 268 800 230 -30; 269 800 230 -35;</t>
  </si>
  <si>
    <t>270 800 230 8851.63; 271 800 230 8694.13; 272 1025 230 8531.63;</t>
  </si>
  <si>
    <t>273 1025 230 8536.63; 274 1025 230 -30; 275 1025 230 -35; 276 1025 230 8851.63;</t>
  </si>
  <si>
    <t>277 1250 230 8531.63; 278 1250 230 8536.63; 279 1250 230 -30; 280 1250 230 -35;</t>
  </si>
  <si>
    <t>281 1250 230 8851.63; 282 1475 230 8531.63; 283 1475 230 8536.63;</t>
  </si>
  <si>
    <t>284 1475 230 -30; 285 1475 230 -35; 286 1475 230 8851.63; 287 1700 230 8481.63;</t>
  </si>
  <si>
    <t>288 1700 230 0; 289 1700 230 8531.63; 290 1700 230 8536.63; 291 1700 230 -30;</t>
  </si>
  <si>
    <t>292 1700 230 -35; 293 1700 230 8851.63; 294 1912.5 230 8531.63;</t>
  </si>
  <si>
    <t>295 1912.5 230 8536.63; 296 1912.5 230 8851.63; 297 1940 230 -30;</t>
  </si>
  <si>
    <t>298 1940 230 -35; 299 2125 230 8481.63; 300 2125 230 8531.63;</t>
  </si>
  <si>
    <t>301 2125 230 8536.63; 302 2125 230 8851.63; 303 2125 230 8694.13;</t>
  </si>
  <si>
    <t>304 2180 230 -30; 305 2180 230 -35; 306 2420 230 -30; 307 2420 230 -35;</t>
  </si>
  <si>
    <t>308 2660 230 -30; 309 2660 230 -35; 310 2900 230 0; 311 2900 230 -30;</t>
  </si>
  <si>
    <t>312 2900 230 -35; 313 3140 230 -30; 314 3140 230 -35; 315 3380 230 -30;</t>
  </si>
  <si>
    <t>316 3380 230 -35; 317 3620 230 -30; 318 3620 230 -35; 319 3860 230 -30;</t>
  </si>
  <si>
    <t>320 3860 230 -35; 321 4100 230 0; 322 4100 230 -30; 323 4100 230 -35;</t>
  </si>
  <si>
    <t>324 4350 230 -30; 325 4350 230 -35; 326 4600 230 -30; 327 4600 230 -35;</t>
  </si>
  <si>
    <t>328 4850 230 -30; 329 4850 230 -35; 330 5100 230 0; 331 5100 230 -30;</t>
  </si>
  <si>
    <t>332 5100 230 -35; 333 5300 230 -30; 334 5300 230 -35; 335 5500 230 -30;</t>
  </si>
  <si>
    <t>336 5500 230 -35; 337 5700 230 -30; 338 5700 230 -35; 339 5900 230 0;</t>
  </si>
  <si>
    <t>340 5900 230 -30; 341 5900 230 -35; 342 -135 400 0; 343 -135 400 891.1;</t>
  </si>
  <si>
    <t>344 -135 400 1889.85; 345 -135 400 2888.61; 346 -135 400 3887.36;</t>
  </si>
  <si>
    <t>347 -135 400 4886.13; 348 -135 400 5884.93; 349 -135 400 6883.63;</t>
  </si>
  <si>
    <t>350 -135 400 7882.43; 351 -135 400 222.775; 352 -135 400 445.55;</t>
  </si>
  <si>
    <t>353 -135 400 668.325; 354 -135 400 1140.79; 355 -135 400 1390.47;</t>
  </si>
  <si>
    <t>356 -135 400 1640.16; 357 -135 400 2139.54; 358 -135 400 2389.23;</t>
  </si>
  <si>
    <t>359 -135 400 2638.92; 360 -135 400 3138.3; 361 -135 400 3387.99;</t>
  </si>
  <si>
    <t>362 -135 400 3637.67; 363 -135 400 4137.05; 364 -135 400 4386.74;</t>
  </si>
  <si>
    <t>365 -135 400 4636.44; 366 -135 400 5135.83; 367 -135 400 5385.53;</t>
  </si>
  <si>
    <t>368 -135 400 5635.23; 369 -135 400 6134.61; 370 -135 400 6384.28;</t>
  </si>
  <si>
    <t>371 -135 400 6633.95; 372 -135 400 7133.33; 373 -135 400 7383.03;</t>
  </si>
  <si>
    <t>374 -135 400 7632.73; 375 -135 400 8082.16; 376 -135 400 8281.9;</t>
  </si>
  <si>
    <t>377 -135 400 8481.63; 378 -130 400 8481.63; 379 -130 400 0; 380 -130 400 891.1;</t>
  </si>
  <si>
    <t>381 -130 400 1889.85; 382 -130 400 2888.61; 383 -130 400 3887.36;</t>
  </si>
  <si>
    <t>384 -130 400 4886.13; 385 -130 400 5884.93; 386 -130 400 6883.63;</t>
  </si>
  <si>
    <t>387 -130 400 7882.43; 388 -130 400 222.775; 389 -130 400 445.55;</t>
  </si>
  <si>
    <t>390 -130 400 668.325; 391 -130 400 1140.79; 392 -130 400 1390.47;</t>
  </si>
  <si>
    <t>393 -130 400 1640.16; 394 -130 400 2139.54; 395 -130 400 2389.23;</t>
  </si>
  <si>
    <t>396 -130 400 2638.92; 397 -130 400 3138.3; 398 -130 400 3387.99;</t>
  </si>
  <si>
    <t>399 -130 400 3637.67; 400 -130 400 4137.05; 401 -130 400 4386.74;</t>
  </si>
  <si>
    <t>402 -130 400 4636.44; 403 -130 400 5135.83; 404 -130 400 5385.53;</t>
  </si>
  <si>
    <t>405 -130 400 5635.23; 406 -130 400 6134.61; 407 -130 400 6384.28;</t>
  </si>
  <si>
    <t>408 -130 400 6633.95; 409 -130 400 7133.33; 410 -130 400 7383.03;</t>
  </si>
  <si>
    <t>411 -130 400 7632.73; 412 -130 400 8082.16; 413 -130 400 8281.9;</t>
  </si>
  <si>
    <t>414 -100 400 8481.63; 415 -100 400 0; 416 -100 400 891.1; 417 -100 400 1889.85;</t>
  </si>
  <si>
    <t>418 -100 400 2888.61; 419 -100 400 3887.36; 420 -100 400 4886.13;</t>
  </si>
  <si>
    <t>421 -100 400 5884.93; 422 -100 400 6883.63; 423 -100 400 7882.43;</t>
  </si>
  <si>
    <t>424 -100 400 8531.63; 425 -100 400 8536.63; 426 -100 400 -30; 427 -100 400 -35;</t>
  </si>
  <si>
    <t>428 125 400 8531.63; 429 125 400 8536.63; 430 125 400 -30; 431 125 400 -35;</t>
  </si>
  <si>
    <t>432 350 400 8531.63; 433 350 400 8536.63; 434 350 400 -30; 435 350 400 -35;</t>
  </si>
  <si>
    <t>436 575 400 8531.63; 437 575 400 8536.63; 438 575 400 -30; 439 575 400 -35;</t>
  </si>
  <si>
    <t>440 800 400 8481.63; 441 800 400 0; 442 800 400 8531.63; 443 800 400 8536.63;</t>
  </si>
  <si>
    <t>444 800 400 -30; 445 800 400 -35; 446 800 400 8851.63; 447 800 400 8694.13;</t>
  </si>
  <si>
    <t>448 800 400 8976.63; 449 800 400 8839.63; 450 800 400 8702.63;</t>
  </si>
  <si>
    <t>451 800 400 8565.63; 452 1025 400 8531.63; 453 1025 400 8536.63;</t>
  </si>
  <si>
    <t>454 1025 400 -30; 455 1025 400 -35; 456 1025 400 8851.63;</t>
  </si>
  <si>
    <t>457 1137.5 400 8976.63; 458 1137.5 400 8839.63; 459 1137.5 400 8702.63;</t>
  </si>
  <si>
    <t>460 1137.5 400 8565.63; 461 1250 400 8531.63; 462 1250 400 8536.63;</t>
  </si>
  <si>
    <t>463 1250 400 -30; 464 1250 400 -35; 465 1250 400 8851.63; 466 1475 400 8531.63;</t>
  </si>
  <si>
    <t>467 1475 400 8536.63; 468 1475 400 -30; 469 1475 400 -35; 470 1475 400 8851.63;</t>
  </si>
  <si>
    <t>471 1475 400 8976.63; 472 1475 400 8839.63; 473 1475 400 8702.63;</t>
  </si>
  <si>
    <t>474 1475 400 8565.63; 475 1700 400 8481.63; 476 1700 400 0;</t>
  </si>
  <si>
    <t>477 1700 400 8531.63; 478 1700 400 8536.63; 479 1700 400 -30; 480 1700 400 -35;</t>
  </si>
  <si>
    <t>481 1700 400 8851.63; 482 1800 400 8976.63; 483 1800 400 8839.63;</t>
  </si>
  <si>
    <t>484 1800 400 8702.63; 485 1800 400 8565.63; 486 1912.5 400 8531.63;</t>
  </si>
  <si>
    <t>487 1912.5 400 8536.63; 488 1912.5 400 8851.63; 489 1940 400 -30;</t>
  </si>
  <si>
    <t>490 1940 400 -35; 491 2125 400 8481.63; 492 2125 400 8531.63;</t>
  </si>
  <si>
    <t>493 2125 400 8536.63; 494 2125 400 8851.63; 495 2125 400 8694.13;</t>
  </si>
  <si>
    <t>496 2125 400 8976.63; 497 2125 400 8839.63; 498 2125 400 8702.63;</t>
  </si>
  <si>
    <t>499 2125 400 8565.63; 500 2180 400 -30; 501 2180 400 -35; 502 2420 400 -30;</t>
  </si>
  <si>
    <t>503 2420 400 -35; 504 2660 400 -30; 505 2660 400 -35; 506 2900 400 0;</t>
  </si>
  <si>
    <t>507 2900 400 -30; 508 2900 400 -35; 509 3140 400 -30; 510 3140 400 -35;</t>
  </si>
  <si>
    <t>511 3380 400 -30; 512 3380 400 -35; 513 3620 400 -30; 514 3620 400 -35;</t>
  </si>
  <si>
    <t>515 3860 400 -30; 516 3860 400 -35; 517 4100 400 0; 518 4100 400 -30;</t>
  </si>
  <si>
    <t>519 4100 400 -35; 520 4350 400 -30; 521 4350 400 -35; 522 4600 400 -30;</t>
  </si>
  <si>
    <t>523 4600 400 -35; 524 4850 400 -30; 525 4850 400 -35; 526 5100 400 0;</t>
  </si>
  <si>
    <t>527 5100 400 -30; 528 5100 400 -35; 529 5300 400 -30; 530 5300 400 -35;</t>
  </si>
  <si>
    <t>531 5500 400 -30; 532 5500 400 -35; 533 5700 400 -30; 534 5700 400 -35;</t>
  </si>
  <si>
    <t>535 5900 400 0; 536 5900 400 -30; 537 5900 400 -35; 538 2125 635 8481.63;</t>
  </si>
  <si>
    <t>539 2900 635 8481.63; 540 4100 635 8481.63; 541 5100 635 8481.63;</t>
  </si>
  <si>
    <t>542 5900 635 8481.63; 543 2125 637.996 8541.56; 544 2383.33 637.996 8541.56;</t>
  </si>
  <si>
    <t>545 2641.67 637.996 8541.56; 546 2900 637.996 8541.56;</t>
  </si>
  <si>
    <t>547 3200 637.996 8541.56; 548 3500 637.996 8541.56; 549 3800 637.996 8541.56;</t>
  </si>
  <si>
    <t>550 4100 637.996 8541.56; 551 4433.33 637.996 8541.56;</t>
  </si>
  <si>
    <t>552 4766.67 637.996 8541.56; 553 5100 637.996 8541.56;</t>
  </si>
  <si>
    <t>554 5366.67 637.996 8541.56; 555 5633.33 637.996 8541.56;</t>
  </si>
  <si>
    <t>556 5900 637.996 8541.56; 557 2125 644.747 8676.57;</t>
  </si>
  <si>
    <t>558 2383.33 644.747 8676.57; 559 2641.67 644.747 8676.57;</t>
  </si>
  <si>
    <t>560 2900 644.747 8676.57; 561 3200 644.747 8676.57; 562 3500 644.747 8676.57;</t>
  </si>
  <si>
    <t>563 3800 644.747 8676.57; 564 4100 644.747 8676.57;</t>
  </si>
  <si>
    <t>565 4433.33 644.747 8676.57; 566 4766.67 644.747 8676.57;</t>
  </si>
  <si>
    <t>567 5100 644.747 8676.57; 568 5366.67 644.747 8676.57;</t>
  </si>
  <si>
    <t>569 5633.33 644.747 8676.57; 570 5900 644.747 8676.57;</t>
  </si>
  <si>
    <t>571 2125 651.498 8811.59; 572 2383.33 651.498 8811.59;</t>
  </si>
  <si>
    <t>573 2641.67 651.498 8811.59; 574 2900 651.498 8811.59;</t>
  </si>
  <si>
    <t>575 3200 651.498 8811.59; 576 3500 651.498 8811.59; 577 3800 651.498 8811.59;</t>
  </si>
  <si>
    <t>578 4100 651.498 8811.59; 579 4433.33 651.498 8811.59;</t>
  </si>
  <si>
    <t>580 4766.67 651.498 8811.59; 581 5100 651.498 8811.59;</t>
  </si>
  <si>
    <t>582 5366.67 651.498 8811.59; 583 5633.33 651.498 8811.59;</t>
  </si>
  <si>
    <t>584 5900 651.498 8811.59; 585 2125 658.249 8946.61;</t>
  </si>
  <si>
    <t>586 2383.33 658.249 8946.61; 587 2641.67 658.249 8946.61;</t>
  </si>
  <si>
    <t>588 2900 658.249 8946.61; 589 3200 658.249 8946.61; 590 3500 658.249 8946.61;</t>
  </si>
  <si>
    <t>591 3800 658.249 8946.61; 592 4100 658.249 8946.61;</t>
  </si>
  <si>
    <t>593 4433.33 658.249 8946.61; 594 4766.67 658.249 8946.61;</t>
  </si>
  <si>
    <t>595 5100 658.249 8946.61; 596 5366.67 658.249 8946.61;</t>
  </si>
  <si>
    <t>597 5633.33 658.249 8946.61; 598 5900 658.249 8946.61; 599 2125 665 9081.63;</t>
  </si>
  <si>
    <t>600 2383.33 665 9081.63; 601 2641.67 665 9081.63; 602 2900 665 9081.63;</t>
  </si>
  <si>
    <t>603 3200 665 9081.63; 604 3500 665 9081.63; 605 3800 665 9081.63;</t>
  </si>
  <si>
    <t>606 4100 665 9081.63; 607 4433.33 665 9081.63; 608 4766.67 665 9081.63;</t>
  </si>
  <si>
    <t>609 5100 665 9081.63; 610 5366.67 665 9081.63; 611 5633.33 665 9081.63;</t>
  </si>
  <si>
    <t>612 5900 665 9081.63; 613 -100 830 0; 614 -100 830 891.1; 615 -100 830 1889.85;</t>
  </si>
  <si>
    <t>616 -100 830 8481.63; 617 -100 830 6883.63; 618 -100 830 7882.43;</t>
  </si>
  <si>
    <t>619 800 830 0; 620 800 830 8481.63; 621 1700 830 0; 622 1700 830 8481.63;</t>
  </si>
  <si>
    <t>623 5100 830 0; 624 5100 830 8481.63; 625 5900 830 0; 626 5900 830 8481.63;</t>
  </si>
  <si>
    <t>627 1700 990 8481.63; 628 2125 990 8481.63; 629 2900 990 8481.63;</t>
  </si>
  <si>
    <t>630 4100 990 8481.63; 631 5100 990 8481.63; 632 5900 990 8481.63;</t>
  </si>
  <si>
    <t>633 -100 1412.19 8481.63; 634 0 1412.19 8373.93; 635 800 1412.19 8373.93;</t>
  </si>
  <si>
    <t>636 800 1412.19 8481.63; 637 1600 1412.19 8373.93; 638 1700 1412.19 8481.63;</t>
  </si>
  <si>
    <t>639 1800 1412.19 8373.93; 640 2800 1412.19 8373.93; 641 2900 1412.19 8481.63;</t>
  </si>
  <si>
    <t>642 3000 1412.19 8373.93; 643 4000 1412.19 8373.93; 644 4100 1412.19 8481.63;</t>
  </si>
  <si>
    <t>645 4200 1412.19 8373.93; 646 5000 1412.19 8373.93; 647 5100 1412.19 8481.63;</t>
  </si>
  <si>
    <t>648 5200 1412.19 8373.93; 649 5800 1412.19 8373.93; 650 5900 1412.19 8481.63;</t>
  </si>
  <si>
    <t>651 -100 1422.17 0; 652 0 1422.17 0; 653 800 1422.17 0; 654 1600 1422.17 0;</t>
  </si>
  <si>
    <t>655 1700 1422.17 0; 656 1800 1422.17 0; 657 2800 1422.17 0; 658 2900 1422.17 0;</t>
  </si>
  <si>
    <t>659 3000 1422.17 0; 660 4000 1422.17 0; 661 4100 1422.17 0; 662 4200 1422.17 0;</t>
  </si>
  <si>
    <t>663 5000 1422.17 0; 664 5100 1422.17 0; 665 5200 1422.17 0; 666 5800 1422.17 0;</t>
  </si>
  <si>
    <t>667 5900 1422.17 0; 668 -100 1432.14 7882.43; 669 0 1432.14 7774.73;</t>
  </si>
  <si>
    <t>670 0 1432.14 7974.43; 671 5900 1427.14 7882.43; 672 0 1427.19 8373.93;</t>
  </si>
  <si>
    <t>673 200 1427.19 8373.93; 674 400 1427.19 8373.93; 675 600 1427.19 8373.93;</t>
  </si>
  <si>
    <t>676 800 1427.19 8373.93; 677 1000 1427.19 8373.93; 678 1200 1427.19 8373.93;</t>
  </si>
  <si>
    <t>679 1400 1427.19 8373.93; 680 1600 1427.19 8373.93; 681 1800 1427.19 8373.93;</t>
  </si>
  <si>
    <t>682 2000 1427.19 8373.93; 683 2200 1427.19 8373.93; 684 2400 1427.19 8373.93;</t>
  </si>
  <si>
    <t>685 2600 1427.19 8373.93; 686 2800 1427.19 8373.93; 687 3000 1427.19 8373.93;</t>
  </si>
  <si>
    <t>688 3200 1427.19 8373.93; 689 3400 1427.19 8373.93; 690 3600 1427.19 8373.93;</t>
  </si>
  <si>
    <t>691 3800 1427.19 8373.93; 692 4000 1427.19 8373.93; 693 4200 1427.19 8373.93;</t>
  </si>
  <si>
    <t>694 4400 1427.19 8373.93; 695 4600 1427.19 8373.93; 696 4800 1427.19 8373.93;</t>
  </si>
  <si>
    <t>697 5000 1427.19 8373.93; 698 5200 1427.19 8373.93; 699 5400 1427.19 8373.93;</t>
  </si>
  <si>
    <t>700 5600 1427.19 8373.93; 701 5800 1427.19 8373.93; 702 0 1437.17 0;</t>
  </si>
  <si>
    <t>703 0 1437.17 8174.23; 704 200 1437.17 0; 705 200 1437.17 8174.23;</t>
  </si>
  <si>
    <t>706 400 1437.17 0; 707 400 1437.17 8174.23; 708 600 1437.17 0;</t>
  </si>
  <si>
    <t>709 600 1437.17 8174.23; 710 800 1437.17 0; 711 800 1437.17 8174.23;</t>
  </si>
  <si>
    <t>712 1000 1437.17 0; 713 1000 1437.17 8174.23; 714 1200 1437.17 0;</t>
  </si>
  <si>
    <t>715 1200 1437.17 8174.23; 716 1400 1437.17 0; 717 1400 1437.17 8174.23;</t>
  </si>
  <si>
    <t>718 1600 1437.17 0; 719 1600 1437.17 8174.23; 720 1800 1437.17 0;</t>
  </si>
  <si>
    <t>721 1800 1437.17 8174.23; 722 2000 1437.17 0; 723 2000 1437.17 8174.23;</t>
  </si>
  <si>
    <t>724 2200 1437.17 0; 725 2200 1437.17 8174.23; 726 2400 1437.17 0;</t>
  </si>
  <si>
    <t>727 2400 1437.17 8174.23; 728 2600 1437.17 0; 729 2600 1437.17 8174.23;</t>
  </si>
  <si>
    <t>730 2800 1437.17 0; 731 2800 1437.17 8174.23; 732 3000 1437.17 0;</t>
  </si>
  <si>
    <t>733 3000 1437.17 8174.23; 734 3200 1437.17 0; 735 3200 1437.17 8174.23;</t>
  </si>
  <si>
    <t>736 3400 1437.17 0; 737 3400 1437.17 8174.23; 738 3600 1437.17 0;</t>
  </si>
  <si>
    <t>739 3600 1437.17 8174.23; 740 3800 1437.17 0; 741 3800 1437.17 8174.23;</t>
  </si>
  <si>
    <t>742 4000 1437.17 0; 743 4000 1437.17 8174.23; 744 4200 1437.17 0;</t>
  </si>
  <si>
    <t>745 4200 1437.17 8174.23; 746 4400 1437.17 0; 747 4400 1437.17 8174.23;</t>
  </si>
  <si>
    <t>748 4600 1437.17 0; 749 4600 1437.17 8174.23; 750 4800 1437.17 0;</t>
  </si>
  <si>
    <t>751 4800 1437.17 8174.23; 752 5000 1437.17 0; 753 5000 1437.17 8174.23;</t>
  </si>
  <si>
    <t>754 5200 1437.17 0; 755 5200 1437.17 8174.23; 756 5400 1437.17 0;</t>
  </si>
  <si>
    <t>757 5400 1437.17 8174.23; 758 5600 1437.17 0; 759 5600 1437.17 8174.23;</t>
  </si>
  <si>
    <t>760 5800 1437.17 0; 761 5800 1437.17 8174.23; 762 0 1447.16 199.76;</t>
  </si>
  <si>
    <t>763 0 1447.16 7974.43; 764 200 1447.16 199.76; 765 200 1447.16 7974.43;</t>
  </si>
  <si>
    <t>766 400 1447.16 199.76; 767 400 1447.16 7974.43; 768 600 1447.16 199.76;</t>
  </si>
  <si>
    <t>769 600 1447.16 7974.43; 770 800 1447.16 199.76; 771 800 1447.16 7974.43;</t>
  </si>
  <si>
    <t>772 1000 1447.16 199.76; 773 1000 1447.16 7974.43; 774 1200 1447.16 199.76;</t>
  </si>
  <si>
    <t>775 1200 1447.16 7974.43; 776 1400 1447.16 199.76; 777 1400 1447.16 7974.43;</t>
  </si>
  <si>
    <t>778 1600 1447.16 199.76; 779 1600 1447.16 7974.43; 780 1800 1447.16 199.76;</t>
  </si>
  <si>
    <t>781 1800 1447.16 7974.43; 782 2000 1447.16 199.76; 783 2000 1447.16 7974.43;</t>
  </si>
  <si>
    <t>784 2200 1447.16 199.76; 785 2200 1447.16 7974.43; 786 2400 1447.16 199.76;</t>
  </si>
  <si>
    <t>787 2400 1447.16 7974.43; 788 2600 1447.16 199.76; 789 2600 1447.16 7974.43;</t>
  </si>
  <si>
    <t>790 2800 1447.16 199.76; 791 2800 1447.16 7974.43; 792 3000 1447.16 199.76;</t>
  </si>
  <si>
    <t>793 3000 1447.16 7974.43; 794 3200 1447.16 199.76; 795 3200 1447.16 7974.43;</t>
  </si>
  <si>
    <t>796 3400 1447.16 199.76; 797 3400 1447.16 7974.43; 798 3600 1447.16 199.76;</t>
  </si>
  <si>
    <t>799 3600 1447.16 7974.43; 800 3800 1447.16 199.76; 801 3800 1447.16 7974.43;</t>
  </si>
  <si>
    <t>802 4000 1447.16 199.76; 803 4000 1447.16 7974.43; 804 4200 1447.16 199.76;</t>
  </si>
  <si>
    <t>805 4200 1447.16 7974.43; 806 4400 1447.16 199.76; 807 4400 1447.16 7974.43;</t>
  </si>
  <si>
    <t>808 4600 1447.16 199.76; 809 4600 1447.16 7974.43; 810 4800 1447.16 199.76;</t>
  </si>
  <si>
    <t>811 4800 1447.16 7974.43; 812 5000 1447.16 199.76; 813 5000 1447.16 7974.43;</t>
  </si>
  <si>
    <t>814 5200 1447.16 199.76; 815 5200 1447.16 7974.43; 816 5400 1447.16 199.76;</t>
  </si>
  <si>
    <t>817 5400 1447.16 7974.43; 818 5600 1447.16 199.76; 819 5600 1447.16 7974.43;</t>
  </si>
  <si>
    <t>820 5800 1447.16 199.76; 821 5800 1447.16 7974.43; 822 -100 1462.1 891.1;</t>
  </si>
  <si>
    <t>823 0 1462.1 998.77; 824 0 1462.1 799.02; 825 0 1457.14 399.51;</t>
  </si>
  <si>
    <t>826 0 1457.14 7774.73; 827 200 1457.14 399.51; 828 200 1457.14 7774.73;</t>
  </si>
  <si>
    <t>829 400 1457.14 399.51; 830 400 1457.14 7774.73; 831 600 1457.14 399.51;</t>
  </si>
  <si>
    <t>832 600 1457.14 7774.73; 833 800 1457.14 399.51; 834 800 1457.14 7774.73;</t>
  </si>
  <si>
    <t>835 1000 1457.14 399.51; 836 1000 1457.14 7774.73; 837 1200 1457.14 399.51;</t>
  </si>
  <si>
    <t>838 1200 1457.14 7774.73; 839 1400 1457.14 399.51; 840 1400 1457.14 7774.73;</t>
  </si>
  <si>
    <t>841 1600 1457.14 399.51; 842 1600 1457.14 7774.73; 843 1800 1457.14 399.51;</t>
  </si>
  <si>
    <t>844 1800 1457.14 7774.73; 845 2000 1457.14 399.51; 846 2000 1457.14 7774.73;</t>
  </si>
  <si>
    <t>847 2200 1457.14 399.51; 848 2200 1457.14 7774.73; 849 2400 1457.14 399.51;</t>
  </si>
  <si>
    <t>850 2400 1457.14 7774.73; 851 2600 1457.14 399.51; 852 2600 1457.14 7774.73;</t>
  </si>
  <si>
    <t>853 2800 1457.14 399.51; 854 2800 1457.14 7774.73; 855 3000 1457.14 399.51;</t>
  </si>
  <si>
    <t>856 3000 1457.14 7774.73; 857 3200 1457.14 399.51; 858 3200 1457.14 7774.73;</t>
  </si>
  <si>
    <t>859 3400 1457.14 399.51; 860 3400 1457.14 7774.73; 861 3600 1457.14 399.51;</t>
  </si>
  <si>
    <t>862 3600 1457.14 7774.73; 863 3800 1457.14 399.51; 864 3800 1457.14 7774.73;</t>
  </si>
  <si>
    <t>865 4000 1457.14 399.51; 866 4000 1457.14 7774.73; 867 4200 1457.14 399.51;</t>
  </si>
  <si>
    <t>868 4200 1457.14 7774.73; 869 4400 1457.14 399.51; 870 4400 1457.14 7774.73;</t>
  </si>
  <si>
    <t>871 4600 1457.14 399.51; 872 4600 1457.14 7774.73; 873 4800 1457.14 399.51;</t>
  </si>
  <si>
    <t>874 4800 1457.14 7774.73; 875 5000 1457.14 399.51; 876 5000 1457.14 7774.73;</t>
  </si>
  <si>
    <t>877 5200 1457.14 399.51; 878 5200 1457.14 7774.73; 879 5400 1457.14 399.51;</t>
  </si>
  <si>
    <t>880 5400 1457.14 7774.73; 881 5600 1457.14 399.51; 882 5600 1457.14 7774.73;</t>
  </si>
  <si>
    <t>883 5800 1457.14 399.51; 884 5800 1457.14 7774.73; 885 0 1467.13 599.25;</t>
  </si>
  <si>
    <t>886 0 1467.13 7574.93; 887 200 1467.13 599.25; 888 200 1467.13 7574.93;</t>
  </si>
  <si>
    <t>889 400 1467.13 599.25; 890 400 1467.13 7574.93; 891 600 1467.13 599.25;</t>
  </si>
  <si>
    <t>892 600 1467.13 7574.93; 893 800 1467.13 599.25; 894 800 1467.13 7574.93;</t>
  </si>
  <si>
    <t>895 1000 1467.13 599.25; 896 1000 1467.13 7574.93; 897 1200 1467.13 599.25;</t>
  </si>
  <si>
    <t>898 1200 1467.13 7574.93; 899 1400 1467.13 599.25; 900 1400 1467.13 7574.93;</t>
  </si>
  <si>
    <t>901 1600 1467.13 599.25; 902 1600 1467.13 7574.93; 903 1800 1467.13 599.25;</t>
  </si>
  <si>
    <t>904 1800 1467.13 7574.93; 905 2000 1467.13 599.25; 906 2000 1467.13 7574.93;</t>
  </si>
  <si>
    <t>907 2200 1467.13 599.25; 908 2200 1467.13 7574.93; 909 2400 1467.13 599.25;</t>
  </si>
  <si>
    <t>910 2400 1467.13 7574.93; 911 2600 1467.13 599.25; 912 2600 1467.13 7574.93;</t>
  </si>
  <si>
    <t>913 2800 1467.13 599.25; 914 2800 1467.13 7574.93; 915 3000 1467.13 599.25;</t>
  </si>
  <si>
    <t>916 3000 1467.13 7574.93; 917 3200 1467.13 599.25; 918 3200 1467.13 7574.93;</t>
  </si>
  <si>
    <t>919 3400 1467.13 599.25; 920 3400 1467.13 7574.93; 921 3600 1467.13 599.25;</t>
  </si>
  <si>
    <t>922 3600 1467.13 7574.93; 923 3800 1467.13 599.25; 924 3800 1467.13 7574.93;</t>
  </si>
  <si>
    <t>925 4000 1467.13 599.25; 926 4000 1467.13 7574.93; 927 4200 1467.13 599.25;</t>
  </si>
  <si>
    <t>928 4200 1467.13 7574.93; 929 4400 1467.13 599.25; 930 4400 1467.13 7574.93;</t>
  </si>
  <si>
    <t>931 4600 1467.13 599.25; 932 4600 1467.13 7574.93; 933 4800 1467.13 599.25;</t>
  </si>
  <si>
    <t>934 4800 1467.13 7574.93; 935 5000 1467.13 599.25; 936 5000 1467.13 7574.93;</t>
  </si>
  <si>
    <t>937 5200 1467.13 599.25; 938 5200 1467.13 7574.93; 939 5400 1467.13 599.25;</t>
  </si>
  <si>
    <t>940 5400 1467.13 7574.93; 941 5600 1467.13 599.25; 942 5600 1467.13 7574.93;</t>
  </si>
  <si>
    <t>943 5800 1467.13 599.25; 944 5800 1467.13 7574.93; 945 -100 1482.07 6883.63;</t>
  </si>
  <si>
    <t>946 0 1482.07 6775.93; 947 0 1482.07 6975.73; 948 5900 1477.07 6883.63;</t>
  </si>
  <si>
    <t>949 0 1477.12 799.02; 950 0 1477.12 7375.23; 951 200 1477.12 799.02;</t>
  </si>
  <si>
    <t>952 200 1477.12 7375.23; 953 400 1477.12 799.02; 954 400 1477.12 7375.23;</t>
  </si>
  <si>
    <t>955 600 1477.12 799.02; 956 600 1477.12 7375.23; 957 800 1477.12 799.02;</t>
  </si>
  <si>
    <t>958 800 1477.12 7375.23; 959 1000 1477.12 799.02; 960 1000 1477.12 7375.23;</t>
  </si>
  <si>
    <t>961 1200 1477.12 799.02; 962 1200 1477.12 7375.23; 963 1400 1477.12 799.02;</t>
  </si>
  <si>
    <t>964 1400 1477.12 7375.23; 965 1600 1477.12 799.02; 966 1600 1477.12 7375.23;</t>
  </si>
  <si>
    <t>967 1800 1477.12 799.02; 968 1800 1477.12 7375.23; 969 2000 1477.12 799.02;</t>
  </si>
  <si>
    <t>970 2000 1477.12 7375.23; 971 2200 1477.12 799.02; 972 2200 1477.12 7375.23;</t>
  </si>
  <si>
    <t>973 2400 1477.12 799.02; 974 2400 1477.12 7375.23; 975 2600 1477.12 799.02;</t>
  </si>
  <si>
    <t>976 2600 1477.12 7375.23; 977 2800 1477.12 799.02; 978 2800 1477.12 7375.23;</t>
  </si>
  <si>
    <t>979 3000 1477.12 799.02; 980 3000 1477.12 7375.23; 981 3200 1477.12 799.02;</t>
  </si>
  <si>
    <t>982 3200 1477.12 7375.23; 983 3400 1477.12 799.02; 984 3400 1477.12 7375.23;</t>
  </si>
  <si>
    <t>985 3600 1477.12 799.02; 986 3600 1477.12 7375.23; 987 3800 1477.12 799.02;</t>
  </si>
  <si>
    <t>988 3800 1477.12 7375.23; 989 4000 1477.12 799.02; 990 4000 1477.12 7375.23;</t>
  </si>
  <si>
    <t>991 4200 1477.12 799.02; 992 4200 1477.12 7375.23; 993 4400 1477.12 799.02;</t>
  </si>
  <si>
    <t>994 4400 1477.12 7375.23; 995 4600 1477.12 799.02; 996 4600 1477.12 7375.23;</t>
  </si>
  <si>
    <t>997 4800 1477.12 799.02; 998 4800 1477.12 7375.23; 999 5000 1477.12 799.02;</t>
  </si>
  <si>
    <t>1000 5000 1477.12 7375.23; 1001 5200 1477.12 799.02; 1002 5200 1477.12 7375.23;</t>
  </si>
  <si>
    <t>1003 5400 1477.12 799.02; 1004 5400 1477.12 7375.23; 1005 5600 1477.12 799.02;</t>
  </si>
  <si>
    <t>1006 5600 1477.12 7375.23; 1007 5800 1477.12 799.02; 1008 5800 1477.12 7375.23;</t>
  </si>
  <si>
    <t>1009 0 1487.1 998.77; 1010 0 1487.1 7175.43; 1011 200 1487.1 998.77;</t>
  </si>
  <si>
    <t>1012 200 1487.1 7175.43; 1013 400 1487.1 998.77; 1014 400 1487.1 7175.43;</t>
  </si>
  <si>
    <t>1015 600 1487.1 998.77; 1016 600 1487.1 7175.43; 1017 800 1487.1 998.77;</t>
  </si>
  <si>
    <t>1018 800 1487.1 7175.43; 1019 1000 1487.1 998.77; 1020 1000 1487.1 7175.43;</t>
  </si>
  <si>
    <t>1021 1200 1487.1 998.77; 1022 1200 1487.1 7175.43; 1023 1400 1487.1 998.77;</t>
  </si>
  <si>
    <t>1024 1400 1487.1 7175.43; 1025 1600 1487.1 998.77; 1026 1600 1487.1 7175.43;</t>
  </si>
  <si>
    <t>1027 1800 1487.1 998.77; 1028 1800 1487.1 7175.43; 1029 2000 1487.1 998.77;</t>
  </si>
  <si>
    <t>1030 2000 1487.1 7175.43; 1031 2200 1487.1 998.77; 1032 2200 1487.1 7175.43;</t>
  </si>
  <si>
    <t>1033 2400 1487.1 998.77; 1034 2400 1487.1 7175.43; 1035 2600 1487.1 998.77;</t>
  </si>
  <si>
    <t>1036 2600 1487.1 7175.43; 1037 2800 1487.1 998.77; 1038 2800 1487.1 7175.43;</t>
  </si>
  <si>
    <t>1039 3000 1487.1 998.77; 1040 3000 1487.1 7175.43; 1041 3200 1487.1 998.77;</t>
  </si>
  <si>
    <t>1042 3200 1487.1 7175.43; 1043 3400 1487.1 998.77; 1044 3400 1487.1 7175.43;</t>
  </si>
  <si>
    <t>1045 3600 1487.1 998.77; 1046 3600 1487.1 7175.43; 1047 3800 1487.1 998.77;</t>
  </si>
  <si>
    <t>1048 3800 1487.1 7175.43; 1049 4000 1487.1 998.77; 1050 4000 1487.1 7175.43;</t>
  </si>
  <si>
    <t>1051 4200 1487.1 998.77; 1052 4200 1487.1 7175.43; 1053 4400 1487.1 998.77;</t>
  </si>
  <si>
    <t>1054 4400 1487.1 7175.43; 1055 4600 1487.1 998.77; 1056 4600 1487.1 7175.43;</t>
  </si>
  <si>
    <t>1057 4800 1487.1 998.77; 1058 4800 1487.1 7175.43; 1059 5000 1487.1 998.77;</t>
  </si>
  <si>
    <t>1060 5000 1487.1 7175.43; 1061 5200 1487.1 998.77; 1062 5200 1487.1 7175.43;</t>
  </si>
  <si>
    <t>1063 5400 1487.1 998.77; 1064 5400 1487.1 7175.43; 1065 5600 1487.1 998.77;</t>
  </si>
  <si>
    <t>1066 5600 1487.1 7175.43; 1067 5800 1487.1 998.77; 1068 5800 1487.1 7175.43;</t>
  </si>
  <si>
    <t>1069 0 1497.09 1198.52; 1070 0 1497.09 6975.73; 1071 200 1497.09 1198.52;</t>
  </si>
  <si>
    <t>1072 200 1497.09 6975.73; 1073 400 1497.09 1198.52; 1074 400 1497.09 6975.73;</t>
  </si>
  <si>
    <t>1075 600 1497.09 1198.52; 1076 600 1497.09 6975.73; 1077 800 1497.09 1198.52;</t>
  </si>
  <si>
    <t>1078 800 1497.09 6975.73; 1079 1000 1497.09 1198.52; 1080 1000 1497.09 6975.73;</t>
  </si>
  <si>
    <t>1081 1200 1497.09 1198.52; 1082 1200 1497.09 6975.73;</t>
  </si>
  <si>
    <t>1083 1400 1497.09 1198.52; 1084 1400 1497.09 6975.73;</t>
  </si>
  <si>
    <t>1085 1600 1497.09 1198.52; 1086 1600 1497.09 6975.73;</t>
  </si>
  <si>
    <t>1087 1800 1497.09 1198.52; 1088 1800 1497.09 6975.73;</t>
  </si>
  <si>
    <t>1089 2000 1497.09 1198.52; 1090 2000 1497.09 6975.73;</t>
  </si>
  <si>
    <t>1091 2200 1497.09 1198.52; 1092 2200 1497.09 6975.73;</t>
  </si>
  <si>
    <t>1093 2400 1497.09 1198.52; 1094 2400 1497.09 6975.73;</t>
  </si>
  <si>
    <t>1095 2600 1497.09 1198.52; 1096 2600 1497.09 6975.73;</t>
  </si>
  <si>
    <t>1097 2800 1497.09 1198.52; 1098 2800 1497.09 6975.73;</t>
  </si>
  <si>
    <t>1099 3000 1497.09 1198.52; 1100 3000 1497.09 6975.73;</t>
  </si>
  <si>
    <t>1101 3200 1497.09 1198.52; 1102 3200 1497.09 6975.73;</t>
  </si>
  <si>
    <t>1103 3400 1497.09 1198.52; 1104 3400 1497.09 6975.73;</t>
  </si>
  <si>
    <t>1105 3600 1497.09 1198.52; 1106 3600 1497.09 6975.73;</t>
  </si>
  <si>
    <t>1107 3800 1497.09 1198.52; 1108 3800 1497.09 6975.73;</t>
  </si>
  <si>
    <t>1109 4000 1497.09 1198.52; 1110 4000 1497.09 6975.73;</t>
  </si>
  <si>
    <t>1111 4200 1497.09 1198.52; 1112 4200 1497.09 6975.73;</t>
  </si>
  <si>
    <t>1113 4400 1497.09 1198.52; 1114 4400 1497.09 6975.73;</t>
  </si>
  <si>
    <t>1115 4600 1497.09 1198.52; 1116 4600 1497.09 6975.73;</t>
  </si>
  <si>
    <t>1117 4800 1497.09 1198.52; 1118 4800 1497.09 6975.73;</t>
  </si>
  <si>
    <t>1119 5000 1497.09 1198.52; 1120 5000 1497.09 6975.73;</t>
  </si>
  <si>
    <t>1121 5200 1497.09 1198.52; 1122 5200 1497.09 6975.73;</t>
  </si>
  <si>
    <t>1123 5400 1497.09 1198.52; 1124 5400 1497.09 6975.73;</t>
  </si>
  <si>
    <t>1125 5600 1497.09 1198.52; 1126 5600 1497.09 6975.73;</t>
  </si>
  <si>
    <t>1127 5800 1497.09 1198.52; 1128 5800 1497.09 6975.73;</t>
  </si>
  <si>
    <t>1129 -100 1512.03 1889.85; 1130 0 1512.03 1997.52; 1131 0 1512.03 1797.76;</t>
  </si>
  <si>
    <t>1132 0 1507.07 1398.27; 1133 0 1507.07 6775.93; 1134 200 1507.07 1398.27;</t>
  </si>
  <si>
    <t>1135 200 1507.07 6775.93; 1136 400 1507.07 1398.27; 1137 400 1507.07 6775.93;</t>
  </si>
  <si>
    <t>1138 600 1507.07 1398.27; 1139 600 1507.07 6775.93; 1140 800 1507.07 1398.27;</t>
  </si>
  <si>
    <t>1141 800 1507.07 6775.93; 1142 1000 1507.07 1398.27; 1143 1000 1507.07 6775.93;</t>
  </si>
  <si>
    <t>1144 1200 1507.07 1398.27; 1145 1200 1507.07 6775.93;</t>
  </si>
  <si>
    <t>1146 1400 1507.07 1398.27; 1147 1400 1507.07 6775.93;</t>
  </si>
  <si>
    <t>1148 1600 1507.07 1398.27; 1149 1600 1507.07 6775.93;</t>
  </si>
  <si>
    <t>1150 1800 1507.07 1398.27; 1151 1800 1507.07 6775.93;</t>
  </si>
  <si>
    <t>1152 2000 1507.07 1398.27; 1153 2000 1507.07 6775.93;</t>
  </si>
  <si>
    <t>1154 2200 1507.07 1398.27; 1155 2200 1507.07 6775.93;</t>
  </si>
  <si>
    <t>1156 2400 1507.07 1398.27; 1157 2400 1507.07 6775.93;</t>
  </si>
  <si>
    <t>1158 2600 1507.07 1398.27; 1159 2600 1507.07 6775.93;</t>
  </si>
  <si>
    <t>1160 2800 1507.07 1398.27; 1161 2800 1507.07 6775.93;</t>
  </si>
  <si>
    <t>1162 3000 1507.07 1398.27; 1163 3000 1507.07 6775.93;</t>
  </si>
  <si>
    <t>1164 3200 1507.07 1398.27; 1165 3200 1507.07 6775.93;</t>
  </si>
  <si>
    <t>1166 3400 1507.07 1398.27; 1167 3400 1507.07 6775.93;</t>
  </si>
  <si>
    <t>1168 3600 1507.07 1398.27; 1169 3600 1507.07 6775.93;</t>
  </si>
  <si>
    <t>1170 3800 1507.07 1398.27; 1171 3800 1507.07 6775.93;</t>
  </si>
  <si>
    <t>1172 4000 1507.07 1398.27; 1173 4000 1507.07 6775.93;</t>
  </si>
  <si>
    <t>1174 4200 1507.07 1398.27; 1175 4200 1507.07 6775.93;</t>
  </si>
  <si>
    <t>1176 4400 1507.07 1398.27; 1177 4400 1507.07 6775.93;</t>
  </si>
  <si>
    <t>1178 4600 1507.07 1398.27; 1179 4600 1507.07 6775.93;</t>
  </si>
  <si>
    <t>1180 4800 1507.07 1398.27; 1181 4800 1507.07 6775.93;</t>
  </si>
  <si>
    <t>1182 5000 1507.07 1398.27; 1183 5000 1507.07 6775.93;</t>
  </si>
  <si>
    <t>1184 5200 1507.07 1398.27; 1185 5200 1507.07 6775.93;</t>
  </si>
  <si>
    <t>1186 5400 1507.07 1398.27; 1187 5400 1507.07 6775.93;</t>
  </si>
  <si>
    <t>1188 5600 1507.07 1398.27; 1189 5600 1507.07 6775.93;</t>
  </si>
  <si>
    <t>1190 5800 1507.07 1398.27; 1191 5800 1507.07 6775.93; 1192 0 1517.06 1598.02;</t>
  </si>
  <si>
    <t>1193 0 1517.06 6576.23; 1194 200 1517.06 1598.02; 1195 200 1517.06 6576.23;</t>
  </si>
  <si>
    <t>1196 400 1517.06 1598.02; 1197 400 1517.06 6576.23; 1198 600 1517.06 1598.02;</t>
  </si>
  <si>
    <t>1199 600 1517.06 6576.23; 1200 800 1517.06 1598.02; 1201 800 1517.06 6576.23;</t>
  </si>
  <si>
    <t>1202 1000 1517.06 1598.02; 1203 1000 1517.06 6576.23;</t>
  </si>
  <si>
    <t>1204 1200 1517.06 1598.02; 1205 1200 1517.06 6576.23;</t>
  </si>
  <si>
    <t>1206 1400 1517.06 1598.02; 1207 1400 1517.06 6576.23;</t>
  </si>
  <si>
    <t>1208 1600 1517.06 1598.02; 1209 1600 1517.06 6576.23;</t>
  </si>
  <si>
    <t>1210 1800 1517.06 1598.02; 1211 1800 1517.06 6576.23;</t>
  </si>
  <si>
    <t>1212 2000 1517.06 1598.02; 1213 2000 1517.06 6576.23;</t>
  </si>
  <si>
    <t>1214 2200 1517.06 1598.02; 1215 2200 1517.06 6576.23;</t>
  </si>
  <si>
    <t>1216 2400 1517.06 1598.02; 1217 2400 1517.06 6576.23;</t>
  </si>
  <si>
    <t>1218 2600 1517.06 1598.02; 1219 2600 1517.06 6576.23;</t>
  </si>
  <si>
    <t>1220 2800 1517.06 1598.02; 1221 2800 1517.06 6576.23;</t>
  </si>
  <si>
    <t>1222 3000 1517.06 1598.02; 1223 3000 1517.06 6576.23;</t>
  </si>
  <si>
    <t>1224 3200 1517.06 1598.02; 1225 3200 1517.06 6576.23;</t>
  </si>
  <si>
    <t>1226 3400 1517.06 1598.02; 1227 3400 1517.06 6576.23;</t>
  </si>
  <si>
    <t>1228 3600 1517.06 1598.02; 1229 3600 1517.06 6576.23;</t>
  </si>
  <si>
    <t>1230 3800 1517.06 1598.02; 1231 3800 1517.06 6576.23;</t>
  </si>
  <si>
    <t>1232 4000 1517.06 1598.02; 1233 4000 1517.06 6576.23;</t>
  </si>
  <si>
    <t>1234 4200 1517.06 1598.02; 1235 4200 1517.06 6576.23;</t>
  </si>
  <si>
    <t>1236 4400 1517.06 1598.02; 1237 4400 1517.06 6576.23;</t>
  </si>
  <si>
    <t>1238 4600 1517.06 1598.02; 1239 4600 1517.06 6576.23;</t>
  </si>
  <si>
    <t>1240 4800 1517.06 1598.02; 1241 4800 1517.06 6576.23;</t>
  </si>
  <si>
    <t>1242 5000 1517.06 1598.02; 1243 5000 1517.06 6576.23;</t>
  </si>
  <si>
    <t>1244 5200 1517.06 1598.02; 1245 5200 1517.06 6576.23;</t>
  </si>
  <si>
    <t>1246 5400 1517.06 1598.02; 1247 5400 1517.06 6576.23;</t>
  </si>
  <si>
    <t>1248 5600 1517.06 1598.02; 1249 5600 1517.06 6576.23;</t>
  </si>
  <si>
    <t>1250 5800 1517.06 1598.02; 1251 5800 1517.06 6576.23; 1252 -100 1532 5884.93;</t>
  </si>
  <si>
    <t>1253 0 1532 5777.23; 1254 0 1532 5976.93; 1255 0 1527.05 1797.76;</t>
  </si>
  <si>
    <t>1256 0 1527.05 6376.43; 1257 200 1527.05 1797.76; 1258 200 1527.05 6376.43;</t>
  </si>
  <si>
    <t>1259 400 1527.05 1797.76; 1260 400 1527.05 6376.43; 1261 600 1527.05 1797.76;</t>
  </si>
  <si>
    <t>1262 600 1527.05 6376.43; 1263 800 1527.05 1797.76; 1264 800 1527.05 6376.43;</t>
  </si>
  <si>
    <t>1265 1000 1527.05 1797.76; 1266 1000 1527.05 6376.43;</t>
  </si>
  <si>
    <t>1267 1200 1527.05 1797.76; 1268 1200 1527.05 6376.43;</t>
  </si>
  <si>
    <t>1269 1400 1527.05 1797.76; 1270 1400 1527.05 6376.43;</t>
  </si>
  <si>
    <t>1271 1600 1527.05 1797.76; 1272 1600 1527.05 6376.43;</t>
  </si>
  <si>
    <t>1273 1800 1527.05 1797.76; 1274 1800 1527.05 6376.43;</t>
  </si>
  <si>
    <t>1275 2000 1527.05 1797.76; 1276 2000 1527.05 6376.43;</t>
  </si>
  <si>
    <t>1277 2200 1527.05 1797.76; 1278 2200 1527.05 6376.43;</t>
  </si>
  <si>
    <t>1279 2400 1527.05 1797.76; 1280 2400 1527.05 6376.43;</t>
  </si>
  <si>
    <t>1281 2600 1527.05 1797.76; 1282 2600 1527.05 6376.43;</t>
  </si>
  <si>
    <t>1283 2800 1527.05 1797.76; 1284 2800 1527.05 6376.43;</t>
  </si>
  <si>
    <t>1285 3000 1527.05 1797.76; 1286 3000 1527.05 6376.43;</t>
  </si>
  <si>
    <t>1287 3200 1527.05 1797.76; 1288 3200 1527.05 6376.43;</t>
  </si>
  <si>
    <t>1289 3400 1527.05 1797.76; 1290 3400 1527.05 6376.43;</t>
  </si>
  <si>
    <t>1291 3600 1527.05 1797.76; 1292 3600 1527.05 6376.43;</t>
  </si>
  <si>
    <t>1293 3800 1527.05 1797.76; 1294 3800 1527.05 6376.43;</t>
  </si>
  <si>
    <t>1295 4000 1527.05 1797.76; 1296 4000 1527.05 6376.43;</t>
  </si>
  <si>
    <t>1297 4200 1527.05 1797.76; 1298 4200 1527.05 6376.43;</t>
  </si>
  <si>
    <t>1299 4400 1527.05 1797.76; 1300 4400 1527.05 6376.43;</t>
  </si>
  <si>
    <t>1301 4600 1527.05 1797.76; 1302 4600 1527.05 6376.43;</t>
  </si>
  <si>
    <t>1303 4800 1527.05 1797.76; 1304 4800 1527.05 6376.43;</t>
  </si>
  <si>
    <t>1305 5000 1527.05 1797.76; 1306 5000 1527.05 6376.43;</t>
  </si>
  <si>
    <t>1307 5200 1527.05 1797.76; 1308 5200 1527.05 6376.43;</t>
  </si>
  <si>
    <t>1309 5400 1527.05 1797.76; 1310 5400 1527.05 6376.43;</t>
  </si>
  <si>
    <t>1311 5600 1527.05 1797.76; 1312 5600 1527.05 6376.43;</t>
  </si>
  <si>
    <t>1313 5800 1527.05 1797.76; 1314 5800 1527.05 6376.43;</t>
  </si>
  <si>
    <t>1315 1600 1541.99 5577.43; 1316 1600 1541.99 5777.23;</t>
  </si>
  <si>
    <t>1317 1700 1536.99 5685.13; 1318 1800 1541.99 5577.43;</t>
  </si>
  <si>
    <t>1319 1800 1541.99 5777.23; 1320 4000 1541.99 5577.43;</t>
  </si>
  <si>
    <t>1321 4000 1541.99 5777.23; 1322 4100 1541.99 5685.13;</t>
  </si>
  <si>
    <t>1323 4200 1541.99 5577.43; 1324 4200 1541.99 5777.23;</t>
  </si>
  <si>
    <t>1325 5800 1541.99 5577.43; 1326 5800 1541.99 5777.23;</t>
  </si>
  <si>
    <t>1327 5900 1541.99 5685.13; 1328 0 1537.03 1997.52; 1329 0 1537.03 6176.73;</t>
  </si>
  <si>
    <t>1330 200 1537.03 1997.52; 1331 200 1537.03 6176.73; 1332 400 1537.03 1997.52;</t>
  </si>
  <si>
    <t>1333 400 1537.03 6176.73; 1334 600 1537.03 1997.52; 1335 600 1537.03 6176.73;</t>
  </si>
  <si>
    <t>1336 800 1537.03 1997.52; 1337 800 1537.03 6176.73; 1338 1000 1537.03 1997.52;</t>
  </si>
  <si>
    <t>1339 1000 1537.03 6176.73; 1340 1200 1537.03 1997.52;</t>
  </si>
  <si>
    <t>1341 1200 1537.03 6176.73; 1342 1400 1537.03 1997.52;</t>
  </si>
  <si>
    <t>1343 1400 1537.03 6176.73; 1344 1600 1537.03 1997.52;</t>
  </si>
  <si>
    <t>1345 1600 1537.03 6176.73; 1346 1800 1537.03 1997.52;</t>
  </si>
  <si>
    <t>1347 1800 1537.03 6176.73; 1348 2000 1537.03 1997.52;</t>
  </si>
  <si>
    <t>1349 2000 1537.03 6176.73; 1350 2200 1537.03 1997.52;</t>
  </si>
  <si>
    <t>1351 2200 1537.03 6176.73; 1352 2400 1537.03 1997.52;</t>
  </si>
  <si>
    <t>1353 2400 1537.03 6176.73; 1354 2600 1537.03 1997.52;</t>
  </si>
  <si>
    <t>1355 2600 1537.03 6176.73; 1356 2800 1537.03 1997.52;</t>
  </si>
  <si>
    <t>1357 2800 1537.03 6176.73; 1358 3000 1537.03 1997.52;</t>
  </si>
  <si>
    <t>1359 3000 1537.03 6176.73; 1360 3200 1537.03 1997.52;</t>
  </si>
  <si>
    <t>1361 3200 1537.03 6176.73; 1362 3400 1537.03 1997.52;</t>
  </si>
  <si>
    <t>1363 3400 1537.03 6176.73; 1364 3600 1537.03 1997.52;</t>
  </si>
  <si>
    <t>1365 3600 1537.03 6176.73; 1366 3800 1537.03 1997.52;</t>
  </si>
  <si>
    <t>1367 3800 1537.03 6176.73; 1368 4000 1537.03 1997.52;</t>
  </si>
  <si>
    <t>1369 4000 1537.03 6176.73; 1370 4200 1537.03 1997.52;</t>
  </si>
  <si>
    <t>1371 4200 1537.03 6176.73; 1372 4400 1537.03 1997.52;</t>
  </si>
  <si>
    <t>1373 4400 1537.03 6176.73; 1374 4600 1537.03 1997.52;</t>
  </si>
  <si>
    <t>1375 4600 1537.03 6176.73; 1376 4800 1537.03 1997.52;</t>
  </si>
  <si>
    <t>1377 4800 1537.03 6176.73; 1378 5000 1537.03 1997.52;</t>
  </si>
  <si>
    <t>1379 5000 1537.03 6176.73; 1380 5200 1537.03 1997.52;</t>
  </si>
  <si>
    <t>1381 5200 1537.03 6176.73; 1382 5400 1537.03 1997.52;</t>
  </si>
  <si>
    <t>1383 5400 1537.03 6176.73; 1384 5600 1537.03 1997.52;</t>
  </si>
  <si>
    <t>1385 5600 1537.03 6176.73; 1386 5800 1537.03 1997.52;</t>
  </si>
  <si>
    <t>1387 5800 1537.03 6176.73; 1388 0 1547.02 2197.27; 1389 0 1547.02 5976.93;</t>
  </si>
  <si>
    <t>1390 200 1547.02 2197.27; 1391 200 1547.02 5976.93; 1392 400 1547.02 2197.27;</t>
  </si>
  <si>
    <t>1393 400 1547.02 5976.93; 1394 600 1547.02 2197.27; 1395 600 1547.02 5976.93;</t>
  </si>
  <si>
    <t>1396 800 1547.02 2197.27; 1397 800 1547.02 5976.93; 1398 1000 1547.02 2197.27;</t>
  </si>
  <si>
    <t>1399 1000 1547.02 5976.93; 1400 1200 1547.02 2197.27;</t>
  </si>
  <si>
    <t>1401 1200 1547.02 5976.93; 1402 1400 1547.02 2197.27;</t>
  </si>
  <si>
    <t>1403 1400 1547.02 5976.93; 1404 1600 1547.02 2197.27;</t>
  </si>
  <si>
    <t>1405 1600 1547.02 5976.93; 1406 1800 1547.02 2197.27;</t>
  </si>
  <si>
    <t>1407 1800 1547.02 5976.93; 1408 2000 1547.02 2197.27;</t>
  </si>
  <si>
    <t>1409 2000 1547.02 5976.93; 1410 2200 1547.02 2197.27;</t>
  </si>
  <si>
    <t>1411 2200 1547.02 5976.93; 1412 2400 1547.02 2197.27;</t>
  </si>
  <si>
    <t>1413 2400 1547.02 5976.93; 1414 2600 1547.02 2197.27;</t>
  </si>
  <si>
    <t>1415 2600 1547.02 5976.93; 1416 2800 1547.02 2197.27;</t>
  </si>
  <si>
    <t>1417 2800 1547.02 5976.93; 1418 3000 1547.02 2197.27;</t>
  </si>
  <si>
    <t>1419 3000 1547.02 5976.93; 1420 3200 1547.02 2197.27;</t>
  </si>
  <si>
    <t>1421 3200 1547.02 5976.93; 1422 3400 1547.02 2197.27;</t>
  </si>
  <si>
    <t>1423 3400 1547.02 5976.93; 1424 3600 1547.02 2197.27;</t>
  </si>
  <si>
    <t>1425 3600 1547.02 5976.93; 1426 3800 1547.02 2197.27;</t>
  </si>
  <si>
    <t>1427 3800 1547.02 5976.93; 1428 4000 1547.02 2197.27;</t>
  </si>
  <si>
    <t>1429 4000 1547.02 5976.93; 1430 4200 1547.02 2197.27;</t>
  </si>
  <si>
    <t>1431 4200 1547.02 5976.93; 1432 4400 1547.02 2197.27;</t>
  </si>
  <si>
    <t>1433 4400 1547.02 5976.93; 1434 4600 1547.02 2197.27;</t>
  </si>
  <si>
    <t>1435 4600 1547.02 5976.93; 1436 4800 1547.02 2197.27;</t>
  </si>
  <si>
    <t>1437 4800 1547.02 5976.93; 1438 5000 1547.02 2197.27;</t>
  </si>
  <si>
    <t>1439 5000 1547.02 5976.93; 1440 5200 1547.02 2197.27;</t>
  </si>
  <si>
    <t>1441 5200 1547.02 5976.93; 1442 5400 1547.02 2197.27;</t>
  </si>
  <si>
    <t>1443 5400 1547.02 5976.93; 1444 5600 1547.02 2197.27;</t>
  </si>
  <si>
    <t>1445 5600 1547.02 5976.93; 1446 5800 1547.02 2197.27;</t>
  </si>
  <si>
    <t>1447 5800 1547.02 5976.93; 1448 -100 1548 8481.63; 1449 700 1548 8481.63;</t>
  </si>
  <si>
    <t>1450 800 1548 8481.63; 1451 900 1548 8481.63; 1452 1700 1548 8481.63;</t>
  </si>
  <si>
    <t>1453 2900 1548 8481.63; 1454 4100 1548 8481.63; 1455 5100 1548 8481.63;</t>
  </si>
  <si>
    <t>1456 5900 1548 8481.63; 1457 -100 1561.96 2888.61; 1458 0 1561.96 2996.26;</t>
  </si>
  <si>
    <t>1459 0 1561.96 2796.52; 1460 1600 1561.96 2996.26; 1461 1600 1561.96 2796.52;</t>
  </si>
  <si>
    <t>1462 1700 1556.96 2888.61; 1463 1800 1561.96 2996.26;</t>
  </si>
  <si>
    <t>1464 1800 1561.96 2796.52; 1465 4000 1561.96 2996.26;</t>
  </si>
  <si>
    <t>1466 4000 1561.96 2796.52; 1467 4100 1561.96 2888.61;</t>
  </si>
  <si>
    <t>1468 4200 1561.96 2996.26; 1469 4200 1561.96 2796.52;</t>
  </si>
  <si>
    <t>1470 5800 1561.96 2996.26; 1471 5800 1561.96 2796.52;</t>
  </si>
  <si>
    <t>1472 5900 1561.96 2888.61; 1473 0 1557 2397.01; 1474 0 1557 5777.23;</t>
  </si>
  <si>
    <t>1475 200 1557 2397.01; 1476 200 1557 5777.23; 1477 400 1557 2397.01;</t>
  </si>
  <si>
    <t>1478 400 1557 5777.23; 1479 600 1557 2397.01; 1480 600 1557 5777.23;</t>
  </si>
  <si>
    <t>1481 800 1557 2397.01; 1482 800 1557 5777.23; 1483 1000 1557 2397.01;</t>
  </si>
  <si>
    <t>1484 1000 1557 5777.23; 1485 1200 1557 2397.01; 1486 1200 1557 5777.23;</t>
  </si>
  <si>
    <t>1487 1400 1557 2397.01; 1488 1400 1557 5777.23; 1489 1600 1557 2397.01;</t>
  </si>
  <si>
    <t>1490 1600 1557 5777.23; 1491 1800 1557 2397.01; 1492 1800 1557 5777.23;</t>
  </si>
  <si>
    <t>1493 2000 1557 2397.01; 1494 2000 1557 5777.23; 1495 2200 1557 2397.01;</t>
  </si>
  <si>
    <t>1496 2200 1557 5777.23; 1497 2400 1557 2397.01; 1498 2400 1557 5777.23;</t>
  </si>
  <si>
    <t>1499 2600 1557 2397.01; 1500 2600 1557 5777.23; 1501 2800 1557 2397.01;</t>
  </si>
  <si>
    <t>1502 2800 1557 5777.23; 1503 3000 1557 2397.01; 1504 3000 1557 5777.23;</t>
  </si>
  <si>
    <t>1505 3200 1557 2397.01; 1506 3200 1557 5777.23; 1507 3400 1557 2397.01;</t>
  </si>
  <si>
    <t>1508 3400 1557 5777.23; 1509 3600 1557 2397.01; 1510 3600 1557 5777.23;</t>
  </si>
  <si>
    <t>1511 3800 1557 2397.01; 1512 3800 1557 5777.23; 1513 4000 1557 2397.01;</t>
  </si>
  <si>
    <t>1514 4000 1557 5777.23; 1515 4200 1557 2397.01; 1516 4200 1557 5777.23;</t>
  </si>
  <si>
    <t>1517 4400 1557 2397.01; 1518 4400 1557 5777.23; 1519 4600 1557 2397.01;</t>
  </si>
  <si>
    <t>1520 4600 1557 5777.23; 1521 4800 1557 2397.01; 1522 4800 1557 5777.23;</t>
  </si>
  <si>
    <t>1523 5000 1557 2397.01; 1524 5000 1557 5777.23; 1525 5200 1557 2397.01;</t>
  </si>
  <si>
    <t>1526 5200 1557 5777.23; 1527 5400 1557 2397.01; 1528 5400 1557 5777.23;</t>
  </si>
  <si>
    <t>1529 5600 1557 2397.01; 1530 5600 1557 5777.23; 1531 5800 1557 2397.01;</t>
  </si>
  <si>
    <t>1532 5800 1557 5777.23; 1533 0 1566.99 2596.77; 1534 0 1566.99 5577.43;</t>
  </si>
  <si>
    <t>1535 200 1566.99 2596.77; 1536 200 1566.99 5577.43; 1537 400 1566.99 2596.77;</t>
  </si>
  <si>
    <t>1538 400 1566.99 5577.43; 1539 600 1566.99 2596.77; 1540 600 1566.99 5577.43;</t>
  </si>
  <si>
    <t>1541 800 1566.99 2596.77; 1542 800 1566.99 5577.43; 1543 1000 1566.99 2596.77;</t>
  </si>
  <si>
    <t>1544 1000 1566.99 5577.43; 1545 1200 1566.99 2596.77;</t>
  </si>
  <si>
    <t>1546 1200 1566.99 5577.43; 1547 1400 1566.99 2596.77;</t>
  </si>
  <si>
    <t>1548 1400 1566.99 5577.43; 1549 1600 1566.99 2596.77;</t>
  </si>
  <si>
    <t>1550 1600 1566.99 5577.43; 1551 1800 1566.99 2596.77;</t>
  </si>
  <si>
    <t>1552 1800 1566.99 5577.43; 1553 2000 1566.99 2596.77;</t>
  </si>
  <si>
    <t>1554 2000 1566.99 5577.43; 1555 2200 1566.99 2596.77;</t>
  </si>
  <si>
    <t>1556 2200 1566.99 5577.43; 1557 2400 1566.99 2596.77;</t>
  </si>
  <si>
    <t>1558 2400 1566.99 5577.43; 1559 2600 1566.99 2596.77;</t>
  </si>
  <si>
    <t>1560 2600 1566.99 5577.43; 1561 2800 1566.99 2596.77;</t>
  </si>
  <si>
    <t>1562 2800 1566.99 5577.43; 1563 3000 1566.99 2596.77;</t>
  </si>
  <si>
    <t>1564 3000 1566.99 5577.43; 1565 3200 1566.99 2596.77;</t>
  </si>
  <si>
    <t>1566 3200 1566.99 5577.43; 1567 3400 1566.99 2596.77;</t>
  </si>
  <si>
    <t>1568 3400 1566.99 5577.43; 1569 3600 1566.99 2596.77;</t>
  </si>
  <si>
    <t>1570 3600 1566.99 5577.43; 1571 3800 1566.99 2596.77;</t>
  </si>
  <si>
    <t>1572 3800 1566.99 5577.43; 1573 4000 1566.99 2596.77;</t>
  </si>
  <si>
    <t>1574 4000 1566.99 5577.43; 1575 4200 1566.99 2596.77;</t>
  </si>
  <si>
    <t>1576 4200 1566.99 5577.43; 1577 4400 1566.99 2596.77;</t>
  </si>
  <si>
    <t>1578 4400 1566.99 5577.43; 1579 4600 1566.99 2596.77;</t>
  </si>
  <si>
    <t>1580 4600 1566.99 5577.43; 1581 4800 1566.99 2596.77;</t>
  </si>
  <si>
    <t>1582 4800 1566.99 5577.43; 1583 5000 1566.99 2596.77;</t>
  </si>
  <si>
    <t>1584 5000 1566.99 5577.43; 1585 5200 1566.99 2596.77;</t>
  </si>
  <si>
    <t>1586 5200 1566.99 5577.43; 1587 5400 1566.99 2596.77;</t>
  </si>
  <si>
    <t>1588 5400 1566.99 5577.43; 1589 5600 1566.99 2596.77;</t>
  </si>
  <si>
    <t>1590 5600 1566.99 5577.43; 1591 5800 1566.99 2596.77;</t>
  </si>
  <si>
    <t>1592 5800 1566.99 5577.43; 1593 -100 1567.97 92.1005; 1594 -100 1567.97 0;</t>
  </si>
  <si>
    <t>1595 800 1567.97 0; 1596 1700 1567.97 92.1005; 1597 1700 1567.97 0;</t>
  </si>
  <si>
    <t>1598 2900 1567.97 92.1005; 1599 2900 1567.97 0; 1600 4100 1567.97 92.1005;</t>
  </si>
  <si>
    <t>1601 4100 1567.97 0; 1602 5100 1567.97 92.1005; 1603 5100 1567.97 0;</t>
  </si>
  <si>
    <t>1604 5900 1567.97 92.1005; 1605 5900 1567.97 0; 1606 -100 1581.94 4886.13;</t>
  </si>
  <si>
    <t>1607 0 1581.94 4778.43; 1608 0 1581.94 4978.23; 1609 5900 1576.94 4886.13;</t>
  </si>
  <si>
    <t>1610 0 1576.98 2796.52; 1611 0 1576.98 5377.73; 1612 200 1576.98 2796.52;</t>
  </si>
  <si>
    <t>1613 200 1576.98 5377.73; 1614 400 1576.98 2796.52; 1615 400 1576.98 5377.73;</t>
  </si>
  <si>
    <t>1616 600 1576.98 2796.52; 1617 600 1576.98 5377.73; 1618 800 1576.98 2796.52;</t>
  </si>
  <si>
    <t>1619 800 1576.98 5377.73; 1620 1000 1576.98 2796.52; 1621 1000 1576.98 5377.73;</t>
  </si>
  <si>
    <t>1622 1200 1576.98 2796.52; 1623 1200 1576.98 5377.73;</t>
  </si>
  <si>
    <t>1624 1400 1576.98 2796.52; 1625 1400 1576.98 5377.73;</t>
  </si>
  <si>
    <t>1626 1600 1576.98 2796.52; 1627 1600 1576.98 5377.73;</t>
  </si>
  <si>
    <t>1628 1800 1576.98 2796.52; 1629 1800 1576.98 5377.73;</t>
  </si>
  <si>
    <t>1630 2000 1576.98 2796.52; 1631 2000 1576.98 5377.73;</t>
  </si>
  <si>
    <t>1632 2200 1576.98 2796.52; 1633 2200 1576.98 5377.73;</t>
  </si>
  <si>
    <t>1634 2400 1576.98 2796.52; 1635 2400 1576.98 5377.73;</t>
  </si>
  <si>
    <t>1636 2600 1576.98 2796.52; 1637 2600 1576.98 5377.73;</t>
  </si>
  <si>
    <t>1638 2800 1576.98 2796.52; 1639 2800 1576.98 5377.73;</t>
  </si>
  <si>
    <t>1640 3000 1576.98 2796.52; 1641 3000 1576.98 5377.73;</t>
  </si>
  <si>
    <t>1642 3200 1576.98 2796.52; 1643 3200 1576.98 5377.73;</t>
  </si>
  <si>
    <t>1644 3400 1576.98 2796.52; 1645 3400 1576.98 5377.73;</t>
  </si>
  <si>
    <t>1646 3600 1576.98 2796.52; 1647 3600 1576.98 5377.73;</t>
  </si>
  <si>
    <t>1648 3800 1576.98 2796.52; 1649 3800 1576.98 5377.73;</t>
  </si>
  <si>
    <t>1650 4000 1576.98 2796.52; 1651 4000 1576.98 5377.73;</t>
  </si>
  <si>
    <t>1652 4200 1576.98 2796.52; 1653 4200 1576.98 5377.73;</t>
  </si>
  <si>
    <t>1654 4400 1576.98 2796.52; 1655 4400 1576.98 5377.73;</t>
  </si>
  <si>
    <t>1656 4600 1576.98 2796.52; 1657 4600 1576.98 5377.73;</t>
  </si>
  <si>
    <t>1658 4800 1576.98 2796.52; 1659 4800 1576.98 5377.73;</t>
  </si>
  <si>
    <t>1660 5000 1576.98 2796.52; 1661 5000 1576.98 5377.73;</t>
  </si>
  <si>
    <t>1662 5200 1576.98 2796.52; 1663 5200 1576.98 5377.73;</t>
  </si>
  <si>
    <t>1664 5400 1576.98 2796.52; 1665 5400 1576.98 5377.73;</t>
  </si>
  <si>
    <t>1666 5600 1576.98 2796.52; 1667 5600 1576.98 5377.73;</t>
  </si>
  <si>
    <t>1668 5800 1576.98 2796.52; 1669 5800 1576.98 5377.73;</t>
  </si>
  <si>
    <t>1670 -100 1577.96 7882.43; 1671 5900 1577.96 7882.43; 1672 -100 1578 8481.63;</t>
  </si>
  <si>
    <t>1673 100 1578 8481.63; 1674 300 1578 8481.63; 1675 500 1578 8481.63;</t>
  </si>
  <si>
    <t>1676 700 1578 8481.63; 1677 900 1578 8481.63; 1678 1100 1578 8481.63;</t>
  </si>
  <si>
    <t>1679 1300 1578 8481.63; 1680 1500 1578 8481.63; 1681 1700 1578 8481.63;</t>
  </si>
  <si>
    <t>1682 1900 1578 8481.63; 1683 2100 1578 8481.63; 1684 2300 1578 8481.63;</t>
  </si>
  <si>
    <t>1685 2500 1578 8481.63; 1686 2700 1578 8481.63; 1687 2900 1578 8481.63;</t>
  </si>
  <si>
    <t>1688 3100 1578 8481.63; 1689 3300 1578 8481.63; 1690 3500 1578 8481.63;</t>
  </si>
  <si>
    <t>1691 3700 1578 8481.63; 1692 3900 1578 8481.63; 1693 4100 1578 8481.63;</t>
  </si>
  <si>
    <t>1694 4300 1578 8481.63; 1695 4500 1578 8481.63; 1696 4700 1578 8481.63;</t>
  </si>
  <si>
    <t>1697 4900 1578 8481.63; 1698 5100 1578 8481.63; 1699 5300 1578 8481.63;</t>
  </si>
  <si>
    <t>1700 5500 1578 8481.63; 1701 5700 1578 8481.63; 1702 5900 1578 8481.63;</t>
  </si>
  <si>
    <t>1703 0 1586.96 2996.26; 1704 0 1586.96 5177.93; 1705 200 1586.96 2996.26;</t>
  </si>
  <si>
    <t>1706 200 1586.96 5177.93; 1707 400 1586.96 2996.26; 1708 400 1586.96 5177.93;</t>
  </si>
  <si>
    <t>1709 600 1586.96 2996.26; 1710 600 1586.96 5177.93; 1711 800 1586.96 2996.26;</t>
  </si>
  <si>
    <t>1712 800 1586.96 5177.93; 1713 1000 1586.96 2996.26; 1714 1000 1586.96 5177.93;</t>
  </si>
  <si>
    <t>1715 1200 1586.96 2996.26; 1716 1200 1586.96 5177.93;</t>
  </si>
  <si>
    <t>1717 1400 1586.96 2996.26; 1718 1400 1586.96 5177.93;</t>
  </si>
  <si>
    <t>1719 1600 1586.96 2996.26; 1720 1600 1586.96 5177.93;</t>
  </si>
  <si>
    <t>1721 1800 1586.96 2996.26; 1722 1800 1586.96 5177.93;</t>
  </si>
  <si>
    <t>1723 2000 1586.96 2996.26; 1724 2000 1586.96 5177.93;</t>
  </si>
  <si>
    <t>1725 2200 1586.96 2996.26; 1726 2200 1586.96 5177.93;</t>
  </si>
  <si>
    <t>1727 2400 1586.96 2996.26; 1728 2400 1586.96 5177.93;</t>
  </si>
  <si>
    <t>1729 2600 1586.96 2996.26; 1730 2600 1586.96 5177.93;</t>
  </si>
  <si>
    <t>1731 2800 1586.96 2996.26; 1732 2800 1586.96 5177.93;</t>
  </si>
  <si>
    <t>1733 3000 1586.96 2996.26; 1734 3000 1586.96 5177.93;</t>
  </si>
  <si>
    <t>1735 3200 1586.96 2996.26; 1736 3200 1586.96 5177.93;</t>
  </si>
  <si>
    <t>1737 3400 1586.96 2996.26; 1738 3400 1586.96 5177.93;</t>
  </si>
  <si>
    <t>1739 3600 1586.96 2996.26; 1740 3600 1586.96 5177.93;</t>
  </si>
  <si>
    <t>1741 3800 1586.96 2996.26; 1742 3800 1586.96 5177.93;</t>
  </si>
  <si>
    <t>1743 4000 1586.96 2996.26; 1744 4000 1586.96 5177.93;</t>
  </si>
  <si>
    <t>1745 4200 1586.96 2996.26; 1746 4200 1586.96 5177.93;</t>
  </si>
  <si>
    <t>1747 4400 1586.96 2996.26; 1748 4400 1586.96 5177.93;</t>
  </si>
  <si>
    <t>1749 4600 1586.96 2996.26; 1750 4600 1586.96 5177.93;</t>
  </si>
  <si>
    <t>1751 4800 1586.96 2996.26; 1752 4800 1586.96 5177.93;</t>
  </si>
  <si>
    <t>1753 5000 1586.96 2996.26; 1754 5000 1586.96 5177.93;</t>
  </si>
  <si>
    <t>1755 5200 1586.96 2996.26; 1756 5200 1586.96 5177.93;</t>
  </si>
  <si>
    <t>1757 5400 1586.96 2996.26; 1758 5400 1586.96 5177.93;</t>
  </si>
  <si>
    <t>1759 5600 1586.96 2996.26; 1760 5600 1586.96 5177.93;</t>
  </si>
  <si>
    <t>1761 5800 1586.96 2996.26; 1762 5800 1586.96 5177.93;</t>
  </si>
  <si>
    <t>1763 -100 1587.98 8281.93; 1764 100 1587.98 8281.93; 1765 300 1587.98 8281.93;</t>
  </si>
  <si>
    <t>1766 500 1587.98 8281.93; 1767 700 1587.98 8281.93; 1768 900 1587.98 8281.93;</t>
  </si>
  <si>
    <t>1769 1100 1587.98 8281.93; 1770 1300 1587.98 8281.93;</t>
  </si>
  <si>
    <t>1771 1500 1587.98 8281.93; 1772 1700 1587.98 8281.93;</t>
  </si>
  <si>
    <t>1773 1900 1587.98 8281.93; 1774 2100 1587.98 8281.93;</t>
  </si>
  <si>
    <t>1775 2300 1587.98 8281.93; 1776 2500 1587.98 8281.93;</t>
  </si>
  <si>
    <t>1777 2700 1587.98 8281.93; 1778 2900 1587.98 8281.93;</t>
  </si>
  <si>
    <t>1779 3100 1587.98 8281.93; 1780 3300 1587.98 8281.93;</t>
  </si>
  <si>
    <t>1781 3500 1587.98 8281.93; 1782 3700 1587.98 8281.93;</t>
  </si>
  <si>
    <t>1783 3900 1587.98 8281.93; 1784 4100 1587.98 8281.93;</t>
  </si>
  <si>
    <t>1785 4300 1587.98 8281.93; 1786 4500 1587.98 8281.93;</t>
  </si>
  <si>
    <t>1787 4700 1587.98 8281.93; 1788 4900 1587.98 8281.93;</t>
  </si>
  <si>
    <t>1789 5100 1587.98 8281.93; 1790 5300 1587.98 8281.93;</t>
  </si>
  <si>
    <t>1791 5500 1587.98 8281.93; 1792 5700 1587.98 8281.93;</t>
  </si>
  <si>
    <t>1793 5900 1587.98 8281.93; 1794 0 1596.95 3196.02; 1795 0 1596.95 4978.23;</t>
  </si>
  <si>
    <t>1796 200 1596.95 3196.02; 1797 200 1596.95 4978.23; 1798 400 1596.95 3196.02;</t>
  </si>
  <si>
    <t>1799 400 1596.95 4978.23; 1800 600 1596.95 3196.02; 1801 600 1596.95 4978.23;</t>
  </si>
  <si>
    <t>1802 800 1596.95 3196.02; 1803 800 1596.95 4978.23; 1804 1000 1596.95 3196.02;</t>
  </si>
  <si>
    <t>1805 1000 1596.95 4978.23; 1806 1200 1596.95 3196.02;</t>
  </si>
  <si>
    <t>1807 1200 1596.95 4978.23; 1808 1400 1596.95 3196.02;</t>
  </si>
  <si>
    <t>1809 1400 1596.95 4978.23; 1810 1600 1596.95 3196.02;</t>
  </si>
  <si>
    <t>1811 1600 1596.95 4978.23; 1812 1800 1596.95 3196.02;</t>
  </si>
  <si>
    <t>1813 1800 1596.95 4978.23; 1814 2000 1596.95 3196.02;</t>
  </si>
  <si>
    <t>1815 2000 1596.95 4978.23; 1816 2200 1596.95 3196.02;</t>
  </si>
  <si>
    <t>1817 2200 1596.95 4978.23; 1818 2400 1596.95 3196.02;</t>
  </si>
  <si>
    <t>1819 2400 1596.95 4978.23; 1820 2600 1596.95 3196.02;</t>
  </si>
  <si>
    <t>1821 2600 1596.95 4978.23; 1822 2800 1596.95 3196.02;</t>
  </si>
  <si>
    <t>1823 2800 1596.95 4978.23; 1824 3000 1596.95 3196.02;</t>
  </si>
  <si>
    <t>1825 3000 1596.95 4978.23; 1826 3200 1596.95 3196.02;</t>
  </si>
  <si>
    <t>1827 3200 1596.95 4978.23; 1828 3400 1596.95 3196.02;</t>
  </si>
  <si>
    <t>1829 3400 1596.95 4978.23; 1830 3600 1596.95 3196.02;</t>
  </si>
  <si>
    <t>1831 3600 1596.95 4978.23; 1832 3800 1596.95 3196.02;</t>
  </si>
  <si>
    <t>1833 3800 1596.95 4978.23; 1834 4000 1596.95 3196.02;</t>
  </si>
  <si>
    <t>1835 4000 1596.95 4978.23; 1836 4200 1596.95 3196.02;</t>
  </si>
  <si>
    <t>1837 4200 1596.95 4978.23; 1838 4400 1596.95 3196.02;</t>
  </si>
  <si>
    <t>1839 4400 1596.95 4978.23; 1840 4600 1596.95 3196.02;</t>
  </si>
  <si>
    <t>1841 4600 1596.95 4978.23; 1842 4800 1596.95 3196.02;</t>
  </si>
  <si>
    <t>1843 4800 1596.95 4978.23; 1844 5000 1596.95 3196.02;</t>
  </si>
  <si>
    <t>1845 5000 1596.95 4978.23; 1846 5200 1596.95 3196.02;</t>
  </si>
  <si>
    <t>1847 5200 1596.95 4978.23; 1848 5400 1596.95 3196.02;</t>
  </si>
  <si>
    <t>1849 5400 1596.95 4978.23; 1850 5600 1596.95 3196.02;</t>
  </si>
  <si>
    <t>1851 5600 1596.95 4978.23; 1852 5800 1596.95 3196.02;</t>
  </si>
  <si>
    <t>1853 5800 1596.95 4978.23; 1854 -100 1597.97 92.1005;</t>
  </si>
  <si>
    <t>1855 -100 1597.97 8082.13; 1856 100 1597.97 92.1005; 1857 100 1597.97 8082.13;</t>
  </si>
  <si>
    <t>1858 300 1597.97 92.1005; 1859 300 1597.97 8082.13; 1860 500 1597.97 92.1005;</t>
  </si>
  <si>
    <t>1861 500 1597.97 8082.13; 1862 700 1597.97 92.1005; 1863 700 1597.97 8082.13;</t>
  </si>
  <si>
    <t>1864 900 1597.97 92.1005; 1865 900 1597.97 8082.13; 1866 1100 1597.97 92.1005;</t>
  </si>
  <si>
    <t>1867 1100 1597.97 8082.13; 1868 1300 1597.97 92.1005;</t>
  </si>
  <si>
    <t>1869 1300 1597.97 8082.13; 1870 1500 1597.97 92.1005;</t>
  </si>
  <si>
    <t>1871 1500 1597.97 8082.13; 1872 1700 1597.97 92.1005;</t>
  </si>
  <si>
    <t>1873 1700 1597.97 8082.13; 1874 1900 1597.97 92.1005;</t>
  </si>
  <si>
    <t>1875 1900 1597.97 8082.13; 1876 2100 1597.97 92.1005;</t>
  </si>
  <si>
    <t>1877 2100 1597.97 8082.13; 1878 2300 1597.97 92.1005;</t>
  </si>
  <si>
    <t>1879 2300 1597.97 8082.13; 1880 2500 1597.97 92.1005;</t>
  </si>
  <si>
    <t>1881 2500 1597.97 8082.13; 1882 2700 1597.97 92.1005;</t>
  </si>
  <si>
    <t>1883 2700 1597.97 8082.13; 1884 2900 1597.97 92.1005;</t>
  </si>
  <si>
    <t>1885 2900 1597.97 8082.13; 1886 3100 1597.97 92.1005;</t>
  </si>
  <si>
    <t>1887 3100 1597.97 8082.13; 1888 3300 1597.97 92.1005;</t>
  </si>
  <si>
    <t>1889 3300 1597.97 8082.13; 1890 3500 1597.97 92.1005;</t>
  </si>
  <si>
    <t>1891 3500 1597.97 8082.13; 1892 3700 1597.97 92.1005;</t>
  </si>
  <si>
    <t>1893 3700 1597.97 8082.13; 1894 3900 1597.97 92.1005;</t>
  </si>
  <si>
    <t>1895 3900 1597.97 8082.13; 1896 4100 1597.97 92.1005;</t>
  </si>
  <si>
    <t>1897 4100 1597.97 8082.13; 1898 4300 1597.97 92.1005;</t>
  </si>
  <si>
    <t>1899 4300 1597.97 8082.13; 1900 4500 1597.97 92.1005;</t>
  </si>
  <si>
    <t>1901 4500 1597.97 8082.13; 1902 4700 1597.97 92.1005;</t>
  </si>
  <si>
    <t>1903 4700 1597.97 8082.13; 1904 4900 1597.97 92.1005;</t>
  </si>
  <si>
    <t>1905 4900 1597.97 8082.13; 1906 5100 1597.97 92.1005;</t>
  </si>
  <si>
    <t>1907 5100 1597.97 8082.13; 1908 5300 1597.97 92.1005;</t>
  </si>
  <si>
    <t>1909 5300 1597.97 8082.13; 1910 5500 1597.97 92.1005;</t>
  </si>
  <si>
    <t>1911 5500 1597.97 8082.13; 1912 5700 1597.97 92.1005;</t>
  </si>
  <si>
    <t>1913 5700 1597.97 8082.13; 1914 5900 1597.97 92.1005;</t>
  </si>
  <si>
    <t>1915 5900 1597.97 8082.13; 1916 -100 1611.89 3887.36; 1917 0 1611.89 3995.02;</t>
  </si>
  <si>
    <t>1918 0 1611.89 3795.27; 1919 5900 1606.89 3887.36; 1920 0 1606.94 3395.77;</t>
  </si>
  <si>
    <t>1921 0 1606.94 4778.43; 1922 200 1606.94 3395.77; 1923 200 1606.94 4778.43;</t>
  </si>
  <si>
    <t>1924 400 1606.94 3395.77; 1925 400 1606.94 4778.43; 1926 600 1606.94 3395.77;</t>
  </si>
  <si>
    <t>1927 600 1606.94 4778.43; 1928 800 1606.94 3395.77; 1929 800 1606.94 4778.43;</t>
  </si>
  <si>
    <t>1930 1000 1606.94 3395.77; 1931 1000 1606.94 4778.43;</t>
  </si>
  <si>
    <t>1932 1200 1606.94 3395.77; 1933 1200 1606.94 4778.43;</t>
  </si>
  <si>
    <t>1934 1400 1606.94 3395.77; 1935 1400 1606.94 4778.43;</t>
  </si>
  <si>
    <t>1936 1600 1606.94 3395.77; 1937 1600 1606.94 4778.43;</t>
  </si>
  <si>
    <t>1938 1800 1606.94 3395.77; 1939 1800 1606.94 4778.43;</t>
  </si>
  <si>
    <t>1940 2000 1606.94 3395.77; 1941 2000 1606.94 4778.43;</t>
  </si>
  <si>
    <t>1942 2200 1606.94 3395.77; 1943 2200 1606.94 4778.43;</t>
  </si>
  <si>
    <t>1944 2400 1606.94 3395.77; 1945 2400 1606.94 4778.43;</t>
  </si>
  <si>
    <t>1946 2600 1606.94 3395.77; 1947 2600 1606.94 4778.43;</t>
  </si>
  <si>
    <t>1948 2800 1606.94 3395.77; 1949 2800 1606.94 4778.43;</t>
  </si>
  <si>
    <t>1950 3000 1606.94 3395.77; 1951 3000 1606.94 4778.43;</t>
  </si>
  <si>
    <t>1952 3200 1606.94 3395.77; 1953 3200 1606.94 4778.43;</t>
  </si>
  <si>
    <t>1954 3400 1606.94 3395.77; 1955 3400 1606.94 4778.43;</t>
  </si>
  <si>
    <t>1956 3600 1606.94 3395.77; 1957 3600 1606.94 4778.43;</t>
  </si>
  <si>
    <t>1958 3800 1606.94 3395.77; 1959 3800 1606.94 4778.43;</t>
  </si>
  <si>
    <t>1960 4000 1606.94 3395.77; 1961 4000 1606.94 4778.43;</t>
  </si>
  <si>
    <t>1962 4200 1606.94 3395.77; 1963 4200 1606.94 4778.43;</t>
  </si>
  <si>
    <t>1964 4400 1606.94 3395.77; 1965 4400 1606.94 4778.43;</t>
  </si>
  <si>
    <t>1966 4600 1606.94 3395.77; 1967 4600 1606.94 4778.43;</t>
  </si>
  <si>
    <t>1968 4800 1606.94 3395.77; 1969 4800 1606.94 4778.43;</t>
  </si>
  <si>
    <t>1970 5000 1606.94 3395.77; 1971 5000 1606.94 4778.43;</t>
  </si>
  <si>
    <t>1972 5200 1606.94 3395.77; 1973 5200 1606.94 4778.43;</t>
  </si>
  <si>
    <t>1974 5400 1606.94 3395.77; 1975 5400 1606.94 4778.43;</t>
  </si>
  <si>
    <t>1976 5600 1606.94 3395.77; 1977 5600 1606.94 4778.43;</t>
  </si>
  <si>
    <t>1978 5800 1606.94 3395.77; 1979 5800 1606.94 4778.43; 1980 -100 1607.91 891.1;</t>
  </si>
  <si>
    <t>1981 -100 1607.96 291.85; 1982 -100 1607.96 7882.43; 1983 100 1607.96 291.85;</t>
  </si>
  <si>
    <t>1984 100 1607.96 7882.43; 1985 300 1607.96 291.85; 1986 300 1607.96 7882.43;</t>
  </si>
  <si>
    <t>1987 500 1607.96 291.85; 1988 500 1607.96 7882.43; 1989 700 1607.96 291.85;</t>
  </si>
  <si>
    <t>1990 700 1607.96 7882.43; 1991 900 1607.96 291.85; 1992 900 1607.96 7882.43;</t>
  </si>
  <si>
    <t>1993 1100 1607.96 291.85; 1994 1100 1607.96 7882.43; 1995 1300 1607.96 291.85;</t>
  </si>
  <si>
    <t>1996 1300 1607.96 7882.43; 1997 1500 1607.96 291.85; 1998 1500 1607.96 7882.43;</t>
  </si>
  <si>
    <t>1999 1700 1607.96 291.85; 2000 1700 1607.96 7882.43; 2001 1900 1607.96 291.85;</t>
  </si>
  <si>
    <t>2002 1900 1607.96 7882.43; 2003 2100 1607.96 291.85; 2004 2100 1607.96 7882.43;</t>
  </si>
  <si>
    <t>2005 2300 1607.96 291.85; 2006 2300 1607.96 7882.43; 2007 2500 1607.96 291.85;</t>
  </si>
  <si>
    <t>2008 2500 1607.96 7882.43; 2009 2700 1607.96 291.85; 2010 2700 1607.96 7882.43;</t>
  </si>
  <si>
    <t>2011 2900 1607.96 291.85; 2012 2900 1607.96 7882.43; 2013 3100 1607.96 291.85;</t>
  </si>
  <si>
    <t>2014 3100 1607.96 7882.43; 2015 3300 1607.96 291.85; 2016 3300 1607.96 7882.43;</t>
  </si>
  <si>
    <t>2017 3500 1607.96 291.85; 2018 3500 1607.96 7882.43; 2019 3700 1607.96 291.85;</t>
  </si>
  <si>
    <t>2020 3700 1607.96 7882.43; 2021 3900 1607.96 291.85; 2022 3900 1607.96 7882.43;</t>
  </si>
  <si>
    <t>2023 4100 1607.96 291.85; 2024 4100 1607.96 7882.43; 2025 4300 1607.96 291.85;</t>
  </si>
  <si>
    <t>2026 4300 1607.96 7882.43; 2027 4500 1607.96 291.85; 2028 4500 1607.96 7882.43;</t>
  </si>
  <si>
    <t>2029 4700 1607.96 291.85; 2030 4700 1607.96 7882.43; 2031 4900 1607.96 291.85;</t>
  </si>
  <si>
    <t>2032 4900 1607.96 7882.43; 2033 5100 1607.96 291.85; 2034 5100 1607.96 7882.43;</t>
  </si>
  <si>
    <t>2035 5300 1607.96 291.85; 2036 5300 1607.96 7882.43; 2037 5500 1607.96 291.85;</t>
  </si>
  <si>
    <t>2038 5500 1607.96 7882.43; 2039 5700 1607.96 291.85; 2040 5700 1607.96 7882.43;</t>
  </si>
  <si>
    <t>2041 5900 1607.96 291.85; 2042 5900 1607.96 7882.43; 2043 0 1616.92 3595.52;</t>
  </si>
  <si>
    <t>2044 0 1616.92 4578.7; 2045 200 1616.92 3595.52; 2046 200 1616.92 4578.7;</t>
  </si>
  <si>
    <t>2047 400 1616.92 3595.52; 2048 400 1616.92 4578.7; 2049 600 1616.92 3595.52;</t>
  </si>
  <si>
    <t>2050 600 1616.92 4578.7; 2051 800 1616.92 3595.52; 2052 800 1616.92 4578.7;</t>
  </si>
  <si>
    <t>2053 1000 1616.92 3595.52; 2054 1000 1616.92 4578.7; 2055 1200 1616.92 3595.52;</t>
  </si>
  <si>
    <t>2056 1200 1616.92 4578.7; 2057 1400 1616.92 3595.52; 2058 1400 1616.92 4578.7;</t>
  </si>
  <si>
    <t>2059 1600 1616.92 3595.52; 2060 1600 1616.92 4578.7; 2061 1800 1616.92 3595.52;</t>
  </si>
  <si>
    <t>2062 1800 1616.92 4578.7; 2063 2000 1616.92 3595.52; 2064 2000 1616.92 4578.7;</t>
  </si>
  <si>
    <t>2065 2200 1616.92 3595.52; 2066 2200 1616.92 4578.7; 2067 2400 1616.92 3595.52;</t>
  </si>
  <si>
    <t>2068 2400 1616.92 4578.7; 2069 2600 1616.92 3595.52; 2070 2600 1616.92 4578.7;</t>
  </si>
  <si>
    <t>2071 2800 1616.92 3595.52; 2072 2800 1616.92 4578.7; 2073 3000 1616.92 3595.52;</t>
  </si>
  <si>
    <t>2074 3000 1616.92 4578.7; 2075 3200 1616.92 3595.52; 2076 3200 1616.92 4578.7;</t>
  </si>
  <si>
    <t>2077 3400 1616.92 3595.52; 2078 3400 1616.92 4578.7; 2079 3600 1616.92 3595.52;</t>
  </si>
  <si>
    <t>2080 3600 1616.92 4578.7; 2081 3800 1616.92 3595.52; 2082 3800 1616.92 4578.7;</t>
  </si>
  <si>
    <t>2083 4000 1616.92 3595.52; 2084 4000 1616.92 4578.7; 2085 4200 1616.92 3595.52;</t>
  </si>
  <si>
    <t>2086 4200 1616.92 4578.7; 2087 4400 1616.92 3595.52; 2088 4400 1616.92 4578.7;</t>
  </si>
  <si>
    <t>2089 4600 1616.92 3595.52; 2090 4600 1616.92 4578.7; 2091 4800 1616.92 3595.52;</t>
  </si>
  <si>
    <t>2092 4800 1616.92 4578.7; 2093 5000 1616.92 3595.52; 2094 5000 1616.92 4578.7;</t>
  </si>
  <si>
    <t>2095 5200 1616.92 3595.52; 2096 5200 1616.92 4578.7; 2097 5400 1616.92 3595.52;</t>
  </si>
  <si>
    <t>2098 5400 1616.92 4578.7; 2099 5600 1616.92 3595.52; 2100 5600 1616.92 4578.7;</t>
  </si>
  <si>
    <t>2101 5800 1616.92 3595.52; 2102 5800 1616.92 4578.7; 2103 -100 1617.94 491.6;</t>
  </si>
  <si>
    <t>2104 -100 1617.94 7682.63; 2105 100 1617.94 491.6; 2106 100 1617.94 7682.63;</t>
  </si>
  <si>
    <t>2107 300 1617.94 491.6; 2108 300 1617.94 7682.63; 2109 500 1617.94 491.6;</t>
  </si>
  <si>
    <t>2110 500 1617.94 7682.63; 2111 700 1617.94 491.6; 2112 700 1617.94 7682.63;</t>
  </si>
  <si>
    <t>2113 900 1617.94 491.6; 2114 900 1617.94 7682.63; 2115 1100 1617.94 491.6;</t>
  </si>
  <si>
    <t>2116 1100 1617.94 7682.63; 2117 1300 1617.94 491.6; 2118 1300 1617.94 7682.63;</t>
  </si>
  <si>
    <t>2119 1500 1617.94 491.6; 2120 1500 1617.94 7682.63; 2121 1700 1617.94 491.6;</t>
  </si>
  <si>
    <t>2122 1700 1617.94 7682.63; 2123 1900 1617.94 491.6; 2124 1900 1617.94 7682.63;</t>
  </si>
  <si>
    <t>2125 2100 1617.94 491.6; 2126 2100 1617.94 7682.63; 2127 2300 1617.94 491.6;</t>
  </si>
  <si>
    <t>2128 2300 1617.94 7682.63; 2129 2500 1617.94 491.6; 2130 2500 1617.94 7682.63;</t>
  </si>
  <si>
    <t>2131 2700 1617.94 491.6; 2132 2700 1617.94 7682.63; 2133 2900 1617.94 491.6;</t>
  </si>
  <si>
    <t>2134 2900 1617.94 7682.63; 2135 3100 1617.94 491.6; 2136 3100 1617.94 7682.63;</t>
  </si>
  <si>
    <t>2137 3300 1617.94 491.6; 2138 3300 1617.94 7682.63; 2139 3500 1617.94 491.6;</t>
  </si>
  <si>
    <t>2140 3500 1617.94 7682.63; 2141 3700 1617.94 491.6; 2142 3700 1617.94 7682.63;</t>
  </si>
  <si>
    <t>2143 3900 1617.94 491.6; 2144 3900 1617.94 7682.63; 2145 4100 1617.94 491.6;</t>
  </si>
  <si>
    <t>2146 4100 1617.94 7682.63; 2147 4300 1617.94 491.6; 2148 4300 1617.94 7682.63;</t>
  </si>
  <si>
    <t>2149 4500 1617.94 491.6; 2150 4500 1617.94 7682.63; 2151 4700 1617.94 491.6;</t>
  </si>
  <si>
    <t>2152 4700 1617.94 7682.63; 2153 4900 1617.94 491.6; 2154 4900 1617.94 7682.63;</t>
  </si>
  <si>
    <t>2155 5100 1617.94 491.6; 2156 5100 1617.94 7682.63; 2157 5300 1617.94 491.6;</t>
  </si>
  <si>
    <t>2158 5300 1617.94 7682.63; 2159 5500 1617.94 491.6; 2160 5500 1617.94 7682.63;</t>
  </si>
  <si>
    <t>2161 5700 1617.94 491.6; 2162 5700 1617.94 7682.63; 2163 5900 1617.94 491.6;</t>
  </si>
  <si>
    <t>2164 5900 1617.94 7682.63; 2165 0 1626.91 3795.27; 2166 0 1626.91 4378.94;</t>
  </si>
  <si>
    <t>2167 200 1626.91 3795.27; 2168 200 1626.91 4378.94; 2169 400 1626.91 3795.27;</t>
  </si>
  <si>
    <t>2170 400 1626.91 4378.94; 2171 600 1626.91 3795.27; 2172 600 1626.91 4378.94;</t>
  </si>
  <si>
    <t>2173 800 1626.91 3795.27; 2174 800 1626.91 4378.94; 2175 1000 1626.91 3795.27;</t>
  </si>
  <si>
    <t>2176 1000 1626.91 4378.94; 2177 1200 1626.91 3795.27;</t>
  </si>
  <si>
    <t>2178 1200 1626.91 4378.94; 2179 1400 1626.91 3795.27;</t>
  </si>
  <si>
    <t>2180 1400 1626.91 4378.94; 2181 1600 1626.91 3795.27;</t>
  </si>
  <si>
    <t>2182 1600 1626.91 4378.94; 2183 1800 1626.91 3795.27;</t>
  </si>
  <si>
    <t>2184 1800 1626.91 4378.94; 2185 2000 1626.91 3795.27;</t>
  </si>
  <si>
    <t>2186 2000 1626.91 4378.94; 2187 2200 1626.91 3795.27;</t>
  </si>
  <si>
    <t>2188 2200 1626.91 4378.94; 2189 2400 1626.91 3795.27;</t>
  </si>
  <si>
    <t>2190 2400 1626.91 4378.94; 2191 2600 1626.91 3795.27;</t>
  </si>
  <si>
    <t>2192 2600 1626.91 4378.94; 2193 2800 1626.91 3795.27;</t>
  </si>
  <si>
    <t>2194 2800 1626.91 4378.94; 2195 3000 1626.91 3795.27;</t>
  </si>
  <si>
    <t>2196 3000 1626.91 4378.94; 2197 3200 1626.91 3795.27;</t>
  </si>
  <si>
    <t>2198 3200 1626.91 4378.94; 2199 3400 1626.91 3795.27;</t>
  </si>
  <si>
    <t>2200 3400 1626.91 4378.94; 2201 3600 1626.91 3795.27;</t>
  </si>
  <si>
    <t>2202 3600 1626.91 4378.94; 2203 3800 1626.91 3795.27;</t>
  </si>
  <si>
    <t>2204 3800 1626.91 4378.94; 2205 4000 1626.91 3795.27;</t>
  </si>
  <si>
    <t>2206 4000 1626.91 4378.94; 2207 4200 1626.91 3795.27;</t>
  </si>
  <si>
    <t>2208 4200 1626.91 4378.94; 2209 4400 1626.91 3795.27;</t>
  </si>
  <si>
    <t>2210 4400 1626.91 4378.94; 2211 4600 1626.91 3795.27;</t>
  </si>
  <si>
    <t>2212 4600 1626.91 4378.94; 2213 4800 1626.91 3795.27;</t>
  </si>
  <si>
    <t>2214 4800 1626.91 4378.94; 2215 5000 1626.91 3795.27;</t>
  </si>
  <si>
    <t>2216 5000 1626.91 4378.94; 2217 5200 1626.91 3795.27;</t>
  </si>
  <si>
    <t>2218 5200 1626.91 4378.94; 2219 5400 1626.91 3795.27;</t>
  </si>
  <si>
    <t>2220 5400 1626.91 4378.94; 2221 5600 1626.91 3795.27;</t>
  </si>
  <si>
    <t>2222 5600 1626.91 4378.94; 2223 5800 1626.91 3795.27;</t>
  </si>
  <si>
    <t>2224 5800 1626.91 4378.94; 2225 -100 1627.89 6883.63;</t>
  </si>
  <si>
    <t>2226 5900 1627.89 6883.63; 2227 -100 1627.93 691.35; 2228 -100 1627.93 7482.93;</t>
  </si>
  <si>
    <t>2229 100 1627.93 691.35; 2230 100 1627.93 7482.93; 2231 300 1627.93 691.35;</t>
  </si>
  <si>
    <t>2232 300 1627.93 7482.93; 2233 500 1627.93 691.35; 2234 500 1627.93 7482.93;</t>
  </si>
  <si>
    <t>2235 700 1627.93 691.35; 2236 700 1627.93 7482.93; 2237 900 1627.93 691.35;</t>
  </si>
  <si>
    <t>2238 900 1627.93 7482.93; 2239 1100 1627.93 691.35; 2240 1100 1627.93 7482.93;</t>
  </si>
  <si>
    <t>2241 1300 1627.93 691.35; 2242 1300 1627.93 7482.93; 2243 1500 1627.93 691.35;</t>
  </si>
  <si>
    <t>2244 1500 1627.93 7482.93; 2245 1700 1627.93 691.35; 2246 1700 1627.93 7482.93;</t>
  </si>
  <si>
    <t>2247 1900 1627.93 691.35; 2248 1900 1627.93 7482.93; 2249 2100 1627.93 691.35;</t>
  </si>
  <si>
    <t>2250 2100 1627.93 7482.93; 2251 2300 1627.93 691.35; 2252 2300 1627.93 7482.93;</t>
  </si>
  <si>
    <t>2253 2500 1627.93 691.35; 2254 2500 1627.93 7482.93; 2255 2700 1627.93 691.35;</t>
  </si>
  <si>
    <t>2256 2700 1627.93 7482.93; 2257 2900 1627.93 691.35; 2258 2900 1627.93 7482.93;</t>
  </si>
  <si>
    <t>2259 3100 1627.93 691.35; 2260 3100 1627.93 7482.93; 2261 3300 1627.93 691.35;</t>
  </si>
  <si>
    <t>2262 3300 1627.93 7482.93; 2263 3500 1627.93 691.35; 2264 3500 1627.93 7482.93;</t>
  </si>
  <si>
    <t>2265 3700 1627.93 691.35; 2266 3700 1627.93 7482.93; 2267 3900 1627.93 691.35;</t>
  </si>
  <si>
    <t>2268 3900 1627.93 7482.93; 2269 4100 1627.93 691.35; 2270 4100 1627.93 7482.93;</t>
  </si>
  <si>
    <t>2271 4300 1627.93 691.35; 2272 4300 1627.93 7482.93; 2273 4500 1627.93 691.35;</t>
  </si>
  <si>
    <t>2274 4500 1627.93 7482.93; 2275 4700 1627.93 691.35; 2276 4700 1627.93 7482.93;</t>
  </si>
  <si>
    <t>2277 4900 1627.93 691.35; 2278 4900 1627.93 7482.93; 2279 5100 1627.93 691.35;</t>
  </si>
  <si>
    <t>2280 5100 1627.93 7482.93; 2281 5300 1627.93 691.35; 2282 5300 1627.93 7482.93;</t>
  </si>
  <si>
    <t>2283 5500 1627.93 691.35; 2284 5500 1627.93 7482.93; 2285 5700 1627.93 691.35;</t>
  </si>
  <si>
    <t>2286 5700 1627.93 7482.93; 2287 5900 1627.93 691.35; 2288 5900 1627.93 7482.93;</t>
  </si>
  <si>
    <t>2289 0 1636.89 3995.02; 2290 0 1636.89 4179.19; 2291 200 1636.89 3995.02;</t>
  </si>
  <si>
    <t>2292 200 1636.89 4179.19; 2293 400 1636.89 3995.02; 2294 400 1636.89 4179.19;</t>
  </si>
  <si>
    <t>2295 600 1636.89 3995.02; 2296 600 1636.89 4179.19; 2297 800 1636.89 3995.02;</t>
  </si>
  <si>
    <t>2298 800 1636.89 4179.19; 2299 1000 1636.89 3995.02; 2300 1000 1636.89 4179.19;</t>
  </si>
  <si>
    <t>2301 1200 1636.89 3995.02; 2302 1200 1636.89 4179.19;</t>
  </si>
  <si>
    <t>2303 1400 1636.89 3995.02; 2304 1400 1636.89 4179.19;</t>
  </si>
  <si>
    <t>2305 1600 1636.89 3995.02; 2306 1600 1636.89 4179.19;</t>
  </si>
  <si>
    <t>2307 1800 1636.89 3995.02; 2308 1800 1636.89 4179.19;</t>
  </si>
  <si>
    <t>2309 2000 1636.89 3995.02; 2310 2000 1636.89 4179.19;</t>
  </si>
  <si>
    <t>2311 2200 1636.89 3995.02; 2312 2200 1636.89 4179.19;</t>
  </si>
  <si>
    <t>2313 2400 1636.89 3995.02; 2314 2400 1636.89 4179.19;</t>
  </si>
  <si>
    <t>2315 2600 1636.89 3995.02; 2316 2600 1636.89 4179.19;</t>
  </si>
  <si>
    <t>2317 2800 1636.89 3995.02; 2318 2800 1636.89 4179.19;</t>
  </si>
  <si>
    <t>2319 3000 1636.89 3995.02; 2320 3000 1636.89 4179.19;</t>
  </si>
  <si>
    <t>2321 3200 1636.89 3995.02; 2322 3200 1636.89 4179.19;</t>
  </si>
  <si>
    <t>2323 3400 1636.89 3995.02; 2324 3400 1636.89 4179.19;</t>
  </si>
  <si>
    <t>2325 3600 1636.89 3995.02; 2326 3600 1636.89 4179.19;</t>
  </si>
  <si>
    <t>2327 3800 1636.89 3995.02; 2328 3800 1636.89 4179.19;</t>
  </si>
  <si>
    <t>2329 4000 1636.89 3995.02; 2330 4000 1636.89 4179.19;</t>
  </si>
  <si>
    <t>2331 4200 1636.89 3995.02; 2332 4200 1636.89 4179.19;</t>
  </si>
  <si>
    <t>2333 4400 1636.89 3995.02; 2334 4400 1636.89 4179.19;</t>
  </si>
  <si>
    <t>2335 4600 1636.89 3995.02; 2336 4600 1636.89 4179.19;</t>
  </si>
  <si>
    <t>2337 4800 1636.89 3995.02; 2338 4800 1636.89 4179.19;</t>
  </si>
  <si>
    <t>2339 5000 1636.89 3995.02; 2340 5000 1636.89 4179.19;</t>
  </si>
  <si>
    <t>2341 5200 1636.89 3995.02; 2342 5200 1636.89 4179.19;</t>
  </si>
  <si>
    <t>2343 5400 1636.89 3995.02; 2344 5400 1636.89 4179.19;</t>
  </si>
  <si>
    <t>2345 5600 1636.89 3995.02; 2346 5600 1636.89 4179.19;</t>
  </si>
  <si>
    <t>2347 5800 1636.89 3995.02; 2348 5800 1636.89 4179.19; 2349 -100 1637.91 891.1;</t>
  </si>
  <si>
    <t>2350 -100 1637.91 7283.13; 2351 100 1637.91 891.1; 2352 100 1637.91 7283.13;</t>
  </si>
  <si>
    <t>2353 300 1637.91 891.1; 2354 300 1637.91 7283.13; 2355 500 1637.91 891.1;</t>
  </si>
  <si>
    <t>2356 500 1637.91 7283.13; 2357 700 1637.91 891.1; 2358 700 1637.91 7283.13;</t>
  </si>
  <si>
    <t>2359 900 1637.91 891.1; 2360 900 1637.91 7283.13; 2361 1100 1637.91 891.1;</t>
  </si>
  <si>
    <t>2362 1100 1637.91 7283.13; 2363 1300 1637.91 891.1; 2364 1300 1637.91 7283.13;</t>
  </si>
  <si>
    <t>2365 1500 1637.91 891.1; 2366 1500 1637.91 7283.13; 2367 1700 1637.91 891.1;</t>
  </si>
  <si>
    <t>2368 1700 1637.91 7283.13; 2369 1900 1637.91 891.1; 2370 1900 1637.91 7283.13;</t>
  </si>
  <si>
    <t>2371 2100 1637.91 891.1; 2372 2100 1637.91 7283.13; 2373 2300 1637.91 891.1;</t>
  </si>
  <si>
    <t>2374 2300 1637.91 7283.13; 2375 2500 1637.91 891.1; 2376 2500 1637.91 7283.13;</t>
  </si>
  <si>
    <t>2377 2700 1637.91 891.1; 2378 2700 1637.91 7283.13; 2379 2900 1637.91 891.1;</t>
  </si>
  <si>
    <t>2380 2900 1637.91 7283.13; 2381 3100 1637.91 891.1; 2382 3100 1637.91 7283.13;</t>
  </si>
  <si>
    <t>2383 3300 1637.91 891.1; 2384 3300 1637.91 7283.13; 2385 3500 1637.91 891.1;</t>
  </si>
  <si>
    <t>2386 3500 1637.91 7283.13; 2387 3700 1637.91 891.1; 2388 3700 1637.91 7283.13;</t>
  </si>
  <si>
    <t>2389 3900 1637.91 891.1; 2390 3900 1637.91 7283.13; 2391 4100 1637.91 891.1;</t>
  </si>
  <si>
    <t>2392 4100 1637.91 7283.13; 2393 4300 1637.91 891.1; 2394 4300 1637.91 7283.13;</t>
  </si>
  <si>
    <t>2395 4500 1637.91 891.1; 2396 4500 1637.91 7283.13; 2397 4700 1637.91 891.1;</t>
  </si>
  <si>
    <t>2398 4700 1637.91 7283.13; 2399 4900 1637.91 891.1; 2400 4900 1637.91 7283.13;</t>
  </si>
  <si>
    <t>2401 5100 1637.91 891.1; 2402 5100 1637.91 7283.13; 2403 5300 1637.91 891.1;</t>
  </si>
  <si>
    <t>2404 5300 1637.91 7283.13; 2405 5500 1637.91 891.1; 2406 5500 1637.91 7283.13;</t>
  </si>
  <si>
    <t>2407 5700 1637.91 891.1; 2408 5700 1637.91 7283.13; 2409 5900 1637.91 891.1;</t>
  </si>
  <si>
    <t>2410 5900 1637.91 7283.13; 2411 -100 1647.9 1090.85; 2412 -100 1647.9 7083.43;</t>
  </si>
  <si>
    <t>2413 100 1647.9 1090.85; 2414 100 1647.9 7083.43; 2415 300 1647.9 1090.85;</t>
  </si>
  <si>
    <t>2416 300 1647.9 7083.43; 2417 500 1647.9 1090.85; 2418 500 1647.9 7083.43;</t>
  </si>
  <si>
    <t>2419 700 1647.9 1090.85; 2420 700 1647.9 7083.43; 2421 900 1647.9 1090.85;</t>
  </si>
  <si>
    <t>2422 900 1647.9 7083.43; 2423 1100 1647.9 1090.85; 2424 1100 1647.9 7083.43;</t>
  </si>
  <si>
    <t>2425 1300 1647.9 1090.85; 2426 1300 1647.9 7083.43; 2427 1500 1647.9 1090.85;</t>
  </si>
  <si>
    <t>2428 1500 1647.9 7083.43; 2429 1700 1647.9 1090.85; 2430 1700 1647.9 7083.43;</t>
  </si>
  <si>
    <t>2431 1900 1647.9 1090.85; 2432 1900 1647.9 7083.43; 2433 2100 1647.9 1090.85;</t>
  </si>
  <si>
    <t>2434 2100 1647.9 7083.43; 2435 2300 1647.9 1090.85; 2436 2300 1647.9 7083.43;</t>
  </si>
  <si>
    <t>2437 2500 1647.9 1090.85; 2438 2500 1647.9 7083.43; 2439 2700 1647.9 1090.85;</t>
  </si>
  <si>
    <t>2440 2700 1647.9 7083.43; 2441 2900 1647.9 1090.85; 2442 2900 1647.9 7083.43;</t>
  </si>
  <si>
    <t>2443 3100 1647.9 1090.85; 2444 3100 1647.9 7083.43; 2445 3300 1647.9 1090.85;</t>
  </si>
  <si>
    <t>2446 3300 1647.9 7083.43; 2447 3500 1647.9 1090.85; 2448 3500 1647.9 7083.43;</t>
  </si>
  <si>
    <t>2449 3700 1647.9 1090.85; 2450 3700 1647.9 7083.43; 2451 3900 1647.9 1090.85;</t>
  </si>
  <si>
    <t>2452 3900 1647.9 7083.43; 2453 4100 1647.9 1090.85; 2454 4100 1647.9 7083.43;</t>
  </si>
  <si>
    <t>2455 4300 1647.9 1090.85; 2456 4300 1647.9 7083.43; 2457 4500 1647.9 1090.85;</t>
  </si>
  <si>
    <t>2458 4500 1647.9 7083.43; 2459 4700 1647.9 1090.85; 2460 4700 1647.9 7083.43;</t>
  </si>
  <si>
    <t>2461 4900 1647.9 1090.85; 2462 4900 1647.9 7083.43; 2463 5100 1647.9 1090.85;</t>
  </si>
  <si>
    <t>2464 5100 1647.9 7083.43; 2465 5300 1647.9 1090.85; 2466 5300 1647.9 7083.43;</t>
  </si>
  <si>
    <t>2467 5500 1647.9 1090.85; 2468 5500 1647.9 7083.43; 2469 5700 1647.9 1090.85;</t>
  </si>
  <si>
    <t>2470 5700 1647.9 7083.43; 2471 5900 1647.9 1090.85; 2472 5900 1647.9 7083.43;</t>
  </si>
  <si>
    <t>2473 -100 1657.84 1889.85; 2474 -100 1657.89 1290.6; 2475 -100 1657.89 6883.63;</t>
  </si>
  <si>
    <t>2476 100 1657.89 1290.6; 2477 100 1657.89 6883.63; 2478 300 1657.89 1290.6;</t>
  </si>
  <si>
    <t>2479 300 1657.89 6883.63; 2480 500 1657.89 1290.6; 2481 500 1657.89 6883.63;</t>
  </si>
  <si>
    <t>2482 700 1657.89 1290.6; 2483 700 1657.89 6883.63; 2484 900 1657.89 1290.6;</t>
  </si>
  <si>
    <t>2485 900 1657.89 6883.63; 2486 1100 1657.89 1290.6; 2487 1100 1657.89 6883.63;</t>
  </si>
  <si>
    <t>2488 1300 1657.89 1290.6; 2489 1300 1657.89 6883.63; 2490 1500 1657.89 1290.6;</t>
  </si>
  <si>
    <t>2491 1500 1657.89 6883.63; 2492 1700 1657.89 1290.6; 2493 1700 1657.89 6883.63;</t>
  </si>
  <si>
    <t>2494 1900 1657.89 1290.6; 2495 1900 1657.89 6883.63; 2496 2100 1657.89 1290.6;</t>
  </si>
  <si>
    <t>2497 2100 1657.89 6883.63; 2498 2300 1657.89 1290.6; 2499 2300 1657.89 6883.63;</t>
  </si>
  <si>
    <t>2500 2500 1657.89 1290.6; 2501 2500 1657.89 6883.63; 2502 2700 1657.89 1290.6;</t>
  </si>
  <si>
    <t>2503 2700 1657.89 6883.63; 2504 2900 1657.89 1290.6; 2505 2900 1657.89 6883.63;</t>
  </si>
  <si>
    <t>2506 3100 1657.89 1290.6; 2507 3100 1657.89 6883.63; 2508 3300 1657.89 1290.6;</t>
  </si>
  <si>
    <t>2509 3300 1657.89 6883.63; 2510 3500 1657.89 1290.6; 2511 3500 1657.89 6883.63;</t>
  </si>
  <si>
    <t>2512 3700 1657.89 1290.6; 2513 3700 1657.89 6883.63; 2514 3900 1657.89 1290.6;</t>
  </si>
  <si>
    <t>2515 3900 1657.89 6883.63; 2516 4100 1657.89 1290.6; 2517 4100 1657.89 6883.63;</t>
  </si>
  <si>
    <t>2518 4300 1657.89 1290.6; 2519 4300 1657.89 6883.63; 2520 4500 1657.89 1290.6;</t>
  </si>
  <si>
    <t>2521 4500 1657.89 6883.63; 2522 4700 1657.89 1290.6; 2523 4700 1657.89 6883.63;</t>
  </si>
  <si>
    <t>2524 4900 1657.89 1290.6; 2525 4900 1657.89 6883.63; 2526 5100 1657.89 1290.6;</t>
  </si>
  <si>
    <t>2527 5100 1657.89 6883.63; 2528 5300 1657.89 1290.6; 2529 5300 1657.89 6883.63;</t>
  </si>
  <si>
    <t>2530 5500 1657.89 1290.6; 2531 5500 1657.89 6883.63; 2532 5700 1657.89 1290.6;</t>
  </si>
  <si>
    <t>2533 5700 1657.89 6883.63; 2534 5900 1657.89 1290.6; 2535 5900 1657.89 6883.63;</t>
  </si>
  <si>
    <t>2536 -100 1667.87 1490.35; 2537 -100 1667.87 6683.93; 2538 100 1667.87 1490.35;</t>
  </si>
  <si>
    <t>2539 100 1667.87 6683.93; 2540 300 1667.87 1490.35; 2541 300 1667.87 6683.93;</t>
  </si>
  <si>
    <t>2542 500 1667.87 1490.35; 2543 500 1667.87 6683.93; 2544 700 1667.87 1490.35;</t>
  </si>
  <si>
    <t>2545 700 1667.87 6683.93; 2546 900 1667.87 1490.35; 2547 900 1667.87 6683.93;</t>
  </si>
  <si>
    <t>2548 1100 1667.87 1490.35; 2549 1100 1667.87 6683.93;</t>
  </si>
  <si>
    <t>2550 1300 1667.87 1490.35; 2551 1300 1667.87 6683.93;</t>
  </si>
  <si>
    <t>2552 1500 1667.87 1490.35; 2553 1500 1667.87 6683.93;</t>
  </si>
  <si>
    <t>2554 1700 1667.87 1490.35; 2555 1700 1667.87 6683.93;</t>
  </si>
  <si>
    <t>2556 1900 1667.87 1490.35; 2557 1900 1667.87 6683.93;</t>
  </si>
  <si>
    <t>2558 2100 1667.87 1490.35; 2559 2100 1667.87 6683.93;</t>
  </si>
  <si>
    <t>2560 2300 1667.87 1490.35; 2561 2300 1667.87 6683.93;</t>
  </si>
  <si>
    <t>2562 2500 1667.87 1490.35; 2563 2500 1667.87 6683.93;</t>
  </si>
  <si>
    <t>2564 2700 1667.87 1490.35; 2565 2700 1667.87 6683.93;</t>
  </si>
  <si>
    <t>2566 2900 1667.87 1490.35; 2567 2900 1667.87 6683.93;</t>
  </si>
  <si>
    <t>2568 3100 1667.87 1490.35; 2569 3100 1667.87 6683.93;</t>
  </si>
  <si>
    <t>2570 3300 1667.87 1490.35; 2571 3300 1667.87 6683.93;</t>
  </si>
  <si>
    <t>2572 3500 1667.87 1490.35; 2573 3500 1667.87 6683.93;</t>
  </si>
  <si>
    <t>2574 3700 1667.87 1490.35; 2575 3700 1667.87 6683.93;</t>
  </si>
  <si>
    <t>2576 3900 1667.87 1490.35; 2577 3900 1667.87 6683.93;</t>
  </si>
  <si>
    <t>2578 4100 1667.87 1490.35; 2579 4100 1667.87 6683.93;</t>
  </si>
  <si>
    <t>2580 4300 1667.87 1490.35; 2581 4300 1667.87 6683.93;</t>
  </si>
  <si>
    <t>2582 4500 1667.87 1490.35; 2583 4500 1667.87 6683.93;</t>
  </si>
  <si>
    <t>2584 4700 1667.87 1490.35; 2585 4700 1667.87 6683.93;</t>
  </si>
  <si>
    <t>2586 4900 1667.87 1490.35; 2587 4900 1667.87 6683.93;</t>
  </si>
  <si>
    <t>2588 5100 1667.87 1490.35; 2589 5100 1667.87 6683.93;</t>
  </si>
  <si>
    <t>2590 5300 1667.87 1490.35; 2591 5300 1667.87 6683.93;</t>
  </si>
  <si>
    <t>2592 5500 1667.87 1490.35; 2593 5500 1667.87 6683.93;</t>
  </si>
  <si>
    <t>2594 5700 1667.87 1490.35; 2595 5700 1667.87 6683.93;</t>
  </si>
  <si>
    <t>2596 5900 1667.87 1490.35; 2597 5900 1667.87 6683.93;</t>
  </si>
  <si>
    <t>2598 -100 1677.82 5884.93; 2599 -100 1677.86 1690.1; 2600 -100 1677.86 6484.13;</t>
  </si>
  <si>
    <t>2601 100 1677.86 1690.1; 2602 100 1677.86 6484.13; 2603 300 1677.86 1690.1;</t>
  </si>
  <si>
    <t>2604 300 1677.86 6484.13; 2605 500 1677.86 1690.1; 2606 500 1677.86 6484.13;</t>
  </si>
  <si>
    <t>2607 700 1677.86 1690.1; 2608 700 1677.86 6484.13; 2609 900 1677.86 1690.1;</t>
  </si>
  <si>
    <t>2610 900 1677.86 6484.13; 2611 1100 1677.86 1690.1; 2612 1100 1677.86 6484.13;</t>
  </si>
  <si>
    <t>2613 1300 1677.86 1690.1; 2614 1300 1677.86 6484.13; 2615 1500 1677.86 1690.1;</t>
  </si>
  <si>
    <t>2616 1500 1677.86 6484.13; 2617 1700 1677.86 1690.1; 2618 1700 1677.86 6484.13;</t>
  </si>
  <si>
    <t>2619 1900 1677.86 1690.1; 2620 1900 1677.86 6484.13; 2621 2100 1677.86 1690.1;</t>
  </si>
  <si>
    <t>2622 2100 1677.86 6484.13; 2623 2300 1677.86 1690.1; 2624 2300 1677.86 6484.13;</t>
  </si>
  <si>
    <t>2625 2500 1677.86 1690.1; 2626 2500 1677.86 6484.13; 2627 2700 1677.86 1690.1;</t>
  </si>
  <si>
    <t>2628 2700 1677.86 6484.13; 2629 2900 1677.86 1690.1; 2630 2900 1677.86 6484.13;</t>
  </si>
  <si>
    <t>2631 3100 1677.86 1690.1; 2632 3100 1677.86 6484.13; 2633 3300 1677.86 1690.1;</t>
  </si>
  <si>
    <t>2634 3300 1677.86 6484.13; 2635 3500 1677.86 1690.1; 2636 3500 1677.86 6484.13;</t>
  </si>
  <si>
    <t>2637 3700 1677.86 1690.1; 2638 3700 1677.86 6484.13; 2639 3900 1677.86 1690.1;</t>
  </si>
  <si>
    <t>2640 3900 1677.86 6484.13; 2641 4100 1677.86 1690.1; 2642 4100 1677.86 6484.13;</t>
  </si>
  <si>
    <t>2643 4300 1677.86 1690.1; 2644 4300 1677.86 6484.13; 2645 4500 1677.86 1690.1;</t>
  </si>
  <si>
    <t>2646 4500 1677.86 6484.13; 2647 4700 1677.86 1690.1; 2648 4700 1677.86 6484.13;</t>
  </si>
  <si>
    <t>2649 4900 1677.86 1690.1; 2650 4900 1677.86 6484.13; 2651 5100 1677.86 1690.1;</t>
  </si>
  <si>
    <t>2652 5100 1677.86 6484.13; 2653 5300 1677.86 1690.1; 2654 5300 1677.86 6484.13;</t>
  </si>
  <si>
    <t>2655 5500 1677.86 1690.1; 2656 5500 1677.86 6484.13; 2657 5700 1677.86 1690.1;</t>
  </si>
  <si>
    <t>2658 5700 1677.86 6484.13; 2659 5900 1677.86 1690.1; 2660 5900 1677.86 6484.13;</t>
  </si>
  <si>
    <t>2661 1700 1687.8 5685.13; 2662 4100 1687.8 5685.13; 2663 5900 1687.8 5685.13;</t>
  </si>
  <si>
    <t>2664 -100 1687.84 1889.85; 2665 -100 1687.84 6284.43; 2666 100 1687.84 1889.85;</t>
  </si>
  <si>
    <t>2667 100 1687.84 6284.43; 2668 300 1687.84 1889.85; 2669 300 1687.84 6284.43;</t>
  </si>
  <si>
    <t>2670 500 1687.84 1889.85; 2671 500 1687.84 6284.43; 2672 700 1687.84 1889.85;</t>
  </si>
  <si>
    <t>2673 700 1687.84 6284.43; 2674 900 1687.84 1889.85; 2675 900 1687.84 6284.43;</t>
  </si>
  <si>
    <t>2676 1100 1687.84 1889.85; 2677 1100 1687.84 6284.43;</t>
  </si>
  <si>
    <t>2678 1300 1687.84 1889.85; 2679 1300 1687.84 6284.43;</t>
  </si>
  <si>
    <t>2680 1500 1687.84 1889.85; 2681 1500 1687.84 6284.43;</t>
  </si>
  <si>
    <t>2682 1700 1687.84 1889.85; 2683 1700 1687.84 6284.43;</t>
  </si>
  <si>
    <t>2684 1900 1687.84 1889.85; 2685 1900 1687.84 6284.43;</t>
  </si>
  <si>
    <t>2686 2100 1687.84 1889.85; 2687 2100 1687.84 6284.43;</t>
  </si>
  <si>
    <t>2688 2300 1687.84 1889.85; 2689 2300 1687.84 6284.43;</t>
  </si>
  <si>
    <t>2690 2500 1687.84 1889.85; 2691 2500 1687.84 6284.43;</t>
  </si>
  <si>
    <t>2692 2700 1687.84 1889.85; 2693 2700 1687.84 6284.43;</t>
  </si>
  <si>
    <t>2694 2900 1687.84 1889.85; 2695 2900 1687.84 6284.43;</t>
  </si>
  <si>
    <t>2696 3100 1687.84 1889.85; 2697 3100 1687.84 6284.43;</t>
  </si>
  <si>
    <t>2698 3300 1687.84 1889.85; 2699 3300 1687.84 6284.43;</t>
  </si>
  <si>
    <t>2700 3500 1687.84 1889.85; 2701 3500 1687.84 6284.43;</t>
  </si>
  <si>
    <t>2702 3700 1687.84 1889.85; 2703 3700 1687.84 6284.43;</t>
  </si>
  <si>
    <t>2704 3900 1687.84 1889.85; 2705 3900 1687.84 6284.43;</t>
  </si>
  <si>
    <t>2706 4100 1687.84 1889.85; 2707 4100 1687.84 6284.43;</t>
  </si>
  <si>
    <t>2708 4300 1687.84 1889.85; 2709 4300 1687.84 6284.43;</t>
  </si>
  <si>
    <t>2710 4500 1687.84 1889.85; 2711 4500 1687.84 6284.43;</t>
  </si>
  <si>
    <t>2712 4700 1687.84 1889.85; 2713 4700 1687.84 6284.43;</t>
  </si>
  <si>
    <t>2714 4900 1687.84 1889.85; 2715 4900 1687.84 6284.43;</t>
  </si>
  <si>
    <t>2716 5100 1687.84 1889.85; 2717 5100 1687.84 6284.43;</t>
  </si>
  <si>
    <t>2718 5300 1687.84 1889.85; 2719 5300 1687.84 6284.43;</t>
  </si>
  <si>
    <t>2720 5500 1687.84 1889.85; 2721 5500 1687.84 6284.43;</t>
  </si>
  <si>
    <t>2722 5700 1687.84 1889.85; 2723 5700 1687.84 6284.43;</t>
  </si>
  <si>
    <t>2724 5900 1687.84 1889.85; 2725 5900 1687.84 6284.43; 2726 -100 1697.83 2089.6;</t>
  </si>
  <si>
    <t>2727 -100 1697.83 6084.63; 2728 100 1697.83 2089.6; 2729 100 1697.83 6084.63;</t>
  </si>
  <si>
    <t>2730 300 1697.83 2089.6; 2731 300 1697.83 6084.63; 2732 500 1697.83 2089.6;</t>
  </si>
  <si>
    <t>2733 500 1697.83 6084.63; 2734 700 1697.83 2089.6; 2735 700 1697.83 6084.63;</t>
  </si>
  <si>
    <t>2736 900 1697.83 2089.6; 2737 900 1697.83 6084.63; 2738 1100 1697.83 2089.6;</t>
  </si>
  <si>
    <t>2739 1100 1697.83 6084.63; 2740 1300 1697.83 2089.6; 2741 1300 1697.83 6084.63;</t>
  </si>
  <si>
    <t>2742 1500 1697.83 2089.6; 2743 1500 1697.83 6084.63; 2744 1700 1697.83 2089.6;</t>
  </si>
  <si>
    <t>2745 1700 1697.83 6084.63; 2746 1900 1697.83 2089.6; 2747 1900 1697.83 6084.63;</t>
  </si>
  <si>
    <t>2748 2100 1697.83 2089.6; 2749 2100 1697.83 6084.63; 2750 2300 1697.83 2089.6;</t>
  </si>
  <si>
    <t>2751 2300 1697.83 6084.63; 2752 2500 1697.83 2089.6; 2753 2500 1697.83 6084.63;</t>
  </si>
  <si>
    <t>2754 2700 1697.83 2089.6; 2755 2700 1697.83 6084.63; 2756 2900 1697.83 2089.6;</t>
  </si>
  <si>
    <t>2757 2900 1697.83 6084.63; 2758 3100 1697.83 2089.6; 2759 3100 1697.83 6084.63;</t>
  </si>
  <si>
    <t>2760 3300 1697.83 2089.6; 2761 3300 1697.83 6084.63; 2762 3500 1697.83 2089.6;</t>
  </si>
  <si>
    <t>2763 3500 1697.83 6084.63; 2764 3700 1697.83 2089.6; 2765 3700 1697.83 6084.63;</t>
  </si>
  <si>
    <t>2766 3900 1697.83 2089.6; 2767 3900 1697.83 6084.63; 2768 4100 1697.83 2089.6;</t>
  </si>
  <si>
    <t>2769 4100 1697.83 6084.63; 2770 4300 1697.83 2089.6; 2771 4300 1697.83 6084.63;</t>
  </si>
  <si>
    <t>2772 4500 1697.83 2089.6; 2773 4500 1697.83 6084.63; 2774 4700 1697.83 2089.6;</t>
  </si>
  <si>
    <t>2775 4700 1697.83 6084.63; 2776 4900 1697.83 2089.6; 2777 4900 1697.83 6084.63;</t>
  </si>
  <si>
    <t>2778 5100 1697.83 2089.6; 2779 5100 1697.83 6084.63; 2780 5300 1697.83 2089.6;</t>
  </si>
  <si>
    <t>2781 5300 1697.83 6084.63; 2782 5500 1697.83 2089.6; 2783 5500 1697.83 6084.63;</t>
  </si>
  <si>
    <t>2784 5700 1697.83 2089.6; 2785 5700 1697.83 6084.63; 2786 5900 1697.83 2089.6;</t>
  </si>
  <si>
    <t>2787 5900 1697.83 6084.63; 2788 -100 1707.78 2888.61;</t>
  </si>
  <si>
    <t>2789 1700 1707.78 2888.61; 2790 4100 1707.78 2888.61;</t>
  </si>
  <si>
    <t>2791 5900 1707.78 2888.61; 2792 -100 1707.82 2289.36;</t>
  </si>
  <si>
    <t>2793 -100 1707.82 5884.93; 2794 100 1707.82 2289.36; 2795 100 1707.82 5884.93;</t>
  </si>
  <si>
    <t>2796 300 1707.82 2289.36; 2797 300 1707.82 5884.93; 2798 500 1707.82 2289.36;</t>
  </si>
  <si>
    <t>2799 500 1707.82 5884.93; 2800 700 1707.82 2289.36; 2801 700 1707.82 5884.93;</t>
  </si>
  <si>
    <t>2802 900 1707.82 2289.36; 2803 900 1707.82 5884.93; 2804 1100 1707.82 2289.36;</t>
  </si>
  <si>
    <t>2805 1100 1707.82 5884.93; 2806 1300 1707.82 2289.36;</t>
  </si>
  <si>
    <t>2807 1300 1707.82 5884.93; 2808 1500 1707.82 2289.36;</t>
  </si>
  <si>
    <t>2809 1500 1707.82 5884.93; 2810 1700 1707.82 2289.36;</t>
  </si>
  <si>
    <t>2811 1700 1707.82 5884.93; 2812 1900 1707.82 2289.36;</t>
  </si>
  <si>
    <t>2813 1900 1707.82 5884.93; 2814 2100 1707.82 2289.36;</t>
  </si>
  <si>
    <t>2815 2100 1707.82 5884.93; 2816 2300 1707.82 2289.36;</t>
  </si>
  <si>
    <t>2817 2300 1707.82 5884.93; 2818 2500 1707.82 2289.36;</t>
  </si>
  <si>
    <t>2819 2500 1707.82 5884.93; 2820 2700 1707.82 2289.36;</t>
  </si>
  <si>
    <t>2821 2700 1707.82 5884.93; 2822 2900 1707.82 2289.36;</t>
  </si>
  <si>
    <t>2823 2900 1707.82 5884.93; 2824 3100 1707.82 2289.36;</t>
  </si>
  <si>
    <t>2825 3100 1707.82 5884.93; 2826 3300 1707.82 2289.36;</t>
  </si>
  <si>
    <t>2827 3300 1707.82 5884.93; 2828 3500 1707.82 2289.36;</t>
  </si>
  <si>
    <t>2829 3500 1707.82 5884.93; 2830 3700 1707.82 2289.36;</t>
  </si>
  <si>
    <t>2831 3700 1707.82 5884.93; 2832 3900 1707.82 2289.36;</t>
  </si>
  <si>
    <t>2833 3900 1707.82 5884.93; 2834 4100 1707.82 2289.36;</t>
  </si>
  <si>
    <t>2835 4100 1707.82 5884.93; 2836 4300 1707.82 2289.36;</t>
  </si>
  <si>
    <t>2837 4300 1707.82 5884.93; 2838 4500 1707.82 2289.36;</t>
  </si>
  <si>
    <t>2839 4500 1707.82 5884.93; 2840 4700 1707.82 2289.36;</t>
  </si>
  <si>
    <t>2841 4700 1707.82 5884.93; 2842 4900 1707.82 2289.36;</t>
  </si>
  <si>
    <t>2843 4900 1707.82 5884.93; 2844 5100 1707.82 2289.36;</t>
  </si>
  <si>
    <t>2845 5100 1707.82 5884.93; 2846 5300 1707.82 2289.36;</t>
  </si>
  <si>
    <t>2847 5300 1707.82 5884.93; 2848 5500 1707.82 2289.36;</t>
  </si>
  <si>
    <t>2849 5500 1707.82 5884.93; 2850 5700 1707.82 2289.36;</t>
  </si>
  <si>
    <t>2851 5700 1707.82 5884.93; 2852 5900 1707.82 2289.36;</t>
  </si>
  <si>
    <t>2853 5900 1707.82 5884.93; 2854 -100 1717.8 2489.1; 2855 -100 1717.8 5685.13;</t>
  </si>
  <si>
    <t>2856 100 1717.8 2489.1; 2857 100 1717.8 5685.13; 2858 300 1717.8 2489.1;</t>
  </si>
  <si>
    <t>2859 300 1717.8 5685.13; 2860 500 1717.8 2489.1; 2861 500 1717.8 5685.13;</t>
  </si>
  <si>
    <t>2862 700 1717.8 2489.1; 2863 700 1717.8 5685.13; 2864 900 1717.8 2489.1;</t>
  </si>
  <si>
    <t>2865 900 1717.8 5685.13; 2866 1100 1717.8 2489.1; 2867 1100 1717.8 5685.13;</t>
  </si>
  <si>
    <t>2868 1300 1717.8 2489.1; 2869 1300 1717.8 5685.13; 2870 1500 1717.8 2489.1;</t>
  </si>
  <si>
    <t>2871 1500 1717.8 5685.13; 2872 1700 1717.8 2489.1; 2873 1700 1717.8 5685.13;</t>
  </si>
  <si>
    <t>2874 1900 1717.8 2489.1; 2875 1900 1717.8 5685.13; 2876 2100 1717.8 2489.1;</t>
  </si>
  <si>
    <t>2877 2100 1717.8 5685.13; 2878 2300 1717.8 2489.1; 2879 2300 1717.8 5685.13;</t>
  </si>
  <si>
    <t>2880 2500 1717.8 2489.1; 2881 2500 1717.8 5685.13; 2882 2700 1717.8 2489.1;</t>
  </si>
  <si>
    <t>2883 2700 1717.8 5685.13; 2884 2900 1717.8 2489.1; 2885 2900 1717.8 5685.13;</t>
  </si>
  <si>
    <t>2886 3100 1717.8 2489.1; 2887 3100 1717.8 5685.13; 2888 3300 1717.8 2489.1;</t>
  </si>
  <si>
    <t>2889 3300 1717.8 5685.13; 2890 3500 1717.8 2489.1; 2891 3500 1717.8 5685.13;</t>
  </si>
  <si>
    <t>2892 3700 1717.8 2489.1; 2893 3700 1717.8 5685.13; 2894 3900 1717.8 2489.1;</t>
  </si>
  <si>
    <t>2895 3900 1717.8 5685.13; 2896 4100 1717.8 2489.1; 2897 4100 1717.8 5685.13;</t>
  </si>
  <si>
    <t>2898 4300 1717.8 2489.1; 2899 4300 1717.8 5685.13; 2900 4500 1717.8 2489.1;</t>
  </si>
  <si>
    <t>2901 4500 1717.8 5685.13; 2902 4700 1717.8 2489.1; 2903 4700 1717.8 5685.13;</t>
  </si>
  <si>
    <t>2904 4900 1717.8 2489.1; 2905 4900 1717.8 5685.13; 2906 5100 1717.8 2489.1;</t>
  </si>
  <si>
    <t>2907 5100 1717.8 5685.13; 2908 5300 1717.8 2489.1; 2909 5300 1717.8 5685.13;</t>
  </si>
  <si>
    <t>2910 5500 1717.8 2489.1; 2911 5500 1717.8 5685.13; 2912 5700 1717.8 2489.1;</t>
  </si>
  <si>
    <t>2913 5700 1717.8 5685.13; 2914 5900 1717.8 2489.1; 2915 5900 1717.8 5685.13;</t>
  </si>
  <si>
    <t>2916 -100 1727.75 4886.13; 2917 5900 1727.75 4886.13;</t>
  </si>
  <si>
    <t>2918 -100 1727.79 2688.86; 2919 -100 1727.79 5485.43; 2920 100 1727.79 2688.86;</t>
  </si>
  <si>
    <t>2921 100 1727.79 5485.43; 2922 300 1727.79 2688.86; 2923 300 1727.79 5485.43;</t>
  </si>
  <si>
    <t>2924 500 1727.79 2688.86; 2925 500 1727.79 5485.43; 2926 700 1727.79 2688.86;</t>
  </si>
  <si>
    <t>2927 700 1727.79 5485.43; 2928 900 1727.79 2688.86; 2929 900 1727.79 5485.43;</t>
  </si>
  <si>
    <t>2930 1100 1727.79 2688.86; 2931 1100 1727.79 5485.43;</t>
  </si>
  <si>
    <t>2932 1300 1727.79 2688.86; 2933 1300 1727.79 5485.43;</t>
  </si>
  <si>
    <t>2934 1500 1727.79 2688.86; 2935 1500 1727.79 5485.43;</t>
  </si>
  <si>
    <t>2936 1700 1727.79 2688.86; 2937 1700 1727.79 5485.43;</t>
  </si>
  <si>
    <t>2938 1900 1727.79 2688.86; 2939 1900 1727.79 5485.43;</t>
  </si>
  <si>
    <t>2940 2100 1727.79 2688.86; 2941 2100 1727.79 5485.43;</t>
  </si>
  <si>
    <t>2942 2300 1727.79 2688.86; 2943 2300 1727.79 5485.43;</t>
  </si>
  <si>
    <t>2944 2500 1727.79 2688.86; 2945 2500 1727.79 5485.43;</t>
  </si>
  <si>
    <t>2946 2700 1727.79 2688.86; 2947 2700 1727.79 5485.43;</t>
  </si>
  <si>
    <t>2948 2900 1727.79 2688.86; 2949 2900 1727.79 5485.43;</t>
  </si>
  <si>
    <t>2950 3100 1727.79 2688.86; 2951 3100 1727.79 5485.43;</t>
  </si>
  <si>
    <t>2952 3300 1727.79 2688.86; 2953 3300 1727.79 5485.43;</t>
  </si>
  <si>
    <t>2954 3500 1727.79 2688.86; 2955 3500 1727.79 5485.43;</t>
  </si>
  <si>
    <t>2956 3700 1727.79 2688.86; 2957 3700 1727.79 5485.43;</t>
  </si>
  <si>
    <t>2958 3900 1727.79 2688.86; 2959 3900 1727.79 5485.43;</t>
  </si>
  <si>
    <t>2960 4100 1727.79 2688.86; 2961 4100 1727.79 5485.43;</t>
  </si>
  <si>
    <t>2962 4300 1727.79 2688.86; 2963 4300 1727.79 5485.43;</t>
  </si>
  <si>
    <t>2964 4500 1727.79 2688.86; 2965 4500 1727.79 5485.43;</t>
  </si>
  <si>
    <t>2966 4700 1727.79 2688.86; 2967 4700 1727.79 5485.43;</t>
  </si>
  <si>
    <t>2968 4900 1727.79 2688.86; 2969 4900 1727.79 5485.43;</t>
  </si>
  <si>
    <t>2970 5100 1727.79 2688.86; 2971 5100 1727.79 5485.43;</t>
  </si>
  <si>
    <t>2972 5300 1727.79 2688.86; 2973 5300 1727.79 5485.43;</t>
  </si>
  <si>
    <t>2974 5500 1727.79 2688.86; 2975 5500 1727.79 5485.43;</t>
  </si>
  <si>
    <t>2976 5700 1727.79 2688.86; 2977 5700 1727.79 5485.43;</t>
  </si>
  <si>
    <t>2978 5900 1727.79 2688.86; 2979 5900 1727.79 5485.43;</t>
  </si>
  <si>
    <t>2980 -100 1737.78 2888.61; 2981 -100 1737.78 5285.63; 2982 100 1737.78 2888.61;</t>
  </si>
  <si>
    <t>2983 100 1737.78 5285.63; 2984 300 1737.78 2888.61; 2985 300 1737.78 5285.63;</t>
  </si>
  <si>
    <t>2986 500 1737.78 2888.61; 2987 500 1737.78 5285.63; 2988 700 1737.78 2888.61;</t>
  </si>
  <si>
    <t>2989 700 1737.78 5285.63; 2990 900 1737.78 2888.61; 2991 900 1737.78 5285.63;</t>
  </si>
  <si>
    <t>2992 1100 1737.78 2888.61; 2993 1100 1737.78 5285.63;</t>
  </si>
  <si>
    <t>2994 1300 1737.78 2888.61; 2995 1300 1737.78 5285.63;</t>
  </si>
  <si>
    <t>2996 1500 1737.78 2888.61; 2997 1500 1737.78 5285.63;</t>
  </si>
  <si>
    <t>2998 1700 1737.78 2888.61; 2999 1700 1737.78 5285.63;</t>
  </si>
  <si>
    <t>3000 1900 1737.78 2888.61; 3001 1900 1737.78 5285.63;</t>
  </si>
  <si>
    <t>3002 2100 1737.78 2888.61; 3003 2100 1737.78 5285.63;</t>
  </si>
  <si>
    <t>3004 2300 1737.78 2888.61; 3005 2300 1737.78 5285.63;</t>
  </si>
  <si>
    <t>3006 2500 1737.78 2888.61; 3007 2500 1737.78 5285.63;</t>
  </si>
  <si>
    <t>3008 2700 1737.78 2888.61; 3009 2700 1737.78 5285.63;</t>
  </si>
  <si>
    <t>3010 2900 1737.78 2888.61; 3011 2900 1737.78 5285.63;</t>
  </si>
  <si>
    <t>3012 3100 1737.78 2888.61; 3013 3100 1737.78 5285.63;</t>
  </si>
  <si>
    <t>3014 3300 1737.78 2888.61; 3015 3300 1737.78 5285.63;</t>
  </si>
  <si>
    <t>3016 3500 1737.78 2888.61; 3017 3500 1737.78 5285.63;</t>
  </si>
  <si>
    <t>3018 3700 1737.78 2888.61; 3019 3700 1737.78 5285.63;</t>
  </si>
  <si>
    <t>3020 3900 1737.78 2888.61; 3021 3900 1737.78 5285.63;</t>
  </si>
  <si>
    <t>3022 4100 1737.78 2888.61; 3023 4100 1737.78 5285.63;</t>
  </si>
  <si>
    <t>3024 4300 1737.78 2888.61; 3025 4300 1737.78 5285.63;</t>
  </si>
  <si>
    <t>3026 4500 1737.78 2888.61; 3027 4500 1737.78 5285.63;</t>
  </si>
  <si>
    <t>3028 4700 1737.78 2888.61; 3029 4700 1737.78 5285.63;</t>
  </si>
  <si>
    <t>3030 4900 1737.78 2888.61; 3031 4900 1737.78 5285.63;</t>
  </si>
  <si>
    <t>3032 5100 1737.78 2888.61; 3033 5100 1737.78 5285.63;</t>
  </si>
  <si>
    <t>3034 5300 1737.78 2888.61; 3035 5300 1737.78 5285.63;</t>
  </si>
  <si>
    <t>3036 5500 1737.78 2888.61; 3037 5500 1737.78 5285.63;</t>
  </si>
  <si>
    <t>3038 5700 1737.78 2888.61; 3039 5700 1737.78 5285.63;</t>
  </si>
  <si>
    <t>3040 5900 1737.78 2888.61; 3041 5900 1737.78 5285.63;</t>
  </si>
  <si>
    <t>3042 -100 1747.76 3088.35; 3043 -100 1747.76 5085.93; 3044 100 1747.76 3088.35;</t>
  </si>
  <si>
    <t>3045 100 1747.76 5085.93; 3046 300 1747.76 3088.35; 3047 300 1747.76 5085.93;</t>
  </si>
  <si>
    <t>3048 500 1747.76 3088.35; 3049 500 1747.76 5085.93; 3050 700 1747.76 3088.35;</t>
  </si>
  <si>
    <t>3051 700 1747.76 5085.93; 3052 900 1747.76 3088.35; 3053 900 1747.76 5085.93;</t>
  </si>
  <si>
    <t>3054 1100 1747.76 3088.35; 3055 1100 1747.76 5085.93;</t>
  </si>
  <si>
    <t>3056 1300 1747.76 3088.35; 3057 1300 1747.76 5085.93;</t>
  </si>
  <si>
    <t>3058 1500 1747.76 3088.35; 3059 1500 1747.76 5085.93;</t>
  </si>
  <si>
    <t>3060 1700 1747.76 3088.35; 3061 1700 1747.76 5085.93;</t>
  </si>
  <si>
    <t>3062 1900 1747.76 3088.35; 3063 1900 1747.76 5085.93;</t>
  </si>
  <si>
    <t>3064 2100 1747.76 3088.35; 3065 2100 1747.76 5085.93;</t>
  </si>
  <si>
    <t>3066 2300 1747.76 3088.35; 3067 2300 1747.76 5085.93;</t>
  </si>
  <si>
    <t>3068 2500 1747.76 3088.35; 3069 2500 1747.76 5085.93;</t>
  </si>
  <si>
    <t>3070 2700 1747.76 3088.35; 3071 2700 1747.76 5085.93;</t>
  </si>
  <si>
    <t>3072 2900 1747.76 3088.35; 3073 2900 1747.76 5085.93;</t>
  </si>
  <si>
    <t>3074 3100 1747.76 3088.35; 3075 3100 1747.76 5085.93;</t>
  </si>
  <si>
    <t>3076 3300 1747.76 3088.35; 3077 3300 1747.76 5085.93;</t>
  </si>
  <si>
    <t>3078 3500 1747.76 3088.35; 3079 3500 1747.76 5085.93;</t>
  </si>
  <si>
    <t>3080 3700 1747.76 3088.35; 3081 3700 1747.76 5085.93;</t>
  </si>
  <si>
    <t>3082 3900 1747.76 3088.35; 3083 3900 1747.76 5085.93;</t>
  </si>
  <si>
    <t>3084 4100 1747.76 3088.35; 3085 4100 1747.76 5085.93;</t>
  </si>
  <si>
    <t>3086 4300 1747.76 3088.35; 3087 4300 1747.76 5085.93;</t>
  </si>
  <si>
    <t>3088 4500 1747.76 3088.35; 3089 4500 1747.76 5085.93;</t>
  </si>
  <si>
    <t>3090 4700 1747.76 3088.35; 3091 4700 1747.76 5085.93;</t>
  </si>
  <si>
    <t>3092 4900 1747.76 3088.35; 3093 4900 1747.76 5085.93;</t>
  </si>
  <si>
    <t>3094 5100 1747.76 3088.35; 3095 5100 1747.76 5085.93;</t>
  </si>
  <si>
    <t>3096 5300 1747.76 3088.35; 3097 5300 1747.76 5085.93;</t>
  </si>
  <si>
    <t>3098 5500 1747.76 3088.35; 3099 5500 1747.76 5085.93;</t>
  </si>
  <si>
    <t>3100 5700 1747.76 3088.35; 3101 5700 1747.76 5085.93;</t>
  </si>
  <si>
    <t>3102 5900 1747.76 3088.35; 3103 5900 1747.76 5085.93;</t>
  </si>
  <si>
    <t>3104 -100 1757.71 3887.36; 3105 5900 1757.71 3887.36;</t>
  </si>
  <si>
    <t>3106 -100 1757.75 3288.11; 3107 -100 1757.75 4886.13; 3108 100 1757.75 3288.11;</t>
  </si>
  <si>
    <t>3109 100 1757.75 4886.13; 3110 300 1757.75 3288.11; 3111 300 1757.75 4886.13;</t>
  </si>
  <si>
    <t>3112 500 1757.75 3288.11; 3113 500 1757.75 4886.13; 3114 700 1757.75 3288.11;</t>
  </si>
  <si>
    <t>3115 700 1757.75 4886.13; 3116 900 1757.75 3288.11; 3117 900 1757.75 4886.13;</t>
  </si>
  <si>
    <t>3118 1100 1757.75 3288.11; 3119 1100 1757.75 4886.13;</t>
  </si>
  <si>
    <t>3120 1300 1757.75 3288.11; 3121 1300 1757.75 4886.13;</t>
  </si>
  <si>
    <t>3122 1500 1757.75 3288.11; 3123 1500 1757.75 4886.13;</t>
  </si>
  <si>
    <t>3124 1700 1757.75 3288.11; 3125 1700 1757.75 4886.13;</t>
  </si>
  <si>
    <t>3126 1900 1757.75 3288.11; 3127 1900 1757.75 4886.13;</t>
  </si>
  <si>
    <t>3128 2100 1757.75 3288.11; 3129 2100 1757.75 4886.13;</t>
  </si>
  <si>
    <t>3130 2300 1757.75 3288.11; 3131 2300 1757.75 4886.13;</t>
  </si>
  <si>
    <t>3132 2500 1757.75 3288.11; 3133 2500 1757.75 4886.13;</t>
  </si>
  <si>
    <t>3134 2700 1757.75 3288.11; 3135 2700 1757.75 4886.13;</t>
  </si>
  <si>
    <t>3136 2900 1757.75 3288.11; 3137 2900 1757.75 4886.13;</t>
  </si>
  <si>
    <t>3138 3100 1757.75 3288.11; 3139 3100 1757.75 4886.13;</t>
  </si>
  <si>
    <t>3140 3300 1757.75 3288.11; 3141 3300 1757.75 4886.13;</t>
  </si>
  <si>
    <t>3142 3500 1757.75 3288.11; 3143 3500 1757.75 4886.13;</t>
  </si>
  <si>
    <t>3144 3700 1757.75 3288.11; 3145 3700 1757.75 4886.13;</t>
  </si>
  <si>
    <t>3146 3900 1757.75 3288.11; 3147 3900 1757.75 4886.13;</t>
  </si>
  <si>
    <t>3148 4100 1757.75 3288.11; 3149 4100 1757.75 4886.13;</t>
  </si>
  <si>
    <t>3150 4300 1757.75 3288.11; 3151 4300 1757.75 4886.13;</t>
  </si>
  <si>
    <t>3152 4500 1757.75 3288.11; 3153 4500 1757.75 4886.13;</t>
  </si>
  <si>
    <t>3154 4700 1757.75 3288.11; 3155 4700 1757.75 4886.13;</t>
  </si>
  <si>
    <t>3156 4900 1757.75 3288.11; 3157 4900 1757.75 4886.13;</t>
  </si>
  <si>
    <t>3158 5100 1757.75 3288.11; 3159 5100 1757.75 4886.13;</t>
  </si>
  <si>
    <t>3160 5300 1757.75 3288.11; 3161 5300 1757.75 4886.13;</t>
  </si>
  <si>
    <t>3162 5500 1757.75 3288.11; 3163 5500 1757.75 4886.13;</t>
  </si>
  <si>
    <t>3164 5700 1757.75 3288.11; 3165 5700 1757.75 4886.13;</t>
  </si>
  <si>
    <t>3166 5900 1757.75 3288.11; 3167 5900 1757.75 4886.13;</t>
  </si>
  <si>
    <t>3168 -100 1767.73 3487.86; 3169 -100 1767.73 4686.36; 3170 100 1767.73 3487.86;</t>
  </si>
  <si>
    <t>3171 100 1767.73 4686.36; 3172 300 1767.73 3487.86; 3173 300 1767.73 4686.36;</t>
  </si>
  <si>
    <t>3174 500 1767.73 3487.86; 3175 500 1767.73 4686.36; 3176 700 1767.73 3487.86;</t>
  </si>
  <si>
    <t>3177 700 1767.73 4686.36; 3178 900 1767.73 3487.86; 3179 900 1767.73 4686.36;</t>
  </si>
  <si>
    <t>3180 1100 1767.73 3487.86; 3181 1100 1767.73 4686.36;</t>
  </si>
  <si>
    <t>3182 1300 1767.73 3487.86; 3183 1300 1767.73 4686.36;</t>
  </si>
  <si>
    <t>3184 1500 1767.73 3487.86; 3185 1500 1767.73 4686.36;</t>
  </si>
  <si>
    <t>3186 1700 1767.73 3487.86; 3187 1700 1767.73 4686.36;</t>
  </si>
  <si>
    <t>3188 1900 1767.73 3487.86; 3189 1900 1767.73 4686.36;</t>
  </si>
  <si>
    <t>3190 2100 1767.73 3487.86; 3191 2100 1767.73 4686.36;</t>
  </si>
  <si>
    <t>3192 2300 1767.73 3487.86; 3193 2300 1767.73 4686.36;</t>
  </si>
  <si>
    <t>3194 2500 1767.73 3487.86; 3195 2500 1767.73 4686.36;</t>
  </si>
  <si>
    <t>3196 2700 1767.73 3487.86; 3197 2700 1767.73 4686.36;</t>
  </si>
  <si>
    <t>3198 2900 1767.73 3487.86; 3199 2900 1767.73 4686.36;</t>
  </si>
  <si>
    <t>3200 3100 1767.73 3487.86; 3201 3100 1767.73 4686.36;</t>
  </si>
  <si>
    <t>3202 3300 1767.73 3487.86; 3203 3300 1767.73 4686.36;</t>
  </si>
  <si>
    <t>3204 3500 1767.73 3487.86; 3205 3500 1767.73 4686.36;</t>
  </si>
  <si>
    <t>3206 3700 1767.73 3487.86; 3207 3700 1767.73 4686.36;</t>
  </si>
  <si>
    <t>3208 3900 1767.73 3487.86; 3209 3900 1767.73 4686.36;</t>
  </si>
  <si>
    <t>3210 4100 1767.73 3487.86; 3211 4100 1767.73 4686.36;</t>
  </si>
  <si>
    <t>3212 4300 1767.73 3487.86; 3213 4300 1767.73 4686.36;</t>
  </si>
  <si>
    <t>3214 4500 1767.73 3487.86; 3215 4500 1767.73 4686.36;</t>
  </si>
  <si>
    <t>3216 4700 1767.73 3487.86; 3217 4700 1767.73 4686.36;</t>
  </si>
  <si>
    <t>3218 4900 1767.73 3487.86; 3219 4900 1767.73 4686.36;</t>
  </si>
  <si>
    <t>3220 5100 1767.73 3487.86; 3221 5100 1767.73 4686.36;</t>
  </si>
  <si>
    <t>3222 5300 1767.73 3487.86; 3223 5300 1767.73 4686.36;</t>
  </si>
  <si>
    <t>3224 5500 1767.73 3487.86; 3225 5500 1767.73 4686.36;</t>
  </si>
  <si>
    <t>3226 5700 1767.73 3487.86; 3227 5700 1767.73 4686.36;</t>
  </si>
  <si>
    <t>3228 5900 1767.73 3487.86; 3229 5900 1767.73 4686.36; 3230 -100 1777.72 3687.6;</t>
  </si>
  <si>
    <t>3231 -100 1777.72 4486.61; 3232 100 1777.72 3687.6; 3233 100 1777.72 4486.61;</t>
  </si>
  <si>
    <t>3234 300 1777.72 3687.6; 3235 300 1777.72 4486.61; 3236 500 1777.72 3687.6;</t>
  </si>
  <si>
    <t>3237 500 1777.72 4486.61; 3238 700 1777.72 3687.6; 3239 700 1777.72 4486.61;</t>
  </si>
  <si>
    <t>3240 900 1777.72 3687.6; 3241 900 1777.72 4486.61; 3242 1100 1777.72 3687.6;</t>
  </si>
  <si>
    <t>3243 1100 1777.72 4486.61; 3244 1300 1777.72 3687.6; 3245 1300 1777.72 4486.61;</t>
  </si>
  <si>
    <t>3246 1500 1777.72 3687.6; 3247 1500 1777.72 4486.61; 3248 1700 1777.72 3687.6;</t>
  </si>
  <si>
    <t>3249 1700 1777.72 4486.61; 3250 1900 1777.72 3687.6; 3251 1900 1777.72 4486.61;</t>
  </si>
  <si>
    <t>3252 2100 1777.72 3687.6; 3253 2100 1777.72 4486.61; 3254 2300 1777.72 3687.6;</t>
  </si>
  <si>
    <t>3255 2300 1777.72 4486.61; 3256 2500 1777.72 3687.6; 3257 2500 1777.72 4486.61;</t>
  </si>
  <si>
    <t>3258 2700 1777.72 3687.6; 3259 2700 1777.72 4486.61; 3260 2900 1777.72 3687.6;</t>
  </si>
  <si>
    <t>3261 2900 1777.72 4486.61; 3262 3100 1777.72 3687.6; 3263 3100 1777.72 4486.61;</t>
  </si>
  <si>
    <t>3264 3300 1777.72 3687.6; 3265 3300 1777.72 4486.61; 3266 3500 1777.72 3687.6;</t>
  </si>
  <si>
    <t>3267 3500 1777.72 4486.61; 3268 3700 1777.72 3687.6; 3269 3700 1777.72 4486.61;</t>
  </si>
  <si>
    <t>3270 3900 1777.72 3687.6; 3271 3900 1777.72 4486.61; 3272 4100 1777.72 3687.6;</t>
  </si>
  <si>
    <t>3273 4100 1777.72 4486.61; 3274 4300 1777.72 3687.6; 3275 4300 1777.72 4486.61;</t>
  </si>
  <si>
    <t>3276 4500 1777.72 3687.6; 3277 4500 1777.72 4486.61; 3278 4700 1777.72 3687.6;</t>
  </si>
  <si>
    <t>3279 4700 1777.72 4486.61; 3280 4900 1777.72 3687.6; 3281 4900 1777.72 4486.61;</t>
  </si>
  <si>
    <t>3282 5100 1777.72 3687.6; 3283 5100 1777.72 4486.61; 3284 5300 1777.72 3687.6;</t>
  </si>
  <si>
    <t>3285 5300 1777.72 4486.61; 3286 5500 1777.72 3687.6; 3287 5500 1777.72 4486.61;</t>
  </si>
  <si>
    <t>3288 5700 1777.72 3687.6; 3289 5700 1777.72 4486.61; 3290 5900 1777.72 3687.6;</t>
  </si>
  <si>
    <t>3291 5900 1777.72 4486.61; 3292 -100 1787.71 3887.36;</t>
  </si>
  <si>
    <t>3293 -100 1787.71 4286.85; 3294 100 1787.71 3887.36; 3295 100 1787.71 4286.85;</t>
  </si>
  <si>
    <t>3296 300 1787.71 3887.36; 3297 300 1787.71 4286.85; 3298 500 1787.71 3887.36;</t>
  </si>
  <si>
    <t>3299 500 1787.71 4286.85; 3300 700 1787.71 3887.36; 3301 700 1787.71 4286.85;</t>
  </si>
  <si>
    <t>3302 900 1787.71 3887.36; 3303 900 1787.71 4286.85; 3304 1100 1787.71 3887.36;</t>
  </si>
  <si>
    <t>3305 1100 1787.71 4286.85; 3306 1300 1787.71 3887.36;</t>
  </si>
  <si>
    <t>3307 1300 1787.71 4286.85; 3308 1500 1787.71 3887.36;</t>
  </si>
  <si>
    <t>3309 1500 1787.71 4286.85; 3310 1700 1787.71 3887.36;</t>
  </si>
  <si>
    <t>3311 1700 1787.71 4286.85; 3312 1900 1787.71 3887.36;</t>
  </si>
  <si>
    <t>3313 1900 1787.71 4286.85; 3314 2100 1787.71 3887.36;</t>
  </si>
  <si>
    <t>3315 2100 1787.71 4286.85; 3316 2300 1787.71 3887.36;</t>
  </si>
  <si>
    <t>3317 2300 1787.71 4286.85; 3318 2500 1787.71 3887.36;</t>
  </si>
  <si>
    <t>3319 2500 1787.71 4286.85; 3320 2700 1787.71 3887.36;</t>
  </si>
  <si>
    <t>3321 2700 1787.71 4286.85; 3322 2900 1787.71 3887.36;</t>
  </si>
  <si>
    <t>3323 2900 1787.71 4286.85; 3324 3100 1787.71 3887.36;</t>
  </si>
  <si>
    <t>3325 3100 1787.71 4286.85; 3326 3300 1787.71 3887.36;</t>
  </si>
  <si>
    <t>3327 3300 1787.71 4286.85; 3328 3500 1787.71 3887.36;</t>
  </si>
  <si>
    <t>3329 3500 1787.71 4286.85; 3330 3700 1787.71 3887.36;</t>
  </si>
  <si>
    <t>3331 3700 1787.71 4286.85; 3332 3900 1787.71 3887.36;</t>
  </si>
  <si>
    <t>3333 3900 1787.71 4286.85; 3334 4100 1787.71 3887.36;</t>
  </si>
  <si>
    <t>3335 4100 1787.71 4286.85; 3336 4300 1787.71 3887.36;</t>
  </si>
  <si>
    <t>3337 4300 1787.71 4286.85; 3338 4500 1787.71 3887.36;</t>
  </si>
  <si>
    <t>3339 4500 1787.71 4286.85; 3340 4700 1787.71 3887.36;</t>
  </si>
  <si>
    <t>3341 4700 1787.71 4286.85; 3342 4900 1787.71 3887.36;</t>
  </si>
  <si>
    <t>3343 4900 1787.71 4286.85; 3344 5100 1787.71 3887.36;</t>
  </si>
  <si>
    <t>3345 5100 1787.71 4286.85; 3346 5300 1787.71 3887.36;</t>
  </si>
  <si>
    <t>3347 5300 1787.71 4286.85; 3348 5500 1787.71 3887.36;</t>
  </si>
  <si>
    <t>3349 5500 1787.71 4286.85; 3350 5700 1787.71 3887.36;</t>
  </si>
  <si>
    <t>3351 5700 1787.71 4286.85; 3352 5900 1787.71 3887.36;</t>
  </si>
  <si>
    <t>3353 5900 1787.71 4286.85; 3354 -100 1797.69 4087.11; 3355 100 1797.69 4087.11;</t>
  </si>
  <si>
    <t>3356 300 1797.69 4087.11; 3357 500 1797.69 4087.11; 3358 700 1797.69 4087.11;</t>
  </si>
  <si>
    <t>3359 900 1797.69 4087.11; 3360 1100 1797.69 4087.11; 3361 1300 1797.69 4087.11;</t>
  </si>
  <si>
    <t>3362 1500 1797.69 4087.11; 3363 1700 1797.69 4087.11;</t>
  </si>
  <si>
    <t>3364 1900 1797.69 4087.11; 3365 2100 1797.69 4087.11;</t>
  </si>
  <si>
    <t>3366 2300 1797.69 4087.11; 3367 2500 1797.69 4087.11;</t>
  </si>
  <si>
    <t>3368 2700 1797.69 4087.11; 3369 2900 1797.69 4087.11;</t>
  </si>
  <si>
    <t>3370 3100 1797.69 4087.11; 3371 3300 1797.69 4087.11;</t>
  </si>
  <si>
    <t>3372 3500 1797.69 4087.11; 3373 3700 1797.69 4087.11;</t>
  </si>
  <si>
    <t>3374 3900 1797.69 4087.11; 3375 4100 1797.69 4087.11;</t>
  </si>
  <si>
    <t>3376 4300 1797.69 4087.11; 3377 4500 1797.69 4087.11;</t>
  </si>
  <si>
    <t>3378 4700 1797.69 4087.11; 3379 4900 1797.69 4087.11;</t>
  </si>
  <si>
    <t>3380 5100 1797.69 4087.11; 3381 5300 1797.69 4087.11;</t>
  </si>
  <si>
    <t>3382 5500 1797.69 4087.11; 3383 5700 1797.69 4087.11;</t>
  </si>
  <si>
    <t>3384 5900 1797.69 4087.11; 3385 2512.5 990 8481.63; 3386 -100 1472.19 8481.63;</t>
  </si>
  <si>
    <t>3387 5900 1472.19 8481.63; 3388 5900 1611.99 5685.13;</t>
  </si>
  <si>
    <t>3389 5900 1631.96 2888.61;</t>
  </si>
  <si>
    <t>MEMBER INCIDENCES</t>
  </si>
  <si>
    <t>1 1 238; 2 8 247; 3 2 264; 4 3 287; 5 116 299; 6 12 245; 7 10 246; 8 15 243;</t>
  </si>
  <si>
    <t>9 13 244; 10 21 241; 11 17 242; 12 23 239; 13 22 240; 14 24 265; 15 25 288;</t>
  </si>
  <si>
    <t>16 26 310; 17 27 321; 18 28 330; 19 29 339; 20 203 166; 21 212 175; 22 213 176;</t>
  </si>
  <si>
    <t>23 214 177; 24 204 167; 25 215 178; 26 216 179; 27 217 180; 28 205 168;</t>
  </si>
  <si>
    <t>29 218 181; 30 219 182; 31 220 183; 32 206 169; 33 221 184; 34 222 185;</t>
  </si>
  <si>
    <t>35 223 186; 36 207 170; 37 224 187; 38 225 188; 39 226 189; 40 208 171;</t>
  </si>
  <si>
    <t>41 227 190; 42 228 191; 43 229 192; 44 209 172; 45 230 193; 46 231 194;</t>
  </si>
  <si>
    <t>47 232 195; 48 210 173; 49 233 196; 50 234 197; 51 235 198; 52 211 174;</t>
  </si>
  <si>
    <t>53 236 199; 54 237 200; 55 202 201; 56 203 212; 57 204 215; 58 205 218;</t>
  </si>
  <si>
    <t>59 206 221; 60 207 224; 61 208 227; 62 209 230; 63 210 233; 64 211 236;</t>
  </si>
  <si>
    <t>65 212 213; 66 213 214; 67 214 204; 68 215 216; 69 216 217; 70 217 205;</t>
  </si>
  <si>
    <t>71 218 219; 72 219 220; 73 220 206; 74 221 222; 75 222 223; 76 223 207;</t>
  </si>
  <si>
    <t>77 224 225; 78 225 226; 79 226 208; 80 227 228; 81 228 229; 82 229 209;</t>
  </si>
  <si>
    <t>83 230 231; 84 231 232; 85 232 210; 86 233 234; 87 234 235; 88 235 211;</t>
  </si>
  <si>
    <t>89 236 237; 90 237 202; 91 238 202; 92 247 211; 93 246 210; 94 245 209;</t>
  </si>
  <si>
    <t>95 244 208; 96 243 207; 97 242 206; 98 241 205; 99 240 204; 100 239 203;</t>
  </si>
  <si>
    <t>101 238 248; 102 248 249; 103 239 250; 104 250 251; 105 248 252; 106 250 254;</t>
  </si>
  <si>
    <t>107 252 253; 108 254 255; 109 252 256; 110 254 258; 111 256 257; 112 258 259;</t>
  </si>
  <si>
    <t>113 256 260; 114 258 262; 115 260 261; 116 262 263; 117 260 266; 118 262 268;</t>
  </si>
  <si>
    <t>119 264 266; 120 266 267; 121 265 268; 122 268 269; 123 266 272; 124 268 274;</t>
  </si>
  <si>
    <t>125 272 273; 126 274 275; 127 272 277; 128 274 279; 129 277 278; 130 279 280;</t>
  </si>
  <si>
    <t>131 277 282; 132 279 284; 133 282 283; 134 284 285; 135 282 289; 136 284 291;</t>
  </si>
  <si>
    <t>137 287 289; 138 289 290; 139 288 291; 140 291 292; 141 289 294; 142 291 297;</t>
  </si>
  <si>
    <t>143 294 295; 144 297 298; 145 294 300; 146 297 304; 147 299 300; 148 300 301;</t>
  </si>
  <si>
    <t>149 304 305; 150 304 306; 151 306 307; 152 306 308; 153 308 309; 154 308 311;</t>
  </si>
  <si>
    <t>155 310 311; 156 311 312; 157 311 313; 158 313 314; 159 313 315; 160 315 316;</t>
  </si>
  <si>
    <t>161 315 317; 162 317 318; 163 317 319; 164 319 320; 165 319 322; 166 321 322;</t>
  </si>
  <si>
    <t>167 322 323; 168 322 324; 169 324 325; 170 324 326; 171 326 327; 172 326 328;</t>
  </si>
  <si>
    <t>173 328 329; 174 328 331; 175 330 331; 176 331 332; 177 331 333; 178 333 334;</t>
  </si>
  <si>
    <t>179 333 335; 180 335 336; 181 335 337; 182 337 338; 183 337 340; 184 339 340;</t>
  </si>
  <si>
    <t>185 340 341; 186 238 414; 187 239 415; 188 240 416; 189 241 417; 190 242 418;</t>
  </si>
  <si>
    <t>191 243 419; 192 244 420; 193 245 421; 194 246 422; 195 247 423; 196 264 440;</t>
  </si>
  <si>
    <t>197 265 441; 198 287 475; 199 288 476; 200 299 491; 201 310 506; 202 321 517;</t>
  </si>
  <si>
    <t>203 330 526; 204 339 535; 205 4 539; 206 5 540; 207 6 541; 208 7 542;</t>
  </si>
  <si>
    <t>209 379 342; 210 388 351; 211 389 352; 212 390 353; 213 380 343; 214 391 354;</t>
  </si>
  <si>
    <t>215 392 355; 216 393 356; 217 381 344; 218 394 357; 219 395 358; 220 396 359;</t>
  </si>
  <si>
    <t>221 382 345; 222 397 360; 223 398 361; 224 399 362; 225 383 346; 226 400 363;</t>
  </si>
  <si>
    <t>227 401 364; 228 402 365; 229 384 347; 230 403 366; 231 404 367; 232 405 368;</t>
  </si>
  <si>
    <t>233 385 348; 234 406 369; 235 407 370; 236 408 371; 237 386 349; 238 409 372;</t>
  </si>
  <si>
    <t>239 410 373; 240 411 374; 241 387 350; 242 412 375; 243 413 376; 244 378 377;</t>
  </si>
  <si>
    <t>245 379 388; 246 380 391; 247 381 394; 248 382 397; 249 383 400; 250 384 403;</t>
  </si>
  <si>
    <t>251 385 406; 252 386 409; 253 387 412; 254 388 389; 255 389 390; 256 390 380;</t>
  </si>
  <si>
    <t>257 391 392; 258 392 393; 259 393 381; 260 394 395; 261 395 396; 262 396 382;</t>
  </si>
  <si>
    <t>263 397 398; 264 398 399; 265 399 383; 266 400 401; 267 401 402; 268 402 384;</t>
  </si>
  <si>
    <t>269 403 404; 270 404 405; 271 405 385; 272 406 407; 273 407 408; 274 408 386;</t>
  </si>
  <si>
    <t>275 409 410; 276 410 411; 277 411 387; 278 412 413; 279 413 378; 280 414 378;</t>
  </si>
  <si>
    <t>281 423 387; 282 422 386; 283 421 385; 284 420 384; 285 419 383; 286 418 382;</t>
  </si>
  <si>
    <t>287 417 381; 288 416 380; 289 415 379; 290 414 424; 291 424 425; 292 415 426;</t>
  </si>
  <si>
    <t>293 426 427; 294 424 428; 295 426 430; 296 428 429; 297 430 431; 298 428 432;</t>
  </si>
  <si>
    <t>299 430 434; 300 432 433; 301 434 435; 302 432 436; 303 434 438; 304 436 437;</t>
  </si>
  <si>
    <t>305 438 439; 306 436 442; 307 438 444; 308 440 442; 309 442 443; 310 441 444;</t>
  </si>
  <si>
    <t>311 444 445; 312 443 451; 313 447 450; 314 446 448; 315 449 446; 316 450 449;</t>
  </si>
  <si>
    <t>317 451 447; 318 442 452; 319 444 454; 320 448 457; 321 449 458; 322 450 459;</t>
  </si>
  <si>
    <t>323 451 460; 324 452 453; 325 454 455; 326 452 461; 327 454 463; 328 461 462;</t>
  </si>
  <si>
    <t>329 463 464; 330 457 471; 331 458 472; 332 459 473; 333 460 474; 334 461 466;</t>
  </si>
  <si>
    <t>335 463 468; 336 466 467; 337 468 469; 338 467 474; 339 470 471; 340 472 470;</t>
  </si>
  <si>
    <t>341 473 472; 342 474 473; 343 466 477; 344 468 479; 345 471 482; 346 472 483;</t>
  </si>
  <si>
    <t>347 473 484; 348 474 485; 349 475 477; 350 477 478; 351 476 479; 352 479 480;</t>
  </si>
  <si>
    <t>353 477 486; 354 479 489; 355 486 487; 356 489 490; 357 482 496; 358 483 497;</t>
  </si>
  <si>
    <t>359 484 498; 360 485 499; 361 486 492; 362 489 500; 363 491 492; 364 492 493;</t>
  </si>
  <si>
    <t>365 493 499; 366 495 498; 367 494 496; 368 497 494; 369 498 497; 370 499 495;</t>
  </si>
  <si>
    <t>371 500 501; 372 500 502; 373 502 503; 374 502 504; 375 504 505; 376 504 507;</t>
  </si>
  <si>
    <t>377 506 507; 378 507 508; 379 507 509; 380 509 510; 381 509 511; 382 511 512;</t>
  </si>
  <si>
    <t>383 511 513; 384 513 514; 385 513 515; 386 515 516; 387 515 518; 388 517 518;</t>
  </si>
  <si>
    <t>389 518 519; 390 518 520; 391 520 521; 392 520 522; 393 522 523; 394 522 524;</t>
  </si>
  <si>
    <t>395 524 525; 396 524 527; 397 526 527; 398 527 528; 399 527 529; 400 529 530;</t>
  </si>
  <si>
    <t>401 529 531; 402 531 532; 403 531 533; 404 533 534; 405 533 536; 406 535 536;</t>
  </si>
  <si>
    <t>407 536 537; 408 491 538; 409 414 616; 410 415 613; 411 416 614; 412 417 615;</t>
  </si>
  <si>
    <t>413 422 617; 414 423 618; 415 440 620; 416 441 619; 417 475 622; 418 476 621;</t>
  </si>
  <si>
    <t>419 526 623; 420 535 625; 421 538 543; 422 539 546; 423 540 550; 424 541 553;</t>
  </si>
  <si>
    <t>425 542 556; 426 543 544; 427 544 545; 428 545 546; 429 546 547; 430 547 548;</t>
  </si>
  <si>
    <t>431 548 549; 432 549 550; 433 550 551; 434 551 552; 435 552 553; 436 553 554;</t>
  </si>
  <si>
    <t>437 554 555; 438 555 556; 439 543 557; 440 546 560; 441 550 564; 442 553 567;</t>
  </si>
  <si>
    <t>443 556 570; 444 557 558; 445 558 559; 446 559 560; 447 560 561; 448 561 562;</t>
  </si>
  <si>
    <t>449 562 563; 450 563 564; 451 564 565; 452 565 566; 453 566 567; 454 567 568;</t>
  </si>
  <si>
    <t>455 568 569; 456 569 570; 457 538 588; 458 539 585; 459 541 598; 460 542 595;</t>
  </si>
  <si>
    <t>461 557 571; 462 560 574; 463 564 578; 464 567 581; 465 570 584; 466 571 572;</t>
  </si>
  <si>
    <t>467 572 573; 468 573 574; 469 574 575; 470 575 576; 471 576 577; 472 577 578;</t>
  </si>
  <si>
    <t>473 578 579; 474 579 580; 475 580 581; 476 581 582; 477 582 583; 478 583 584;</t>
  </si>
  <si>
    <t>479 571 585; 480 574 588; 481 578 592; 482 581 595; 483 584 598; 484 585 586;</t>
  </si>
  <si>
    <t>485 586 587; 486 587 588; 487 588 589; 488 589 590; 489 590 591; 490 591 592;</t>
  </si>
  <si>
    <t>491 592 593; 492 593 594; 493 594 595; 494 595 596; 495 596 597; 496 597 598;</t>
  </si>
  <si>
    <t>497 585 599; 498 588 602; 499 592 606; 500 595 609; 501 598 612; 502 599 600;</t>
  </si>
  <si>
    <t>503 600 601; 504 601 602; 505 602 603; 506 603 604; 507 604 605; 508 605 606;</t>
  </si>
  <si>
    <t>509 606 607; 510 607 608; 511 608 609; 512 609 610; 513 610 611; 514 611 612;</t>
  </si>
  <si>
    <t>515 9 671; 516 541 624; 517 542 626; 518 11 948; 519 30 1317; 520 31 1322;</t>
  </si>
  <si>
    <t>521 32 1327; 522 18 1462; 523 19 1467; 524 20 1472; 525 14 1609; 526 16 1919;</t>
  </si>
  <si>
    <t>527 538 628; 528 538 3385; 529 539 629; 530 540 630; 531 585 628; 532 588 629;</t>
  </si>
  <si>
    <t>533 592 630; 534 595 631; 535 598 632; 536 613 614; 537 614 615; 538 617 618;</t>
  </si>
  <si>
    <t>539 618 616; 540 613 619; 541 616 620; 542 619 621; 543 620 622; 544 623 625;</t>
  </si>
  <si>
    <t>545 624 626; 546 622 627; 547 624 631; 548 626 632; 549 506 658; 550 517 661;</t>
  </si>
  <si>
    <t>551 421 1252; 552 418 1457; 553 627 628; 554 628 3385; 555 3385 629;</t>
  </si>
  <si>
    <t>556 420 1606; 557 419 1916; 558 633 616; 559 618 633; 560 616 636; 561 620 633;</t>
  </si>
  <si>
    <t>562 636 620; 563 620 638; 564 622 636; 565 624 650; 566 626 647; 567 613 651;</t>
  </si>
  <si>
    <t>568 614 651; 569 619 651; 570 613 653; 571 619 653; 572 621 653; 573 619 655;</t>
  </si>
  <si>
    <t>574 621 655; 575 623 664; 576 625 664; 577 623 667; 578 625 667; 579 668 618;</t>
  </si>
  <si>
    <t>580 617 668; 581 616 668; 582 614 822; 583 613 822; 584 615 822; 585 945 617;</t>
  </si>
  <si>
    <t>586 618 945; 587 615 1129; 588 614 1129; 589 627 638; 590 629 641; 591 630 644;</t>
  </si>
  <si>
    <t>592 631 647; 593 632 650; 594 633 634; 595 636 635; 596 638 637; 597 638 639;</t>
  </si>
  <si>
    <t>598 641 640; 599 641 642; 600 644 643; 601 644 645; 602 647 646; 603 647 648;</t>
  </si>
  <si>
    <t>604 650 649; 605 634 672; 606 635 676; 607 637 680; 608 639 681; 609 640 686;</t>
  </si>
  <si>
    <t>610 642 687; 611 643 692; 612 645 693; 613 646 697; 614 648 698; 615 649 701;</t>
  </si>
  <si>
    <t>616 651 652; 617 654 655; 618 655 656; 619 657 658; 620 658 659; 621 660 661;</t>
  </si>
  <si>
    <t>622 661 662; 623 663 664; 624 664 665; 625 666 667; 626 652 702; 627 653 710;</t>
  </si>
  <si>
    <t>628 654 718; 629 656 720; 630 657 730; 631 659 732; 632 660 742; 633 662 744;</t>
  </si>
  <si>
    <t>634 663 752; 635 665 754; 636 666 760; 637 668 669; 638 668 670; 639 670 763;</t>
  </si>
  <si>
    <t>640 669 826; 641 822 824; 642 822 823; 643 824 949; 644 823 1009; 645 633 3386;</t>
  </si>
  <si>
    <t>646 636 1450; 647 638 1452; 648 641 1453; 649 644 1454; 650 647 1455;</t>
  </si>
  <si>
    <t>651 650 3387; 652 945 947; 653 945 946; 654 947 1070; 655 946 1133;</t>
  </si>
  <si>
    <t>656 651 1594; 657 655 1597; 658 658 1599; 659 661 1601; 660 664 1603;</t>
  </si>
  <si>
    <t>661 667 1605; 662 671 1671; 663 710 1595; 664 668 1670; 665 1129 1131;</t>
  </si>
  <si>
    <t>666 1129 1130; 667 1131 1255; 668 1130 1328; 669 1252 1253; 670 1252 1254;</t>
  </si>
  <si>
    <t>671 822 1980; 672 1317 1315; 673 1317 1316; 674 1317 1318; 675 1317 1319;</t>
  </si>
  <si>
    <t>676 1254 1389; 677 1322 1320; 678 1322 1321; 679 1322 1323; 680 1322 1324;</t>
  </si>
  <si>
    <t>681 1327 1325; 682 1327 1326; 683 1253 1474; 684 1449 1450; 685 1450 1451;</t>
  </si>
  <si>
    <t>686 1316 1490; 687 1319 1492; 688 1321 1514; 689 1324 1516; 690 1326 1532;</t>
  </si>
  <si>
    <t>691 948 2226; 692 1315 1550; 693 1318 1552; 694 1320 1574; 695 1323 1576;</t>
  </si>
  <si>
    <t>696 1325 1592; 697 945 2225; 698 1462 1461; 699 1462 1460; 700 1462 1464;</t>
  </si>
  <si>
    <t>701 1462 1463; 702 1457 1459; 703 1457 1458; 704 1467 1466; 705 1467 1465;</t>
  </si>
  <si>
    <t>706 1467 1469; 707 1467 1468; 708 1472 1471; 709 1472 1470; 710 1448 1672;</t>
  </si>
  <si>
    <t>711 1449 1676; 712 1451 1677; 713 1452 1681; 714 1453 1687; 715 1454 1693;</t>
  </si>
  <si>
    <t>716 1455 1698; 717 1456 1702; 718 1594 1593; 719 1597 1596; 720 1599 1598;</t>
  </si>
  <si>
    <t>721 1601 1600; 722 1603 1602; 723 1605 1604; 724 1459 1610; 725 1461 1626;</t>
  </si>
  <si>
    <t>726 1464 1628; 727 1466 1650; 728 1469 1652; 729 1471 1668; 730 1458 1703;</t>
  </si>
  <si>
    <t>731 1460 1719; 732 1463 1721; 733 1465 1743; 734 1468 1745; 735 1470 1761;</t>
  </si>
  <si>
    <t>736 1606 1608; 737 1606 1607; 738 1593 1854; 739 1596 1872; 740 1598 1884;</t>
  </si>
  <si>
    <t>741 1600 1896; 742 1602 1906; 743 1604 1914; 744 1129 2473; 745 1608 1795;</t>
  </si>
  <si>
    <t>746 1670 1982; 747 1671 2042; 748 1607 1921; 749 1252 2598; 750 1916 1918;</t>
  </si>
  <si>
    <t>751 1916 1917; 752 1317 2661; 753 1322 2662; 754 1327 3388; 755 1918 2165;</t>
  </si>
  <si>
    <t>756 1980 2349; 757 1917 2289; 758 1462 2789; 759 1457 2788; 760 1467 2790;</t>
  </si>
  <si>
    <t>761 1472 3389; 762 2225 2475; 763 2226 2535; 764 1609 2917; 765 1606 2916;</t>
  </si>
  <si>
    <t>766 2473 2664; 767 1919 3105; 768 1916 3104; 769 2598 2793; 770 2661 2873;</t>
  </si>
  <si>
    <t>771 2662 2897; 772 2663 2915; 773 2788 2980; 774 2789 2998; 775 2790 3022;</t>
  </si>
  <si>
    <t>776 2791 3040; 777 2916 3107; 778 2917 3167; 779 3104 3292; 780 3105 3352;</t>
  </si>
  <si>
    <t>800 702 704; 801 704 706; 802 706 708; 803 708 710; 804 710 712; 805 712 714;</t>
  </si>
  <si>
    <t>806 714 716; 807 716 718; 808 720 722; 809 722 724; 810 724 726; 811 726 728;</t>
  </si>
  <si>
    <t>812 728 730; 813 732 734; 814 734 736; 815 736 738; 816 738 740; 817 740 742;</t>
  </si>
  <si>
    <t>818 744 746; 819 746 748; 820 748 750; 821 750 752; 822 754 756; 823 756 758;</t>
  </si>
  <si>
    <t>824 758 760; 825 702 762; 826 704 764; 827 706 766; 828 708 768; 829 710 770;</t>
  </si>
  <si>
    <t>830 712 772; 831 714 774; 832 716 776; 833 718 778; 834 720 780; 835 722 782;</t>
  </si>
  <si>
    <t>836 724 784; 837 726 786; 838 728 788; 839 730 790; 840 732 792; 841 734 794;</t>
  </si>
  <si>
    <t>842 736 796; 843 738 798; 844 740 800; 845 742 802; 846 744 804; 847 746 806;</t>
  </si>
  <si>
    <t>848 748 808; 849 750 810; 850 752 812; 851 754 814; 852 756 816; 853 758 818;</t>
  </si>
  <si>
    <t>854 760 820; 855 762 764; 856 764 766; 857 766 768; 858 768 770; 859 770 772;</t>
  </si>
  <si>
    <t>860 772 774; 861 774 776; 862 776 778; 863 778 780; 864 780 782; 865 782 784;</t>
  </si>
  <si>
    <t>866 784 786; 867 786 788; 868 788 790; 869 790 792; 870 792 794; 871 794 796;</t>
  </si>
  <si>
    <t>872 796 798; 873 798 800; 874 800 802; 875 802 804; 876 804 806; 877 806 808;</t>
  </si>
  <si>
    <t>878 808 810; 879 810 812; 880 812 814; 881 814 816; 882 816 818; 883 818 820;</t>
  </si>
  <si>
    <t>884 762 825; 885 764 827; 886 766 829; 887 768 831; 888 770 833; 889 772 835;</t>
  </si>
  <si>
    <t>890 774 837; 891 776 839; 892 778 841; 893 780 843; 894 782 845; 895 784 847;</t>
  </si>
  <si>
    <t>896 786 849; 897 788 851; 898 790 853; 899 792 855; 900 794 857; 901 796 859;</t>
  </si>
  <si>
    <t>902 798 861; 903 800 863; 904 802 865; 905 804 867; 906 806 869; 907 808 871;</t>
  </si>
  <si>
    <t>908 810 873; 909 812 875; 910 814 877; 911 816 879; 912 818 881; 913 820 883;</t>
  </si>
  <si>
    <t>914 825 827; 915 827 829; 916 829 831; 917 831 833; 918 833 835; 919 835 837;</t>
  </si>
  <si>
    <t>920 837 839; 921 839 841; 922 841 843; 923 843 845; 924 845 847; 925 847 849;</t>
  </si>
  <si>
    <t>926 849 851; 927 851 853; 928 853 855; 929 855 857; 930 857 859; 931 859 861;</t>
  </si>
  <si>
    <t>932 861 863; 933 863 865; 934 865 867; 935 867 869; 936 869 871; 937 871 873;</t>
  </si>
  <si>
    <t>938 873 875; 939 875 877; 940 877 879; 941 879 881; 942 881 883; 943 825 885;</t>
  </si>
  <si>
    <t>944 827 887; 945 829 889; 946 831 891; 947 833 893; 948 835 895; 949 837 897;</t>
  </si>
  <si>
    <t>950 839 899; 951 841 901; 952 843 903; 953 845 905; 954 847 907; 955 849 909;</t>
  </si>
  <si>
    <t>956 851 911; 957 853 913; 958 855 915; 959 857 917; 960 859 919; 961 861 921;</t>
  </si>
  <si>
    <t>962 863 923; 963 865 925; 964 867 927; 965 869 929; 966 871 931; 967 873 933;</t>
  </si>
  <si>
    <t>968 875 935; 969 877 937; 970 879 939; 971 881 941; 972 883 943; 973 885 887;</t>
  </si>
  <si>
    <t>974 887 889; 975 889 891; 976 891 893; 977 893 895; 978 895 897; 979 897 899;</t>
  </si>
  <si>
    <t>980 899 901; 981 901 903; 982 903 905; 983 905 907; 984 907 909; 985 909 911;</t>
  </si>
  <si>
    <t>986 911 913; 987 913 915; 988 915 917; 989 917 919; 990 919 921; 991 921 923;</t>
  </si>
  <si>
    <t>992 923 925; 993 925 927; 994 927 929; 995 929 931; 996 931 933; 997 933 935;</t>
  </si>
  <si>
    <t>998 935 937; 999 937 939; 1000 939 941; 1001 941 943; 1002 885 949;</t>
  </si>
  <si>
    <t>1003 887 951; 1004 889 953; 1005 891 955; 1006 893 957; 1007 895 959;</t>
  </si>
  <si>
    <t>1008 897 961; 1009 899 963; 1010 901 965; 1011 903 967; 1012 905 969;</t>
  </si>
  <si>
    <t>1013 907 971; 1014 909 973; 1015 911 975; 1016 913 977; 1017 915 979;</t>
  </si>
  <si>
    <t>1018 917 981; 1019 919 983; 1020 921 985; 1021 923 987; 1022 925 989;</t>
  </si>
  <si>
    <t>1023 927 991; 1024 929 993; 1025 931 995; 1026 933 997; 1027 935 999;</t>
  </si>
  <si>
    <t>1028 937 1001; 1029 939 1003; 1030 941 1005; 1031 943 1007; 1032 949 951;</t>
  </si>
  <si>
    <t>1033 951 953; 1034 953 955; 1035 955 957; 1036 957 959; 1037 959 961;</t>
  </si>
  <si>
    <t>1038 961 963; 1039 963 965; 1040 965 967; 1041 967 969; 1042 969 971;</t>
  </si>
  <si>
    <t>1043 971 973; 1044 973 975; 1045 975 977; 1046 977 979; 1047 979 981;</t>
  </si>
  <si>
    <t>1048 981 983; 1049 983 985; 1050 985 987; 1051 987 989; 1052 989 991;</t>
  </si>
  <si>
    <t>1053 991 993; 1054 993 995; 1055 995 997; 1056 997 999; 1057 999 1001;</t>
  </si>
  <si>
    <t>1058 1001 1003; 1059 1003 1005; 1060 1005 1007; 1061 949 1009; 1062 951 1011;</t>
  </si>
  <si>
    <t>1063 953 1013; 1064 955 1015; 1065 957 1017; 1066 959 1019; 1067 961 1021;</t>
  </si>
  <si>
    <t>1068 963 1023; 1069 965 1025; 1070 967 1027; 1071 969 1029; 1072 971 1031;</t>
  </si>
  <si>
    <t>1073 973 1033; 1074 975 1035; 1075 977 1037; 1076 979 1039; 1077 981 1041;</t>
  </si>
  <si>
    <t>1078 983 1043; 1079 985 1045; 1080 987 1047; 1081 989 1049; 1082 991 1051;</t>
  </si>
  <si>
    <t>1083 993 1053; 1084 995 1055; 1085 997 1057; 1086 999 1059; 1087 1001 1061;</t>
  </si>
  <si>
    <t>1088 1003 1063; 1089 1005 1065; 1090 1007 1067; 1091 1009 1011; 1092 1011 1013;</t>
  </si>
  <si>
    <t>1093 1013 1015; 1094 1015 1017; 1095 1017 1019; 1096 1019 1021; 1097 1021 1023;</t>
  </si>
  <si>
    <t>1098 1023 1025; 1099 1025 1027; 1100 1027 1029; 1101 1029 1031; 1102 1031 1033;</t>
  </si>
  <si>
    <t>1103 1033 1035; 1104 1035 1037; 1105 1037 1039; 1106 1039 1041; 1107 1041 1043;</t>
  </si>
  <si>
    <t>1108 1043 1045; 1109 1045 1047; 1110 1047 1049; 1111 1049 1051; 1112 1051 1053;</t>
  </si>
  <si>
    <t>1113 1053 1055; 1114 1055 1057; 1115 1057 1059; 1116 1059 1061; 1117 1061 1063;</t>
  </si>
  <si>
    <t>1118 1063 1065; 1119 1065 1067; 1120 1009 1069; 1121 1011 1071; 1122 1013 1073;</t>
  </si>
  <si>
    <t>1123 1015 1075; 1124 1017 1077; 1125 1019 1079; 1126 1021 1081; 1127 1023 1083;</t>
  </si>
  <si>
    <t>1128 1025 1085; 1129 1027 1087; 1130 1029 1089; 1131 1031 1091; 1132 1033 1093;</t>
  </si>
  <si>
    <t>1133 1035 1095; 1134 1037 1097; 1135 1039 1099; 1136 1041 1101; 1137 1043 1103;</t>
  </si>
  <si>
    <t>1138 1045 1105; 1139 1047 1107; 1140 1049 1109; 1141 1051 1111; 1142 1053 1113;</t>
  </si>
  <si>
    <t>1143 1055 1115; 1144 1057 1117; 1145 1059 1119; 1146 1061 1121; 1147 1063 1123;</t>
  </si>
  <si>
    <t>1148 1065 1125; 1149 1067 1127; 1150 1069 1071; 1151 1071 1073; 1152 1073 1075;</t>
  </si>
  <si>
    <t>1153 1075 1077; 1154 1077 1079; 1155 1079 1081; 1156 1081 1083; 1157 1083 1085;</t>
  </si>
  <si>
    <t>1158 1085 1087; 1159 1087 1089; 1160 1089 1091; 1161 1091 1093; 1162 1093 1095;</t>
  </si>
  <si>
    <t>1163 1095 1097; 1164 1097 1099; 1165 1099 1101; 1166 1101 1103; 1167 1103 1105;</t>
  </si>
  <si>
    <t>1168 1105 1107; 1169 1107 1109; 1170 1109 1111; 1171 1111 1113; 1172 1113 1115;</t>
  </si>
  <si>
    <t>1173 1115 1117; 1174 1117 1119; 1175 1119 1121; 1176 1121 1123; 1177 1123 1125;</t>
  </si>
  <si>
    <t>1178 1125 1127; 1179 1069 1132; 1180 1071 1134; 1181 1073 1136; 1182 1075 1138;</t>
  </si>
  <si>
    <t>1183 1077 1140; 1184 1079 1142; 1185 1081 1144; 1186 1083 1146; 1187 1085 1148;</t>
  </si>
  <si>
    <t>1188 1087 1150; 1189 1089 1152; 1190 1091 1154; 1191 1093 1156; 1192 1095 1158;</t>
  </si>
  <si>
    <t>1193 1097 1160; 1194 1099 1162; 1195 1101 1164; 1196 1103 1166; 1197 1105 1168;</t>
  </si>
  <si>
    <t>1198 1107 1170; 1199 1109 1172; 1200 1111 1174; 1201 1113 1176; 1202 1115 1178;</t>
  </si>
  <si>
    <t>1203 1117 1180; 1204 1119 1182; 1205 1121 1184; 1206 1123 1186; 1207 1125 1188;</t>
  </si>
  <si>
    <t>1208 1127 1190; 1209 1132 1134; 1210 1134 1136; 1211 1136 1138; 1212 1138 1140;</t>
  </si>
  <si>
    <t>1213 1140 1142; 1214 1142 1144; 1215 1144 1146; 1216 1146 1148; 1217 1148 1150;</t>
  </si>
  <si>
    <t>1218 1150 1152; 1219 1152 1154; 1220 1154 1156; 1221 1156 1158; 1222 1158 1160;</t>
  </si>
  <si>
    <t>1223 1160 1162; 1224 1162 1164; 1225 1164 1166; 1226 1166 1168; 1227 1168 1170;</t>
  </si>
  <si>
    <t>1228 1170 1172; 1229 1172 1174; 1230 1174 1176; 1231 1176 1178; 1232 1178 1180;</t>
  </si>
  <si>
    <t>1233 1180 1182; 1234 1182 1184; 1235 1184 1186; 1236 1186 1188; 1237 1188 1190;</t>
  </si>
  <si>
    <t>1238 1132 1192; 1239 1134 1194; 1240 1136 1196; 1241 1138 1198; 1242 1140 1200;</t>
  </si>
  <si>
    <t>1243 1142 1202; 1244 1144 1204; 1245 1146 1206; 1246 1148 1208; 1247 1150 1210;</t>
  </si>
  <si>
    <t>1248 1152 1212; 1249 1154 1214; 1250 1156 1216; 1251 1158 1218; 1252 1160 1220;</t>
  </si>
  <si>
    <t>1253 1162 1222; 1254 1164 1224; 1255 1166 1226; 1256 1168 1228; 1257 1170 1230;</t>
  </si>
  <si>
    <t>1258 1172 1232; 1259 1174 1234; 1260 1176 1236; 1261 1178 1238; 1262 1180 1240;</t>
  </si>
  <si>
    <t>1263 1182 1242; 1264 1184 1244; 1265 1186 1246; 1266 1188 1248; 1267 1190 1250;</t>
  </si>
  <si>
    <t>1268 1192 1194; 1269 1194 1196; 1270 1196 1198; 1271 1198 1200; 1272 1200 1202;</t>
  </si>
  <si>
    <t>1273 1202 1204; 1274 1204 1206; 1275 1206 1208; 1276 1208 1210; 1277 1210 1212;</t>
  </si>
  <si>
    <t>1278 1212 1214; 1279 1214 1216; 1280 1216 1218; 1281 1218 1220; 1282 1220 1222;</t>
  </si>
  <si>
    <t>1283 1222 1224; 1284 1224 1226; 1285 1226 1228; 1286 1228 1230; 1287 1230 1232;</t>
  </si>
  <si>
    <t>1288 1232 1234; 1289 1234 1236; 1290 1236 1238; 1291 1238 1240; 1292 1240 1242;</t>
  </si>
  <si>
    <t>1293 1242 1244; 1294 1244 1246; 1295 1246 1248; 1296 1248 1250; 1297 1192 1255;</t>
  </si>
  <si>
    <t>1298 1194 1257; 1299 1196 1259; 1300 1198 1261; 1301 1200 1263; 1302 1202 1265;</t>
  </si>
  <si>
    <t>1303 1204 1267; 1304 1206 1269; 1305 1208 1271; 1306 1210 1273; 1307 1212 1275;</t>
  </si>
  <si>
    <t>1308 1214 1277; 1309 1216 1279; 1310 1218 1281; 1311 1220 1283; 1312 1222 1285;</t>
  </si>
  <si>
    <t>1313 1224 1287; 1314 1226 1289; 1315 1228 1291; 1316 1230 1293; 1317 1232 1295;</t>
  </si>
  <si>
    <t>1318 1234 1297; 1319 1236 1299; 1320 1238 1301; 1321 1240 1303; 1322 1242 1305;</t>
  </si>
  <si>
    <t>1323 1244 1307; 1324 1246 1309; 1325 1248 1311; 1326 1250 1313; 1327 1255 1257;</t>
  </si>
  <si>
    <t>1328 1257 1259; 1329 1259 1261; 1330 1261 1263; 1331 1263 1265; 1332 1265 1267;</t>
  </si>
  <si>
    <t>1333 1267 1269; 1334 1269 1271; 1335 1271 1273; 1336 1273 1275; 1337 1275 1277;</t>
  </si>
  <si>
    <t>1338 1277 1279; 1339 1279 1281; 1340 1281 1283; 1341 1283 1285; 1342 1285 1287;</t>
  </si>
  <si>
    <t>1343 1287 1289; 1344 1289 1291; 1345 1291 1293; 1346 1293 1295; 1347 1295 1297;</t>
  </si>
  <si>
    <t>1348 1297 1299; 1349 1299 1301; 1350 1301 1303; 1351 1303 1305; 1352 1305 1307;</t>
  </si>
  <si>
    <t>1353 1307 1309; 1354 1309 1311; 1355 1311 1313; 1356 1255 1328; 1357 1257 1330;</t>
  </si>
  <si>
    <t>1358 1259 1332; 1359 1261 1334; 1360 1263 1336; 1361 1265 1338; 1362 1267 1340;</t>
  </si>
  <si>
    <t>1363 1269 1342; 1364 1271 1344; 1365 1273 1346; 1366 1275 1348; 1367 1277 1350;</t>
  </si>
  <si>
    <t>1368 1279 1352; 1369 1281 1354; 1370 1283 1356; 1371 1285 1358; 1372 1287 1360;</t>
  </si>
  <si>
    <t>1373 1289 1362; 1374 1291 1364; 1375 1293 1366; 1376 1295 1368; 1377 1297 1370;</t>
  </si>
  <si>
    <t>1378 1299 1372; 1379 1301 1374; 1380 1303 1376; 1381 1305 1378; 1382 1307 1380;</t>
  </si>
  <si>
    <t>1383 1309 1382; 1384 1311 1384; 1385 1313 1386; 1386 1328 1330; 1387 1330 1332;</t>
  </si>
  <si>
    <t>1388 1332 1334; 1389 1334 1336; 1390 1336 1338; 1391 1338 1340; 1392 1340 1342;</t>
  </si>
  <si>
    <t>1393 1342 1344; 1394 1344 1346; 1395 1346 1348; 1396 1348 1350; 1397 1350 1352;</t>
  </si>
  <si>
    <t>1398 1352 1354; 1399 1354 1356; 1400 1356 1358; 1401 1358 1360; 1402 1360 1362;</t>
  </si>
  <si>
    <t>1403 1362 1364; 1404 1364 1366; 1405 1366 1368; 1406 1368 1370; 1407 1370 1372;</t>
  </si>
  <si>
    <t>1408 1372 1374; 1409 1374 1376; 1410 1376 1378; 1411 1378 1380; 1412 1380 1382;</t>
  </si>
  <si>
    <t>1413 1382 1384; 1414 1384 1386; 1415 1328 1388; 1416 1330 1390; 1417 1332 1392;</t>
  </si>
  <si>
    <t>1418 1334 1394; 1419 1336 1396; 1420 1338 1398; 1421 1340 1400; 1422 1342 1402;</t>
  </si>
  <si>
    <t>1423 1344 1404; 1424 1346 1406; 1425 1348 1408; 1426 1350 1410; 1427 1352 1412;</t>
  </si>
  <si>
    <t>1428 1354 1414; 1429 1356 1416; 1430 1358 1418; 1431 1360 1420; 1432 1362 1422;</t>
  </si>
  <si>
    <t>1433 1364 1424; 1434 1366 1426; 1435 1368 1428; 1436 1370 1430; 1437 1372 1432;</t>
  </si>
  <si>
    <t>1438 1374 1434; 1439 1376 1436; 1440 1378 1438; 1441 1380 1440; 1442 1382 1442;</t>
  </si>
  <si>
    <t>1443 1384 1444; 1444 1386 1446; 1445 1388 1390; 1446 1390 1392; 1447 1392 1394;</t>
  </si>
  <si>
    <t>1448 1394 1396; 1449 1396 1398; 1450 1398 1400; 1451 1400 1402; 1452 1402 1404;</t>
  </si>
  <si>
    <t>1453 1404 1406; 1454 1406 1408; 1455 1408 1410; 1456 1410 1412; 1457 1412 1414;</t>
  </si>
  <si>
    <t>1458 1414 1416; 1459 1416 1418; 1460 1418 1420; 1461 1420 1422; 1462 1422 1424;</t>
  </si>
  <si>
    <t>1463 1424 1426; 1464 1426 1428; 1465 1428 1430; 1466 1430 1432; 1467 1432 1434;</t>
  </si>
  <si>
    <t>1468 1434 1436; 1469 1436 1438; 1470 1438 1440; 1471 1440 1442; 1472 1442 1444;</t>
  </si>
  <si>
    <t>1473 1444 1446; 1474 1388 1473; 1475 1390 1475; 1476 1392 1477; 1477 1394 1479;</t>
  </si>
  <si>
    <t>1478 1396 1481; 1479 1398 1483; 1480 1400 1485; 1481 1402 1487; 1482 1404 1489;</t>
  </si>
  <si>
    <t>1483 1406 1491; 1484 1408 1493; 1485 1410 1495; 1486 1412 1497; 1487 1414 1499;</t>
  </si>
  <si>
    <t>1488 1416 1501; 1489 1418 1503; 1490 1420 1505; 1491 1422 1507; 1492 1424 1509;</t>
  </si>
  <si>
    <t>1493 1426 1511; 1494 1428 1513; 1495 1430 1515; 1496 1432 1517; 1497 1434 1519;</t>
  </si>
  <si>
    <t>1498 1436 1521; 1499 1438 1523; 1500 1440 1525; 1501 1442 1527; 1502 1444 1529;</t>
  </si>
  <si>
    <t>1503 1446 1531; 1504 1473 1475; 1505 1475 1477; 1506 1477 1479; 1507 1479 1481;</t>
  </si>
  <si>
    <t>1508 1481 1483; 1509 1483 1485; 1510 1485 1487; 1511 1487 1489; 1512 1489 1491;</t>
  </si>
  <si>
    <t>1513 1491 1493; 1514 1493 1495; 1515 1495 1497; 1516 1497 1499; 1517 1499 1501;</t>
  </si>
  <si>
    <t>1518 1501 1503; 1519 1503 1505; 1520 1505 1507; 1521 1507 1509; 1522 1509 1511;</t>
  </si>
  <si>
    <t>1523 1511 1513; 1524 1513 1515; 1525 1515 1517; 1526 1517 1519; 1527 1519 1521;</t>
  </si>
  <si>
    <t>1528 1521 1523; 1529 1523 1525; 1530 1525 1527; 1531 1527 1529; 1532 1529 1531;</t>
  </si>
  <si>
    <t>1533 1473 1533; 1534 1475 1535; 1535 1477 1537; 1536 1479 1539; 1537 1481 1541;</t>
  </si>
  <si>
    <t>1538 1483 1543; 1539 1485 1545; 1540 1487 1547; 1541 1489 1549; 1542 1491 1551;</t>
  </si>
  <si>
    <t>1543 1493 1553; 1544 1495 1555; 1545 1497 1557; 1546 1499 1559; 1547 1501 1561;</t>
  </si>
  <si>
    <t>1548 1503 1563; 1549 1505 1565; 1550 1507 1567; 1551 1509 1569; 1552 1511 1571;</t>
  </si>
  <si>
    <t>1553 1513 1573; 1554 1515 1575; 1555 1517 1577; 1556 1519 1579; 1557 1521 1581;</t>
  </si>
  <si>
    <t>1558 1523 1583; 1559 1525 1585; 1560 1527 1587; 1561 1529 1589; 1562 1531 1591;</t>
  </si>
  <si>
    <t>1563 1533 1535; 1564 1535 1537; 1565 1537 1539; 1566 1539 1541; 1567 1541 1543;</t>
  </si>
  <si>
    <t>1568 1543 1545; 1569 1545 1547; 1570 1547 1549; 1571 1549 1551; 1572 1551 1553;</t>
  </si>
  <si>
    <t>1573 1553 1555; 1574 1555 1557; 1575 1557 1559; 1576 1559 1561; 1577 1561 1563;</t>
  </si>
  <si>
    <t>1578 1563 1565; 1579 1565 1567; 1580 1567 1569; 1581 1569 1571; 1582 1571 1573;</t>
  </si>
  <si>
    <t>1583 1573 1575; 1584 1575 1577; 1585 1577 1579; 1586 1579 1581; 1587 1581 1583;</t>
  </si>
  <si>
    <t>1588 1583 1585; 1589 1585 1587; 1590 1587 1589; 1591 1589 1591; 1592 1533 1610;</t>
  </si>
  <si>
    <t>1593 1535 1612; 1594 1537 1614; 1595 1539 1616; 1596 1541 1618; 1597 1543 1620;</t>
  </si>
  <si>
    <t>1598 1545 1622; 1599 1547 1624; 1600 1549 1626; 1601 1551 1628; 1602 1553 1630;</t>
  </si>
  <si>
    <t>1603 1555 1632; 1604 1557 1634; 1605 1559 1636; 1606 1561 1638; 1607 1563 1640;</t>
  </si>
  <si>
    <t>1608 1565 1642; 1609 1567 1644; 1610 1569 1646; 1611 1571 1648; 1612 1573 1650;</t>
  </si>
  <si>
    <t>1613 1575 1652; 1614 1577 1654; 1615 1579 1656; 1616 1581 1658; 1617 1583 1660;</t>
  </si>
  <si>
    <t>1618 1585 1662; 1619 1587 1664; 1620 1589 1666; 1621 1591 1668; 1622 1610 1612;</t>
  </si>
  <si>
    <t>1623 1612 1614; 1624 1614 1616; 1625 1616 1618; 1626 1618 1620; 1627 1620 1622;</t>
  </si>
  <si>
    <t>1628 1622 1624; 1629 1624 1626; 1630 1626 1628; 1631 1628 1630; 1632 1630 1632;</t>
  </si>
  <si>
    <t>1633 1632 1634; 1634 1634 1636; 1635 1636 1638; 1636 1638 1640; 1637 1640 1642;</t>
  </si>
  <si>
    <t>1638 1642 1644; 1639 1644 1646; 1640 1646 1648; 1641 1648 1650; 1642 1650 1652;</t>
  </si>
  <si>
    <t>1643 1652 1654; 1644 1654 1656; 1645 1656 1658; 1646 1658 1660; 1647 1660 1662;</t>
  </si>
  <si>
    <t>1648 1662 1664; 1649 1664 1666; 1650 1666 1668; 1651 1610 1703; 1652 1612 1705;</t>
  </si>
  <si>
    <t>1653 1614 1707; 1654 1616 1709; 1655 1618 1711; 1656 1620 1713; 1657 1622 1715;</t>
  </si>
  <si>
    <t>1658 1624 1717; 1659 1626 1719; 1660 1628 1721; 1661 1630 1723; 1662 1632 1725;</t>
  </si>
  <si>
    <t>1663 1634 1727; 1664 1636 1729; 1665 1638 1731; 1666 1640 1733; 1667 1642 1735;</t>
  </si>
  <si>
    <t>1668 1644 1737; 1669 1646 1739; 1670 1648 1741; 1671 1650 1743; 1672 1652 1745;</t>
  </si>
  <si>
    <t>1673 1654 1747; 1674 1656 1749; 1675 1658 1751; 1676 1660 1753; 1677 1662 1755;</t>
  </si>
  <si>
    <t>1678 1664 1757; 1679 1666 1759; 1680 1668 1761; 1681 1703 1705; 1682 1705 1707;</t>
  </si>
  <si>
    <t>1683 1707 1709; 1684 1709 1711; 1685 1711 1713; 1686 1713 1715; 1687 1715 1717;</t>
  </si>
  <si>
    <t>1688 1717 1719; 1689 1719 1721; 1690 1721 1723; 1691 1723 1725; 1692 1725 1727;</t>
  </si>
  <si>
    <t>1693 1727 1729; 1694 1729 1731; 1695 1731 1733; 1696 1733 1735; 1697 1735 1737;</t>
  </si>
  <si>
    <t>1698 1737 1739; 1699 1739 1741; 1700 1741 1743; 1701 1743 1745; 1702 1745 1747;</t>
  </si>
  <si>
    <t>1703 1747 1749; 1704 1749 1751; 1705 1751 1753; 1706 1753 1755; 1707 1755 1757;</t>
  </si>
  <si>
    <t>1708 1757 1759; 1709 1759 1761; 1710 1703 1794; 1711 1705 1796; 1712 1707 1798;</t>
  </si>
  <si>
    <t>1713 1709 1800; 1714 1711 1802; 1715 1713 1804; 1716 1715 1806; 1717 1717 1808;</t>
  </si>
  <si>
    <t>1718 1719 1810; 1719 1721 1812; 1720 1723 1814; 1721 1725 1816; 1722 1727 1818;</t>
  </si>
  <si>
    <t>1723 1729 1820; 1724 1731 1822; 1725 1733 1824; 1726 1735 1826; 1727 1737 1828;</t>
  </si>
  <si>
    <t>1728 1739 1830; 1729 1741 1832; 1730 1743 1834; 1731 1745 1836; 1732 1747 1838;</t>
  </si>
  <si>
    <t>1733 1749 1840; 1734 1751 1842; 1735 1753 1844; 1736 1755 1846; 1737 1757 1848;</t>
  </si>
  <si>
    <t>1738 1759 1850; 1739 1761 1852; 1740 1794 1796; 1741 1796 1798; 1742 1798 1800;</t>
  </si>
  <si>
    <t>1743 1800 1802; 1744 1802 1804; 1745 1804 1806; 1746 1806 1808; 1747 1808 1810;</t>
  </si>
  <si>
    <t>1748 1810 1812; 1749 1812 1814; 1750 1814 1816; 1751 1816 1818; 1752 1818 1820;</t>
  </si>
  <si>
    <t>1753 1820 1822; 1754 1822 1824; 1755 1824 1826; 1756 1826 1828; 1757 1828 1830;</t>
  </si>
  <si>
    <t>1758 1830 1832; 1759 1832 1834; 1760 1834 1836; 1761 1836 1838; 1762 1838 1840;</t>
  </si>
  <si>
    <t>1763 1840 1842; 1764 1842 1844; 1765 1844 1846; 1766 1846 1848; 1767 1848 1850;</t>
  </si>
  <si>
    <t>1768 1850 1852; 1769 1794 1920; 1770 1796 1922; 1771 1798 1924; 1772 1800 1926;</t>
  </si>
  <si>
    <t>1773 1802 1928; 1774 1804 1930; 1775 1806 1932; 1776 1808 1934; 1777 1810 1936;</t>
  </si>
  <si>
    <t>1778 1812 1938; 1779 1814 1940; 1780 1816 1942; 1781 1818 1944; 1782 1820 1946;</t>
  </si>
  <si>
    <t>1783 1822 1948; 1784 1824 1950; 1785 1826 1952; 1786 1828 1954; 1787 1830 1956;</t>
  </si>
  <si>
    <t>1788 1832 1958; 1789 1834 1960; 1790 1836 1962; 1791 1838 1964; 1792 1840 1966;</t>
  </si>
  <si>
    <t>1793 1842 1968; 1794 1844 1970; 1795 1846 1972; 1796 1848 1974; 1797 1850 1976;</t>
  </si>
  <si>
    <t>1798 1852 1978; 1799 1920 1922; 1800 1922 1924; 1801 1924 1926; 1802 1926 1928;</t>
  </si>
  <si>
    <t>1803 1928 1930; 1804 1930 1932; 1805 1932 1934; 1806 1934 1936; 1807 1936 1938;</t>
  </si>
  <si>
    <t>1808 1938 1940; 1809 1940 1942; 1810 1942 1944; 1811 1944 1946; 1812 1946 1948;</t>
  </si>
  <si>
    <t>1813 1948 1950; 1814 1950 1952; 1815 1952 1954; 1816 1954 1956; 1817 1956 1958;</t>
  </si>
  <si>
    <t>1818 1958 1960; 1819 1960 1962; 1820 1962 1964; 1821 1964 1966; 1822 1966 1968;</t>
  </si>
  <si>
    <t>1823 1968 1970; 1824 1970 1972; 1825 1972 1974; 1826 1974 1976; 1827 1976 1978;</t>
  </si>
  <si>
    <t>1828 1920 2043; 1829 1922 2045; 1830 1924 2047; 1831 1926 2049; 1832 1928 2051;</t>
  </si>
  <si>
    <t>1833 1930 2053; 1834 1932 2055; 1835 1934 2057; 1836 1936 2059; 1837 1938 2061;</t>
  </si>
  <si>
    <t>1838 1940 2063; 1839 1942 2065; 1840 1944 2067; 1841 1946 2069; 1842 1948 2071;</t>
  </si>
  <si>
    <t>1843 1950 2073; 1844 1952 2075; 1845 1954 2077; 1846 1956 2079; 1847 1958 2081;</t>
  </si>
  <si>
    <t>1848 1960 2083; 1849 1962 2085; 1850 1964 2087; 1851 1966 2089; 1852 1968 2091;</t>
  </si>
  <si>
    <t>1853 1970 2093; 1854 1972 2095; 1855 1974 2097; 1856 1976 2099; 1857 1978 2101;</t>
  </si>
  <si>
    <t>1858 2043 2045; 1859 2045 2047; 1860 2047 2049; 1861 2049 2051; 1862 2051 2053;</t>
  </si>
  <si>
    <t>1863 2053 2055; 1864 2055 2057; 1865 2057 2059; 1866 2059 2061; 1867 2061 2063;</t>
  </si>
  <si>
    <t>1868 2063 2065; 1869 2065 2067; 1870 2067 2069; 1871 2069 2071; 1872 2071 2073;</t>
  </si>
  <si>
    <t>1873 2073 2075; 1874 2075 2077; 1875 2077 2079; 1876 2079 2081; 1877 2081 2083;</t>
  </si>
  <si>
    <t>1878 2083 2085; 1879 2085 2087; 1880 2087 2089; 1881 2089 2091; 1882 2091 2093;</t>
  </si>
  <si>
    <t>1883 2093 2095; 1884 2095 2097; 1885 2097 2099; 1886 2099 2101; 1887 2043 2165;</t>
  </si>
  <si>
    <t>1888 2045 2167; 1889 2047 2169; 1890 2049 2171; 1891 2051 2173; 1892 2053 2175;</t>
  </si>
  <si>
    <t>1893 2055 2177; 1894 2057 2179; 1895 2059 2181; 1896 2061 2183; 1897 2063 2185;</t>
  </si>
  <si>
    <t>1898 2065 2187; 1899 2067 2189; 1900 2069 2191; 1901 2071 2193; 1902 2073 2195;</t>
  </si>
  <si>
    <t>1903 2075 2197; 1904 2077 2199; 1905 2079 2201; 1906 2081 2203; 1907 2083 2205;</t>
  </si>
  <si>
    <t>1908 2085 2207; 1909 2087 2209; 1910 2089 2211; 1911 2091 2213; 1912 2093 2215;</t>
  </si>
  <si>
    <t>1913 2095 2217; 1914 2097 2219; 1915 2099 2221; 1916 2101 2223; 1917 2165 2167;</t>
  </si>
  <si>
    <t>1918 2167 2169; 1919 2169 2171; 1920 2171 2173; 1921 2173 2175; 1922 2175 2177;</t>
  </si>
  <si>
    <t>1923 2177 2179; 1924 2179 2181; 1925 2181 2183; 1926 2183 2185; 1927 2185 2187;</t>
  </si>
  <si>
    <t>1928 2187 2189; 1929 2189 2191; 1930 2191 2193; 1931 2193 2195; 1932 2195 2197;</t>
  </si>
  <si>
    <t>1933 2197 2199; 1934 2199 2201; 1935 2201 2203; 1936 2203 2205; 1937 2205 2207;</t>
  </si>
  <si>
    <t>1938 2207 2209; 1939 2209 2211; 1940 2211 2213; 1941 2213 2215; 1942 2215 2217;</t>
  </si>
  <si>
    <t>1943 2217 2219; 1944 2219 2221; 1945 2221 2223; 1946 2165 2289; 1947 2167 2291;</t>
  </si>
  <si>
    <t>1948 2169 2293; 1949 2171 2295; 1950 2173 2297; 1951 2175 2299; 1952 2177 2301;</t>
  </si>
  <si>
    <t>1953 2179 2303; 1954 2181 2305; 1955 2183 2307; 1956 2185 2309; 1957 2187 2311;</t>
  </si>
  <si>
    <t>1958 2189 2313; 1959 2191 2315; 1960 2193 2317; 1961 2195 2319; 1962 2197 2321;</t>
  </si>
  <si>
    <t>1963 2199 2323; 1964 2201 2325; 1965 2203 2327; 1966 2205 2329; 1967 2207 2331;</t>
  </si>
  <si>
    <t>1968 2209 2333; 1969 2211 2335; 1970 2213 2337; 1971 2215 2339; 1972 2217 2341;</t>
  </si>
  <si>
    <t>1973 2219 2343; 1974 2221 2345; 1975 2223 2347; 1976 2289 2291; 1977 2291 2293;</t>
  </si>
  <si>
    <t>1978 2293 2295; 1979 2295 2297; 1980 2297 2299; 1981 2299 2301; 1982 2301 2303;</t>
  </si>
  <si>
    <t>1983 2303 2305; 1984 2305 2307; 1985 2307 2309; 1986 2309 2311; 1987 2311 2313;</t>
  </si>
  <si>
    <t>1988 2313 2315; 1989 2315 2317; 1990 2317 2319; 1991 2319 2321; 1992 2321 2323;</t>
  </si>
  <si>
    <t>1993 2323 2325; 1994 2325 2327; 1995 2327 2329; 1996 2329 2331; 1997 2331 2333;</t>
  </si>
  <si>
    <t>1998 2333 2335; 1999 2335 2337; 2000 2337 2339; 2001 2339 2341; 2002 2341 2343;</t>
  </si>
  <si>
    <t>2003 2343 2345; 2004 2345 2347; 2005 2289 2290; 2006 2291 2292; 2007 2293 2294;</t>
  </si>
  <si>
    <t>2008 2295 2296; 2009 2297 2298; 2010 2299 2300; 2011 2301 2302; 2012 2303 2304;</t>
  </si>
  <si>
    <t>2013 2305 2306; 2014 2307 2308; 2015 2309 2310; 2016 2311 2312; 2017 2313 2314;</t>
  </si>
  <si>
    <t>2018 2315 2316; 2019 2317 2318; 2020 2319 2320; 2021 2321 2322; 2022 2323 2324;</t>
  </si>
  <si>
    <t>2023 2325 2326; 2024 2327 2328; 2025 2329 2330; 2026 2331 2332; 2027 2333 2334;</t>
  </si>
  <si>
    <t>2028 2335 2336; 2029 2337 2338; 2030 2339 2340; 2031 2341 2342; 2032 2343 2344;</t>
  </si>
  <si>
    <t>2033 2345 2346; 2034 2347 2348; 2035 2290 2292; 2036 2292 2294; 2037 2294 2296;</t>
  </si>
  <si>
    <t>2038 2296 2298; 2039 2298 2300; 2040 2300 2302; 2041 2302 2304; 2042 2304 2306;</t>
  </si>
  <si>
    <t>2043 2306 2308; 2044 2308 2310; 2045 2310 2312; 2046 2312 2314; 2047 2314 2316;</t>
  </si>
  <si>
    <t>2048 2316 2318; 2049 2318 2320; 2050 2320 2322; 2051 2322 2324; 2052 2324 2326;</t>
  </si>
  <si>
    <t>2053 2326 2328; 2054 2328 2330; 2055 2330 2332; 2056 2332 2334; 2057 2334 2336;</t>
  </si>
  <si>
    <t>2058 2336 2338; 2059 2338 2340; 2060 2340 2342; 2061 2342 2344; 2062 2344 2346;</t>
  </si>
  <si>
    <t>2063 2346 2348; 2064 2290 2166; 2065 2292 2168; 2066 2294 2170; 2067 2296 2172;</t>
  </si>
  <si>
    <t>2068 2298 2174; 2069 2300 2176; 2070 2302 2178; 2071 2304 2180; 2072 2306 2182;</t>
  </si>
  <si>
    <t>2073 2308 2184; 2074 2310 2186; 2075 2312 2188; 2076 2314 2190; 2077 2316 2192;</t>
  </si>
  <si>
    <t>2078 2318 2194; 2079 2320 2196; 2080 2322 2198; 2081 2324 2200; 2082 2326 2202;</t>
  </si>
  <si>
    <t>2083 2328 2204; 2084 2330 2206; 2085 2332 2208; 2086 2334 2210; 2087 2336 2212;</t>
  </si>
  <si>
    <t>2088 2338 2214; 2089 2340 2216; 2090 2342 2218; 2091 2344 2220; 2092 2346 2222;</t>
  </si>
  <si>
    <t>2093 2348 2224; 2094 2166 2168; 2095 2168 2170; 2096 2170 2172; 2097 2172 2174;</t>
  </si>
  <si>
    <t>2098 2174 2176; 2099 2176 2178; 2100 2178 2180; 2101 2180 2182; 2102 2182 2184;</t>
  </si>
  <si>
    <t>2103 2184 2186; 2104 2186 2188; 2105 2188 2190; 2106 2190 2192; 2107 2192 2194;</t>
  </si>
  <si>
    <t>2108 2194 2196; 2109 2196 2198; 2110 2198 2200; 2111 2200 2202; 2112 2202 2204;</t>
  </si>
  <si>
    <t>2113 2204 2206; 2114 2206 2208; 2115 2208 2210; 2116 2210 2212; 2117 2212 2214;</t>
  </si>
  <si>
    <t>2118 2214 2216; 2119 2216 2218; 2120 2218 2220; 2121 2220 2222; 2122 2222 2224;</t>
  </si>
  <si>
    <t>2123 2166 2044; 2124 2168 2046; 2125 2170 2048; 2126 2172 2050; 2127 2174 2052;</t>
  </si>
  <si>
    <t>2128 2176 2054; 2129 2178 2056; 2130 2180 2058; 2131 2182 2060; 2132 2184 2062;</t>
  </si>
  <si>
    <t>2133 2186 2064; 2134 2188 2066; 2135 2190 2068; 2136 2192 2070; 2137 2194 2072;</t>
  </si>
  <si>
    <t>2138 2196 2074; 2139 2198 2076; 2140 2200 2078; 2141 2202 2080; 2142 2204 2082;</t>
  </si>
  <si>
    <t>2143 2206 2084; 2144 2208 2086; 2145 2210 2088; 2146 2212 2090; 2147 2214 2092;</t>
  </si>
  <si>
    <t>2148 2216 2094; 2149 2218 2096; 2150 2220 2098; 2151 2222 2100; 2152 2224 2102;</t>
  </si>
  <si>
    <t>2153 2044 2046; 2154 2046 2048; 2155 2048 2050; 2156 2050 2052; 2157 2052 2054;</t>
  </si>
  <si>
    <t>2158 2054 2056; 2159 2056 2058; 2160 2058 2060; 2161 2060 2062; 2162 2062 2064;</t>
  </si>
  <si>
    <t>2163 2064 2066; 2164 2066 2068; 2165 2068 2070; 2166 2070 2072; 2167 2072 2074;</t>
  </si>
  <si>
    <t>2168 2074 2076; 2169 2076 2078; 2170 2078 2080; 2171 2080 2082; 2172 2082 2084;</t>
  </si>
  <si>
    <t>2173 2084 2086; 2174 2086 2088; 2175 2088 2090; 2176 2090 2092; 2177 2092 2094;</t>
  </si>
  <si>
    <t>2178 2094 2096; 2179 2096 2098; 2180 2098 2100; 2181 2100 2102; 2182 2044 1921;</t>
  </si>
  <si>
    <t>2183 2046 1923; 2184 2048 1925; 2185 2050 1927; 2186 2052 1929; 2187 2054 1931;</t>
  </si>
  <si>
    <t>2188 2056 1933; 2189 2058 1935; 2190 2060 1937; 2191 2062 1939; 2192 2064 1941;</t>
  </si>
  <si>
    <t>2193 2066 1943; 2194 2068 1945; 2195 2070 1947; 2196 2072 1949; 2197 2074 1951;</t>
  </si>
  <si>
    <t>2198 2076 1953; 2199 2078 1955; 2200 2080 1957; 2201 2082 1959; 2202 2084 1961;</t>
  </si>
  <si>
    <t>2203 2086 1963; 2204 2088 1965; 2205 2090 1967; 2206 2092 1969; 2207 2094 1971;</t>
  </si>
  <si>
    <t>2208 2096 1973; 2209 2098 1975; 2210 2100 1977; 2211 2102 1979; 2212 1921 1923;</t>
  </si>
  <si>
    <t>2213 1923 1925; 2214 1925 1927; 2215 1927 1929; 2216 1929 1931; 2217 1931 1933;</t>
  </si>
  <si>
    <t>2218 1933 1935; 2219 1935 1937; 2220 1937 1939; 2221 1939 1941; 2222 1941 1943;</t>
  </si>
  <si>
    <t>2223 1943 1945; 2224 1945 1947; 2225 1947 1949; 2226 1949 1951; 2227 1951 1953;</t>
  </si>
  <si>
    <t>2228 1953 1955; 2229 1955 1957; 2230 1957 1959; 2231 1959 1961; 2232 1961 1963;</t>
  </si>
  <si>
    <t>2233 1963 1965; 2234 1965 1967; 2235 1967 1969; 2236 1969 1971; 2237 1971 1973;</t>
  </si>
  <si>
    <t>2238 1973 1975; 2239 1975 1977; 2240 1977 1979; 2241 1921 1795; 2242 1923 1797;</t>
  </si>
  <si>
    <t>2243 1925 1799; 2244 1927 1801; 2245 1929 1803; 2246 1931 1805; 2247 1933 1807;</t>
  </si>
  <si>
    <t>2248 1935 1809; 2249 1937 1811; 2250 1939 1813; 2251 1941 1815; 2252 1943 1817;</t>
  </si>
  <si>
    <t>2253 1945 1819; 2254 1947 1821; 2255 1949 1823; 2256 1951 1825; 2257 1953 1827;</t>
  </si>
  <si>
    <t>2258 1955 1829; 2259 1957 1831; 2260 1959 1833; 2261 1961 1835; 2262 1963 1837;</t>
  </si>
  <si>
    <t>2263 1965 1839; 2264 1967 1841; 2265 1969 1843; 2266 1971 1845; 2267 1973 1847;</t>
  </si>
  <si>
    <t>2268 1975 1849; 2269 1977 1851; 2270 1979 1853; 2271 1795 1797; 2272 1797 1799;</t>
  </si>
  <si>
    <t>2273 1799 1801; 2274 1801 1803; 2275 1803 1805; 2276 1805 1807; 2277 1807 1809;</t>
  </si>
  <si>
    <t>2278 1809 1811; 2279 1811 1813; 2280 1813 1815; 2281 1815 1817; 2282 1817 1819;</t>
  </si>
  <si>
    <t>2283 1819 1821; 2284 1821 1823; 2285 1823 1825; 2286 1825 1827; 2287 1827 1829;</t>
  </si>
  <si>
    <t>2288 1829 1831; 2289 1831 1833; 2290 1833 1835; 2291 1835 1837; 2292 1837 1839;</t>
  </si>
  <si>
    <t>2293 1839 1841; 2294 1841 1843; 2295 1843 1845; 2296 1845 1847; 2297 1847 1849;</t>
  </si>
  <si>
    <t>2298 1849 1851; 2299 1851 1853; 2300 1795 1704; 2301 1797 1706; 2302 1799 1708;</t>
  </si>
  <si>
    <t>2303 1801 1710; 2304 1803 1712; 2305 1805 1714; 2306 1807 1716; 2307 1809 1718;</t>
  </si>
  <si>
    <t>2308 1811 1720; 2309 1813 1722; 2310 1815 1724; 2311 1817 1726; 2312 1819 1728;</t>
  </si>
  <si>
    <t>2313 1821 1730; 2314 1823 1732; 2315 1825 1734; 2316 1827 1736; 2317 1829 1738;</t>
  </si>
  <si>
    <t>2318 1831 1740; 2319 1833 1742; 2320 1835 1744; 2321 1837 1746; 2322 1839 1748;</t>
  </si>
  <si>
    <t>2323 1841 1750; 2324 1843 1752; 2325 1845 1754; 2326 1847 1756; 2327 1849 1758;</t>
  </si>
  <si>
    <t>2328 1851 1760; 2329 1853 1762; 2330 1704 1706; 2331 1706 1708; 2332 1708 1710;</t>
  </si>
  <si>
    <t>2333 1710 1712; 2334 1712 1714; 2335 1714 1716; 2336 1716 1718; 2337 1718 1720;</t>
  </si>
  <si>
    <t>2338 1720 1722; 2339 1722 1724; 2340 1724 1726; 2341 1726 1728; 2342 1728 1730;</t>
  </si>
  <si>
    <t>2343 1730 1732; 2344 1732 1734; 2345 1734 1736; 2346 1736 1738; 2347 1738 1740;</t>
  </si>
  <si>
    <t>2348 1740 1742; 2349 1742 1744; 2350 1744 1746; 2351 1746 1748; 2352 1748 1750;</t>
  </si>
  <si>
    <t>2353 1750 1752; 2354 1752 1754; 2355 1754 1756; 2356 1756 1758; 2357 1758 1760;</t>
  </si>
  <si>
    <t>2358 1760 1762; 2359 1704 1611; 2360 1706 1613; 2361 1708 1615; 2362 1710 1617;</t>
  </si>
  <si>
    <t>2363 1712 1619; 2364 1714 1621; 2365 1716 1623; 2366 1718 1625; 2367 1720 1627;</t>
  </si>
  <si>
    <t>2368 1722 1629; 2369 1724 1631; 2370 1726 1633; 2371 1728 1635; 2372 1730 1637;</t>
  </si>
  <si>
    <t>2373 1732 1639; 2374 1734 1641; 2375 1736 1643; 2376 1738 1645; 2377 1740 1647;</t>
  </si>
  <si>
    <t>2378 1742 1649; 2379 1744 1651; 2380 1746 1653; 2381 1748 1655; 2382 1750 1657;</t>
  </si>
  <si>
    <t>2383 1752 1659; 2384 1754 1661; 2385 1756 1663; 2386 1758 1665; 2387 1760 1667;</t>
  </si>
  <si>
    <t>2388 1762 1669; 2389 1611 1613; 2390 1613 1615; 2391 1615 1617; 2392 1617 1619;</t>
  </si>
  <si>
    <t>2393 1619 1621; 2394 1621 1623; 2395 1623 1625; 2396 1625 1627; 2397 1627 1629;</t>
  </si>
  <si>
    <t>2398 1629 1631; 2399 1631 1633; 2400 1633 1635; 2401 1635 1637; 2402 1637 1639;</t>
  </si>
  <si>
    <t>2403 1639 1641; 2404 1641 1643; 2405 1643 1645; 2406 1645 1647; 2407 1647 1649;</t>
  </si>
  <si>
    <t>2408 1649 1651; 2409 1651 1653; 2410 1653 1655; 2411 1655 1657; 2412 1657 1659;</t>
  </si>
  <si>
    <t>2413 1659 1661; 2414 1661 1663; 2415 1663 1665; 2416 1665 1667; 2417 1667 1669;</t>
  </si>
  <si>
    <t>2418 1611 1534; 2419 1613 1536; 2420 1615 1538; 2421 1617 1540; 2422 1619 1542;</t>
  </si>
  <si>
    <t>2423 1621 1544; 2424 1623 1546; 2425 1625 1548; 2426 1627 1550; 2427 1629 1552;</t>
  </si>
  <si>
    <t>2428 1631 1554; 2429 1633 1556; 2430 1635 1558; 2431 1637 1560; 2432 1639 1562;</t>
  </si>
  <si>
    <t>2433 1641 1564; 2434 1643 1566; 2435 1645 1568; 2436 1647 1570; 2437 1649 1572;</t>
  </si>
  <si>
    <t>2438 1651 1574; 2439 1653 1576; 2440 1655 1578; 2441 1657 1580; 2442 1659 1582;</t>
  </si>
  <si>
    <t>2443 1661 1584; 2444 1663 1586; 2445 1665 1588; 2446 1667 1590; 2447 1669 1592;</t>
  </si>
  <si>
    <t>2448 1534 1536; 2449 1536 1538; 2450 1538 1540; 2451 1540 1542; 2452 1542 1544;</t>
  </si>
  <si>
    <t>2453 1544 1546; 2454 1546 1548; 2455 1548 1550; 2456 1550 1552; 2457 1552 1554;</t>
  </si>
  <si>
    <t>2458 1554 1556; 2459 1556 1558; 2460 1558 1560; 2461 1560 1562; 2462 1562 1564;</t>
  </si>
  <si>
    <t>2463 1564 1566; 2464 1566 1568; 2465 1568 1570; 2466 1570 1572; 2467 1572 1574;</t>
  </si>
  <si>
    <t>2468 1574 1576; 2469 1576 1578; 2470 1578 1580; 2471 1580 1582; 2472 1582 1584;</t>
  </si>
  <si>
    <t>2473 1584 1586; 2474 1586 1588; 2475 1588 1590; 2476 1590 1592; 2477 1534 1474;</t>
  </si>
  <si>
    <t>2478 1536 1476; 2479 1538 1478; 2480 1540 1480; 2481 1542 1482; 2482 1544 1484;</t>
  </si>
  <si>
    <t>2483 1546 1486; 2484 1548 1488; 2485 1550 1490; 2486 1552 1492; 2487 1554 1494;</t>
  </si>
  <si>
    <t>2488 1556 1496; 2489 1558 1498; 2490 1560 1500; 2491 1562 1502; 2492 1564 1504;</t>
  </si>
  <si>
    <t>2493 1566 1506; 2494 1568 1508; 2495 1570 1510; 2496 1572 1512; 2497 1574 1514;</t>
  </si>
  <si>
    <t>2498 1576 1516; 2499 1578 1518; 2500 1580 1520; 2501 1582 1522; 2502 1584 1524;</t>
  </si>
  <si>
    <t>2503 1586 1526; 2504 1588 1528; 2505 1590 1530; 2506 1592 1532; 2507 1474 1476;</t>
  </si>
  <si>
    <t>2508 1476 1478; 2509 1478 1480; 2510 1480 1482; 2511 1482 1484; 2512 1484 1486;</t>
  </si>
  <si>
    <t>2513 1486 1488; 2514 1488 1490; 2515 1490 1492; 2516 1492 1494; 2517 1494 1496;</t>
  </si>
  <si>
    <t>2518 1496 1498; 2519 1498 1500; 2520 1500 1502; 2521 1502 1504; 2522 1504 1506;</t>
  </si>
  <si>
    <t>2523 1506 1508; 2524 1508 1510; 2525 1510 1512; 2526 1512 1514; 2527 1514 1516;</t>
  </si>
  <si>
    <t>2528 1516 1518; 2529 1518 1520; 2530 1520 1522; 2531 1522 1524; 2532 1524 1526;</t>
  </si>
  <si>
    <t>2533 1526 1528; 2534 1528 1530; 2535 1530 1532; 2536 1474 1389; 2537 1476 1391;</t>
  </si>
  <si>
    <t>2538 1478 1393; 2539 1480 1395; 2540 1482 1397; 2541 1484 1399; 2542 1486 1401;</t>
  </si>
  <si>
    <t>2543 1488 1403; 2544 1490 1405; 2545 1492 1407; 2546 1494 1409; 2547 1496 1411;</t>
  </si>
  <si>
    <t>2548 1498 1413; 2549 1500 1415; 2550 1502 1417; 2551 1504 1419; 2552 1506 1421;</t>
  </si>
  <si>
    <t>2553 1508 1423; 2554 1510 1425; 2555 1512 1427; 2556 1514 1429; 2557 1516 1431;</t>
  </si>
  <si>
    <t>2558 1518 1433; 2559 1520 1435; 2560 1522 1437; 2561 1524 1439; 2562 1526 1441;</t>
  </si>
  <si>
    <t>2563 1528 1443; 2564 1530 1445; 2565 1532 1447; 2566 1389 1391; 2567 1391 1393;</t>
  </si>
  <si>
    <t>2568 1393 1395; 2569 1395 1397; 2570 1397 1399; 2571 1399 1401; 2572 1401 1403;</t>
  </si>
  <si>
    <t>2573 1403 1405; 2574 1405 1407; 2575 1407 1409; 2576 1409 1411; 2577 1411 1413;</t>
  </si>
  <si>
    <t>2578 1413 1415; 2579 1415 1417; 2580 1417 1419; 2581 1419 1421; 2582 1421 1423;</t>
  </si>
  <si>
    <t>2583 1423 1425; 2584 1425 1427; 2585 1427 1429; 2586 1429 1431; 2587 1431 1433;</t>
  </si>
  <si>
    <t>2588 1433 1435; 2589 1435 1437; 2590 1437 1439; 2591 1439 1441; 2592 1441 1443;</t>
  </si>
  <si>
    <t>2593 1443 1445; 2594 1445 1447; 2595 1389 1329; 2596 1391 1331; 2597 1393 1333;</t>
  </si>
  <si>
    <t>2598 1395 1335; 2599 1397 1337; 2600 1399 1339; 2601 1401 1341; 2602 1403 1343;</t>
  </si>
  <si>
    <t>2603 1405 1345; 2604 1407 1347; 2605 1409 1349; 2606 1411 1351; 2607 1413 1353;</t>
  </si>
  <si>
    <t>2608 1415 1355; 2609 1417 1357; 2610 1419 1359; 2611 1421 1361; 2612 1423 1363;</t>
  </si>
  <si>
    <t>2613 1425 1365; 2614 1427 1367; 2615 1429 1369; 2616 1431 1371; 2617 1433 1373;</t>
  </si>
  <si>
    <t>2618 1435 1375; 2619 1437 1377; 2620 1439 1379; 2621 1441 1381; 2622 1443 1383;</t>
  </si>
  <si>
    <t>2623 1445 1385; 2624 1447 1387; 2625 1329 1331; 2626 1331 1333; 2627 1333 1335;</t>
  </si>
  <si>
    <t>2628 1335 1337; 2629 1337 1339; 2630 1339 1341; 2631 1341 1343; 2632 1343 1345;</t>
  </si>
  <si>
    <t>2633 1345 1347; 2634 1347 1349; 2635 1349 1351; 2636 1351 1353; 2637 1353 1355;</t>
  </si>
  <si>
    <t>2638 1355 1357; 2639 1357 1359; 2640 1359 1361; 2641 1361 1363; 2642 1363 1365;</t>
  </si>
  <si>
    <t>2643 1365 1367; 2644 1367 1369; 2645 1369 1371; 2646 1371 1373; 2647 1373 1375;</t>
  </si>
  <si>
    <t>2648 1375 1377; 2649 1377 1379; 2650 1379 1381; 2651 1381 1383; 2652 1383 1385;</t>
  </si>
  <si>
    <t>2653 1385 1387; 2654 1329 1256; 2655 1331 1258; 2656 1333 1260; 2657 1335 1262;</t>
  </si>
  <si>
    <t>2658 1337 1264; 2659 1339 1266; 2660 1341 1268; 2661 1343 1270; 2662 1345 1272;</t>
  </si>
  <si>
    <t>2663 1347 1274; 2664 1349 1276; 2665 1351 1278; 2666 1353 1280; 2667 1355 1282;</t>
  </si>
  <si>
    <t>2668 1357 1284; 2669 1359 1286; 2670 1361 1288; 2671 1363 1290; 2672 1365 1292;</t>
  </si>
  <si>
    <t>2673 1367 1294; 2674 1369 1296; 2675 1371 1298; 2676 1373 1300; 2677 1375 1302;</t>
  </si>
  <si>
    <t>2678 1377 1304; 2679 1379 1306; 2680 1381 1308; 2681 1383 1310; 2682 1385 1312;</t>
  </si>
  <si>
    <t>2683 1387 1314; 2684 1256 1258; 2685 1258 1260; 2686 1260 1262; 2687 1262 1264;</t>
  </si>
  <si>
    <t>2688 1264 1266; 2689 1266 1268; 2690 1268 1270; 2691 1270 1272; 2692 1272 1274;</t>
  </si>
  <si>
    <t>2693 1274 1276; 2694 1276 1278; 2695 1278 1280; 2696 1280 1282; 2697 1282 1284;</t>
  </si>
  <si>
    <t>2698 1284 1286; 2699 1286 1288; 2700 1288 1290; 2701 1290 1292; 2702 1292 1294;</t>
  </si>
  <si>
    <t>2703 1294 1296; 2704 1296 1298; 2705 1298 1300; 2706 1300 1302; 2707 1302 1304;</t>
  </si>
  <si>
    <t>2708 1304 1306; 2709 1306 1308; 2710 1308 1310; 2711 1310 1312; 2712 1312 1314;</t>
  </si>
  <si>
    <t>2713 1256 1193; 2714 1258 1195; 2715 1260 1197; 2716 1262 1199; 2717 1264 1201;</t>
  </si>
  <si>
    <t>2718 1266 1203; 2719 1268 1205; 2720 1270 1207; 2721 1272 1209; 2722 1274 1211;</t>
  </si>
  <si>
    <t>2723 1276 1213; 2724 1278 1215; 2725 1280 1217; 2726 1282 1219; 2727 1284 1221;</t>
  </si>
  <si>
    <t>2728 1286 1223; 2729 1288 1225; 2730 1290 1227; 2731 1292 1229; 2732 1294 1231;</t>
  </si>
  <si>
    <t>2733 1296 1233; 2734 1298 1235; 2735 1300 1237; 2736 1302 1239; 2737 1304 1241;</t>
  </si>
  <si>
    <t>2738 1306 1243; 2739 1308 1245; 2740 1310 1247; 2741 1312 1249; 2742 1314 1251;</t>
  </si>
  <si>
    <t>2743 1193 1195; 2744 1195 1197; 2745 1197 1199; 2746 1199 1201; 2747 1201 1203;</t>
  </si>
  <si>
    <t>2748 1203 1205; 2749 1205 1207; 2750 1207 1209; 2751 1209 1211; 2752 1211 1213;</t>
  </si>
  <si>
    <t>2753 1213 1215; 2754 1215 1217; 2755 1217 1219; 2756 1219 1221; 2757 1221 1223;</t>
  </si>
  <si>
    <t>2758 1223 1225; 2759 1225 1227; 2760 1227 1229; 2761 1229 1231; 2762 1231 1233;</t>
  </si>
  <si>
    <t>2763 1233 1235; 2764 1235 1237; 2765 1237 1239; 2766 1239 1241; 2767 1241 1243;</t>
  </si>
  <si>
    <t>2768 1243 1245; 2769 1245 1247; 2770 1247 1249; 2771 1249 1251; 2772 1193 1133;</t>
  </si>
  <si>
    <t>2773 1195 1135; 2774 1197 1137; 2775 1199 1139; 2776 1201 1141; 2777 1203 1143;</t>
  </si>
  <si>
    <t>2778 1205 1145; 2779 1207 1147; 2780 1209 1149; 2781 1211 1151; 2782 1213 1153;</t>
  </si>
  <si>
    <t>2783 1215 1155; 2784 1217 1157; 2785 1219 1159; 2786 1221 1161; 2787 1223 1163;</t>
  </si>
  <si>
    <t>2788 1225 1165; 2789 1227 1167; 2790 1229 1169; 2791 1231 1171; 2792 1233 1173;</t>
  </si>
  <si>
    <t>2793 1235 1175; 2794 1237 1177; 2795 1239 1179; 2796 1241 1181; 2797 1243 1183;</t>
  </si>
  <si>
    <t>2798 1245 1185; 2799 1247 1187; 2800 1249 1189; 2801 1251 1191; 2802 1133 1135;</t>
  </si>
  <si>
    <t>2803 1135 1137; 2804 1137 1139; 2805 1139 1141; 2806 1141 1143; 2807 1143 1145;</t>
  </si>
  <si>
    <t>2808 1145 1147; 2809 1147 1149; 2810 1149 1151; 2811 1151 1153; 2812 1153 1155;</t>
  </si>
  <si>
    <t>2813 1155 1157; 2814 1157 1159; 2815 1159 1161; 2816 1161 1163; 2817 1163 1165;</t>
  </si>
  <si>
    <t>2818 1165 1167; 2819 1167 1169; 2820 1169 1171; 2821 1171 1173; 2822 1173 1175;</t>
  </si>
  <si>
    <t>2823 1175 1177; 2824 1177 1179; 2825 1179 1181; 2826 1181 1183; 2827 1183 1185;</t>
  </si>
  <si>
    <t>2828 1185 1187; 2829 1187 1189; 2830 1189 1191; 2831 1133 1070; 2832 1135 1072;</t>
  </si>
  <si>
    <t>2833 1137 1074; 2834 1139 1076; 2835 1141 1078; 2836 1143 1080; 2837 1145 1082;</t>
  </si>
  <si>
    <t>2838 1147 1084; 2839 1149 1086; 2840 1151 1088; 2841 1153 1090; 2842 1155 1092;</t>
  </si>
  <si>
    <t>2843 1157 1094; 2844 1159 1096; 2845 1161 1098; 2846 1163 1100; 2847 1165 1102;</t>
  </si>
  <si>
    <t>2848 1167 1104; 2849 1169 1106; 2850 1171 1108; 2851 1173 1110; 2852 1175 1112;</t>
  </si>
  <si>
    <t>2853 1177 1114; 2854 1179 1116; 2855 1181 1118; 2856 1183 1120; 2857 1185 1122;</t>
  </si>
  <si>
    <t>2858 1187 1124; 2859 1189 1126; 2860 1191 1128; 2861 1070 1072; 2862 1072 1074;</t>
  </si>
  <si>
    <t>2863 1074 1076; 2864 1076 1078; 2865 1078 1080; 2866 1080 1082; 2867 1082 1084;</t>
  </si>
  <si>
    <t>2868 1084 1086; 2869 1086 1088; 2870 1088 1090; 2871 1090 1092; 2872 1092 1094;</t>
  </si>
  <si>
    <t>2873 1094 1096; 2874 1096 1098; 2875 1098 1100; 2876 1100 1102; 2877 1102 1104;</t>
  </si>
  <si>
    <t>2878 1104 1106; 2879 1106 1108; 2880 1108 1110; 2881 1110 1112; 2882 1112 1114;</t>
  </si>
  <si>
    <t>2883 1114 1116; 2884 1116 1118; 2885 1118 1120; 2886 1120 1122; 2887 1122 1124;</t>
  </si>
  <si>
    <t>2888 1124 1126; 2889 1126 1128; 2890 1070 1010; 2891 1072 1012; 2892 1074 1014;</t>
  </si>
  <si>
    <t>2893 1076 1016; 2894 1078 1018; 2895 1080 1020; 2896 1082 1022; 2897 1084 1024;</t>
  </si>
  <si>
    <t>2898 1086 1026; 2899 1088 1028; 2900 1090 1030; 2901 1092 1032; 2902 1094 1034;</t>
  </si>
  <si>
    <t>2903 1096 1036; 2904 1098 1038; 2905 1100 1040; 2906 1102 1042; 2907 1104 1044;</t>
  </si>
  <si>
    <t>2908 1106 1046; 2909 1108 1048; 2910 1110 1050; 2911 1112 1052; 2912 1114 1054;</t>
  </si>
  <si>
    <t>2913 1116 1056; 2914 1118 1058; 2915 1120 1060; 2916 1122 1062; 2917 1124 1064;</t>
  </si>
  <si>
    <t>2918 1126 1066; 2919 1128 1068; 2920 1010 1012; 2921 1012 1014; 2922 1014 1016;</t>
  </si>
  <si>
    <t>2923 1016 1018; 2924 1018 1020; 2925 1020 1022; 2926 1022 1024; 2927 1024 1026;</t>
  </si>
  <si>
    <t>2928 1026 1028; 2929 1028 1030; 2930 1030 1032; 2931 1032 1034; 2932 1034 1036;</t>
  </si>
  <si>
    <t>2933 1036 1038; 2934 1038 1040; 2935 1040 1042; 2936 1042 1044; 2937 1044 1046;</t>
  </si>
  <si>
    <t>2938 1046 1048; 2939 1048 1050; 2940 1050 1052; 2941 1052 1054; 2942 1054 1056;</t>
  </si>
  <si>
    <t>2943 1056 1058; 2944 1058 1060; 2945 1060 1062; 2946 1062 1064; 2947 1064 1066;</t>
  </si>
  <si>
    <t>2948 1066 1068; 2949 1010 950; 2950 1012 952; 2951 1014 954; 2952 1016 956;</t>
  </si>
  <si>
    <t>2953 1018 958; 2954 1020 960; 2955 1022 962; 2956 1024 964; 2957 1026 966;</t>
  </si>
  <si>
    <t>2958 1028 968; 2959 1030 970; 2960 1032 972; 2961 1034 974; 2962 1036 976;</t>
  </si>
  <si>
    <t>2963 1038 978; 2964 1040 980; 2965 1042 982; 2966 1044 984; 2967 1046 986;</t>
  </si>
  <si>
    <t>2968 1048 988; 2969 1050 990; 2970 1052 992; 2971 1054 994; 2972 1056 996;</t>
  </si>
  <si>
    <t>2973 1058 998; 2974 1060 1000; 2975 1062 1002; 2976 1064 1004; 2977 1066 1006;</t>
  </si>
  <si>
    <t>2978 1068 1008; 2979 950 952; 2980 952 954; 2981 954 956; 2982 956 958;</t>
  </si>
  <si>
    <t>2983 958 960; 2984 960 962; 2985 962 964; 2986 964 966; 2987 966 968;</t>
  </si>
  <si>
    <t>2988 968 970; 2989 970 972; 2990 972 974; 2991 974 976; 2992 976 978;</t>
  </si>
  <si>
    <t>2993 978 980; 2994 980 982; 2995 982 984; 2996 984 986; 2997 986 988;</t>
  </si>
  <si>
    <t>2998 988 990; 2999 990 992; 3000 992 994; 3001 994 996; 3002 996 998;</t>
  </si>
  <si>
    <t>3003 998 1000; 3004 1000 1002; 3005 1002 1004; 3006 1004 1006; 3007 1006 1008;</t>
  </si>
  <si>
    <t>3008 950 886; 3009 952 888; 3010 954 890; 3011 956 892; 3012 958 894;</t>
  </si>
  <si>
    <t>3013 960 896; 3014 962 898; 3015 964 900; 3016 966 902; 3017 968 904;</t>
  </si>
  <si>
    <t>3018 970 906; 3019 972 908; 3020 974 910; 3021 976 912; 3022 978 914;</t>
  </si>
  <si>
    <t>3023 980 916; 3024 982 918; 3025 984 920; 3026 986 922; 3027 988 924;</t>
  </si>
  <si>
    <t>3028 990 926; 3029 992 928; 3030 994 930; 3031 996 932; 3032 998 934;</t>
  </si>
  <si>
    <t>3033 1000 936; 3034 1002 938; 3035 1004 940; 3036 1006 942; 3037 1008 944;</t>
  </si>
  <si>
    <t>3038 886 888; 3039 888 890; 3040 890 892; 3041 892 894; 3042 894 896;</t>
  </si>
  <si>
    <t>3043 896 898; 3044 898 900; 3045 900 902; 3046 902 904; 3047 904 906;</t>
  </si>
  <si>
    <t>3048 906 908; 3049 908 910; 3050 910 912; 3051 912 914; 3052 914 916;</t>
  </si>
  <si>
    <t>3053 916 918; 3054 918 920; 3055 920 922; 3056 922 924; 3057 924 926;</t>
  </si>
  <si>
    <t>3058 926 928; 3059 928 930; 3060 930 932; 3061 932 934; 3062 934 936;</t>
  </si>
  <si>
    <t>3063 936 938; 3064 938 940; 3065 940 942; 3066 942 944; 3067 886 826;</t>
  </si>
  <si>
    <t>3068 888 828; 3069 890 830; 3070 892 832; 3071 894 834; 3072 896 836;</t>
  </si>
  <si>
    <t>3073 898 838; 3074 900 840; 3075 902 842; 3076 904 844; 3077 906 846;</t>
  </si>
  <si>
    <t>3078 908 848; 3079 910 850; 3080 912 852; 3081 914 854; 3082 916 856;</t>
  </si>
  <si>
    <t>3083 918 858; 3084 920 860; 3085 922 862; 3086 924 864; 3087 926 866;</t>
  </si>
  <si>
    <t>3088 928 868; 3089 930 870; 3090 932 872; 3091 934 874; 3092 936 876;</t>
  </si>
  <si>
    <t>3093 938 878; 3094 940 880; 3095 942 882; 3096 944 884; 3097 826 828;</t>
  </si>
  <si>
    <t>3098 828 830; 3099 830 832; 3100 832 834; 3101 834 836; 3102 836 838;</t>
  </si>
  <si>
    <t>3103 838 840; 3104 840 842; 3105 842 844; 3106 844 846; 3107 846 848;</t>
  </si>
  <si>
    <t>3108 848 850; 3109 850 852; 3110 852 854; 3111 854 856; 3112 856 858;</t>
  </si>
  <si>
    <t>3113 858 860; 3114 860 862; 3115 862 864; 3116 864 866; 3117 866 868;</t>
  </si>
  <si>
    <t>3118 868 870; 3119 870 872; 3120 872 874; 3121 874 876; 3122 876 878;</t>
  </si>
  <si>
    <t>3123 878 880; 3124 880 882; 3125 882 884; 3126 826 763; 3127 828 765;</t>
  </si>
  <si>
    <t>3128 830 767; 3129 832 769; 3130 834 771; 3131 836 773; 3132 838 775;</t>
  </si>
  <si>
    <t>3133 840 777; 3134 842 779; 3135 844 781; 3136 846 783; 3137 848 785;</t>
  </si>
  <si>
    <t>3138 850 787; 3139 852 789; 3140 854 791; 3141 856 793; 3142 858 795;</t>
  </si>
  <si>
    <t>3143 860 797; 3144 862 799; 3145 864 801; 3146 866 803; 3147 868 805;</t>
  </si>
  <si>
    <t>3148 870 807; 3149 872 809; 3150 874 811; 3151 876 813; 3152 878 815;</t>
  </si>
  <si>
    <t>3153 880 817; 3154 882 819; 3155 884 821; 3156 763 765; 3157 765 767;</t>
  </si>
  <si>
    <t>3158 767 769; 3159 769 771; 3160 771 773; 3161 773 775; 3162 775 777;</t>
  </si>
  <si>
    <t>3163 777 779; 3164 779 781; 3165 781 783; 3166 783 785; 3167 785 787;</t>
  </si>
  <si>
    <t>3168 787 789; 3169 789 791; 3170 791 793; 3171 793 795; 3172 795 797;</t>
  </si>
  <si>
    <t>3173 797 799; 3174 799 801; 3175 801 803; 3176 803 805; 3177 805 807;</t>
  </si>
  <si>
    <t>3178 807 809; 3179 809 811; 3180 811 813; 3181 813 815; 3182 815 817;</t>
  </si>
  <si>
    <t>3183 817 819; 3184 819 821; 3185 763 703; 3186 765 705; 3187 767 707;</t>
  </si>
  <si>
    <t>3188 769 709; 3189 771 711; 3190 773 713; 3191 775 715; 3192 777 717;</t>
  </si>
  <si>
    <t>3193 779 719; 3194 781 721; 3195 783 723; 3196 785 725; 3197 787 727;</t>
  </si>
  <si>
    <t>3198 789 729; 3199 791 731; 3200 793 733; 3201 795 735; 3202 797 737;</t>
  </si>
  <si>
    <t>3203 799 739; 3204 801 741; 3205 803 743; 3206 805 745; 3207 807 747;</t>
  </si>
  <si>
    <t>3208 809 749; 3209 811 751; 3210 813 753; 3211 815 755; 3212 817 757;</t>
  </si>
  <si>
    <t>3213 819 759; 3214 821 761; 3215 703 705; 3216 705 707; 3217 707 709;</t>
  </si>
  <si>
    <t>3218 709 711; 3219 711 713; 3220 713 715; 3221 715 717; 3222 717 719;</t>
  </si>
  <si>
    <t>3223 719 721; 3224 721 723; 3225 723 725; 3226 725 727; 3227 727 729;</t>
  </si>
  <si>
    <t>3228 729 731; 3229 731 733; 3230 733 735; 3231 735 737; 3232 737 739;</t>
  </si>
  <si>
    <t>3233 739 741; 3234 741 743; 3235 743 745; 3236 745 747; 3237 747 749;</t>
  </si>
  <si>
    <t>3238 749 751; 3239 751 753; 3240 753 755; 3241 755 757; 3242 757 759;</t>
  </si>
  <si>
    <t>3243 759 761; 3244 703 672; 3245 705 673; 3246 707 674; 3247 709 675;</t>
  </si>
  <si>
    <t>3248 711 676; 3249 713 677; 3250 715 678; 3251 717 679; 3252 719 680;</t>
  </si>
  <si>
    <t>3253 721 681; 3254 723 682; 3255 725 683; 3256 727 684; 3257 729 685;</t>
  </si>
  <si>
    <t>3258 731 686; 3259 733 687; 3260 735 688; 3261 737 689; 3262 739 690;</t>
  </si>
  <si>
    <t>3263 741 691; 3264 743 692; 3265 745 693; 3266 747 694; 3267 749 695;</t>
  </si>
  <si>
    <t>3268 751 696; 3269 753 697; 3270 755 698; 3271 757 699; 3272 759 700;</t>
  </si>
  <si>
    <t>3273 761 701; 3274 672 673; 3275 673 674; 3276 674 675; 3277 675 676;</t>
  </si>
  <si>
    <t>3278 676 677; 3279 677 678; 3280 678 679; 3281 679 680; 3282 680 681;</t>
  </si>
  <si>
    <t>3283 681 682; 3284 682 683; 3285 683 684; 3286 684 685; 3287 685 686;</t>
  </si>
  <si>
    <t>3288 686 687; 3289 687 688; 3290 688 689; 3291 689 690; 3292 690 691;</t>
  </si>
  <si>
    <t>3293 691 692; 3294 692 693; 3295 693 694; 3296 694 695; 3297 695 696;</t>
  </si>
  <si>
    <t>3298 696 697; 3299 697 698; 3300 698 699; 3301 699 700; 3302 700 701;</t>
  </si>
  <si>
    <t>3310 702 1854; 3311 702 1856; 3312 704 1856; 3313 704 1858; 3314 706 1858;</t>
  </si>
  <si>
    <t>3315 706 1860; 3316 708 1860; 3317 708 1862; 3318 710 1862; 3319 710 1864;</t>
  </si>
  <si>
    <t>3320 712 1864; 3321 712 1866; 3322 714 1866; 3323 714 1868; 3324 716 1868;</t>
  </si>
  <si>
    <t>3325 716 1870; 3326 718 1870; 3327 718 1872; 3328 720 1872; 3329 720 1874;</t>
  </si>
  <si>
    <t>3330 722 1874; 3331 722 1876; 3332 724 1876; 3333 724 1878; 3334 726 1878;</t>
  </si>
  <si>
    <t>3335 726 1880; 3336 728 1880; 3337 728 1882; 3338 730 1882; 3339 730 1884;</t>
  </si>
  <si>
    <t>3340 732 1884; 3341 732 1886; 3342 734 1886; 3343 734 1888; 3344 736 1888;</t>
  </si>
  <si>
    <t>3345 736 1890; 3346 738 1890; 3347 738 1892; 3348 740 1892; 3349 740 1894;</t>
  </si>
  <si>
    <t>3350 742 1894; 3351 742 1896; 3352 744 1896; 3353 744 1898; 3354 746 1898;</t>
  </si>
  <si>
    <t>3355 746 1900; 3356 748 1900; 3357 748 1902; 3358 750 1902; 3359 750 1904;</t>
  </si>
  <si>
    <t>3360 752 1904; 3361 752 1906; 3362 754 1906; 3363 754 1908; 3364 756 1908;</t>
  </si>
  <si>
    <t>3365 756 1910; 3366 758 1910; 3367 758 1912; 3368 760 1912; 3369 760 1914;</t>
  </si>
  <si>
    <t>3370 762 1854; 3371 762 1856; 3372 764 1856; 3373 764 1858; 3374 766 1858;</t>
  </si>
  <si>
    <t>3375 766 1860; 3376 768 1860; 3377 768 1862; 3378 770 1862; 3379 770 1864;</t>
  </si>
  <si>
    <t>3380 772 1864; 3381 772 1866; 3382 774 1866; 3383 774 1868; 3384 776 1868;</t>
  </si>
  <si>
    <t>3385 776 1870; 3386 778 1870; 3387 778 1872; 3388 780 1872; 3389 780 1874;</t>
  </si>
  <si>
    <t>3390 782 1874; 3391 782 1876; 3392 784 1876; 3393 784 1878; 3394 786 1878;</t>
  </si>
  <si>
    <t>3395 786 1880; 3396 788 1880; 3397 788 1882; 3398 790 1882; 3399 790 1884;</t>
  </si>
  <si>
    <t>3400 792 1884; 3401 792 1886; 3402 794 1886; 3403 794 1888; 3404 796 1888;</t>
  </si>
  <si>
    <t>3405 796 1890; 3406 798 1890; 3407 798 1892; 3408 800 1892; 3409 800 1894;</t>
  </si>
  <si>
    <t>3410 802 1894; 3411 802 1896; 3412 804 1896; 3413 804 1898; 3414 806 1898;</t>
  </si>
  <si>
    <t>3415 806 1900; 3416 808 1900; 3417 808 1902; 3418 810 1902; 3419 810 1904;</t>
  </si>
  <si>
    <t>3420 812 1904; 3421 812 1906; 3422 814 1906; 3423 814 1908; 3424 816 1908;</t>
  </si>
  <si>
    <t>3425 816 1910; 3426 818 1910; 3427 818 1912; 3428 820 1912; 3429 820 1914;</t>
  </si>
  <si>
    <t>3430 762 1981; 3431 762 1983; 3432 764 1983; 3433 764 1985; 3434 766 1985;</t>
  </si>
  <si>
    <t>3435 766 1987; 3436 768 1987; 3437 768 1989; 3438 770 1989; 3439 770 1991;</t>
  </si>
  <si>
    <t>3440 772 1991; 3441 772 1993; 3442 774 1993; 3443 774 1995; 3444 776 1995;</t>
  </si>
  <si>
    <t>3445 776 1997; 3446 778 1997; 3447 778 1999; 3448 780 1999; 3449 780 2001;</t>
  </si>
  <si>
    <t>3450 782 2001; 3451 782 2003; 3452 784 2003; 3453 784 2005; 3454 786 2005;</t>
  </si>
  <si>
    <t>3455 786 2007; 3456 788 2007; 3457 788 2009; 3458 790 2009; 3459 790 2011;</t>
  </si>
  <si>
    <t>3460 792 2011; 3461 792 2013; 3462 794 2013; 3463 794 2015; 3464 796 2015;</t>
  </si>
  <si>
    <t>3465 796 2017; 3466 798 2017; 3467 798 2019; 3468 800 2019; 3469 800 2021;</t>
  </si>
  <si>
    <t>3470 802 2021; 3471 802 2023; 3472 804 2023; 3473 804 2025; 3474 806 2025;</t>
  </si>
  <si>
    <t>3475 806 2027; 3476 808 2027; 3477 808 2029; 3478 810 2029; 3479 810 2031;</t>
  </si>
  <si>
    <t>3480 812 2031; 3481 812 2033; 3482 814 2033; 3483 814 2035; 3484 816 2035;</t>
  </si>
  <si>
    <t>3485 816 2037; 3486 818 2037; 3487 818 2039; 3488 820 2039; 3489 820 2041;</t>
  </si>
  <si>
    <t>3490 825 1981; 3491 825 1983; 3492 827 1983; 3493 827 1985; 3494 829 1985;</t>
  </si>
  <si>
    <t>3495 829 1987; 3496 831 1987; 3497 831 1989; 3498 833 1989; 3499 833 1991;</t>
  </si>
  <si>
    <t>3500 835 1991; 3501 835 1993; 3502 837 1993; 3503 837 1995; 3504 839 1995;</t>
  </si>
  <si>
    <t>3505 839 1997; 3506 841 1997; 3507 841 1999; 3508 843 1999; 3509 843 2001;</t>
  </si>
  <si>
    <t>3510 845 2001; 3511 845 2003; 3512 847 2003; 3513 847 2005; 3514 849 2005;</t>
  </si>
  <si>
    <t>3515 849 2007; 3516 851 2007; 3517 851 2009; 3518 853 2009; 3519 853 2011;</t>
  </si>
  <si>
    <t>3520 855 2011; 3521 855 2013; 3522 857 2013; 3523 857 2015; 3524 859 2015;</t>
  </si>
  <si>
    <t>3525 859 2017; 3526 861 2017; 3527 861 2019; 3528 863 2019; 3529 863 2021;</t>
  </si>
  <si>
    <t>3530 865 2021; 3531 865 2023; 3532 867 2023; 3533 867 2025; 3534 869 2025;</t>
  </si>
  <si>
    <t>3535 869 2027; 3536 871 2027; 3537 871 2029; 3538 873 2029; 3539 873 2031;</t>
  </si>
  <si>
    <t>3540 875 2031; 3541 875 2033; 3542 877 2033; 3543 877 2035; 3544 879 2035;</t>
  </si>
  <si>
    <t>3545 879 2037; 3546 881 2037; 3547 881 2039; 3548 883 2039; 3549 883 2041;</t>
  </si>
  <si>
    <t>3550 825 2103; 3551 825 2105; 3552 827 2105; 3553 827 2107; 3554 829 2107;</t>
  </si>
  <si>
    <t>3555 829 2109; 3556 831 2109; 3557 831 2111; 3558 833 2111; 3559 833 2113;</t>
  </si>
  <si>
    <t>3560 835 2113; 3561 835 2115; 3562 837 2115; 3563 837 2117; 3564 839 2117;</t>
  </si>
  <si>
    <t>3565 839 2119; 3566 841 2119; 3567 841 2121; 3568 843 2121; 3569 843 2123;</t>
  </si>
  <si>
    <t>3570 845 2123; 3571 845 2125; 3572 847 2125; 3573 847 2127; 3574 849 2127;</t>
  </si>
  <si>
    <t>3575 849 2129; 3576 851 2129; 3577 851 2131; 3578 853 2131; 3579 853 2133;</t>
  </si>
  <si>
    <t>3580 855 2133; 3581 855 2135; 3582 857 2135; 3583 857 2137; 3584 859 2137;</t>
  </si>
  <si>
    <t>3585 859 2139; 3586 861 2139; 3587 861 2141; 3588 863 2141; 3589 863 2143;</t>
  </si>
  <si>
    <t>3590 865 2143; 3591 865 2145; 3592 867 2145; 3593 867 2147; 3594 869 2147;</t>
  </si>
  <si>
    <t>3595 869 2149; 3596 871 2149; 3597 871 2151; 3598 873 2151; 3599 873 2153;</t>
  </si>
  <si>
    <t>3600 875 2153; 3601 875 2155; 3602 877 2155; 3603 877 2157; 3604 879 2157;</t>
  </si>
  <si>
    <t>3605 879 2159; 3606 881 2159; 3607 881 2161; 3608 883 2161; 3609 883 2163;</t>
  </si>
  <si>
    <t>3610 885 2103; 3611 885 2105; 3612 887 2105; 3613 887 2107; 3614 889 2107;</t>
  </si>
  <si>
    <t>3615 889 2109; 3616 891 2109; 3617 891 2111; 3618 893 2111; 3619 893 2113;</t>
  </si>
  <si>
    <t>3620 895 2113; 3621 895 2115; 3622 897 2115; 3623 897 2117; 3624 899 2117;</t>
  </si>
  <si>
    <t>3625 899 2119; 3626 901 2119; 3627 901 2121; 3628 903 2121; 3629 903 2123;</t>
  </si>
  <si>
    <t>3630 905 2123; 3631 905 2125; 3632 907 2125; 3633 907 2127; 3634 909 2127;</t>
  </si>
  <si>
    <t>3635 909 2129; 3636 911 2129; 3637 911 2131; 3638 913 2131; 3639 913 2133;</t>
  </si>
  <si>
    <t>3640 915 2133; 3641 915 2135; 3642 917 2135; 3643 917 2137; 3644 919 2137;</t>
  </si>
  <si>
    <t>3645 919 2139; 3646 921 2139; 3647 921 2141; 3648 923 2141; 3649 923 2143;</t>
  </si>
  <si>
    <t>3650 925 2143; 3651 925 2145; 3652 927 2145; 3653 927 2147; 3654 929 2147;</t>
  </si>
  <si>
    <t>3655 929 2149; 3656 931 2149; 3657 931 2151; 3658 933 2151; 3659 933 2153;</t>
  </si>
  <si>
    <t>3660 935 2153; 3661 935 2155; 3662 937 2155; 3663 937 2157; 3664 939 2157;</t>
  </si>
  <si>
    <t>3665 939 2159; 3666 941 2159; 3667 941 2161; 3668 943 2161; 3669 943 2163;</t>
  </si>
  <si>
    <t>3670 885 2227; 3671 885 2229; 3672 887 2229; 3673 887 2231; 3674 889 2231;</t>
  </si>
  <si>
    <t>3675 889 2233; 3676 891 2233; 3677 891 2235; 3678 893 2235; 3679 893 2237;</t>
  </si>
  <si>
    <t>3680 895 2237; 3681 895 2239; 3682 897 2239; 3683 897 2241; 3684 899 2241;</t>
  </si>
  <si>
    <t>3685 899 2243; 3686 901 2243; 3687 901 2245; 3688 903 2245; 3689 903 2247;</t>
  </si>
  <si>
    <t>3690 905 2247; 3691 905 2249; 3692 907 2249; 3693 907 2251; 3694 909 2251;</t>
  </si>
  <si>
    <t>3695 909 2253; 3696 911 2253; 3697 911 2255; 3698 913 2255; 3699 913 2257;</t>
  </si>
  <si>
    <t>3700 915 2257; 3701 915 2259; 3702 917 2259; 3703 917 2261; 3704 919 2261;</t>
  </si>
  <si>
    <t>3705 919 2263; 3706 921 2263; 3707 921 2265; 3708 923 2265; 3709 923 2267;</t>
  </si>
  <si>
    <t>3710 925 2267; 3711 925 2269; 3712 927 2269; 3713 927 2271; 3714 929 2271;</t>
  </si>
  <si>
    <t>3715 929 2273; 3716 931 2273; 3717 931 2275; 3718 933 2275; 3719 933 2277;</t>
  </si>
  <si>
    <t>3720 935 2277; 3721 935 2279; 3722 937 2279; 3723 937 2281; 3724 939 2281;</t>
  </si>
  <si>
    <t>3725 939 2283; 3726 941 2283; 3727 941 2285; 3728 943 2285; 3729 943 2287;</t>
  </si>
  <si>
    <t>3730 949 2227; 3731 949 2229; 3732 951 2229; 3733 951 2231; 3734 953 2231;</t>
  </si>
  <si>
    <t>3735 953 2233; 3736 955 2233; 3737 955 2235; 3738 957 2235; 3739 957 2237;</t>
  </si>
  <si>
    <t>3740 959 2237; 3741 959 2239; 3742 961 2239; 3743 961 2241; 3744 963 2241;</t>
  </si>
  <si>
    <t>3745 963 2243; 3746 965 2243; 3747 965 2245; 3748 967 2245; 3749 967 2247;</t>
  </si>
  <si>
    <t>3750 969 2247; 3751 969 2249; 3752 971 2249; 3753 971 2251; 3754 973 2251;</t>
  </si>
  <si>
    <t>3755 973 2253; 3756 975 2253; 3757 975 2255; 3758 977 2255; 3759 977 2257;</t>
  </si>
  <si>
    <t>3760 979 2257; 3761 979 2259; 3762 981 2259; 3763 981 2261; 3764 983 2261;</t>
  </si>
  <si>
    <t>3765 983 2263; 3766 985 2263; 3767 985 2265; 3768 987 2265; 3769 987 2267;</t>
  </si>
  <si>
    <t>3770 989 2267; 3771 989 2269; 3772 991 2269; 3773 991 2271; 3774 993 2271;</t>
  </si>
  <si>
    <t>3775 993 2273; 3776 995 2273; 3777 995 2275; 3778 997 2275; 3779 997 2277;</t>
  </si>
  <si>
    <t>3780 999 2277; 3781 999 2279; 3782 1001 2279; 3783 1001 2281; 3784 1003 2281;</t>
  </si>
  <si>
    <t>3785 1003 2283; 3786 1005 2283; 3787 1005 2285; 3788 1007 2285; 3789 1007 2287;</t>
  </si>
  <si>
    <t>3790 949 2349; 3791 949 2351; 3792 951 2351; 3793 951 2353; 3794 953 2353;</t>
  </si>
  <si>
    <t>3795 953 2355; 3796 955 2355; 3797 955 2357; 3798 957 2357; 3799 957 2359;</t>
  </si>
  <si>
    <t>3800 959 2359; 3801 959 2361; 3802 961 2361; 3803 961 2363; 3804 963 2363;</t>
  </si>
  <si>
    <t>3805 963 2365; 3806 965 2365; 3807 965 2367; 3808 967 2367; 3809 967 2369;</t>
  </si>
  <si>
    <t>3810 969 2369; 3811 969 2371; 3812 971 2371; 3813 971 2373; 3814 973 2373;</t>
  </si>
  <si>
    <t>3815 973 2375; 3816 975 2375; 3817 975 2377; 3818 977 2377; 3819 977 2379;</t>
  </si>
  <si>
    <t>3820 979 2379; 3821 979 2381; 3822 981 2381; 3823 981 2383; 3824 983 2383;</t>
  </si>
  <si>
    <t>3825 983 2385; 3826 985 2385; 3827 985 2387; 3828 987 2387; 3829 987 2389;</t>
  </si>
  <si>
    <t>3830 989 2389; 3831 989 2391; 3832 991 2391; 3833 991 2393; 3834 993 2393;</t>
  </si>
  <si>
    <t>3835 993 2395; 3836 995 2395; 3837 995 2397; 3838 997 2397; 3839 997 2399;</t>
  </si>
  <si>
    <t>3840 999 2399; 3841 999 2401; 3842 1001 2401; 3843 1001 2403; 3844 1003 2403;</t>
  </si>
  <si>
    <t>3845 1003 2405; 3846 1005 2405; 3847 1005 2407; 3848 1007 2407; 3849 1007 2409;</t>
  </si>
  <si>
    <t>3850 1009 2349; 3851 1009 2351; 3852 1011 2351; 3853 1011 2353; 3854 1013 2353;</t>
  </si>
  <si>
    <t>3855 1013 2355; 3856 1015 2355; 3857 1015 2357; 3858 1017 2357; 3859 1017 2359;</t>
  </si>
  <si>
    <t>3860 1019 2359; 3861 1019 2361; 3862 1021 2361; 3863 1021 2363; 3864 1023 2363;</t>
  </si>
  <si>
    <t>3865 1023 2365; 3866 1025 2365; 3867 1025 2367; 3868 1027 2367; 3869 1027 2369;</t>
  </si>
  <si>
    <t>3870 1029 2369; 3871 1029 2371; 3872 1031 2371; 3873 1031 2373; 3874 1033 2373;</t>
  </si>
  <si>
    <t>3875 1033 2375; 3876 1035 2375; 3877 1035 2377; 3878 1037 2377; 3879 1037 2379;</t>
  </si>
  <si>
    <t>3880 1039 2379; 3881 1039 2381; 3882 1041 2381; 3883 1041 2383; 3884 1043 2383;</t>
  </si>
  <si>
    <t>3885 1043 2385; 3886 1045 2385; 3887 1045 2387; 3888 1047 2387; 3889 1047 2389;</t>
  </si>
  <si>
    <t>3890 1049 2389; 3891 1049 2391; 3892 1051 2391; 3893 1051 2393; 3894 1053 2393;</t>
  </si>
  <si>
    <t>3895 1053 2395; 3896 1055 2395; 3897 1055 2397; 3898 1057 2397; 3899 1057 2399;</t>
  </si>
  <si>
    <t>3900 1059 2399; 3901 1059 2401; 3902 1061 2401; 3903 1061 2403; 3904 1063 2403;</t>
  </si>
  <si>
    <t>3905 1063 2405; 3906 1065 2405; 3907 1065 2407; 3908 1067 2407; 3909 1067 2409;</t>
  </si>
  <si>
    <t>3910 1009 2411; 3911 1009 2413; 3912 1011 2413; 3913 1011 2415; 3914 1013 2415;</t>
  </si>
  <si>
    <t>3915 1013 2417; 3916 1015 2417; 3917 1015 2419; 3918 1017 2419; 3919 1017 2421;</t>
  </si>
  <si>
    <t>3920 1019 2421; 3921 1019 2423; 3922 1021 2423; 3923 1021 2425; 3924 1023 2425;</t>
  </si>
  <si>
    <t>3925 1023 2427; 3926 1025 2427; 3927 1025 2429; 3928 1027 2429; 3929 1027 2431;</t>
  </si>
  <si>
    <t>3930 1029 2431; 3931 1029 2433; 3932 1031 2433; 3933 1031 2435; 3934 1033 2435;</t>
  </si>
  <si>
    <t>3935 1033 2437; 3936 1035 2437; 3937 1035 2439; 3938 1037 2439; 3939 1037 2441;</t>
  </si>
  <si>
    <t>3940 1039 2441; 3941 1039 2443; 3942 1041 2443; 3943 1041 2445; 3944 1043 2445;</t>
  </si>
  <si>
    <t>3945 1043 2447; 3946 1045 2447; 3947 1045 2449; 3948 1047 2449; 3949 1047 2451;</t>
  </si>
  <si>
    <t>3950 1049 2451; 3951 1049 2453; 3952 1051 2453; 3953 1051 2455; 3954 1053 2455;</t>
  </si>
  <si>
    <t>3955 1053 2457; 3956 1055 2457; 3957 1055 2459; 3958 1057 2459; 3959 1057 2461;</t>
  </si>
  <si>
    <t>3960 1059 2461; 3961 1059 2463; 3962 1061 2463; 3963 1061 2465; 3964 1063 2465;</t>
  </si>
  <si>
    <t>3965 1063 2467; 3966 1065 2467; 3967 1065 2469; 3968 1067 2469; 3969 1067 2471;</t>
  </si>
  <si>
    <t>3970 1069 2411; 3971 1069 2413; 3972 1071 2413; 3973 1071 2415; 3974 1073 2415;</t>
  </si>
  <si>
    <t>3975 1073 2417; 3976 1075 2417; 3977 1075 2419; 3978 1077 2419; 3979 1077 2421;</t>
  </si>
  <si>
    <t>3980 1079 2421; 3981 1079 2423; 3982 1081 2423; 3983 1081 2425; 3984 1083 2425;</t>
  </si>
  <si>
    <t>3985 1083 2427; 3986 1085 2427; 3987 1085 2429; 3988 1087 2429; 3989 1087 2431;</t>
  </si>
  <si>
    <t>3990 1089 2431; 3991 1089 2433; 3992 1091 2433; 3993 1091 2435; 3994 1093 2435;</t>
  </si>
  <si>
    <t>3995 1093 2437; 3996 1095 2437; 3997 1095 2439; 3998 1097 2439; 3999 1097 2441;</t>
  </si>
  <si>
    <t>4000 1099 2441; 4001 1099 2443; 4002 1101 2443; 4003 1101 2445; 4004 1103 2445;</t>
  </si>
  <si>
    <t>4005 1103 2447; 4006 1105 2447; 4007 1105 2449; 4008 1107 2449; 4009 1107 2451;</t>
  </si>
  <si>
    <t>4010 1109 2451; 4011 1109 2453; 4012 1111 2453; 4013 1111 2455; 4014 1113 2455;</t>
  </si>
  <si>
    <t>4015 1113 2457; 4016 1115 2457; 4017 1115 2459; 4018 1117 2459; 4019 1117 2461;</t>
  </si>
  <si>
    <t>4020 1119 2461; 4021 1119 2463; 4022 1121 2463; 4023 1121 2465; 4024 1123 2465;</t>
  </si>
  <si>
    <t>4025 1123 2467; 4026 1125 2467; 4027 1125 2469; 4028 1127 2469; 4029 1127 2471;</t>
  </si>
  <si>
    <t>4030 1069 2474; 4031 1069 2476; 4032 1071 2476; 4033 1071 2478; 4034 1073 2478;</t>
  </si>
  <si>
    <t>4035 1073 2480; 4036 1075 2480; 4037 1075 2482; 4038 1077 2482; 4039 1077 2484;</t>
  </si>
  <si>
    <t>4040 1079 2484; 4041 1079 2486; 4042 1081 2486; 4043 1081 2488; 4044 1083 2488;</t>
  </si>
  <si>
    <t>4045 1083 2490; 4046 1085 2490; 4047 1085 2492; 4048 1087 2492; 4049 1087 2494;</t>
  </si>
  <si>
    <t>4050 1089 2494; 4051 1089 2496; 4052 1091 2496; 4053 1091 2498; 4054 1093 2498;</t>
  </si>
  <si>
    <t>4055 1093 2500; 4056 1095 2500; 4057 1095 2502; 4058 1097 2502; 4059 1097 2504;</t>
  </si>
  <si>
    <t>4060 1099 2504; 4061 1099 2506; 4062 1101 2506; 4063 1101 2508; 4064 1103 2508;</t>
  </si>
  <si>
    <t>4065 1103 2510; 4066 1105 2510; 4067 1105 2512; 4068 1107 2512; 4069 1107 2514;</t>
  </si>
  <si>
    <t>4070 1109 2514; 4071 1109 2516; 4072 1111 2516; 4073 1111 2518; 4074 1113 2518;</t>
  </si>
  <si>
    <t>4075 1113 2520; 4076 1115 2520; 4077 1115 2522; 4078 1117 2522; 4079 1117 2524;</t>
  </si>
  <si>
    <t>4080 1119 2524; 4081 1119 2526; 4082 1121 2526; 4083 1121 2528; 4084 1123 2528;</t>
  </si>
  <si>
    <t>4085 1123 2530; 4086 1125 2530; 4087 1125 2532; 4088 1127 2532; 4089 1127 2534;</t>
  </si>
  <si>
    <t>4090 1132 2474; 4091 1132 2476; 4092 1134 2476; 4093 1134 2478; 4094 1136 2478;</t>
  </si>
  <si>
    <t>4095 1136 2480; 4096 1138 2480; 4097 1138 2482; 4098 1140 2482; 4099 1140 2484;</t>
  </si>
  <si>
    <t>4100 1142 2484; 4101 1142 2486; 4102 1144 2486; 4103 1144 2488; 4104 1146 2488;</t>
  </si>
  <si>
    <t>4105 1146 2490; 4106 1148 2490; 4107 1148 2492; 4108 1150 2492; 4109 1150 2494;</t>
  </si>
  <si>
    <t>4110 1152 2494; 4111 1152 2496; 4112 1154 2496; 4113 1154 2498; 4114 1156 2498;</t>
  </si>
  <si>
    <t>4115 1156 2500; 4116 1158 2500; 4117 1158 2502; 4118 1160 2502; 4119 1160 2504;</t>
  </si>
  <si>
    <t>4120 1162 2504; 4121 1162 2506; 4122 1164 2506; 4123 1164 2508; 4124 1166 2508;</t>
  </si>
  <si>
    <t>4125 1166 2510; 4126 1168 2510; 4127 1168 2512; 4128 1170 2512; 4129 1170 2514;</t>
  </si>
  <si>
    <t>4130 1172 2514; 4131 1172 2516; 4132 1174 2516; 4133 1174 2518; 4134 1176 2518;</t>
  </si>
  <si>
    <t>4135 1176 2520; 4136 1178 2520; 4137 1178 2522; 4138 1180 2522; 4139 1180 2524;</t>
  </si>
  <si>
    <t>4140 1182 2524; 4141 1182 2526; 4142 1184 2526; 4143 1184 2528; 4144 1186 2528;</t>
  </si>
  <si>
    <t>4145 1186 2530; 4146 1188 2530; 4147 1188 2532; 4148 1190 2532; 4149 1190 2534;</t>
  </si>
  <si>
    <t>4150 1132 2536; 4151 1132 2538; 4152 1134 2538; 4153 1134 2540; 4154 1136 2540;</t>
  </si>
  <si>
    <t>4155 1136 2542; 4156 1138 2542; 4157 1138 2544; 4158 1140 2544; 4159 1140 2546;</t>
  </si>
  <si>
    <t>4160 1142 2546; 4161 1142 2548; 4162 1144 2548; 4163 1144 2550; 4164 1146 2550;</t>
  </si>
  <si>
    <t>4165 1146 2552; 4166 1148 2552; 4167 1148 2554; 4168 1150 2554; 4169 1150 2556;</t>
  </si>
  <si>
    <t>4170 1152 2556; 4171 1152 2558; 4172 1154 2558; 4173 1154 2560; 4174 1156 2560;</t>
  </si>
  <si>
    <t>4175 1156 2562; 4176 1158 2562; 4177 1158 2564; 4178 1160 2564; 4179 1160 2566;</t>
  </si>
  <si>
    <t>4180 1162 2566; 4181 1162 2568; 4182 1164 2568; 4183 1164 2570; 4184 1166 2570;</t>
  </si>
  <si>
    <t>4185 1166 2572; 4186 1168 2572; 4187 1168 2574; 4188 1170 2574; 4189 1170 2576;</t>
  </si>
  <si>
    <t>4190 1172 2576; 4191 1172 2578; 4192 1174 2578; 4193 1174 2580; 4194 1176 2580;</t>
  </si>
  <si>
    <t>4195 1176 2582; 4196 1178 2582; 4197 1178 2584; 4198 1180 2584; 4199 1180 2586;</t>
  </si>
  <si>
    <t>4200 1182 2586; 4201 1182 2588; 4202 1184 2588; 4203 1184 2590; 4204 1186 2590;</t>
  </si>
  <si>
    <t>4205 1186 2592; 4206 1188 2592; 4207 1188 2594; 4208 1190 2594; 4209 1190 2596;</t>
  </si>
  <si>
    <t>4210 1192 2536; 4211 1192 2538; 4212 1194 2538; 4213 1194 2540; 4214 1196 2540;</t>
  </si>
  <si>
    <t>4215 1196 2542; 4216 1198 2542; 4217 1198 2544; 4218 1200 2544; 4219 1200 2546;</t>
  </si>
  <si>
    <t>4220 1202 2546; 4221 1202 2548; 4222 1204 2548; 4223 1204 2550; 4224 1206 2550;</t>
  </si>
  <si>
    <t>4225 1206 2552; 4226 1208 2552; 4227 1208 2554; 4228 1210 2554; 4229 1210 2556;</t>
  </si>
  <si>
    <t>4230 1212 2556; 4231 1212 2558; 4232 1214 2558; 4233 1214 2560; 4234 1216 2560;</t>
  </si>
  <si>
    <t>4235 1216 2562; 4236 1218 2562; 4237 1218 2564; 4238 1220 2564; 4239 1220 2566;</t>
  </si>
  <si>
    <t>4240 1222 2566; 4241 1222 2568; 4242 1224 2568; 4243 1224 2570; 4244 1226 2570;</t>
  </si>
  <si>
    <t>4245 1226 2572; 4246 1228 2572; 4247 1228 2574; 4248 1230 2574; 4249 1230 2576;</t>
  </si>
  <si>
    <t>4250 1232 2576; 4251 1232 2578; 4252 1234 2578; 4253 1234 2580; 4254 1236 2580;</t>
  </si>
  <si>
    <t>4255 1236 2582; 4256 1238 2582; 4257 1238 2584; 4258 1240 2584; 4259 1240 2586;</t>
  </si>
  <si>
    <t>4260 1242 2586; 4261 1242 2588; 4262 1244 2588; 4263 1244 2590; 4264 1246 2590;</t>
  </si>
  <si>
    <t>4265 1246 2592; 4266 1248 2592; 4267 1248 2594; 4268 1250 2594; 4269 1250 2596;</t>
  </si>
  <si>
    <t>4270 1192 2599; 4271 1192 2601; 4272 1194 2601; 4273 1194 2603; 4274 1196 2603;</t>
  </si>
  <si>
    <t>4275 1196 2605; 4276 1198 2605; 4277 1198 2607; 4278 1200 2607; 4279 1200 2609;</t>
  </si>
  <si>
    <t>4280 1202 2609; 4281 1202 2611; 4282 1204 2611; 4283 1204 2613; 4284 1206 2613;</t>
  </si>
  <si>
    <t>4285 1206 2615; 4286 1208 2615; 4287 1208 2617; 4288 1210 2617; 4289 1210 2619;</t>
  </si>
  <si>
    <t>4290 1212 2619; 4291 1212 2621; 4292 1214 2621; 4293 1214 2623; 4294 1216 2623;</t>
  </si>
  <si>
    <t>4295 1216 2625; 4296 1218 2625; 4297 1218 2627; 4298 1220 2627; 4299 1220 2629;</t>
  </si>
  <si>
    <t>4300 1222 2629; 4301 1222 2631; 4302 1224 2631; 4303 1224 2633; 4304 1226 2633;</t>
  </si>
  <si>
    <t>4305 1226 2635; 4306 1228 2635; 4307 1228 2637; 4308 1230 2637; 4309 1230 2639;</t>
  </si>
  <si>
    <t>4310 1232 2639; 4311 1232 2641; 4312 1234 2641; 4313 1234 2643; 4314 1236 2643;</t>
  </si>
  <si>
    <t>4315 1236 2645; 4316 1238 2645; 4317 1238 2647; 4318 1240 2647; 4319 1240 2649;</t>
  </si>
  <si>
    <t>4320 1242 2649; 4321 1242 2651; 4322 1244 2651; 4323 1244 2653; 4324 1246 2653;</t>
  </si>
  <si>
    <t>4325 1246 2655; 4326 1248 2655; 4327 1248 2657; 4328 1250 2657; 4329 1250 2659;</t>
  </si>
  <si>
    <t>4330 1255 2599; 4331 1255 2601; 4332 1257 2601; 4333 1257 2603; 4334 1259 2603;</t>
  </si>
  <si>
    <t>4335 1259 2605; 4336 1261 2605; 4337 1261 2607; 4338 1263 2607; 4339 1263 2609;</t>
  </si>
  <si>
    <t>4340 1265 2609; 4341 1265 2611; 4342 1267 2611; 4343 1267 2613; 4344 1269 2613;</t>
  </si>
  <si>
    <t>4345 1269 2615; 4346 1271 2615; 4347 1271 2617; 4348 1273 2617; 4349 1273 2619;</t>
  </si>
  <si>
    <t>4350 1275 2619; 4351 1275 2621; 4352 1277 2621; 4353 1277 2623; 4354 1279 2623;</t>
  </si>
  <si>
    <t>4355 1279 2625; 4356 1281 2625; 4357 1281 2627; 4358 1283 2627; 4359 1283 2629;</t>
  </si>
  <si>
    <t>4360 1285 2629; 4361 1285 2631; 4362 1287 2631; 4363 1287 2633; 4364 1289 2633;</t>
  </si>
  <si>
    <t>4365 1289 2635; 4366 1291 2635; 4367 1291 2637; 4368 1293 2637; 4369 1293 2639;</t>
  </si>
  <si>
    <t>4370 1295 2639; 4371 1295 2641; 4372 1297 2641; 4373 1297 2643; 4374 1299 2643;</t>
  </si>
  <si>
    <t>4375 1299 2645; 4376 1301 2645; 4377 1301 2647; 4378 1303 2647; 4379 1303 2649;</t>
  </si>
  <si>
    <t>4380 1305 2649; 4381 1305 2651; 4382 1307 2651; 4383 1307 2653; 4384 1309 2653;</t>
  </si>
  <si>
    <t>4385 1309 2655; 4386 1311 2655; 4387 1311 2657; 4388 1313 2657; 4389 1313 2659;</t>
  </si>
  <si>
    <t>4390 1255 2664; 4391 1255 2666; 4392 1257 2666; 4393 1257 2668; 4394 1259 2668;</t>
  </si>
  <si>
    <t>4395 1259 2670; 4396 1261 2670; 4397 1261 2672; 4398 1263 2672; 4399 1263 2674;</t>
  </si>
  <si>
    <t>4400 1265 2674; 4401 1265 2676; 4402 1267 2676; 4403 1267 2678; 4404 1269 2678;</t>
  </si>
  <si>
    <t>4405 1269 2680; 4406 1271 2680; 4407 1271 2682; 4408 1273 2682; 4409 1273 2684;</t>
  </si>
  <si>
    <t>4410 1275 2684; 4411 1275 2686; 4412 1277 2686; 4413 1277 2688; 4414 1279 2688;</t>
  </si>
  <si>
    <t>4415 1279 2690; 4416 1281 2690; 4417 1281 2692; 4418 1283 2692; 4419 1283 2694;</t>
  </si>
  <si>
    <t>4420 1285 2694; 4421 1285 2696; 4422 1287 2696; 4423 1287 2698; 4424 1289 2698;</t>
  </si>
  <si>
    <t>4425 1289 2700; 4426 1291 2700; 4427 1291 2702; 4428 1293 2702; 4429 1293 2704;</t>
  </si>
  <si>
    <t>4430 1295 2704; 4431 1295 2706; 4432 1297 2706; 4433 1297 2708; 4434 1299 2708;</t>
  </si>
  <si>
    <t>4435 1299 2710; 4436 1301 2710; 4437 1301 2712; 4438 1303 2712; 4439 1303 2714;</t>
  </si>
  <si>
    <t>4440 1305 2714; 4441 1305 2716; 4442 1307 2716; 4443 1307 2718; 4444 1309 2718;</t>
  </si>
  <si>
    <t>4445 1309 2720; 4446 1311 2720; 4447 1311 2722; 4448 1313 2722; 4449 1313 2724;</t>
  </si>
  <si>
    <t>4450 1328 2664; 4451 1328 2666; 4452 1330 2666; 4453 1330 2668; 4454 1332 2668;</t>
  </si>
  <si>
    <t>4455 1332 2670; 4456 1334 2670; 4457 1334 2672; 4458 1336 2672; 4459 1336 2674;</t>
  </si>
  <si>
    <t>4460 1338 2674; 4461 1338 2676; 4462 1340 2676; 4463 1340 2678; 4464 1342 2678;</t>
  </si>
  <si>
    <t>4465 1342 2680; 4466 1344 2680; 4467 1344 2682; 4468 1346 2682; 4469 1346 2684;</t>
  </si>
  <si>
    <t>4470 1348 2684; 4471 1348 2686; 4472 1350 2686; 4473 1350 2688; 4474 1352 2688;</t>
  </si>
  <si>
    <t>4475 1352 2690; 4476 1354 2690; 4477 1354 2692; 4478 1356 2692; 4479 1356 2694;</t>
  </si>
  <si>
    <t>4480 1358 2694; 4481 1358 2696; 4482 1360 2696; 4483 1360 2698; 4484 1362 2698;</t>
  </si>
  <si>
    <t>4485 1362 2700; 4486 1364 2700; 4487 1364 2702; 4488 1366 2702; 4489 1366 2704;</t>
  </si>
  <si>
    <t>4490 1368 2704; 4491 1368 2706; 4492 1370 2706; 4493 1370 2708; 4494 1372 2708;</t>
  </si>
  <si>
    <t>4495 1372 2710; 4496 1374 2710; 4497 1374 2712; 4498 1376 2712; 4499 1376 2714;</t>
  </si>
  <si>
    <t>4500 1378 2714; 4501 1378 2716; 4502 1380 2716; 4503 1380 2718; 4504 1382 2718;</t>
  </si>
  <si>
    <t>4505 1382 2720; 4506 1384 2720; 4507 1384 2722; 4508 1386 2722; 4509 1386 2724;</t>
  </si>
  <si>
    <t>4510 1328 2726; 4511 1328 2728; 4512 1330 2728; 4513 1330 2730; 4514 1332 2730;</t>
  </si>
  <si>
    <t>4515 1332 2732; 4516 1334 2732; 4517 1334 2734; 4518 1336 2734; 4519 1336 2736;</t>
  </si>
  <si>
    <t>4520 1338 2736; 4521 1338 2738; 4522 1340 2738; 4523 1340 2740; 4524 1342 2740;</t>
  </si>
  <si>
    <t>4525 1342 2742; 4526 1344 2742; 4527 1344 2744; 4528 1346 2744; 4529 1346 2746;</t>
  </si>
  <si>
    <t>4530 1348 2746; 4531 1348 2748; 4532 1350 2748; 4533 1350 2750; 4534 1352 2750;</t>
  </si>
  <si>
    <t>4535 1352 2752; 4536 1354 2752; 4537 1354 2754; 4538 1356 2754; 4539 1356 2756;</t>
  </si>
  <si>
    <t>4540 1358 2756; 4541 1358 2758; 4542 1360 2758; 4543 1360 2760; 4544 1362 2760;</t>
  </si>
  <si>
    <t>4545 1362 2762; 4546 1364 2762; 4547 1364 2764; 4548 1366 2764; 4549 1366 2766;</t>
  </si>
  <si>
    <t>4550 1368 2766; 4551 1368 2768; 4552 1370 2768; 4553 1370 2770; 4554 1372 2770;</t>
  </si>
  <si>
    <t>4555 1372 2772; 4556 1374 2772; 4557 1374 2774; 4558 1376 2774; 4559 1376 2776;</t>
  </si>
  <si>
    <t>4560 1378 2776; 4561 1378 2778; 4562 1380 2778; 4563 1380 2780; 4564 1382 2780;</t>
  </si>
  <si>
    <t>4565 1382 2782; 4566 1384 2782; 4567 1384 2784; 4568 1386 2784; 4569 1386 2786;</t>
  </si>
  <si>
    <t>4570 1388 2726; 4571 1388 2728; 4572 1390 2728; 4573 1390 2730; 4574 1392 2730;</t>
  </si>
  <si>
    <t>4575 1392 2732; 4576 1394 2732; 4577 1394 2734; 4578 1396 2734; 4579 1396 2736;</t>
  </si>
  <si>
    <t>4580 1398 2736; 4581 1398 2738; 4582 1400 2738; 4583 1400 2740; 4584 1402 2740;</t>
  </si>
  <si>
    <t>4585 1402 2742; 4586 1404 2742; 4587 1404 2744; 4588 1406 2744; 4589 1406 2746;</t>
  </si>
  <si>
    <t>4590 1408 2746; 4591 1408 2748; 4592 1410 2748; 4593 1410 2750; 4594 1412 2750;</t>
  </si>
  <si>
    <t>4595 1412 2752; 4596 1414 2752; 4597 1414 2754; 4598 1416 2754; 4599 1416 2756;</t>
  </si>
  <si>
    <t>4600 1418 2756; 4601 1418 2758; 4602 1420 2758; 4603 1420 2760; 4604 1422 2760;</t>
  </si>
  <si>
    <t>4605 1422 2762; 4606 1424 2762; 4607 1424 2764; 4608 1426 2764; 4609 1426 2766;</t>
  </si>
  <si>
    <t>4610 1428 2766; 4611 1428 2768; 4612 1430 2768; 4613 1430 2770; 4614 1432 2770;</t>
  </si>
  <si>
    <t>4615 1432 2772; 4616 1434 2772; 4617 1434 2774; 4618 1436 2774; 4619 1436 2776;</t>
  </si>
  <si>
    <t>4620 1438 2776; 4621 1438 2778; 4622 1440 2778; 4623 1440 2780; 4624 1442 2780;</t>
  </si>
  <si>
    <t>4625 1442 2782; 4626 1444 2782; 4627 1444 2784; 4628 1446 2784; 4629 1446 2786;</t>
  </si>
  <si>
    <t>4630 1388 2792; 4631 1388 2794; 4632 1390 2794; 4633 1390 2796; 4634 1392 2796;</t>
  </si>
  <si>
    <t>4635 1392 2798; 4636 1394 2798; 4637 1394 2800; 4638 1396 2800; 4639 1396 2802;</t>
  </si>
  <si>
    <t>4640 1398 2802; 4641 1398 2804; 4642 1400 2804; 4643 1400 2806; 4644 1402 2806;</t>
  </si>
  <si>
    <t>4645 1402 2808; 4646 1404 2808; 4647 1404 2810; 4648 1406 2810; 4649 1406 2812;</t>
  </si>
  <si>
    <t>4650 1408 2812; 4651 1408 2814; 4652 1410 2814; 4653 1410 2816; 4654 1412 2816;</t>
  </si>
  <si>
    <t>4655 1412 2818; 4656 1414 2818; 4657 1414 2820; 4658 1416 2820; 4659 1416 2822;</t>
  </si>
  <si>
    <t>4660 1418 2822; 4661 1418 2824; 4662 1420 2824; 4663 1420 2826; 4664 1422 2826;</t>
  </si>
  <si>
    <t>4665 1422 2828; 4666 1424 2828; 4667 1424 2830; 4668 1426 2830; 4669 1426 2832;</t>
  </si>
  <si>
    <t>4670 1428 2832; 4671 1428 2834; 4672 1430 2834; 4673 1430 2836; 4674 1432 2836;</t>
  </si>
  <si>
    <t>4675 1432 2838; 4676 1434 2838; 4677 1434 2840; 4678 1436 2840; 4679 1436 2842;</t>
  </si>
  <si>
    <t>4680 1438 2842; 4681 1438 2844; 4682 1440 2844; 4683 1440 2846; 4684 1442 2846;</t>
  </si>
  <si>
    <t>4685 1442 2848; 4686 1444 2848; 4687 1444 2850; 4688 1446 2850; 4689 1446 2852;</t>
  </si>
  <si>
    <t>4690 1473 2792; 4691 1473 2794; 4692 1475 2794; 4693 1475 2796; 4694 1477 2796;</t>
  </si>
  <si>
    <t>4695 1477 2798; 4696 1479 2798; 4697 1479 2800; 4698 1481 2800; 4699 1481 2802;</t>
  </si>
  <si>
    <t>4700 1483 2802; 4701 1483 2804; 4702 1485 2804; 4703 1485 2806; 4704 1487 2806;</t>
  </si>
  <si>
    <t>4705 1487 2808; 4706 1489 2808; 4707 1489 2810; 4708 1491 2810; 4709 1491 2812;</t>
  </si>
  <si>
    <t>4710 1493 2812; 4711 1493 2814; 4712 1495 2814; 4713 1495 2816; 4714 1497 2816;</t>
  </si>
  <si>
    <t>4715 1497 2818; 4716 1499 2818; 4717 1499 2820; 4718 1501 2820; 4719 1501 2822;</t>
  </si>
  <si>
    <t>4720 1503 2822; 4721 1503 2824; 4722 1505 2824; 4723 1505 2826; 4724 1507 2826;</t>
  </si>
  <si>
    <t>4725 1507 2828; 4726 1509 2828; 4727 1509 2830; 4728 1511 2830; 4729 1511 2832;</t>
  </si>
  <si>
    <t>4730 1513 2832; 4731 1513 2834; 4732 1515 2834; 4733 1515 2836; 4734 1517 2836;</t>
  </si>
  <si>
    <t>4735 1517 2838; 4736 1519 2838; 4737 1519 2840; 4738 1521 2840; 4739 1521 2842;</t>
  </si>
  <si>
    <t>4740 1523 2842; 4741 1523 2844; 4742 1525 2844; 4743 1525 2846; 4744 1527 2846;</t>
  </si>
  <si>
    <t>4745 1527 2848; 4746 1529 2848; 4747 1529 2850; 4748 1531 2850; 4749 1531 2852;</t>
  </si>
  <si>
    <t>4750 1473 2854; 4751 1473 2856; 4752 1475 2856; 4753 1475 2858; 4754 1477 2858;</t>
  </si>
  <si>
    <t>4755 1477 2860; 4756 1479 2860; 4757 1479 2862; 4758 1481 2862; 4759 1481 2864;</t>
  </si>
  <si>
    <t>4760 1483 2864; 4761 1483 2866; 4762 1485 2866; 4763 1485 2868; 4764 1487 2868;</t>
  </si>
  <si>
    <t>4765 1487 2870; 4766 1489 2870; 4767 1489 2872; 4768 1491 2872; 4769 1491 2874;</t>
  </si>
  <si>
    <t>4770 1493 2874; 4771 1493 2876; 4772 1495 2876; 4773 1495 2878; 4774 1497 2878;</t>
  </si>
  <si>
    <t>4775 1497 2880; 4776 1499 2880; 4777 1499 2882; 4778 1501 2882; 4779 1501 2884;</t>
  </si>
  <si>
    <t>4780 1503 2884; 4781 1503 2886; 4782 1505 2886; 4783 1505 2888; 4784 1507 2888;</t>
  </si>
  <si>
    <t>4785 1507 2890; 4786 1509 2890; 4787 1509 2892; 4788 1511 2892; 4789 1511 2894;</t>
  </si>
  <si>
    <t>4790 1513 2894; 4791 1513 2896; 4792 1515 2896; 4793 1515 2898; 4794 1517 2898;</t>
  </si>
  <si>
    <t>4795 1517 2900; 4796 1519 2900; 4797 1519 2902; 4798 1521 2902; 4799 1521 2904;</t>
  </si>
  <si>
    <t>4800 1523 2904; 4801 1523 2906; 4802 1525 2906; 4803 1525 2908; 4804 1527 2908;</t>
  </si>
  <si>
    <t>4805 1527 2910; 4806 1529 2910; 4807 1529 2912; 4808 1531 2912; 4809 1531 2914;</t>
  </si>
  <si>
    <t>4810 1533 2854; 4811 1533 2856; 4812 1535 2856; 4813 1535 2858; 4814 1537 2858;</t>
  </si>
  <si>
    <t>4815 1537 2860; 4816 1539 2860; 4817 1539 2862; 4818 1541 2862; 4819 1541 2864;</t>
  </si>
  <si>
    <t>4820 1543 2864; 4821 1543 2866; 4822 1545 2866; 4823 1545 2868; 4824 1547 2868;</t>
  </si>
  <si>
    <t>4825 1547 2870; 4826 1549 2870; 4827 1549 2872; 4828 1551 2872; 4829 1551 2874;</t>
  </si>
  <si>
    <t>4830 1553 2874; 4831 1553 2876; 4832 1555 2876; 4833 1555 2878; 4834 1557 2878;</t>
  </si>
  <si>
    <t>4835 1557 2880; 4836 1559 2880; 4837 1559 2882; 4838 1561 2882; 4839 1561 2884;</t>
  </si>
  <si>
    <t>4840 1563 2884; 4841 1563 2886; 4842 1565 2886; 4843 1565 2888; 4844 1567 2888;</t>
  </si>
  <si>
    <t>4845 1567 2890; 4846 1569 2890; 4847 1569 2892; 4848 1571 2892; 4849 1571 2894;</t>
  </si>
  <si>
    <t>4850 1573 2894; 4851 1573 2896; 4852 1575 2896; 4853 1575 2898; 4854 1577 2898;</t>
  </si>
  <si>
    <t>4855 1577 2900; 4856 1579 2900; 4857 1579 2902; 4858 1581 2902; 4859 1581 2904;</t>
  </si>
  <si>
    <t>4860 1583 2904; 4861 1583 2906; 4862 1585 2906; 4863 1585 2908; 4864 1587 2908;</t>
  </si>
  <si>
    <t>4865 1587 2910; 4866 1589 2910; 4867 1589 2912; 4868 1591 2912; 4869 1591 2914;</t>
  </si>
  <si>
    <t>4870 1533 2918; 4871 1533 2920; 4872 1535 2920; 4873 1535 2922; 4874 1537 2922;</t>
  </si>
  <si>
    <t>4875 1537 2924; 4876 1539 2924; 4877 1539 2926; 4878 1541 2926; 4879 1541 2928;</t>
  </si>
  <si>
    <t>4880 1543 2928; 4881 1543 2930; 4882 1545 2930; 4883 1545 2932; 4884 1547 2932;</t>
  </si>
  <si>
    <t>4885 1547 2934; 4886 1549 2934; 4887 1549 2936; 4888 1551 2936; 4889 1551 2938;</t>
  </si>
  <si>
    <t>4890 1553 2938; 4891 1553 2940; 4892 1555 2940; 4893 1555 2942; 4894 1557 2942;</t>
  </si>
  <si>
    <t>4895 1557 2944; 4896 1559 2944; 4897 1559 2946; 4898 1561 2946; 4899 1561 2948;</t>
  </si>
  <si>
    <t>4900 1563 2948; 4901 1563 2950; 4902 1565 2950; 4903 1565 2952; 4904 1567 2952;</t>
  </si>
  <si>
    <t>4905 1567 2954; 4906 1569 2954; 4907 1569 2956; 4908 1571 2956; 4909 1571 2958;</t>
  </si>
  <si>
    <t>4910 1573 2958; 4911 1573 2960; 4912 1575 2960; 4913 1575 2962; 4914 1577 2962;</t>
  </si>
  <si>
    <t>4915 1577 2964; 4916 1579 2964; 4917 1579 2966; 4918 1581 2966; 4919 1581 2968;</t>
  </si>
  <si>
    <t>4920 1583 2968; 4921 1583 2970; 4922 1585 2970; 4923 1585 2972; 4924 1587 2972;</t>
  </si>
  <si>
    <t>4925 1587 2974; 4926 1589 2974; 4927 1589 2976; 4928 1591 2976; 4929 1591 2978;</t>
  </si>
  <si>
    <t>4930 1610 2918; 4931 1610 2920; 4932 1612 2920; 4933 1612 2922; 4934 1614 2922;</t>
  </si>
  <si>
    <t>4935 1614 2924; 4936 1616 2924; 4937 1616 2926; 4938 1618 2926; 4939 1618 2928;</t>
  </si>
  <si>
    <t>4940 1620 2928; 4941 1620 2930; 4942 1622 2930; 4943 1622 2932; 4944 1624 2932;</t>
  </si>
  <si>
    <t>4945 1624 2934; 4946 1626 2934; 4947 1626 2936; 4948 1628 2936; 4949 1628 2938;</t>
  </si>
  <si>
    <t>4950 1630 2938; 4951 1630 2940; 4952 1632 2940; 4953 1632 2942; 4954 1634 2942;</t>
  </si>
  <si>
    <t>4955 1634 2944; 4956 1636 2944; 4957 1636 2946; 4958 1638 2946; 4959 1638 2948;</t>
  </si>
  <si>
    <t>4960 1640 2948; 4961 1640 2950; 4962 1642 2950; 4963 1642 2952; 4964 1644 2952;</t>
  </si>
  <si>
    <t>4965 1644 2954; 4966 1646 2954; 4967 1646 2956; 4968 1648 2956; 4969 1648 2958;</t>
  </si>
  <si>
    <t>4970 1650 2958; 4971 1650 2960; 4972 1652 2960; 4973 1652 2962; 4974 1654 2962;</t>
  </si>
  <si>
    <t>4975 1654 2964; 4976 1656 2964; 4977 1656 2966; 4978 1658 2966; 4979 1658 2968;</t>
  </si>
  <si>
    <t>4980 1660 2968; 4981 1660 2970; 4982 1662 2970; 4983 1662 2972; 4984 1664 2972;</t>
  </si>
  <si>
    <t>4985 1664 2974; 4986 1666 2974; 4987 1666 2976; 4988 1668 2976; 4989 1668 2978;</t>
  </si>
  <si>
    <t>4990 1610 2980; 4991 1610 2982; 4992 1612 2982; 4993 1612 2984; 4994 1614 2984;</t>
  </si>
  <si>
    <t>4995 1614 2986; 4996 1616 2986; 4997 1616 2988; 4998 1618 2988; 4999 1618 2990;</t>
  </si>
  <si>
    <t>5000 1620 2990; 5001 1620 2992; 5002 1622 2992; 5003 1622 2994; 5004 1624 2994;</t>
  </si>
  <si>
    <t>5005 1624 2996; 5006 1626 2996; 5007 1626 2998; 5008 1628 2998; 5009 1628 3000;</t>
  </si>
  <si>
    <t>5010 1630 3000; 5011 1630 3002; 5012 1632 3002; 5013 1632 3004; 5014 1634 3004;</t>
  </si>
  <si>
    <t>5015 1634 3006; 5016 1636 3006; 5017 1636 3008; 5018 1638 3008; 5019 1638 3010;</t>
  </si>
  <si>
    <t>5020 1640 3010; 5021 1640 3012; 5022 1642 3012; 5023 1642 3014; 5024 1644 3014;</t>
  </si>
  <si>
    <t>5025 1644 3016; 5026 1646 3016; 5027 1646 3018; 5028 1648 3018; 5029 1648 3020;</t>
  </si>
  <si>
    <t>5030 1650 3020; 5031 1650 3022; 5032 1652 3022; 5033 1652 3024; 5034 1654 3024;</t>
  </si>
  <si>
    <t>5035 1654 3026; 5036 1656 3026; 5037 1656 3028; 5038 1658 3028; 5039 1658 3030;</t>
  </si>
  <si>
    <t>5040 1660 3030; 5041 1660 3032; 5042 1662 3032; 5043 1662 3034; 5044 1664 3034;</t>
  </si>
  <si>
    <t>5045 1664 3036; 5046 1666 3036; 5047 1666 3038; 5048 1668 3038; 5049 1668 3040;</t>
  </si>
  <si>
    <t>5050 1703 2980; 5051 1703 2982; 5052 1705 2982; 5053 1705 2984; 5054 1707 2984;</t>
  </si>
  <si>
    <t>5055 1707 2986; 5056 1709 2986; 5057 1709 2988; 5058 1711 2988; 5059 1711 2990;</t>
  </si>
  <si>
    <t>5060 1713 2990; 5061 1713 2992; 5062 1715 2992; 5063 1715 2994; 5064 1717 2994;</t>
  </si>
  <si>
    <t>5065 1717 2996; 5066 1719 2996; 5067 1719 2998; 5068 1721 2998; 5069 1721 3000;</t>
  </si>
  <si>
    <t>5070 1723 3000; 5071 1723 3002; 5072 1725 3002; 5073 1725 3004; 5074 1727 3004;</t>
  </si>
  <si>
    <t>5075 1727 3006; 5076 1729 3006; 5077 1729 3008; 5078 1731 3008; 5079 1731 3010;</t>
  </si>
  <si>
    <t>5080 1733 3010; 5081 1733 3012; 5082 1735 3012; 5083 1735 3014; 5084 1737 3014;</t>
  </si>
  <si>
    <t>5085 1737 3016; 5086 1739 3016; 5087 1739 3018; 5088 1741 3018; 5089 1741 3020;</t>
  </si>
  <si>
    <t>5090 1743 3020; 5091 1743 3022; 5092 1745 3022; 5093 1745 3024; 5094 1747 3024;</t>
  </si>
  <si>
    <t>5095 1747 3026; 5096 1749 3026; 5097 1749 3028; 5098 1751 3028; 5099 1751 3030;</t>
  </si>
  <si>
    <t>5100 1753 3030; 5101 1753 3032; 5102 1755 3032; 5103 1755 3034; 5104 1757 3034;</t>
  </si>
  <si>
    <t>5105 1757 3036; 5106 1759 3036; 5107 1759 3038; 5108 1761 3038; 5109 1761 3040;</t>
  </si>
  <si>
    <t>5110 1703 3042; 5111 1703 3044; 5112 1705 3044; 5113 1705 3046; 5114 1707 3046;</t>
  </si>
  <si>
    <t>5115 1707 3048; 5116 1709 3048; 5117 1709 3050; 5118 1711 3050; 5119 1711 3052;</t>
  </si>
  <si>
    <t>5120 1713 3052; 5121 1713 3054; 5122 1715 3054; 5123 1715 3056; 5124 1717 3056;</t>
  </si>
  <si>
    <t>5125 1717 3058; 5126 1719 3058; 5127 1719 3060; 5128 1721 3060; 5129 1721 3062;</t>
  </si>
  <si>
    <t>5130 1723 3062; 5131 1723 3064; 5132 1725 3064; 5133 1725 3066; 5134 1727 3066;</t>
  </si>
  <si>
    <t>5135 1727 3068; 5136 1729 3068; 5137 1729 3070; 5138 1731 3070; 5139 1731 3072;</t>
  </si>
  <si>
    <t>5140 1733 3072; 5141 1733 3074; 5142 1735 3074; 5143 1735 3076; 5144 1737 3076;</t>
  </si>
  <si>
    <t>5145 1737 3078; 5146 1739 3078; 5147 1739 3080; 5148 1741 3080; 5149 1741 3082;</t>
  </si>
  <si>
    <t>5150 1743 3082; 5151 1743 3084; 5152 1745 3084; 5153 1745 3086; 5154 1747 3086;</t>
  </si>
  <si>
    <t>5155 1747 3088; 5156 1749 3088; 5157 1749 3090; 5158 1751 3090; 5159 1751 3092;</t>
  </si>
  <si>
    <t>5160 1753 3092; 5161 1753 3094; 5162 1755 3094; 5163 1755 3096; 5164 1757 3096;</t>
  </si>
  <si>
    <t>5165 1757 3098; 5166 1759 3098; 5167 1759 3100; 5168 1761 3100; 5169 1761 3102;</t>
  </si>
  <si>
    <t>5170 1794 3042; 5171 1794 3044; 5172 1796 3044; 5173 1796 3046; 5174 1798 3046;</t>
  </si>
  <si>
    <t>5175 1798 3048; 5176 1800 3048; 5177 1800 3050; 5178 1802 3050; 5179 1802 3052;</t>
  </si>
  <si>
    <t>5180 1804 3052; 5181 1804 3054; 5182 1806 3054; 5183 1806 3056; 5184 1808 3056;</t>
  </si>
  <si>
    <t>5185 1808 3058; 5186 1810 3058; 5187 1810 3060; 5188 1812 3060; 5189 1812 3062;</t>
  </si>
  <si>
    <t>5190 1814 3062; 5191 1814 3064; 5192 1816 3064; 5193 1816 3066; 5194 1818 3066;</t>
  </si>
  <si>
    <t>5195 1818 3068; 5196 1820 3068; 5197 1820 3070; 5198 1822 3070; 5199 1822 3072;</t>
  </si>
  <si>
    <t>5200 1824 3072; 5201 1824 3074; 5202 1826 3074; 5203 1826 3076; 5204 1828 3076;</t>
  </si>
  <si>
    <t>5205 1828 3078; 5206 1830 3078; 5207 1830 3080; 5208 1832 3080; 5209 1832 3082;</t>
  </si>
  <si>
    <t>5210 1834 3082; 5211 1834 3084; 5212 1836 3084; 5213 1836 3086; 5214 1838 3086;</t>
  </si>
  <si>
    <t>5215 1838 3088; 5216 1840 3088; 5217 1840 3090; 5218 1842 3090; 5219 1842 3092;</t>
  </si>
  <si>
    <t>5220 1844 3092; 5221 1844 3094; 5222 1846 3094; 5223 1846 3096; 5224 1848 3096;</t>
  </si>
  <si>
    <t>5225 1848 3098; 5226 1850 3098; 5227 1850 3100; 5228 1852 3100; 5229 1852 3102;</t>
  </si>
  <si>
    <t>5230 1794 3106; 5231 1794 3108; 5232 1796 3108; 5233 1796 3110; 5234 1798 3110;</t>
  </si>
  <si>
    <t>5235 1798 3112; 5236 1800 3112; 5237 1800 3114; 5238 1802 3114; 5239 1802 3116;</t>
  </si>
  <si>
    <t>5240 1804 3116; 5241 1804 3118; 5242 1806 3118; 5243 1806 3120; 5244 1808 3120;</t>
  </si>
  <si>
    <t>5245 1808 3122; 5246 1810 3122; 5247 1810 3124; 5248 1812 3124; 5249 1812 3126;</t>
  </si>
  <si>
    <t>5250 1814 3126; 5251 1814 3128; 5252 1816 3128; 5253 1816 3130; 5254 1818 3130;</t>
  </si>
  <si>
    <t>5255 1818 3132; 5256 1820 3132; 5257 1820 3134; 5258 1822 3134; 5259 1822 3136;</t>
  </si>
  <si>
    <t>5260 1824 3136; 5261 1824 3138; 5262 1826 3138; 5263 1826 3140; 5264 1828 3140;</t>
  </si>
  <si>
    <t>5265 1828 3142; 5266 1830 3142; 5267 1830 3144; 5268 1832 3144; 5269 1832 3146;</t>
  </si>
  <si>
    <t>5270 1834 3146; 5271 1834 3148; 5272 1836 3148; 5273 1836 3150; 5274 1838 3150;</t>
  </si>
  <si>
    <t>5275 1838 3152; 5276 1840 3152; 5277 1840 3154; 5278 1842 3154; 5279 1842 3156;</t>
  </si>
  <si>
    <t>5280 1844 3156; 5281 1844 3158; 5282 1846 3158; 5283 1846 3160; 5284 1848 3160;</t>
  </si>
  <si>
    <t>5285 1848 3162; 5286 1850 3162; 5287 1850 3164; 5288 1852 3164; 5289 1852 3166;</t>
  </si>
  <si>
    <t>5290 1920 3106; 5291 1920 3108; 5292 1922 3108; 5293 1922 3110; 5294 1924 3110;</t>
  </si>
  <si>
    <t>5295 1924 3112; 5296 1926 3112; 5297 1926 3114; 5298 1928 3114; 5299 1928 3116;</t>
  </si>
  <si>
    <t>5300 1930 3116; 5301 1930 3118; 5302 1932 3118; 5303 1932 3120; 5304 1934 3120;</t>
  </si>
  <si>
    <t>5305 1934 3122; 5306 1936 3122; 5307 1936 3124; 5308 1938 3124; 5309 1938 3126;</t>
  </si>
  <si>
    <t>5310 1940 3126; 5311 1940 3128; 5312 1942 3128; 5313 1942 3130; 5314 1944 3130;</t>
  </si>
  <si>
    <t>5315 1944 3132; 5316 1946 3132; 5317 1946 3134; 5318 1948 3134; 5319 1948 3136;</t>
  </si>
  <si>
    <t>5320 1950 3136; 5321 1950 3138; 5322 1952 3138; 5323 1952 3140; 5324 1954 3140;</t>
  </si>
  <si>
    <t>5325 1954 3142; 5326 1956 3142; 5327 1956 3144; 5328 1958 3144; 5329 1958 3146;</t>
  </si>
  <si>
    <t>5330 1960 3146; 5331 1960 3148; 5332 1962 3148; 5333 1962 3150; 5334 1964 3150;</t>
  </si>
  <si>
    <t>5335 1964 3152; 5336 1966 3152; 5337 1966 3154; 5338 1968 3154; 5339 1968 3156;</t>
  </si>
  <si>
    <t>5340 1970 3156; 5341 1970 3158; 5342 1972 3158; 5343 1972 3160; 5344 1974 3160;</t>
  </si>
  <si>
    <t>5345 1974 3162; 5346 1976 3162; 5347 1976 3164; 5348 1978 3164; 5349 1978 3166;</t>
  </si>
  <si>
    <t>5350 1920 3168; 5351 1920 3170; 5352 1922 3170; 5353 1922 3172; 5354 1924 3172;</t>
  </si>
  <si>
    <t>5355 1924 3174; 5356 1926 3174; 5357 1926 3176; 5358 1928 3176; 5359 1928 3178;</t>
  </si>
  <si>
    <t>5360 1930 3178; 5361 1930 3180; 5362 1932 3180; 5363 1932 3182; 5364 1934 3182;</t>
  </si>
  <si>
    <t>5365 1934 3184; 5366 1936 3184; 5367 1936 3186; 5368 1938 3186; 5369 1938 3188;</t>
  </si>
  <si>
    <t>5370 1940 3188; 5371 1940 3190; 5372 1942 3190; 5373 1942 3192; 5374 1944 3192;</t>
  </si>
  <si>
    <t>5375 1944 3194; 5376 1946 3194; 5377 1946 3196; 5378 1948 3196; 5379 1948 3198;</t>
  </si>
  <si>
    <t>5380 1950 3198; 5381 1950 3200; 5382 1952 3200; 5383 1952 3202; 5384 1954 3202;</t>
  </si>
  <si>
    <t>5385 1954 3204; 5386 1956 3204; 5387 1956 3206; 5388 1958 3206; 5389 1958 3208;</t>
  </si>
  <si>
    <t>5390 1960 3208; 5391 1960 3210; 5392 1962 3210; 5393 1962 3212; 5394 1964 3212;</t>
  </si>
  <si>
    <t>5395 1964 3214; 5396 1966 3214; 5397 1966 3216; 5398 1968 3216; 5399 1968 3218;</t>
  </si>
  <si>
    <t>5400 1970 3218; 5401 1970 3220; 5402 1972 3220; 5403 1972 3222; 5404 1974 3222;</t>
  </si>
  <si>
    <t>5405 1974 3224; 5406 1976 3224; 5407 1976 3226; 5408 1978 3226; 5409 1978 3228;</t>
  </si>
  <si>
    <t>5410 2043 3168; 5411 2043 3170; 5412 2045 3170; 5413 2045 3172; 5414 2047 3172;</t>
  </si>
  <si>
    <t>5415 2047 3174; 5416 2049 3174; 5417 2049 3176; 5418 2051 3176; 5419 2051 3178;</t>
  </si>
  <si>
    <t>5420 2053 3178; 5421 2053 3180; 5422 2055 3180; 5423 2055 3182; 5424 2057 3182;</t>
  </si>
  <si>
    <t>5425 2057 3184; 5426 2059 3184; 5427 2059 3186; 5428 2061 3186; 5429 2061 3188;</t>
  </si>
  <si>
    <t>5430 2063 3188; 5431 2063 3190; 5432 2065 3190; 5433 2065 3192; 5434 2067 3192;</t>
  </si>
  <si>
    <t>5435 2067 3194; 5436 2069 3194; 5437 2069 3196; 5438 2071 3196; 5439 2071 3198;</t>
  </si>
  <si>
    <t>5440 2073 3198; 5441 2073 3200; 5442 2075 3200; 5443 2075 3202; 5444 2077 3202;</t>
  </si>
  <si>
    <t>5445 2077 3204; 5446 2079 3204; 5447 2079 3206; 5448 2081 3206; 5449 2081 3208;</t>
  </si>
  <si>
    <t>5450 2083 3208; 5451 2083 3210; 5452 2085 3210; 5453 2085 3212; 5454 2087 3212;</t>
  </si>
  <si>
    <t>5455 2087 3214; 5456 2089 3214; 5457 2089 3216; 5458 2091 3216; 5459 2091 3218;</t>
  </si>
  <si>
    <t>5460 2093 3218; 5461 2093 3220; 5462 2095 3220; 5463 2095 3222; 5464 2097 3222;</t>
  </si>
  <si>
    <t>5465 2097 3224; 5466 2099 3224; 5467 2099 3226; 5468 2101 3226; 5469 2101 3228;</t>
  </si>
  <si>
    <t>5470 2043 3230; 5471 2043 3232; 5472 2045 3232; 5473 2045 3234; 5474 2047 3234;</t>
  </si>
  <si>
    <t>5475 2047 3236; 5476 2049 3236; 5477 2049 3238; 5478 2051 3238; 5479 2051 3240;</t>
  </si>
  <si>
    <t>5480 2053 3240; 5481 2053 3242; 5482 2055 3242; 5483 2055 3244; 5484 2057 3244;</t>
  </si>
  <si>
    <t>5485 2057 3246; 5486 2059 3246; 5487 2059 3248; 5488 2061 3248; 5489 2061 3250;</t>
  </si>
  <si>
    <t>5490 2063 3250; 5491 2063 3252; 5492 2065 3252; 5493 2065 3254; 5494 2067 3254;</t>
  </si>
  <si>
    <t>5495 2067 3256; 5496 2069 3256; 5497 2069 3258; 5498 2071 3258; 5499 2071 3260;</t>
  </si>
  <si>
    <t>5500 2073 3260; 5501 2073 3262; 5502 2075 3262; 5503 2075 3264; 5504 2077 3264;</t>
  </si>
  <si>
    <t>5505 2077 3266; 5506 2079 3266; 5507 2079 3268; 5508 2081 3268; 5509 2081 3270;</t>
  </si>
  <si>
    <t>5510 2083 3270; 5511 2083 3272; 5512 2085 3272; 5513 2085 3274; 5514 2087 3274;</t>
  </si>
  <si>
    <t>5515 2087 3276; 5516 2089 3276; 5517 2089 3278; 5518 2091 3278; 5519 2091 3280;</t>
  </si>
  <si>
    <t>5520 2093 3280; 5521 2093 3282; 5522 2095 3282; 5523 2095 3284; 5524 2097 3284;</t>
  </si>
  <si>
    <t>5525 2097 3286; 5526 2099 3286; 5527 2099 3288; 5528 2101 3288; 5529 2101 3290;</t>
  </si>
  <si>
    <t>5530 2165 3230; 5531 2165 3232; 5532 2167 3232; 5533 2167 3234; 5534 2169 3234;</t>
  </si>
  <si>
    <t>5535 2169 3236; 5536 2171 3236; 5537 2171 3238; 5538 2173 3238; 5539 2173 3240;</t>
  </si>
  <si>
    <t>5540 2175 3240; 5541 2175 3242; 5542 2177 3242; 5543 2177 3244; 5544 2179 3244;</t>
  </si>
  <si>
    <t>5545 2179 3246; 5546 2181 3246; 5547 2181 3248; 5548 2183 3248; 5549 2183 3250;</t>
  </si>
  <si>
    <t>5550 2185 3250; 5551 2185 3252; 5552 2187 3252; 5553 2187 3254; 5554 2189 3254;</t>
  </si>
  <si>
    <t>5555 2189 3256; 5556 2191 3256; 5557 2191 3258; 5558 2193 3258; 5559 2193 3260;</t>
  </si>
  <si>
    <t>5560 2195 3260; 5561 2195 3262; 5562 2197 3262; 5563 2197 3264; 5564 2199 3264;</t>
  </si>
  <si>
    <t>5565 2199 3266; 5566 2201 3266; 5567 2201 3268; 5568 2203 3268; 5569 2203 3270;</t>
  </si>
  <si>
    <t>5570 2205 3270; 5571 2205 3272; 5572 2207 3272; 5573 2207 3274; 5574 2209 3274;</t>
  </si>
  <si>
    <t>5575 2209 3276; 5576 2211 3276; 5577 2211 3278; 5578 2213 3278; 5579 2213 3280;</t>
  </si>
  <si>
    <t>5580 2215 3280; 5581 2215 3282; 5582 2217 3282; 5583 2217 3284; 5584 2219 3284;</t>
  </si>
  <si>
    <t>5585 2219 3286; 5586 2221 3286; 5587 2221 3288; 5588 2223 3288; 5589 2223 3290;</t>
  </si>
  <si>
    <t>5590 2165 3292; 5591 2165 3294; 5592 2167 3294; 5593 2167 3296; 5594 2169 3296;</t>
  </si>
  <si>
    <t>5595 2169 3298; 5596 2171 3298; 5597 2171 3300; 5598 2173 3300; 5599 2173 3302;</t>
  </si>
  <si>
    <t>5600 2175 3302; 5601 2175 3304; 5602 2177 3304; 5603 2177 3306; 5604 2179 3306;</t>
  </si>
  <si>
    <t>5605 2179 3308; 5606 2181 3308; 5607 2181 3310; 5608 2183 3310; 5609 2183 3312;</t>
  </si>
  <si>
    <t>5610 2185 3312; 5611 2185 3314; 5612 2187 3314; 5613 2187 3316; 5614 2189 3316;</t>
  </si>
  <si>
    <t>5615 2189 3318; 5616 2191 3318; 5617 2191 3320; 5618 2193 3320; 5619 2193 3322;</t>
  </si>
  <si>
    <t>5620 2195 3322; 5621 2195 3324; 5622 2197 3324; 5623 2197 3326; 5624 2199 3326;</t>
  </si>
  <si>
    <t>5625 2199 3328; 5626 2201 3328; 5627 2201 3330; 5628 2203 3330; 5629 2203 3332;</t>
  </si>
  <si>
    <t>5630 2205 3332; 5631 2205 3334; 5632 2207 3334; 5633 2207 3336; 5634 2209 3336;</t>
  </si>
  <si>
    <t>5635 2209 3338; 5636 2211 3338; 5637 2211 3340; 5638 2213 3340; 5639 2213 3342;</t>
  </si>
  <si>
    <t>5640 2215 3342; 5641 2215 3344; 5642 2217 3344; 5643 2217 3346; 5644 2219 3346;</t>
  </si>
  <si>
    <t>5645 2219 3348; 5646 2221 3348; 5647 2221 3350; 5648 2223 3350; 5649 2223 3352;</t>
  </si>
  <si>
    <t>5650 2289 3292; 5651 2289 3294; 5652 2291 3294; 5653 2291 3296; 5654 2293 3296;</t>
  </si>
  <si>
    <t>5655 2293 3298; 5656 2295 3298; 5657 2295 3300; 5658 2297 3300; 5659 2297 3302;</t>
  </si>
  <si>
    <t>5660 2299 3302; 5661 2299 3304; 5662 2301 3304; 5663 2301 3306; 5664 2303 3306;</t>
  </si>
  <si>
    <t>5665 2303 3308; 5666 2305 3308; 5667 2305 3310; 5668 2307 3310; 5669 2307 3312;</t>
  </si>
  <si>
    <t>5670 2309 3312; 5671 2309 3314; 5672 2311 3314; 5673 2311 3316; 5674 2313 3316;</t>
  </si>
  <si>
    <t>5675 2313 3318; 5676 2315 3318; 5677 2315 3320; 5678 2317 3320; 5679 2317 3322;</t>
  </si>
  <si>
    <t>5680 2319 3322; 5681 2319 3324; 5682 2321 3324; 5683 2321 3326; 5684 2323 3326;</t>
  </si>
  <si>
    <t>5685 2323 3328; 5686 2325 3328; 5687 2325 3330; 5688 2327 3330; 5689 2327 3332;</t>
  </si>
  <si>
    <t>5690 2329 3332; 5691 2329 3334; 5692 2331 3334; 5693 2331 3336; 5694 2333 3336;</t>
  </si>
  <si>
    <t>5695 2333 3338; 5696 2335 3338; 5697 2335 3340; 5698 2337 3340; 5699 2337 3342;</t>
  </si>
  <si>
    <t>5700 2339 3342; 5701 2339 3344; 5702 2341 3344; 5703 2341 3346; 5704 2343 3346;</t>
  </si>
  <si>
    <t>5705 2343 3348; 5706 2345 3348; 5707 2345 3350; 5708 2347 3350; 5709 2347 3352;</t>
  </si>
  <si>
    <t>5710 2289 3354; 5711 2289 3355; 5712 2291 3355; 5713 2291 3356; 5714 2293 3356;</t>
  </si>
  <si>
    <t>5715 2293 3357; 5716 2295 3357; 5717 2295 3358; 5718 2297 3358; 5719 2297 3359;</t>
  </si>
  <si>
    <t>5720 2299 3359; 5721 2299 3360; 5722 2301 3360; 5723 2301 3361; 5724 2303 3361;</t>
  </si>
  <si>
    <t>5725 2303 3362; 5726 2305 3362; 5727 2305 3363; 5728 2307 3363; 5729 2307 3364;</t>
  </si>
  <si>
    <t>5730 2309 3364; 5731 2309 3365; 5732 2311 3365; 5733 2311 3366; 5734 2313 3366;</t>
  </si>
  <si>
    <t>5735 2313 3367; 5736 2315 3367; 5737 2315 3368; 5738 2317 3368; 5739 2317 3369;</t>
  </si>
  <si>
    <t>5740 2319 3369; 5741 2319 3370; 5742 2321 3370; 5743 2321 3371; 5744 2323 3371;</t>
  </si>
  <si>
    <t>5745 2323 3372; 5746 2325 3372; 5747 2325 3373; 5748 2327 3373; 5749 2327 3374;</t>
  </si>
  <si>
    <t>5750 2329 3374; 5751 2329 3375; 5752 2331 3375; 5753 2331 3376; 5754 2333 3376;</t>
  </si>
  <si>
    <t>5755 2333 3377; 5756 2335 3377; 5757 2335 3378; 5758 2337 3378; 5759 2337 3379;</t>
  </si>
  <si>
    <t>5760 2339 3379; 5761 2339 3380; 5762 2341 3380; 5763 2341 3381; 5764 2343 3381;</t>
  </si>
  <si>
    <t>5765 2343 3382; 5766 2345 3382; 5767 2345 3383; 5768 2347 3383; 5769 2347 3384;</t>
  </si>
  <si>
    <t>5770 2290 3354; 5771 2290 3355; 5772 2292 3355; 5773 2292 3356; 5774 2294 3356;</t>
  </si>
  <si>
    <t>5775 2294 3357; 5776 2296 3357; 5777 2296 3358; 5778 2298 3358; 5779 2298 3359;</t>
  </si>
  <si>
    <t>5780 2300 3359; 5781 2300 3360; 5782 2302 3360; 5783 2302 3361; 5784 2304 3361;</t>
  </si>
  <si>
    <t>5785 2304 3362; 5786 2306 3362; 5787 2306 3363; 5788 2308 3363; 5789 2308 3364;</t>
  </si>
  <si>
    <t>5790 2310 3364; 5791 2310 3365; 5792 2312 3365; 5793 2312 3366; 5794 2314 3366;</t>
  </si>
  <si>
    <t>5795 2314 3367; 5796 2316 3367; 5797 2316 3368; 5798 2318 3368; 5799 2318 3369;</t>
  </si>
  <si>
    <t>5800 2320 3369; 5801 2320 3370; 5802 2322 3370; 5803 2322 3371; 5804 2324 3371;</t>
  </si>
  <si>
    <t>5805 2324 3372; 5806 2326 3372; 5807 2326 3373; 5808 2328 3373; 5809 2328 3374;</t>
  </si>
  <si>
    <t>5810 2330 3374; 5811 2330 3375; 5812 2332 3375; 5813 2332 3376; 5814 2334 3376;</t>
  </si>
  <si>
    <t>5815 2334 3377; 5816 2336 3377; 5817 2336 3378; 5818 2338 3378; 5819 2338 3379;</t>
  </si>
  <si>
    <t>5820 2340 3379; 5821 2340 3380; 5822 2342 3380; 5823 2342 3381; 5824 2344 3381;</t>
  </si>
  <si>
    <t>5825 2344 3382; 5826 2346 3382; 5827 2346 3383; 5828 2348 3383; 5829 2348 3384;</t>
  </si>
  <si>
    <t>5830 2290 3293; 5831 2290 3295; 5832 2292 3295; 5833 2292 3297; 5834 2294 3297;</t>
  </si>
  <si>
    <t>5835 2294 3299; 5836 2296 3299; 5837 2296 3301; 5838 2298 3301; 5839 2298 3303;</t>
  </si>
  <si>
    <t>5840 2300 3303; 5841 2300 3305; 5842 2302 3305; 5843 2302 3307; 5844 2304 3307;</t>
  </si>
  <si>
    <t>5845 2304 3309; 5846 2306 3309; 5847 2306 3311; 5848 2308 3311; 5849 2308 3313;</t>
  </si>
  <si>
    <t>5850 2310 3313; 5851 2310 3315; 5852 2312 3315; 5853 2312 3317; 5854 2314 3317;</t>
  </si>
  <si>
    <t>5855 2314 3319; 5856 2316 3319; 5857 2316 3321; 5858 2318 3321; 5859 2318 3323;</t>
  </si>
  <si>
    <t>5860 2320 3323; 5861 2320 3325; 5862 2322 3325; 5863 2322 3327; 5864 2324 3327;</t>
  </si>
  <si>
    <t>5865 2324 3329; 5866 2326 3329; 5867 2326 3331; 5868 2328 3331; 5869 2328 3333;</t>
  </si>
  <si>
    <t>5870 2330 3333; 5871 2330 3335; 5872 2332 3335; 5873 2332 3337; 5874 2334 3337;</t>
  </si>
  <si>
    <t>5875 2334 3339; 5876 2336 3339; 5877 2336 3341; 5878 2338 3341; 5879 2338 3343;</t>
  </si>
  <si>
    <t>5880 2340 3343; 5881 2340 3345; 5882 2342 3345; 5883 2342 3347; 5884 2344 3347;</t>
  </si>
  <si>
    <t>5885 2344 3349; 5886 2346 3349; 5887 2346 3351; 5888 2348 3351; 5889 2348 3353;</t>
  </si>
  <si>
    <t>5890 2166 3293; 5891 2166 3295; 5892 2168 3295; 5893 2168 3297; 5894 2170 3297;</t>
  </si>
  <si>
    <t>5895 2170 3299; 5896 2172 3299; 5897 2172 3301; 5898 2174 3301; 5899 2174 3303;</t>
  </si>
  <si>
    <t>5900 2176 3303; 5901 2176 3305; 5902 2178 3305; 5903 2178 3307; 5904 2180 3307;</t>
  </si>
  <si>
    <t>5905 2180 3309; 5906 2182 3309; 5907 2182 3311; 5908 2184 3311; 5909 2184 3313;</t>
  </si>
  <si>
    <t>5910 2186 3313; 5911 2186 3315; 5912 2188 3315; 5913 2188 3317; 5914 2190 3317;</t>
  </si>
  <si>
    <t>5915 2190 3319; 5916 2192 3319; 5917 2192 3321; 5918 2194 3321; 5919 2194 3323;</t>
  </si>
  <si>
    <t>5920 2196 3323; 5921 2196 3325; 5922 2198 3325; 5923 2198 3327; 5924 2200 3327;</t>
  </si>
  <si>
    <t>5925 2200 3329; 5926 2202 3329; 5927 2202 3331; 5928 2204 3331; 5929 2204 3333;</t>
  </si>
  <si>
    <t>5930 2206 3333; 5931 2206 3335; 5932 2208 3335; 5933 2208 3337; 5934 2210 3337;</t>
  </si>
  <si>
    <t>5935 2210 3339; 5936 2212 3339; 5937 2212 3341; 5938 2214 3341; 5939 2214 3343;</t>
  </si>
  <si>
    <t>5940 2216 3343; 5941 2216 3345; 5942 2218 3345; 5943 2218 3347; 5944 2220 3347;</t>
  </si>
  <si>
    <t>5945 2220 3349; 5946 2222 3349; 5947 2222 3351; 5948 2224 3351; 5949 2224 3353;</t>
  </si>
  <si>
    <t>5950 2166 3231; 5951 2166 3233; 5952 2168 3233; 5953 2168 3235; 5954 2170 3235;</t>
  </si>
  <si>
    <t>5955 2170 3237; 5956 2172 3237; 5957 2172 3239; 5958 2174 3239; 5959 2174 3241;</t>
  </si>
  <si>
    <t>5960 2176 3241; 5961 2176 3243; 5962 2178 3243; 5963 2178 3245; 5964 2180 3245;</t>
  </si>
  <si>
    <t>5965 2180 3247; 5966 2182 3247; 5967 2182 3249; 5968 2184 3249; 5969 2184 3251;</t>
  </si>
  <si>
    <t>5970 2186 3251; 5971 2186 3253; 5972 2188 3253; 5973 2188 3255; 5974 2190 3255;</t>
  </si>
  <si>
    <t>5975 2190 3257; 5976 2192 3257; 5977 2192 3259; 5978 2194 3259; 5979 2194 3261;</t>
  </si>
  <si>
    <t>5980 2196 3261; 5981 2196 3263; 5982 2198 3263; 5983 2198 3265; 5984 2200 3265;</t>
  </si>
  <si>
    <t>5985 2200 3267; 5986 2202 3267; 5987 2202 3269; 5988 2204 3269; 5989 2204 3271;</t>
  </si>
  <si>
    <t>5990 2206 3271; 5991 2206 3273; 5992 2208 3273; 5993 2208 3275; 5994 2210 3275;</t>
  </si>
  <si>
    <t>5995 2210 3277; 5996 2212 3277; 5997 2212 3279; 5998 2214 3279; 5999 2214 3281;</t>
  </si>
  <si>
    <t>6000 2216 3281; 6001 2216 3283; 6002 2218 3283; 6003 2218 3285; 6004 2220 3285;</t>
  </si>
  <si>
    <t>6005 2220 3287; 6006 2222 3287; 6007 2222 3289; 6008 2224 3289; 6009 2224 3291;</t>
  </si>
  <si>
    <t>6010 2044 3231; 6011 2044 3233; 6012 2046 3233; 6013 2046 3235; 6014 2048 3235;</t>
  </si>
  <si>
    <t>6015 2048 3237; 6016 2050 3237; 6017 2050 3239; 6018 2052 3239; 6019 2052 3241;</t>
  </si>
  <si>
    <t>6020 2054 3241; 6021 2054 3243; 6022 2056 3243; 6023 2056 3245; 6024 2058 3245;</t>
  </si>
  <si>
    <t>6025 2058 3247; 6026 2060 3247; 6027 2060 3249; 6028 2062 3249; 6029 2062 3251;</t>
  </si>
  <si>
    <t>6030 2064 3251; 6031 2064 3253; 6032 2066 3253; 6033 2066 3255; 6034 2068 3255;</t>
  </si>
  <si>
    <t>6035 2068 3257; 6036 2070 3257; 6037 2070 3259; 6038 2072 3259; 6039 2072 3261;</t>
  </si>
  <si>
    <t>6040 2074 3261; 6041 2074 3263; 6042 2076 3263; 6043 2076 3265; 6044 2078 3265;</t>
  </si>
  <si>
    <t>6045 2078 3267; 6046 2080 3267; 6047 2080 3269; 6048 2082 3269; 6049 2082 3271;</t>
  </si>
  <si>
    <t>6050 2084 3271; 6051 2084 3273; 6052 2086 3273; 6053 2086 3275; 6054 2088 3275;</t>
  </si>
  <si>
    <t>6055 2088 3277; 6056 2090 3277; 6057 2090 3279; 6058 2092 3279; 6059 2092 3281;</t>
  </si>
  <si>
    <t>6060 2094 3281; 6061 2094 3283; 6062 2096 3283; 6063 2096 3285; 6064 2098 3285;</t>
  </si>
  <si>
    <t>6065 2098 3287; 6066 2100 3287; 6067 2100 3289; 6068 2102 3289; 6069 2102 3291;</t>
  </si>
  <si>
    <t>6070 2044 3169; 6071 2044 3171; 6072 2046 3171; 6073 2046 3173; 6074 2048 3173;</t>
  </si>
  <si>
    <t>6075 2048 3175; 6076 2050 3175; 6077 2050 3177; 6078 2052 3177; 6079 2052 3179;</t>
  </si>
  <si>
    <t>6080 2054 3179; 6081 2054 3181; 6082 2056 3181; 6083 2056 3183; 6084 2058 3183;</t>
  </si>
  <si>
    <t>6085 2058 3185; 6086 2060 3185; 6087 2060 3187; 6088 2062 3187; 6089 2062 3189;</t>
  </si>
  <si>
    <t>6090 2064 3189; 6091 2064 3191; 6092 2066 3191; 6093 2066 3193; 6094 2068 3193;</t>
  </si>
  <si>
    <t>6095 2068 3195; 6096 2070 3195; 6097 2070 3197; 6098 2072 3197; 6099 2072 3199;</t>
  </si>
  <si>
    <t>6100 2074 3199; 6101 2074 3201; 6102 2076 3201; 6103 2076 3203; 6104 2078 3203;</t>
  </si>
  <si>
    <t>6105 2078 3205; 6106 2080 3205; 6107 2080 3207; 6108 2082 3207; 6109 2082 3209;</t>
  </si>
  <si>
    <t>6110 2084 3209; 6111 2084 3211; 6112 2086 3211; 6113 2086 3213; 6114 2088 3213;</t>
  </si>
  <si>
    <t>6115 2088 3215; 6116 2090 3215; 6117 2090 3217; 6118 2092 3217; 6119 2092 3219;</t>
  </si>
  <si>
    <t>6120 2094 3219; 6121 2094 3221; 6122 2096 3221; 6123 2096 3223; 6124 2098 3223;</t>
  </si>
  <si>
    <t>6125 2098 3225; 6126 2100 3225; 6127 2100 3227; 6128 2102 3227; 6129 2102 3229;</t>
  </si>
  <si>
    <t>6130 1921 3169; 6131 1921 3171; 6132 1923 3171; 6133 1923 3173; 6134 1925 3173;</t>
  </si>
  <si>
    <t>6135 1925 3175; 6136 1927 3175; 6137 1927 3177; 6138 1929 3177; 6139 1929 3179;</t>
  </si>
  <si>
    <t>6140 1931 3179; 6141 1931 3181; 6142 1933 3181; 6143 1933 3183; 6144 1935 3183;</t>
  </si>
  <si>
    <t>6145 1935 3185; 6146 1937 3185; 6147 1937 3187; 6148 1939 3187; 6149 1939 3189;</t>
  </si>
  <si>
    <t>6150 1941 3189; 6151 1941 3191; 6152 1943 3191; 6153 1943 3193; 6154 1945 3193;</t>
  </si>
  <si>
    <t>6155 1945 3195; 6156 1947 3195; 6157 1947 3197; 6158 1949 3197; 6159 1949 3199;</t>
  </si>
  <si>
    <t>6160 1951 3199; 6161 1951 3201; 6162 1953 3201; 6163 1953 3203; 6164 1955 3203;</t>
  </si>
  <si>
    <t>6165 1955 3205; 6166 1957 3205; 6167 1957 3207; 6168 1959 3207; 6169 1959 3209;</t>
  </si>
  <si>
    <t>6170 1961 3209; 6171 1961 3211; 6172 1963 3211; 6173 1963 3213; 6174 1965 3213;</t>
  </si>
  <si>
    <t>6175 1965 3215; 6176 1967 3215; 6177 1967 3217; 6178 1969 3217; 6179 1969 3219;</t>
  </si>
  <si>
    <t>6180 1971 3219; 6181 1971 3221; 6182 1973 3221; 6183 1973 3223; 6184 1975 3223;</t>
  </si>
  <si>
    <t>6185 1975 3225; 6186 1977 3225; 6187 1977 3227; 6188 1979 3227; 6189 1979 3229;</t>
  </si>
  <si>
    <t>6190 1921 3107; 6191 1921 3109; 6192 1923 3109; 6193 1923 3111; 6194 1925 3111;</t>
  </si>
  <si>
    <t>6195 1925 3113; 6196 1927 3113; 6197 1927 3115; 6198 1929 3115; 6199 1929 3117;</t>
  </si>
  <si>
    <t>6200 1931 3117; 6201 1931 3119; 6202 1933 3119; 6203 1933 3121; 6204 1935 3121;</t>
  </si>
  <si>
    <t>6205 1935 3123; 6206 1937 3123; 6207 1937 3125; 6208 1939 3125; 6209 1939 3127;</t>
  </si>
  <si>
    <t>6210 1941 3127; 6211 1941 3129; 6212 1943 3129; 6213 1943 3131; 6214 1945 3131;</t>
  </si>
  <si>
    <t>6215 1945 3133; 6216 1947 3133; 6217 1947 3135; 6218 1949 3135; 6219 1949 3137;</t>
  </si>
  <si>
    <t>6220 1951 3137; 6221 1951 3139; 6222 1953 3139; 6223 1953 3141; 6224 1955 3141;</t>
  </si>
  <si>
    <t>6225 1955 3143; 6226 1957 3143; 6227 1957 3145; 6228 1959 3145; 6229 1959 3147;</t>
  </si>
  <si>
    <t>6230 1961 3147; 6231 1961 3149; 6232 1963 3149; 6233 1963 3151; 6234 1965 3151;</t>
  </si>
  <si>
    <t>6235 1965 3153; 6236 1967 3153; 6237 1967 3155; 6238 1969 3155; 6239 1969 3157;</t>
  </si>
  <si>
    <t>6240 1971 3157; 6241 1971 3159; 6242 1973 3159; 6243 1973 3161; 6244 1975 3161;</t>
  </si>
  <si>
    <t>6245 1975 3163; 6246 1977 3163; 6247 1977 3165; 6248 1979 3165; 6249 1979 3167;</t>
  </si>
  <si>
    <t>6250 1795 3107; 6251 1795 3109; 6252 1797 3109; 6253 1797 3111; 6254 1799 3111;</t>
  </si>
  <si>
    <t>6255 1799 3113; 6256 1801 3113; 6257 1801 3115; 6258 1803 3115; 6259 1803 3117;</t>
  </si>
  <si>
    <t>6260 1805 3117; 6261 1805 3119; 6262 1807 3119; 6263 1807 3121; 6264 1809 3121;</t>
  </si>
  <si>
    <t>6265 1809 3123; 6266 1811 3123; 6267 1811 3125; 6268 1813 3125; 6269 1813 3127;</t>
  </si>
  <si>
    <t>6270 1815 3127; 6271 1815 3129; 6272 1817 3129; 6273 1817 3131; 6274 1819 3131;</t>
  </si>
  <si>
    <t>6275 1819 3133; 6276 1821 3133; 6277 1821 3135; 6278 1823 3135; 6279 1823 3137;</t>
  </si>
  <si>
    <t>6280 1825 3137; 6281 1825 3139; 6282 1827 3139; 6283 1827 3141; 6284 1829 3141;</t>
  </si>
  <si>
    <t>6285 1829 3143; 6286 1831 3143; 6287 1831 3145; 6288 1833 3145; 6289 1833 3147;</t>
  </si>
  <si>
    <t>6290 1835 3147; 6291 1835 3149; 6292 1837 3149; 6293 1837 3151; 6294 1839 3151;</t>
  </si>
  <si>
    <t>6295 1839 3153; 6296 1841 3153; 6297 1841 3155; 6298 1843 3155; 6299 1843 3157;</t>
  </si>
  <si>
    <t>6300 1845 3157; 6301 1845 3159; 6302 1847 3159; 6303 1847 3161; 6304 1849 3161;</t>
  </si>
  <si>
    <t>6305 1849 3163; 6306 1851 3163; 6307 1851 3165; 6308 1853 3165; 6309 1853 3167;</t>
  </si>
  <si>
    <t>6310 1795 3043; 6311 1795 3045; 6312 1797 3045; 6313 1797 3047; 6314 1799 3047;</t>
  </si>
  <si>
    <t>6315 1799 3049; 6316 1801 3049; 6317 1801 3051; 6318 1803 3051; 6319 1803 3053;</t>
  </si>
  <si>
    <t>6320 1805 3053; 6321 1805 3055; 6322 1807 3055; 6323 1807 3057; 6324 1809 3057;</t>
  </si>
  <si>
    <t>6325 1809 3059; 6326 1811 3059; 6327 1811 3061; 6328 1813 3061; 6329 1813 3063;</t>
  </si>
  <si>
    <t>6330 1815 3063; 6331 1815 3065; 6332 1817 3065; 6333 1817 3067; 6334 1819 3067;</t>
  </si>
  <si>
    <t>6335 1819 3069; 6336 1821 3069; 6337 1821 3071; 6338 1823 3071; 6339 1823 3073;</t>
  </si>
  <si>
    <t>6340 1825 3073; 6341 1825 3075; 6342 1827 3075; 6343 1827 3077; 6344 1829 3077;</t>
  </si>
  <si>
    <t>6345 1829 3079; 6346 1831 3079; 6347 1831 3081; 6348 1833 3081; 6349 1833 3083;</t>
  </si>
  <si>
    <t>6350 1835 3083; 6351 1835 3085; 6352 1837 3085; 6353 1837 3087; 6354 1839 3087;</t>
  </si>
  <si>
    <t>6355 1839 3089; 6356 1841 3089; 6357 1841 3091; 6358 1843 3091; 6359 1843 3093;</t>
  </si>
  <si>
    <t>6360 1845 3093; 6361 1845 3095; 6362 1847 3095; 6363 1847 3097; 6364 1849 3097;</t>
  </si>
  <si>
    <t>6365 1849 3099; 6366 1851 3099; 6367 1851 3101; 6368 1853 3101; 6369 1853 3103;</t>
  </si>
  <si>
    <t>6370 1704 3043; 6371 1704 3045; 6372 1706 3045; 6373 1706 3047; 6374 1708 3047;</t>
  </si>
  <si>
    <t>6375 1708 3049; 6376 1710 3049; 6377 1710 3051; 6378 1712 3051; 6379 1712 3053;</t>
  </si>
  <si>
    <t>6380 1714 3053; 6381 1714 3055; 6382 1716 3055; 6383 1716 3057; 6384 1718 3057;</t>
  </si>
  <si>
    <t>6385 1718 3059; 6386 1720 3059; 6387 1720 3061; 6388 1722 3061; 6389 1722 3063;</t>
  </si>
  <si>
    <t>6390 1724 3063; 6391 1724 3065; 6392 1726 3065; 6393 1726 3067; 6394 1728 3067;</t>
  </si>
  <si>
    <t>6395 1728 3069; 6396 1730 3069; 6397 1730 3071; 6398 1732 3071; 6399 1732 3073;</t>
  </si>
  <si>
    <t>6400 1734 3073; 6401 1734 3075; 6402 1736 3075; 6403 1736 3077; 6404 1738 3077;</t>
  </si>
  <si>
    <t>6405 1738 3079; 6406 1740 3079; 6407 1740 3081; 6408 1742 3081; 6409 1742 3083;</t>
  </si>
  <si>
    <t>6410 1744 3083; 6411 1744 3085; 6412 1746 3085; 6413 1746 3087; 6414 1748 3087;</t>
  </si>
  <si>
    <t>6415 1748 3089; 6416 1750 3089; 6417 1750 3091; 6418 1752 3091; 6419 1752 3093;</t>
  </si>
  <si>
    <t>6420 1754 3093; 6421 1754 3095; 6422 1756 3095; 6423 1756 3097; 6424 1758 3097;</t>
  </si>
  <si>
    <t>6425 1758 3099; 6426 1760 3099; 6427 1760 3101; 6428 1762 3101; 6429 1762 3103;</t>
  </si>
  <si>
    <t>6430 1704 2981; 6431 1704 2983; 6432 1706 2983; 6433 1706 2985; 6434 1708 2985;</t>
  </si>
  <si>
    <t>6435 1708 2987; 6436 1710 2987; 6437 1710 2989; 6438 1712 2989; 6439 1712 2991;</t>
  </si>
  <si>
    <t>6440 1714 2991; 6441 1714 2993; 6442 1716 2993; 6443 1716 2995; 6444 1718 2995;</t>
  </si>
  <si>
    <t>6445 1718 2997; 6446 1720 2997; 6447 1720 2999; 6448 1722 2999; 6449 1722 3001;</t>
  </si>
  <si>
    <t>6450 1724 3001; 6451 1724 3003; 6452 1726 3003; 6453 1726 3005; 6454 1728 3005;</t>
  </si>
  <si>
    <t>6455 1728 3007; 6456 1730 3007; 6457 1730 3009; 6458 1732 3009; 6459 1732 3011;</t>
  </si>
  <si>
    <t>6460 1734 3011; 6461 1734 3013; 6462 1736 3013; 6463 1736 3015; 6464 1738 3015;</t>
  </si>
  <si>
    <t>6465 1738 3017; 6466 1740 3017; 6467 1740 3019; 6468 1742 3019; 6469 1742 3021;</t>
  </si>
  <si>
    <t>6470 1744 3021; 6471 1744 3023; 6472 1746 3023; 6473 1746 3025; 6474 1748 3025;</t>
  </si>
  <si>
    <t>6475 1748 3027; 6476 1750 3027; 6477 1750 3029; 6478 1752 3029; 6479 1752 3031;</t>
  </si>
  <si>
    <t>6480 1754 3031; 6481 1754 3033; 6482 1756 3033; 6483 1756 3035; 6484 1758 3035;</t>
  </si>
  <si>
    <t>6485 1758 3037; 6486 1760 3037; 6487 1760 3039; 6488 1762 3039; 6489 1762 3041;</t>
  </si>
  <si>
    <t>6490 1611 2981; 6491 1611 2983; 6492 1613 2983; 6493 1613 2985; 6494 1615 2985;</t>
  </si>
  <si>
    <t>6495 1615 2987; 6496 1617 2987; 6497 1617 2989; 6498 1619 2989; 6499 1619 2991;</t>
  </si>
  <si>
    <t>6500 1621 2991; 6501 1621 2993; 6502 1623 2993; 6503 1623 2995; 6504 1625 2995;</t>
  </si>
  <si>
    <t>6505 1625 2997; 6506 1627 2997; 6507 1627 2999; 6508 1629 2999; 6509 1629 3001;</t>
  </si>
  <si>
    <t>6510 1631 3001; 6511 1631 3003; 6512 1633 3003; 6513 1633 3005; 6514 1635 3005;</t>
  </si>
  <si>
    <t>6515 1635 3007; 6516 1637 3007; 6517 1637 3009; 6518 1639 3009; 6519 1639 3011;</t>
  </si>
  <si>
    <t>6520 1641 3011; 6521 1641 3013; 6522 1643 3013; 6523 1643 3015; 6524 1645 3015;</t>
  </si>
  <si>
    <t>6525 1645 3017; 6526 1647 3017; 6527 1647 3019; 6528 1649 3019; 6529 1649 3021;</t>
  </si>
  <si>
    <t>6530 1651 3021; 6531 1651 3023; 6532 1653 3023; 6533 1653 3025; 6534 1655 3025;</t>
  </si>
  <si>
    <t>6535 1655 3027; 6536 1657 3027; 6537 1657 3029; 6538 1659 3029; 6539 1659 3031;</t>
  </si>
  <si>
    <t>6540 1661 3031; 6541 1661 3033; 6542 1663 3033; 6543 1663 3035; 6544 1665 3035;</t>
  </si>
  <si>
    <t>6545 1665 3037; 6546 1667 3037; 6547 1667 3039; 6548 1669 3039; 6549 1669 3041;</t>
  </si>
  <si>
    <t>6550 1611 2919; 6551 1611 2921; 6552 1613 2921; 6553 1613 2923; 6554 1615 2923;</t>
  </si>
  <si>
    <t>6555 1615 2925; 6556 1617 2925; 6557 1617 2927; 6558 1619 2927; 6559 1619 2929;</t>
  </si>
  <si>
    <t>6560 1621 2929; 6561 1621 2931; 6562 1623 2931; 6563 1623 2933; 6564 1625 2933;</t>
  </si>
  <si>
    <t>6565 1625 2935; 6566 1627 2935; 6567 1627 2937; 6568 1629 2937; 6569 1629 2939;</t>
  </si>
  <si>
    <t>6570 1631 2939; 6571 1631 2941; 6572 1633 2941; 6573 1633 2943; 6574 1635 2943;</t>
  </si>
  <si>
    <t>6575 1635 2945; 6576 1637 2945; 6577 1637 2947; 6578 1639 2947; 6579 1639 2949;</t>
  </si>
  <si>
    <t>6580 1641 2949; 6581 1641 2951; 6582 1643 2951; 6583 1643 2953; 6584 1645 2953;</t>
  </si>
  <si>
    <t>6585 1645 2955; 6586 1647 2955; 6587 1647 2957; 6588 1649 2957; 6589 1649 2959;</t>
  </si>
  <si>
    <t>6590 1651 2959; 6591 1651 2961; 6592 1653 2961; 6593 1653 2963; 6594 1655 2963;</t>
  </si>
  <si>
    <t>6595 1655 2965; 6596 1657 2965; 6597 1657 2967; 6598 1659 2967; 6599 1659 2969;</t>
  </si>
  <si>
    <t>6600 1661 2969; 6601 1661 2971; 6602 1663 2971; 6603 1663 2973; 6604 1665 2973;</t>
  </si>
  <si>
    <t>6605 1665 2975; 6606 1667 2975; 6607 1667 2977; 6608 1669 2977; 6609 1669 2979;</t>
  </si>
  <si>
    <t>6610 1534 2919; 6611 1534 2921; 6612 1536 2921; 6613 1536 2923; 6614 1538 2923;</t>
  </si>
  <si>
    <t>6615 1538 2925; 6616 1540 2925; 6617 1540 2927; 6618 1542 2927; 6619 1542 2929;</t>
  </si>
  <si>
    <t>6620 1544 2929; 6621 1544 2931; 6622 1546 2931; 6623 1546 2933; 6624 1548 2933;</t>
  </si>
  <si>
    <t>6625 1548 2935; 6626 1550 2935; 6627 1550 2937; 6628 1552 2937; 6629 1552 2939;</t>
  </si>
  <si>
    <t>6630 1554 2939; 6631 1554 2941; 6632 1556 2941; 6633 1556 2943; 6634 1558 2943;</t>
  </si>
  <si>
    <t>6635 1558 2945; 6636 1560 2945; 6637 1560 2947; 6638 1562 2947; 6639 1562 2949;</t>
  </si>
  <si>
    <t>6640 1564 2949; 6641 1564 2951; 6642 1566 2951; 6643 1566 2953; 6644 1568 2953;</t>
  </si>
  <si>
    <t>6645 1568 2955; 6646 1570 2955; 6647 1570 2957; 6648 1572 2957; 6649 1572 2959;</t>
  </si>
  <si>
    <t>6650 1574 2959; 6651 1574 2961; 6652 1576 2961; 6653 1576 2963; 6654 1578 2963;</t>
  </si>
  <si>
    <t>6655 1578 2965; 6656 1580 2965; 6657 1580 2967; 6658 1582 2967; 6659 1582 2969;</t>
  </si>
  <si>
    <t>6660 1584 2969; 6661 1584 2971; 6662 1586 2971; 6663 1586 2973; 6664 1588 2973;</t>
  </si>
  <si>
    <t>6665 1588 2975; 6666 1590 2975; 6667 1590 2977; 6668 1592 2977; 6669 1592 2979;</t>
  </si>
  <si>
    <t>6670 1534 2855; 6671 1534 2857; 6672 1536 2857; 6673 1536 2859; 6674 1538 2859;</t>
  </si>
  <si>
    <t>6675 1538 2861; 6676 1540 2861; 6677 1540 2863; 6678 1542 2863; 6679 1542 2865;</t>
  </si>
  <si>
    <t>6680 1544 2865; 6681 1544 2867; 6682 1546 2867; 6683 1546 2869; 6684 1548 2869;</t>
  </si>
  <si>
    <t>6685 1548 2871; 6686 1550 2871; 6687 1550 2873; 6688 1552 2873; 6689 1552 2875;</t>
  </si>
  <si>
    <t>6690 1554 2875; 6691 1554 2877; 6692 1556 2877; 6693 1556 2879; 6694 1558 2879;</t>
  </si>
  <si>
    <t>6695 1558 2881; 6696 1560 2881; 6697 1560 2883; 6698 1562 2883; 6699 1562 2885;</t>
  </si>
  <si>
    <t>6700 1564 2885; 6701 1564 2887; 6702 1566 2887; 6703 1566 2889; 6704 1568 2889;</t>
  </si>
  <si>
    <t>6705 1568 2891; 6706 1570 2891; 6707 1570 2893; 6708 1572 2893; 6709 1572 2895;</t>
  </si>
  <si>
    <t>6710 1574 2895; 6711 1574 2897; 6712 1576 2897; 6713 1576 2899; 6714 1578 2899;</t>
  </si>
  <si>
    <t>6715 1578 2901; 6716 1580 2901; 6717 1580 2903; 6718 1582 2903; 6719 1582 2905;</t>
  </si>
  <si>
    <t>6720 1584 2905; 6721 1584 2907; 6722 1586 2907; 6723 1586 2909; 6724 1588 2909;</t>
  </si>
  <si>
    <t>6725 1588 2911; 6726 1590 2911; 6727 1590 2913; 6728 1592 2913; 6729 1592 2915;</t>
  </si>
  <si>
    <t>6730 1474 2855; 6731 1474 2857; 6732 1476 2857; 6733 1476 2859; 6734 1478 2859;</t>
  </si>
  <si>
    <t>6735 1478 2861; 6736 1480 2861; 6737 1480 2863; 6738 1482 2863; 6739 1482 2865;</t>
  </si>
  <si>
    <t>6740 1484 2865; 6741 1484 2867; 6742 1486 2867; 6743 1486 2869; 6744 1488 2869;</t>
  </si>
  <si>
    <t>6745 1488 2871; 6746 1490 2871; 6747 1490 2873; 6748 1492 2873; 6749 1492 2875;</t>
  </si>
  <si>
    <t>6750 1494 2875; 6751 1494 2877; 6752 1496 2877; 6753 1496 2879; 6754 1498 2879;</t>
  </si>
  <si>
    <t>6755 1498 2881; 6756 1500 2881; 6757 1500 2883; 6758 1502 2883; 6759 1502 2885;</t>
  </si>
  <si>
    <t>6760 1504 2885; 6761 1504 2887; 6762 1506 2887; 6763 1506 2889; 6764 1508 2889;</t>
  </si>
  <si>
    <t>6765 1508 2891; 6766 1510 2891; 6767 1510 2893; 6768 1512 2893; 6769 1512 2895;</t>
  </si>
  <si>
    <t>6770 1514 2895; 6771 1514 2897; 6772 1516 2897; 6773 1516 2899; 6774 1518 2899;</t>
  </si>
  <si>
    <t>6775 1518 2901; 6776 1520 2901; 6777 1520 2903; 6778 1522 2903; 6779 1522 2905;</t>
  </si>
  <si>
    <t>6780 1524 2905; 6781 1524 2907; 6782 1526 2907; 6783 1526 2909; 6784 1528 2909;</t>
  </si>
  <si>
    <t>6785 1528 2911; 6786 1530 2911; 6787 1530 2913; 6788 1532 2913; 6789 1532 2915;</t>
  </si>
  <si>
    <t>6790 1474 2793; 6791 1474 2795; 6792 1476 2795; 6793 1476 2797; 6794 1478 2797;</t>
  </si>
  <si>
    <t>6795 1478 2799; 6796 1480 2799; 6797 1480 2801; 6798 1482 2801; 6799 1482 2803;</t>
  </si>
  <si>
    <t>6800 1484 2803; 6801 1484 2805; 6802 1486 2805; 6803 1486 2807; 6804 1488 2807;</t>
  </si>
  <si>
    <t>6805 1488 2809; 6806 1490 2809; 6807 1490 2811; 6808 1492 2811; 6809 1492 2813;</t>
  </si>
  <si>
    <t>6810 1494 2813; 6811 1494 2815; 6812 1496 2815; 6813 1496 2817; 6814 1498 2817;</t>
  </si>
  <si>
    <t>6815 1498 2819; 6816 1500 2819; 6817 1500 2821; 6818 1502 2821; 6819 1502 2823;</t>
  </si>
  <si>
    <t>6820 1504 2823; 6821 1504 2825; 6822 1506 2825; 6823 1506 2827; 6824 1508 2827;</t>
  </si>
  <si>
    <t>6825 1508 2829; 6826 1510 2829; 6827 1510 2831; 6828 1512 2831; 6829 1512 2833;</t>
  </si>
  <si>
    <t>6830 1514 2833; 6831 1514 2835; 6832 1516 2835; 6833 1516 2837; 6834 1518 2837;</t>
  </si>
  <si>
    <t>6835 1518 2839; 6836 1520 2839; 6837 1520 2841; 6838 1522 2841; 6839 1522 2843;</t>
  </si>
  <si>
    <t>6840 1524 2843; 6841 1524 2845; 6842 1526 2845; 6843 1526 2847; 6844 1528 2847;</t>
  </si>
  <si>
    <t>6845 1528 2849; 6846 1530 2849; 6847 1530 2851; 6848 1532 2851; 6849 1532 2853;</t>
  </si>
  <si>
    <t>6850 1389 2793; 6851 1389 2795; 6852 1391 2795; 6853 1391 2797; 6854 1393 2797;</t>
  </si>
  <si>
    <t>6855 1393 2799; 6856 1395 2799; 6857 1395 2801; 6858 1397 2801; 6859 1397 2803;</t>
  </si>
  <si>
    <t>6860 1399 2803; 6861 1399 2805; 6862 1401 2805; 6863 1401 2807; 6864 1403 2807;</t>
  </si>
  <si>
    <t>6865 1403 2809; 6866 1405 2809; 6867 1405 2811; 6868 1407 2811; 6869 1407 2813;</t>
  </si>
  <si>
    <t>6870 1409 2813; 6871 1409 2815; 6872 1411 2815; 6873 1411 2817; 6874 1413 2817;</t>
  </si>
  <si>
    <t>6875 1413 2819; 6876 1415 2819; 6877 1415 2821; 6878 1417 2821; 6879 1417 2823;</t>
  </si>
  <si>
    <t>6880 1419 2823; 6881 1419 2825; 6882 1421 2825; 6883 1421 2827; 6884 1423 2827;</t>
  </si>
  <si>
    <t>6885 1423 2829; 6886 1425 2829; 6887 1425 2831; 6888 1427 2831; 6889 1427 2833;</t>
  </si>
  <si>
    <t>6890 1429 2833; 6891 1429 2835; 6892 1431 2835; 6893 1431 2837; 6894 1433 2837;</t>
  </si>
  <si>
    <t>6895 1433 2839; 6896 1435 2839; 6897 1435 2841; 6898 1437 2841; 6899 1437 2843;</t>
  </si>
  <si>
    <t>6900 1439 2843; 6901 1439 2845; 6902 1441 2845; 6903 1441 2847; 6904 1443 2847;</t>
  </si>
  <si>
    <t>6905 1443 2849; 6906 1445 2849; 6907 1445 2851; 6908 1447 2851; 6909 1447 2853;</t>
  </si>
  <si>
    <t>6910 1389 2727; 6911 1389 2729; 6912 1391 2729; 6913 1391 2731; 6914 1393 2731;</t>
  </si>
  <si>
    <t>6915 1393 2733; 6916 1395 2733; 6917 1395 2735; 6918 1397 2735; 6919 1397 2737;</t>
  </si>
  <si>
    <t>6920 1399 2737; 6921 1399 2739; 6922 1401 2739; 6923 1401 2741; 6924 1403 2741;</t>
  </si>
  <si>
    <t>6925 1403 2743; 6926 1405 2743; 6927 1405 2745; 6928 1407 2745; 6929 1407 2747;</t>
  </si>
  <si>
    <t>6930 1409 2747; 6931 1409 2749; 6932 1411 2749; 6933 1411 2751; 6934 1413 2751;</t>
  </si>
  <si>
    <t>6935 1413 2753; 6936 1415 2753; 6937 1415 2755; 6938 1417 2755; 6939 1417 2757;</t>
  </si>
  <si>
    <t>6940 1419 2757; 6941 1419 2759; 6942 1421 2759; 6943 1421 2761; 6944 1423 2761;</t>
  </si>
  <si>
    <t>6945 1423 2763; 6946 1425 2763; 6947 1425 2765; 6948 1427 2765; 6949 1427 2767;</t>
  </si>
  <si>
    <t>6950 1429 2767; 6951 1429 2769; 6952 1431 2769; 6953 1431 2771; 6954 1433 2771;</t>
  </si>
  <si>
    <t>6955 1433 2773; 6956 1435 2773; 6957 1435 2775; 6958 1437 2775; 6959 1437 2777;</t>
  </si>
  <si>
    <t>6960 1439 2777; 6961 1439 2779; 6962 1441 2779; 6963 1441 2781; 6964 1443 2781;</t>
  </si>
  <si>
    <t>6965 1443 2783; 6966 1445 2783; 6967 1445 2785; 6968 1447 2785; 6969 1447 2787;</t>
  </si>
  <si>
    <t>6970 1329 2727; 6971 1329 2729; 6972 1331 2729; 6973 1331 2731; 6974 1333 2731;</t>
  </si>
  <si>
    <t>6975 1333 2733; 6976 1335 2733; 6977 1335 2735; 6978 1337 2735; 6979 1337 2737;</t>
  </si>
  <si>
    <t>6980 1339 2737; 6981 1339 2739; 6982 1341 2739; 6983 1341 2741; 6984 1343 2741;</t>
  </si>
  <si>
    <t>6985 1343 2743; 6986 1345 2743; 6987 1345 2745; 6988 1347 2745; 6989 1347 2747;</t>
  </si>
  <si>
    <t>6990 1349 2747; 6991 1349 2749; 6992 1351 2749; 6993 1351 2751; 6994 1353 2751;</t>
  </si>
  <si>
    <t>6995 1353 2753; 6996 1355 2753; 6997 1355 2755; 6998 1357 2755; 6999 1357 2757;</t>
  </si>
  <si>
    <t>7000 1359 2757; 7001 1359 2759; 7002 1361 2759; 7003 1361 2761; 7004 1363 2761;</t>
  </si>
  <si>
    <t>7005 1363 2763; 7006 1365 2763; 7007 1365 2765; 7008 1367 2765; 7009 1367 2767;</t>
  </si>
  <si>
    <t>7010 1369 2767; 7011 1369 2769; 7012 1371 2769; 7013 1371 2771; 7014 1373 2771;</t>
  </si>
  <si>
    <t>7015 1373 2773; 7016 1375 2773; 7017 1375 2775; 7018 1377 2775; 7019 1377 2777;</t>
  </si>
  <si>
    <t>7020 1379 2777; 7021 1379 2779; 7022 1381 2779; 7023 1381 2781; 7024 1383 2781;</t>
  </si>
  <si>
    <t>7025 1383 2783; 7026 1385 2783; 7027 1385 2785; 7028 1387 2785; 7029 1387 2787;</t>
  </si>
  <si>
    <t>7030 1329 2665; 7031 1329 2667; 7032 1331 2667; 7033 1331 2669; 7034 1333 2669;</t>
  </si>
  <si>
    <t>7035 1333 2671; 7036 1335 2671; 7037 1335 2673; 7038 1337 2673; 7039 1337 2675;</t>
  </si>
  <si>
    <t>7040 1339 2675; 7041 1339 2677; 7042 1341 2677; 7043 1341 2679; 7044 1343 2679;</t>
  </si>
  <si>
    <t>7045 1343 2681; 7046 1345 2681; 7047 1345 2683; 7048 1347 2683; 7049 1347 2685;</t>
  </si>
  <si>
    <t>7050 1349 2685; 7051 1349 2687; 7052 1351 2687; 7053 1351 2689; 7054 1353 2689;</t>
  </si>
  <si>
    <t>7055 1353 2691; 7056 1355 2691; 7057 1355 2693; 7058 1357 2693; 7059 1357 2695;</t>
  </si>
  <si>
    <t>7060 1359 2695; 7061 1359 2697; 7062 1361 2697; 7063 1361 2699; 7064 1363 2699;</t>
  </si>
  <si>
    <t>7065 1363 2701; 7066 1365 2701; 7067 1365 2703; 7068 1367 2703; 7069 1367 2705;</t>
  </si>
  <si>
    <t>7070 1369 2705; 7071 1369 2707; 7072 1371 2707; 7073 1371 2709; 7074 1373 2709;</t>
  </si>
  <si>
    <t>7075 1373 2711; 7076 1375 2711; 7077 1375 2713; 7078 1377 2713; 7079 1377 2715;</t>
  </si>
  <si>
    <t>7080 1379 2715; 7081 1379 2717; 7082 1381 2717; 7083 1381 2719; 7084 1383 2719;</t>
  </si>
  <si>
    <t>7085 1383 2721; 7086 1385 2721; 7087 1385 2723; 7088 1387 2723; 7089 1387 2725;</t>
  </si>
  <si>
    <t>7090 1256 2665; 7091 1256 2667; 7092 1258 2667; 7093 1258 2669; 7094 1260 2669;</t>
  </si>
  <si>
    <t>7095 1260 2671; 7096 1262 2671; 7097 1262 2673; 7098 1264 2673; 7099 1264 2675;</t>
  </si>
  <si>
    <t>7100 1266 2675; 7101 1266 2677; 7102 1268 2677; 7103 1268 2679; 7104 1270 2679;</t>
  </si>
  <si>
    <t>7105 1270 2681; 7106 1272 2681; 7107 1272 2683; 7108 1274 2683; 7109 1274 2685;</t>
  </si>
  <si>
    <t>7110 1276 2685; 7111 1276 2687; 7112 1278 2687; 7113 1278 2689; 7114 1280 2689;</t>
  </si>
  <si>
    <t>7115 1280 2691; 7116 1282 2691; 7117 1282 2693; 7118 1284 2693; 7119 1284 2695;</t>
  </si>
  <si>
    <t>7120 1286 2695; 7121 1286 2697; 7122 1288 2697; 7123 1288 2699; 7124 1290 2699;</t>
  </si>
  <si>
    <t>7125 1290 2701; 7126 1292 2701; 7127 1292 2703; 7128 1294 2703; 7129 1294 2705;</t>
  </si>
  <si>
    <t>7130 1296 2705; 7131 1296 2707; 7132 1298 2707; 7133 1298 2709; 7134 1300 2709;</t>
  </si>
  <si>
    <t>7135 1300 2711; 7136 1302 2711; 7137 1302 2713; 7138 1304 2713; 7139 1304 2715;</t>
  </si>
  <si>
    <t>7140 1306 2715; 7141 1306 2717; 7142 1308 2717; 7143 1308 2719; 7144 1310 2719;</t>
  </si>
  <si>
    <t>7145 1310 2721; 7146 1312 2721; 7147 1312 2723; 7148 1314 2723; 7149 1314 2725;</t>
  </si>
  <si>
    <t>7150 1256 2600; 7151 1256 2602; 7152 1258 2602; 7153 1258 2604; 7154 1260 2604;</t>
  </si>
  <si>
    <t>7155 1260 2606; 7156 1262 2606; 7157 1262 2608; 7158 1264 2608; 7159 1264 2610;</t>
  </si>
  <si>
    <t>7160 1266 2610; 7161 1266 2612; 7162 1268 2612; 7163 1268 2614; 7164 1270 2614;</t>
  </si>
  <si>
    <t>7165 1270 2616; 7166 1272 2616; 7167 1272 2618; 7168 1274 2618; 7169 1274 2620;</t>
  </si>
  <si>
    <t>7170 1276 2620; 7171 1276 2622; 7172 1278 2622; 7173 1278 2624; 7174 1280 2624;</t>
  </si>
  <si>
    <t>7175 1280 2626; 7176 1282 2626; 7177 1282 2628; 7178 1284 2628; 7179 1284 2630;</t>
  </si>
  <si>
    <t>7180 1286 2630; 7181 1286 2632; 7182 1288 2632; 7183 1288 2634; 7184 1290 2634;</t>
  </si>
  <si>
    <t>7185 1290 2636; 7186 1292 2636; 7187 1292 2638; 7188 1294 2638; 7189 1294 2640;</t>
  </si>
  <si>
    <t>7190 1296 2640; 7191 1296 2642; 7192 1298 2642; 7193 1298 2644; 7194 1300 2644;</t>
  </si>
  <si>
    <t>7195 1300 2646; 7196 1302 2646; 7197 1302 2648; 7198 1304 2648; 7199 1304 2650;</t>
  </si>
  <si>
    <t>7200 1306 2650; 7201 1306 2652; 7202 1308 2652; 7203 1308 2654; 7204 1310 2654;</t>
  </si>
  <si>
    <t>7205 1310 2656; 7206 1312 2656; 7207 1312 2658; 7208 1314 2658; 7209 1314 2660;</t>
  </si>
  <si>
    <t>7210 1193 2600; 7211 1193 2602; 7212 1195 2602; 7213 1195 2604; 7214 1197 2604;</t>
  </si>
  <si>
    <t>7215 1197 2606; 7216 1199 2606; 7217 1199 2608; 7218 1201 2608; 7219 1201 2610;</t>
  </si>
  <si>
    <t>7220 1203 2610; 7221 1203 2612; 7222 1205 2612; 7223 1205 2614; 7224 1207 2614;</t>
  </si>
  <si>
    <t>7225 1207 2616; 7226 1209 2616; 7227 1209 2618; 7228 1211 2618; 7229 1211 2620;</t>
  </si>
  <si>
    <t>7230 1213 2620; 7231 1213 2622; 7232 1215 2622; 7233 1215 2624; 7234 1217 2624;</t>
  </si>
  <si>
    <t>7235 1217 2626; 7236 1219 2626; 7237 1219 2628; 7238 1221 2628; 7239 1221 2630;</t>
  </si>
  <si>
    <t>7240 1223 2630; 7241 1223 2632; 7242 1225 2632; 7243 1225 2634; 7244 1227 2634;</t>
  </si>
  <si>
    <t>7245 1227 2636; 7246 1229 2636; 7247 1229 2638; 7248 1231 2638; 7249 1231 2640;</t>
  </si>
  <si>
    <t>7250 1233 2640; 7251 1233 2642; 7252 1235 2642; 7253 1235 2644; 7254 1237 2644;</t>
  </si>
  <si>
    <t>7255 1237 2646; 7256 1239 2646; 7257 1239 2648; 7258 1241 2648; 7259 1241 2650;</t>
  </si>
  <si>
    <t>7260 1243 2650; 7261 1243 2652; 7262 1245 2652; 7263 1245 2654; 7264 1247 2654;</t>
  </si>
  <si>
    <t>7265 1247 2656; 7266 1249 2656; 7267 1249 2658; 7268 1251 2658; 7269 1251 2660;</t>
  </si>
  <si>
    <t>7270 1193 2537; 7271 1193 2539; 7272 1195 2539; 7273 1195 2541; 7274 1197 2541;</t>
  </si>
  <si>
    <t>7275 1197 2543; 7276 1199 2543; 7277 1199 2545; 7278 1201 2545; 7279 1201 2547;</t>
  </si>
  <si>
    <t>7280 1203 2547; 7281 1203 2549; 7282 1205 2549; 7283 1205 2551; 7284 1207 2551;</t>
  </si>
  <si>
    <t>7285 1207 2553; 7286 1209 2553; 7287 1209 2555; 7288 1211 2555; 7289 1211 2557;</t>
  </si>
  <si>
    <t>7290 1213 2557; 7291 1213 2559; 7292 1215 2559; 7293 1215 2561; 7294 1217 2561;</t>
  </si>
  <si>
    <t>7295 1217 2563; 7296 1219 2563; 7297 1219 2565; 7298 1221 2565; 7299 1221 2567;</t>
  </si>
  <si>
    <t>7300 1223 2567; 7301 1223 2569; 7302 1225 2569; 7303 1225 2571; 7304 1227 2571;</t>
  </si>
  <si>
    <t>7305 1227 2573; 7306 1229 2573; 7307 1229 2575; 7308 1231 2575; 7309 1231 2577;</t>
  </si>
  <si>
    <t>7310 1233 2577; 7311 1233 2579; 7312 1235 2579; 7313 1235 2581; 7314 1237 2581;</t>
  </si>
  <si>
    <t>7315 1237 2583; 7316 1239 2583; 7317 1239 2585; 7318 1241 2585; 7319 1241 2587;</t>
  </si>
  <si>
    <t>7320 1243 2587; 7321 1243 2589; 7322 1245 2589; 7323 1245 2591; 7324 1247 2591;</t>
  </si>
  <si>
    <t>7325 1247 2593; 7326 1249 2593; 7327 1249 2595; 7328 1251 2595; 7329 1251 2597;</t>
  </si>
  <si>
    <t>7330 1133 2537; 7331 1133 2539; 7332 1135 2539; 7333 1135 2541; 7334 1137 2541;</t>
  </si>
  <si>
    <t>7335 1137 2543; 7336 1139 2543; 7337 1139 2545; 7338 1141 2545; 7339 1141 2547;</t>
  </si>
  <si>
    <t>7340 1143 2547; 7341 1143 2549; 7342 1145 2549; 7343 1145 2551; 7344 1147 2551;</t>
  </si>
  <si>
    <t>7345 1147 2553; 7346 1149 2553; 7347 1149 2555; 7348 1151 2555; 7349 1151 2557;</t>
  </si>
  <si>
    <t>7350 1153 2557; 7351 1153 2559; 7352 1155 2559; 7353 1155 2561; 7354 1157 2561;</t>
  </si>
  <si>
    <t>7355 1157 2563; 7356 1159 2563; 7357 1159 2565; 7358 1161 2565; 7359 1161 2567;</t>
  </si>
  <si>
    <t>7360 1163 2567; 7361 1163 2569; 7362 1165 2569; 7363 1165 2571; 7364 1167 2571;</t>
  </si>
  <si>
    <t>7365 1167 2573; 7366 1169 2573; 7367 1169 2575; 7368 1171 2575; 7369 1171 2577;</t>
  </si>
  <si>
    <t>7370 1173 2577; 7371 1173 2579; 7372 1175 2579; 7373 1175 2581; 7374 1177 2581;</t>
  </si>
  <si>
    <t>7375 1177 2583; 7376 1179 2583; 7377 1179 2585; 7378 1181 2585; 7379 1181 2587;</t>
  </si>
  <si>
    <t>7380 1183 2587; 7381 1183 2589; 7382 1185 2589; 7383 1185 2591; 7384 1187 2591;</t>
  </si>
  <si>
    <t>7385 1187 2593; 7386 1189 2593; 7387 1189 2595; 7388 1191 2595; 7389 1191 2597;</t>
  </si>
  <si>
    <t>7390 1133 2475; 7391 1133 2477; 7392 1135 2477; 7393 1135 2479; 7394 1137 2479;</t>
  </si>
  <si>
    <t>7395 1137 2481; 7396 1139 2481; 7397 1139 2483; 7398 1141 2483; 7399 1141 2485;</t>
  </si>
  <si>
    <t>7400 1143 2485; 7401 1143 2487; 7402 1145 2487; 7403 1145 2489; 7404 1147 2489;</t>
  </si>
  <si>
    <t>7405 1147 2491; 7406 1149 2491; 7407 1149 2493; 7408 1151 2493; 7409 1151 2495;</t>
  </si>
  <si>
    <t>7410 1153 2495; 7411 1153 2497; 7412 1155 2497; 7413 1155 2499; 7414 1157 2499;</t>
  </si>
  <si>
    <t>7415 1157 2501; 7416 1159 2501; 7417 1159 2503; 7418 1161 2503; 7419 1161 2505;</t>
  </si>
  <si>
    <t>7420 1163 2505; 7421 1163 2507; 7422 1165 2507; 7423 1165 2509; 7424 1167 2509;</t>
  </si>
  <si>
    <t>7425 1167 2511; 7426 1169 2511; 7427 1169 2513; 7428 1171 2513; 7429 1171 2515;</t>
  </si>
  <si>
    <t>7430 1173 2515; 7431 1173 2517; 7432 1175 2517; 7433 1175 2519; 7434 1177 2519;</t>
  </si>
  <si>
    <t>7435 1177 2521; 7436 1179 2521; 7437 1179 2523; 7438 1181 2523; 7439 1181 2525;</t>
  </si>
  <si>
    <t>7440 1183 2525; 7441 1183 2527; 7442 1185 2527; 7443 1185 2529; 7444 1187 2529;</t>
  </si>
  <si>
    <t>7445 1187 2531; 7446 1189 2531; 7447 1189 2533; 7448 1191 2533; 7449 1191 2535;</t>
  </si>
  <si>
    <t>7450 1070 2475; 7451 1070 2477; 7452 1072 2477; 7453 1072 2479; 7454 1074 2479;</t>
  </si>
  <si>
    <t>7455 1074 2481; 7456 1076 2481; 7457 1076 2483; 7458 1078 2483; 7459 1078 2485;</t>
  </si>
  <si>
    <t>7460 1080 2485; 7461 1080 2487; 7462 1082 2487; 7463 1082 2489; 7464 1084 2489;</t>
  </si>
  <si>
    <t>7465 1084 2491; 7466 1086 2491; 7467 1086 2493; 7468 1088 2493; 7469 1088 2495;</t>
  </si>
  <si>
    <t>7470 1090 2495; 7471 1090 2497; 7472 1092 2497; 7473 1092 2499; 7474 1094 2499;</t>
  </si>
  <si>
    <t>7475 1094 2501; 7476 1096 2501; 7477 1096 2503; 7478 1098 2503; 7479 1098 2505;</t>
  </si>
  <si>
    <t>7480 1100 2505; 7481 1100 2507; 7482 1102 2507; 7483 1102 2509; 7484 1104 2509;</t>
  </si>
  <si>
    <t>7485 1104 2511; 7486 1106 2511; 7487 1106 2513; 7488 1108 2513; 7489 1108 2515;</t>
  </si>
  <si>
    <t>7490 1110 2515; 7491 1110 2517; 7492 1112 2517; 7493 1112 2519; 7494 1114 2519;</t>
  </si>
  <si>
    <t>7495 1114 2521; 7496 1116 2521; 7497 1116 2523; 7498 1118 2523; 7499 1118 2525;</t>
  </si>
  <si>
    <t>7500 1120 2525; 7501 1120 2527; 7502 1122 2527; 7503 1122 2529; 7504 1124 2529;</t>
  </si>
  <si>
    <t>7505 1124 2531; 7506 1126 2531; 7507 1126 2533; 7508 1128 2533; 7509 1128 2535;</t>
  </si>
  <si>
    <t>7510 1070 2412; 7511 1070 2414; 7512 1072 2414; 7513 1072 2416; 7514 1074 2416;</t>
  </si>
  <si>
    <t>7515 1074 2418; 7516 1076 2418; 7517 1076 2420; 7518 1078 2420; 7519 1078 2422;</t>
  </si>
  <si>
    <t>7520 1080 2422; 7521 1080 2424; 7522 1082 2424; 7523 1082 2426; 7524 1084 2426;</t>
  </si>
  <si>
    <t>7525 1084 2428; 7526 1086 2428; 7527 1086 2430; 7528 1088 2430; 7529 1088 2432;</t>
  </si>
  <si>
    <t>7530 1090 2432; 7531 1090 2434; 7532 1092 2434; 7533 1092 2436; 7534 1094 2436;</t>
  </si>
  <si>
    <t>7535 1094 2438; 7536 1096 2438; 7537 1096 2440; 7538 1098 2440; 7539 1098 2442;</t>
  </si>
  <si>
    <t>7540 1100 2442; 7541 1100 2444; 7542 1102 2444; 7543 1102 2446; 7544 1104 2446;</t>
  </si>
  <si>
    <t>7545 1104 2448; 7546 1106 2448; 7547 1106 2450; 7548 1108 2450; 7549 1108 2452;</t>
  </si>
  <si>
    <t>7550 1110 2452; 7551 1110 2454; 7552 1112 2454; 7553 1112 2456; 7554 1114 2456;</t>
  </si>
  <si>
    <t>7555 1114 2458; 7556 1116 2458; 7557 1116 2460; 7558 1118 2460; 7559 1118 2462;</t>
  </si>
  <si>
    <t>7560 1120 2462; 7561 1120 2464; 7562 1122 2464; 7563 1122 2466; 7564 1124 2466;</t>
  </si>
  <si>
    <t>7565 1124 2468; 7566 1126 2468; 7567 1126 2470; 7568 1128 2470; 7569 1128 2472;</t>
  </si>
  <si>
    <t>7570 1010 2412; 7571 1010 2414; 7572 1012 2414; 7573 1012 2416; 7574 1014 2416;</t>
  </si>
  <si>
    <t>7575 1014 2418; 7576 1016 2418; 7577 1016 2420; 7578 1018 2420; 7579 1018 2422;</t>
  </si>
  <si>
    <t>7580 1020 2422; 7581 1020 2424; 7582 1022 2424; 7583 1022 2426; 7584 1024 2426;</t>
  </si>
  <si>
    <t>7585 1024 2428; 7586 1026 2428; 7587 1026 2430; 7588 1028 2430; 7589 1028 2432;</t>
  </si>
  <si>
    <t>7590 1030 2432; 7591 1030 2434; 7592 1032 2434; 7593 1032 2436; 7594 1034 2436;</t>
  </si>
  <si>
    <t>7595 1034 2438; 7596 1036 2438; 7597 1036 2440; 7598 1038 2440; 7599 1038 2442;</t>
  </si>
  <si>
    <t>7600 1040 2442; 7601 1040 2444; 7602 1042 2444; 7603 1042 2446; 7604 1044 2446;</t>
  </si>
  <si>
    <t>7605 1044 2448; 7606 1046 2448; 7607 1046 2450; 7608 1048 2450; 7609 1048 2452;</t>
  </si>
  <si>
    <t>7610 1050 2452; 7611 1050 2454; 7612 1052 2454; 7613 1052 2456; 7614 1054 2456;</t>
  </si>
  <si>
    <t>7615 1054 2458; 7616 1056 2458; 7617 1056 2460; 7618 1058 2460; 7619 1058 2462;</t>
  </si>
  <si>
    <t>7620 1060 2462; 7621 1060 2464; 7622 1062 2464; 7623 1062 2466; 7624 1064 2466;</t>
  </si>
  <si>
    <t>7625 1064 2468; 7626 1066 2468; 7627 1066 2470; 7628 1068 2470; 7629 1068 2472;</t>
  </si>
  <si>
    <t>7630 1010 2350; 7631 1010 2352; 7632 1012 2352; 7633 1012 2354; 7634 1014 2354;</t>
  </si>
  <si>
    <t>7635 1014 2356; 7636 1016 2356; 7637 1016 2358; 7638 1018 2358; 7639 1018 2360;</t>
  </si>
  <si>
    <t>7640 1020 2360; 7641 1020 2362; 7642 1022 2362; 7643 1022 2364; 7644 1024 2364;</t>
  </si>
  <si>
    <t>7645 1024 2366; 7646 1026 2366; 7647 1026 2368; 7648 1028 2368; 7649 1028 2370;</t>
  </si>
  <si>
    <t>7650 1030 2370; 7651 1030 2372; 7652 1032 2372; 7653 1032 2374; 7654 1034 2374;</t>
  </si>
  <si>
    <t>7655 1034 2376; 7656 1036 2376; 7657 1036 2378; 7658 1038 2378; 7659 1038 2380;</t>
  </si>
  <si>
    <t>7660 1040 2380; 7661 1040 2382; 7662 1042 2382; 7663 1042 2384; 7664 1044 2384;</t>
  </si>
  <si>
    <t>7665 1044 2386; 7666 1046 2386; 7667 1046 2388; 7668 1048 2388; 7669 1048 2390;</t>
  </si>
  <si>
    <t>7670 1050 2390; 7671 1050 2392; 7672 1052 2392; 7673 1052 2394; 7674 1054 2394;</t>
  </si>
  <si>
    <t>7675 1054 2396; 7676 1056 2396; 7677 1056 2398; 7678 1058 2398; 7679 1058 2400;</t>
  </si>
  <si>
    <t>7680 1060 2400; 7681 1060 2402; 7682 1062 2402; 7683 1062 2404; 7684 1064 2404;</t>
  </si>
  <si>
    <t>7685 1064 2406; 7686 1066 2406; 7687 1066 2408; 7688 1068 2408; 7689 1068 2410;</t>
  </si>
  <si>
    <t>7690 950 2350; 7691 950 2352; 7692 952 2352; 7693 952 2354; 7694 954 2354;</t>
  </si>
  <si>
    <t>7695 954 2356; 7696 956 2356; 7697 956 2358; 7698 958 2358; 7699 958 2360;</t>
  </si>
  <si>
    <t>7700 960 2360; 7701 960 2362; 7702 962 2362; 7703 962 2364; 7704 964 2364;</t>
  </si>
  <si>
    <t>7705 964 2366; 7706 966 2366; 7707 966 2368; 7708 968 2368; 7709 968 2370;</t>
  </si>
  <si>
    <t>7710 970 2370; 7711 970 2372; 7712 972 2372; 7713 972 2374; 7714 974 2374;</t>
  </si>
  <si>
    <t>7715 974 2376; 7716 976 2376; 7717 976 2378; 7718 978 2378; 7719 978 2380;</t>
  </si>
  <si>
    <t>7720 980 2380; 7721 980 2382; 7722 982 2382; 7723 982 2384; 7724 984 2384;</t>
  </si>
  <si>
    <t>7725 984 2386; 7726 986 2386; 7727 986 2388; 7728 988 2388; 7729 988 2390;</t>
  </si>
  <si>
    <t>7730 990 2390; 7731 990 2392; 7732 992 2392; 7733 992 2394; 7734 994 2394;</t>
  </si>
  <si>
    <t>7735 994 2396; 7736 996 2396; 7737 996 2398; 7738 998 2398; 7739 998 2400;</t>
  </si>
  <si>
    <t>7740 1000 2400; 7741 1000 2402; 7742 1002 2402; 7743 1002 2404; 7744 1004 2404;</t>
  </si>
  <si>
    <t>7745 1004 2406; 7746 1006 2406; 7747 1006 2408; 7748 1008 2408; 7749 1008 2410;</t>
  </si>
  <si>
    <t>7750 950 2228; 7751 950 2230; 7752 952 2230; 7753 952 2232; 7754 954 2232;</t>
  </si>
  <si>
    <t>7755 954 2234; 7756 956 2234; 7757 956 2236; 7758 958 2236; 7759 958 2238;</t>
  </si>
  <si>
    <t>7760 960 2238; 7761 960 2240; 7762 962 2240; 7763 962 2242; 7764 964 2242;</t>
  </si>
  <si>
    <t>7765 964 2244; 7766 966 2244; 7767 966 2246; 7768 968 2246; 7769 968 2248;</t>
  </si>
  <si>
    <t>7770 970 2248; 7771 970 2250; 7772 972 2250; 7773 972 2252; 7774 974 2252;</t>
  </si>
  <si>
    <t>7775 974 2254; 7776 976 2254; 7777 976 2256; 7778 978 2256; 7779 978 2258;</t>
  </si>
  <si>
    <t>7780 980 2258; 7781 980 2260; 7782 982 2260; 7783 982 2262; 7784 984 2262;</t>
  </si>
  <si>
    <t>7785 984 2264; 7786 986 2264; 7787 986 2266; 7788 988 2266; 7789 988 2268;</t>
  </si>
  <si>
    <t>7790 990 2268; 7791 990 2270; 7792 992 2270; 7793 992 2272; 7794 994 2272;</t>
  </si>
  <si>
    <t>7795 994 2274; 7796 996 2274; 7797 996 2276; 7798 998 2276; 7799 998 2278;</t>
  </si>
  <si>
    <t>7800 1000 2278; 7801 1000 2280; 7802 1002 2280; 7803 1002 2282; 7804 1004 2282;</t>
  </si>
  <si>
    <t>7805 1004 2284; 7806 1006 2284; 7807 1006 2286; 7808 1008 2286; 7809 1008 2288;</t>
  </si>
  <si>
    <t>7810 886 2228; 7811 886 2230; 7812 888 2230; 7813 888 2232; 7814 890 2232;</t>
  </si>
  <si>
    <t>7815 890 2234; 7816 892 2234; 7817 892 2236; 7818 894 2236; 7819 894 2238;</t>
  </si>
  <si>
    <t>7820 896 2238; 7821 896 2240; 7822 898 2240; 7823 898 2242; 7824 900 2242;</t>
  </si>
  <si>
    <t>7825 900 2244; 7826 902 2244; 7827 902 2246; 7828 904 2246; 7829 904 2248;</t>
  </si>
  <si>
    <t>7830 906 2248; 7831 906 2250; 7832 908 2250; 7833 908 2252; 7834 910 2252;</t>
  </si>
  <si>
    <t>7835 910 2254; 7836 912 2254; 7837 912 2256; 7838 914 2256; 7839 914 2258;</t>
  </si>
  <si>
    <t>7840 916 2258; 7841 916 2260; 7842 918 2260; 7843 918 2262; 7844 920 2262;</t>
  </si>
  <si>
    <t>7845 920 2264; 7846 922 2264; 7847 922 2266; 7848 924 2266; 7849 924 2268;</t>
  </si>
  <si>
    <t>7850 926 2268; 7851 926 2270; 7852 928 2270; 7853 928 2272; 7854 930 2272;</t>
  </si>
  <si>
    <t>7855 930 2274; 7856 932 2274; 7857 932 2276; 7858 934 2276; 7859 934 2278;</t>
  </si>
  <si>
    <t>7860 936 2278; 7861 936 2280; 7862 938 2280; 7863 938 2282; 7864 940 2282;</t>
  </si>
  <si>
    <t>7865 940 2284; 7866 942 2284; 7867 942 2286; 7868 944 2286; 7869 944 2288;</t>
  </si>
  <si>
    <t>7870 886 2104; 7871 886 2106; 7872 888 2106; 7873 888 2108; 7874 890 2108;</t>
  </si>
  <si>
    <t>7875 890 2110; 7876 892 2110; 7877 892 2112; 7878 894 2112; 7879 894 2114;</t>
  </si>
  <si>
    <t>7880 896 2114; 7881 896 2116; 7882 898 2116; 7883 898 2118; 7884 900 2118;</t>
  </si>
  <si>
    <t>7885 900 2120; 7886 902 2120; 7887 902 2122; 7888 904 2122; 7889 904 2124;</t>
  </si>
  <si>
    <t>7890 906 2124; 7891 906 2126; 7892 908 2126; 7893 908 2128; 7894 910 2128;</t>
  </si>
  <si>
    <t>7895 910 2130; 7896 912 2130; 7897 912 2132; 7898 914 2132; 7899 914 2134;</t>
  </si>
  <si>
    <t>7900 916 2134; 7901 916 2136; 7902 918 2136; 7903 918 2138; 7904 920 2138;</t>
  </si>
  <si>
    <t>7905 920 2140; 7906 922 2140; 7907 922 2142; 7908 924 2142; 7909 924 2144;</t>
  </si>
  <si>
    <t>7910 926 2144; 7911 926 2146; 7912 928 2146; 7913 928 2148; 7914 930 2148;</t>
  </si>
  <si>
    <t>7915 930 2150; 7916 932 2150; 7917 932 2152; 7918 934 2152; 7919 934 2154;</t>
  </si>
  <si>
    <t>7920 936 2154; 7921 936 2156; 7922 938 2156; 7923 938 2158; 7924 940 2158;</t>
  </si>
  <si>
    <t>7925 940 2160; 7926 942 2160; 7927 942 2162; 7928 944 2162; 7929 944 2164;</t>
  </si>
  <si>
    <t>7930 826 2104; 7931 826 2106; 7932 828 2106; 7933 828 2108; 7934 830 2108;</t>
  </si>
  <si>
    <t>7935 830 2110; 7936 832 2110; 7937 832 2112; 7938 834 2112; 7939 834 2114;</t>
  </si>
  <si>
    <t>7940 836 2114; 7941 836 2116; 7942 838 2116; 7943 838 2118; 7944 840 2118;</t>
  </si>
  <si>
    <t>7945 840 2120; 7946 842 2120; 7947 842 2122; 7948 844 2122; 7949 844 2124;</t>
  </si>
  <si>
    <t>7950 846 2124; 7951 846 2126; 7952 848 2126; 7953 848 2128; 7954 850 2128;</t>
  </si>
  <si>
    <t>7955 850 2130; 7956 852 2130; 7957 852 2132; 7958 854 2132; 7959 854 2134;</t>
  </si>
  <si>
    <t>7960 856 2134; 7961 856 2136; 7962 858 2136; 7963 858 2138; 7964 860 2138;</t>
  </si>
  <si>
    <t>7965 860 2140; 7966 862 2140; 7967 862 2142; 7968 864 2142; 7969 864 2144;</t>
  </si>
  <si>
    <t>7970 866 2144; 7971 866 2146; 7972 868 2146; 7973 868 2148; 7974 870 2148;</t>
  </si>
  <si>
    <t>7975 870 2150; 7976 872 2150; 7977 872 2152; 7978 874 2152; 7979 874 2154;</t>
  </si>
  <si>
    <t>7980 876 2154; 7981 876 2156; 7982 878 2156; 7983 878 2158; 7984 880 2158;</t>
  </si>
  <si>
    <t>7985 880 2160; 7986 882 2160; 7987 882 2162; 7988 884 2162; 7989 884 2164;</t>
  </si>
  <si>
    <t>7990 826 1982; 7991 826 1984; 7992 828 1984; 7993 828 1986; 7994 830 1986;</t>
  </si>
  <si>
    <t>7995 830 1988; 7996 832 1988; 7997 832 1990; 7998 834 1990; 7999 834 1992;</t>
  </si>
  <si>
    <t>8000 836 1992; 8001 836 1994; 8002 838 1994; 8003 838 1996; 8004 840 1996;</t>
  </si>
  <si>
    <t>8005 840 1998; 8006 842 1998; 8007 842 2000; 8008 844 2000; 8009 844 2002;</t>
  </si>
  <si>
    <t>8010 846 2002; 8011 846 2004; 8012 848 2004; 8013 848 2006; 8014 850 2006;</t>
  </si>
  <si>
    <t>8015 850 2008; 8016 852 2008; 8017 852 2010; 8018 854 2010; 8019 854 2012;</t>
  </si>
  <si>
    <t>8020 856 2012; 8021 856 2014; 8022 858 2014; 8023 858 2016; 8024 860 2016;</t>
  </si>
  <si>
    <t>8025 860 2018; 8026 862 2018; 8027 862 2020; 8028 864 2020; 8029 864 2022;</t>
  </si>
  <si>
    <t>8030 866 2022; 8031 866 2024; 8032 868 2024; 8033 868 2026; 8034 870 2026;</t>
  </si>
  <si>
    <t>8035 870 2028; 8036 872 2028; 8037 872 2030; 8038 874 2030; 8039 874 2032;</t>
  </si>
  <si>
    <t>8040 876 2032; 8041 876 2034; 8042 878 2034; 8043 878 2036; 8044 880 2036;</t>
  </si>
  <si>
    <t>8045 880 2038; 8046 882 2038; 8047 882 2040; 8048 884 2040; 8049 884 2042;</t>
  </si>
  <si>
    <t>8050 763 1982; 8051 763 1984; 8052 765 1984; 8053 765 1986; 8054 767 1986;</t>
  </si>
  <si>
    <t>8055 767 1988; 8056 769 1988; 8057 769 1990; 8058 771 1990; 8059 771 1992;</t>
  </si>
  <si>
    <t>8060 773 1992; 8061 773 1994; 8062 775 1994; 8063 775 1996; 8064 777 1996;</t>
  </si>
  <si>
    <t>8065 777 1998; 8066 779 1998; 8067 779 2000; 8068 781 2000; 8069 781 2002;</t>
  </si>
  <si>
    <t>8070 783 2002; 8071 783 2004; 8072 785 2004; 8073 785 2006; 8074 787 2006;</t>
  </si>
  <si>
    <t>8075 787 2008; 8076 789 2008; 8077 789 2010; 8078 791 2010; 8079 791 2012;</t>
  </si>
  <si>
    <t>8080 793 2012; 8081 793 2014; 8082 795 2014; 8083 795 2016; 8084 797 2016;</t>
  </si>
  <si>
    <t>8085 797 2018; 8086 799 2018; 8087 799 2020; 8088 801 2020; 8089 801 2022;</t>
  </si>
  <si>
    <t>8090 803 2022; 8091 803 2024; 8092 805 2024; 8093 805 2026; 8094 807 2026;</t>
  </si>
  <si>
    <t>8095 807 2028; 8096 809 2028; 8097 809 2030; 8098 811 2030; 8099 811 2032;</t>
  </si>
  <si>
    <t>8100 813 2032; 8101 813 2034; 8102 815 2034; 8103 815 2036; 8104 817 2036;</t>
  </si>
  <si>
    <t>8105 817 2038; 8106 819 2038; 8107 819 2040; 8108 821 2040; 8109 821 2042;</t>
  </si>
  <si>
    <t>8110 763 1855; 8111 763 1857; 8112 765 1857; 8113 765 1859; 8114 767 1859;</t>
  </si>
  <si>
    <t>8115 767 1861; 8116 769 1861; 8117 769 1863; 8118 771 1863; 8119 771 1865;</t>
  </si>
  <si>
    <t>8120 773 1865; 8121 773 1867; 8122 775 1867; 8123 775 1869; 8124 777 1869;</t>
  </si>
  <si>
    <t>8125 777 1871; 8126 779 1871; 8127 779 1873; 8128 781 1873; 8129 781 1875;</t>
  </si>
  <si>
    <t>8130 783 1875; 8131 783 1877; 8132 785 1877; 8133 785 1879; 8134 787 1879;</t>
  </si>
  <si>
    <t>8135 787 1881; 8136 789 1881; 8137 789 1883; 8138 791 1883; 8139 791 1885;</t>
  </si>
  <si>
    <t>8140 793 1885; 8141 793 1887; 8142 795 1887; 8143 795 1889; 8144 797 1889;</t>
  </si>
  <si>
    <t>8145 797 1891; 8146 799 1891; 8147 799 1893; 8148 801 1893; 8149 801 1895;</t>
  </si>
  <si>
    <t>8150 803 1895; 8151 803 1897; 8152 805 1897; 8153 805 1899; 8154 807 1899;</t>
  </si>
  <si>
    <t>8155 807 1901; 8156 809 1901; 8157 809 1903; 8158 811 1903; 8159 811 1905;</t>
  </si>
  <si>
    <t>8160 813 1905; 8161 813 1907; 8162 815 1907; 8163 815 1909; 8164 817 1909;</t>
  </si>
  <si>
    <t>8165 817 1911; 8166 819 1911; 8167 819 1913; 8168 821 1913; 8169 821 1915;</t>
  </si>
  <si>
    <t>8170 703 1855; 8171 703 1857; 8172 705 1857; 8173 705 1859; 8174 707 1859;</t>
  </si>
  <si>
    <t>8175 707 1861; 8176 709 1861; 8177 709 1863; 8178 711 1863; 8179 711 1865;</t>
  </si>
  <si>
    <t>8180 713 1865; 8181 713 1867; 8182 715 1867; 8183 715 1869; 8184 717 1869;</t>
  </si>
  <si>
    <t>8185 717 1871; 8186 719 1871; 8187 719 1873; 8188 721 1873; 8189 721 1875;</t>
  </si>
  <si>
    <t>8190 723 1875; 8191 723 1877; 8192 725 1877; 8193 725 1879; 8194 727 1879;</t>
  </si>
  <si>
    <t>8195 727 1881; 8196 729 1881; 8197 729 1883; 8198 731 1883; 8199 731 1885;</t>
  </si>
  <si>
    <t>8200 733 1885; 8201 733 1887; 8202 735 1887; 8203 735 1889; 8204 737 1889;</t>
  </si>
  <si>
    <t>8205 737 1891; 8206 739 1891; 8207 739 1893; 8208 741 1893; 8209 741 1895;</t>
  </si>
  <si>
    <t>8210 743 1895; 8211 743 1897; 8212 745 1897; 8213 745 1899; 8214 747 1899;</t>
  </si>
  <si>
    <t>8215 747 1901; 8216 749 1901; 8217 749 1903; 8218 751 1903; 8219 751 1905;</t>
  </si>
  <si>
    <t>8220 753 1905; 8221 753 1907; 8222 755 1907; 8223 755 1909; 8224 757 1909;</t>
  </si>
  <si>
    <t>8225 757 1911; 8226 759 1911; 8227 759 1913; 8228 761 1913; 8229 761 1915;</t>
  </si>
  <si>
    <t>8230 703 1763; 8231 703 1764; 8232 705 1764; 8233 705 1765; 8234 707 1765;</t>
  </si>
  <si>
    <t>8235 707 1766; 8236 709 1766; 8237 709 1767; 8238 711 1767; 8239 711 1768;</t>
  </si>
  <si>
    <t>8240 713 1768; 8241 713 1769; 8242 715 1769; 8243 715 1770; 8244 717 1770;</t>
  </si>
  <si>
    <t>8245 717 1771; 8246 719 1771; 8247 719 1772; 8248 721 1772; 8249 721 1773;</t>
  </si>
  <si>
    <t>8250 723 1773; 8251 723 1774; 8252 725 1774; 8253 725 1775; 8254 727 1775;</t>
  </si>
  <si>
    <t>8255 727 1776; 8256 729 1776; 8257 729 1777; 8258 731 1777; 8259 731 1778;</t>
  </si>
  <si>
    <t>8260 733 1778; 8261 733 1779; 8262 735 1779; 8263 735 1780; 8264 737 1780;</t>
  </si>
  <si>
    <t>8265 737 1781; 8266 739 1781; 8267 739 1782; 8268 741 1782; 8269 741 1783;</t>
  </si>
  <si>
    <t>8270 743 1783; 8271 743 1784; 8272 745 1784; 8273 745 1785; 8274 747 1785;</t>
  </si>
  <si>
    <t>8275 747 1786; 8276 749 1786; 8277 749 1787; 8278 751 1787; 8279 751 1788;</t>
  </si>
  <si>
    <t>8280 753 1788; 8281 753 1789; 8282 755 1789; 8283 755 1790; 8284 757 1790;</t>
  </si>
  <si>
    <t>8285 757 1791; 8286 759 1791; 8287 759 1792; 8288 761 1792; 8289 761 1793;</t>
  </si>
  <si>
    <t>8290 672 1763; 8291 672 1764; 8292 673 1764; 8293 673 1765; 8294 674 1765;</t>
  </si>
  <si>
    <t>8295 674 1766; 8296 675 1766; 8297 675 1767; 8298 676 1767; 8299 676 1768;</t>
  </si>
  <si>
    <t>8300 677 1768; 8301 677 1769; 8302 678 1769; 8303 678 1770; 8304 679 1770;</t>
  </si>
  <si>
    <t>8305 679 1771; 8306 680 1771; 8307 680 1772; 8308 681 1772; 8309 681 1773;</t>
  </si>
  <si>
    <t>8310 682 1773; 8311 682 1774; 8312 683 1774; 8313 683 1775; 8314 684 1775;</t>
  </si>
  <si>
    <t>8315 684 1776; 8316 685 1776; 8317 685 1777; 8318 686 1777; 8319 686 1778;</t>
  </si>
  <si>
    <t>8320 687 1778; 8321 687 1779; 8322 688 1779; 8323 688 1780; 8324 689 1780;</t>
  </si>
  <si>
    <t>8325 689 1781; 8326 690 1781; 8327 690 1782; 8328 691 1782; 8329 691 1783;</t>
  </si>
  <si>
    <t>8330 692 1783; 8331 692 1784; 8332 693 1784; 8333 693 1785; 8334 694 1785;</t>
  </si>
  <si>
    <t>8335 694 1786; 8336 695 1786; 8337 695 1787; 8338 696 1787; 8339 696 1788;</t>
  </si>
  <si>
    <t>8340 697 1788; 8341 697 1789; 8342 698 1789; 8343 698 1790; 8344 699 1790;</t>
  </si>
  <si>
    <t>8345 699 1791; 8346 700 1791; 8347 700 1792; 8348 701 1792; 8349 701 1793;</t>
  </si>
  <si>
    <t>8350 672 1672; 8351 672 1673; 8352 673 1673; 8353 673 1674; 8354 674 1674;</t>
  </si>
  <si>
    <t>8355 674 1675; 8356 675 1675; 8357 675 1676; 8358 676 1676; 8359 676 1677;</t>
  </si>
  <si>
    <t>8360 677 1677; 8361 677 1678; 8362 678 1678; 8363 678 1679; 8364 679 1679;</t>
  </si>
  <si>
    <t>8365 679 1680; 8366 680 1680; 8367 680 1681; 8368 681 1681; 8369 681 1682;</t>
  </si>
  <si>
    <t>8370 682 1682; 8371 682 1683; 8372 683 1683; 8373 683 1684; 8374 684 1684;</t>
  </si>
  <si>
    <t>8375 684 1685; 8376 685 1685; 8377 685 1686; 8378 686 1686; 8379 686 1687;</t>
  </si>
  <si>
    <t>8380 687 1687; 8381 687 1688; 8382 688 1688; 8383 688 1689; 8384 689 1689;</t>
  </si>
  <si>
    <t>8385 689 1690; 8386 690 1690; 8387 690 1691; 8388 691 1691; 8389 691 1692;</t>
  </si>
  <si>
    <t>8390 692 1692; 8391 692 1693; 8392 693 1693; 8393 693 1694; 8394 694 1694;</t>
  </si>
  <si>
    <t>8395 694 1695; 8396 695 1695; 8397 695 1696; 8398 696 1696; 8399 696 1697;</t>
  </si>
  <si>
    <t>8400 697 1697; 8401 697 1698; 8402 698 1698; 8403 698 1699; 8404 699 1699;</t>
  </si>
  <si>
    <t>8405 699 1700; 8406 700 1700; 8407 700 1701; 8408 701 1701; 8409 701 1702;</t>
  </si>
  <si>
    <t>8420 1854 1856; 8421 1856 1858; 8422 1858 1860; 8423 1860 1862; 8424 1862 1864;</t>
  </si>
  <si>
    <t>8425 1864 1866; 8426 1866 1868; 8427 1868 1870; 8428 1870 1872; 8429 1872 1874;</t>
  </si>
  <si>
    <t>8430 1874 1876; 8431 1876 1878; 8432 1878 1880; 8433 1880 1882; 8434 1882 1884;</t>
  </si>
  <si>
    <t>8435 1884 1886; 8436 1886 1888; 8437 1888 1890; 8438 1890 1892; 8439 1892 1894;</t>
  </si>
  <si>
    <t>8440 1894 1896; 8441 1896 1898; 8442 1898 1900; 8443 1900 1902; 8444 1902 1904;</t>
  </si>
  <si>
    <t>8445 1904 1906; 8446 1906 1908; 8447 1908 1910; 8448 1910 1912; 8449 1912 1914;</t>
  </si>
  <si>
    <t>8450 1854 1981; 8451 1856 1983; 8452 1858 1985; 8453 1860 1987; 8454 1862 1989;</t>
  </si>
  <si>
    <t>8455 1864 1991; 8456 1866 1993; 8457 1868 1995; 8458 1870 1997; 8459 1872 1999;</t>
  </si>
  <si>
    <t>8460 1874 2001; 8461 1876 2003; 8462 1878 2005; 8463 1880 2007; 8464 1882 2009;</t>
  </si>
  <si>
    <t>8465 1884 2011; 8466 1886 2013; 8467 1888 2015; 8468 1890 2017; 8469 1892 2019;</t>
  </si>
  <si>
    <t>8470 1894 2021; 8471 1896 2023; 8472 1898 2025; 8473 1900 2027; 8474 1902 2029;</t>
  </si>
  <si>
    <t>8475 1904 2031; 8476 1906 2033; 8477 1908 2035; 8478 1910 2037; 8479 1912 2039;</t>
  </si>
  <si>
    <t>8480 1914 2041; 8481 1981 1983; 8482 1983 1985; 8483 1985 1987; 8484 1987 1989;</t>
  </si>
  <si>
    <t>8485 1989 1991; 8486 1991 1993; 8487 1993 1995; 8488 1995 1997; 8489 1997 1999;</t>
  </si>
  <si>
    <t>8490 1999 2001; 8491 2001 2003; 8492 2003 2005; 8493 2005 2007; 8494 2007 2009;</t>
  </si>
  <si>
    <t>8495 2009 2011; 8496 2011 2013; 8497 2013 2015; 8498 2015 2017; 8499 2017 2019;</t>
  </si>
  <si>
    <t>8500 2019 2021; 8501 2021 2023; 8502 2023 2025; 8503 2025 2027; 8504 2027 2029;</t>
  </si>
  <si>
    <t>8505 2029 2031; 8506 2031 2033; 8507 2033 2035; 8508 2035 2037; 8509 2037 2039;</t>
  </si>
  <si>
    <t>8510 2039 2041; 8511 1981 2103; 8512 1983 2105; 8513 1985 2107; 8514 1987 2109;</t>
  </si>
  <si>
    <t>8515 1989 2111; 8516 1991 2113; 8517 1993 2115; 8518 1995 2117; 8519 1997 2119;</t>
  </si>
  <si>
    <t>8520 1999 2121; 8521 2001 2123; 8522 2003 2125; 8523 2005 2127; 8524 2007 2129;</t>
  </si>
  <si>
    <t>8525 2009 2131; 8526 2011 2133; 8527 2013 2135; 8528 2015 2137; 8529 2017 2139;</t>
  </si>
  <si>
    <t>8530 2019 2141; 8531 2021 2143; 8532 2023 2145; 8533 2025 2147; 8534 2027 2149;</t>
  </si>
  <si>
    <t>8535 2029 2151; 8536 2031 2153; 8537 2033 2155; 8538 2035 2157; 8539 2037 2159;</t>
  </si>
  <si>
    <t>8540 2039 2161; 8541 2041 2163; 8542 2103 2105; 8543 2105 2107; 8544 2107 2109;</t>
  </si>
  <si>
    <t>8545 2109 2111; 8546 2111 2113; 8547 2113 2115; 8548 2115 2117; 8549 2117 2119;</t>
  </si>
  <si>
    <t>8550 2119 2121; 8551 2121 2123; 8552 2123 2125; 8553 2125 2127; 8554 2127 2129;</t>
  </si>
  <si>
    <t>8555 2129 2131; 8556 2131 2133; 8557 2133 2135; 8558 2135 2137; 8559 2137 2139;</t>
  </si>
  <si>
    <t>8560 2139 2141; 8561 2141 2143; 8562 2143 2145; 8563 2145 2147; 8564 2147 2149;</t>
  </si>
  <si>
    <t>8565 2149 2151; 8566 2151 2153; 8567 2153 2155; 8568 2155 2157; 8569 2157 2159;</t>
  </si>
  <si>
    <t>8570 2159 2161; 8571 2161 2163; 8572 2103 2227; 8573 2105 2229; 8574 2107 2231;</t>
  </si>
  <si>
    <t>8575 2109 2233; 8576 2111 2235; 8577 2113 2237; 8578 2115 2239; 8579 2117 2241;</t>
  </si>
  <si>
    <t>8580 2119 2243; 8581 2121 2245; 8582 2123 2247; 8583 2125 2249; 8584 2127 2251;</t>
  </si>
  <si>
    <t>8585 2129 2253; 8586 2131 2255; 8587 2133 2257; 8588 2135 2259; 8589 2137 2261;</t>
  </si>
  <si>
    <t>8590 2139 2263; 8591 2141 2265; 8592 2143 2267; 8593 2145 2269; 8594 2147 2271;</t>
  </si>
  <si>
    <t>8595 2149 2273; 8596 2151 2275; 8597 2153 2277; 8598 2155 2279; 8599 2157 2281;</t>
  </si>
  <si>
    <t>8600 2159 2283; 8601 2161 2285; 8602 2163 2287; 8603 2227 2229; 8604 2229 2231;</t>
  </si>
  <si>
    <t>8605 2231 2233; 8606 2233 2235; 8607 2235 2237; 8608 2237 2239; 8609 2239 2241;</t>
  </si>
  <si>
    <t>8610 2241 2243; 8611 2243 2245; 8612 2245 2247; 8613 2247 2249; 8614 2249 2251;</t>
  </si>
  <si>
    <t>8615 2251 2253; 8616 2253 2255; 8617 2255 2257; 8618 2257 2259; 8619 2259 2261;</t>
  </si>
  <si>
    <t>8620 2261 2263; 8621 2263 2265; 8622 2265 2267; 8623 2267 2269; 8624 2269 2271;</t>
  </si>
  <si>
    <t>8625 2271 2273; 8626 2273 2275; 8627 2275 2277; 8628 2277 2279; 8629 2279 2281;</t>
  </si>
  <si>
    <t>8630 2281 2283; 8631 2283 2285; 8632 2285 2287; 8633 2227 2349; 8634 2229 2351;</t>
  </si>
  <si>
    <t>8635 2231 2353; 8636 2233 2355; 8637 2235 2357; 8638 2237 2359; 8639 2239 2361;</t>
  </si>
  <si>
    <t>8640 2241 2363; 8641 2243 2365; 8642 2245 2367; 8643 2247 2369; 8644 2249 2371;</t>
  </si>
  <si>
    <t>8645 2251 2373; 8646 2253 2375; 8647 2255 2377; 8648 2257 2379; 8649 2259 2381;</t>
  </si>
  <si>
    <t>8650 2261 2383; 8651 2263 2385; 8652 2265 2387; 8653 2267 2389; 8654 2269 2391;</t>
  </si>
  <si>
    <t>8655 2271 2393; 8656 2273 2395; 8657 2275 2397; 8658 2277 2399; 8659 2279 2401;</t>
  </si>
  <si>
    <t>8660 2281 2403; 8661 2283 2405; 8662 2285 2407; 8663 2287 2409; 8664 2349 2351;</t>
  </si>
  <si>
    <t>8665 2351 2353; 8666 2353 2355; 8667 2355 2357; 8668 2357 2359; 8669 2359 2361;</t>
  </si>
  <si>
    <t>8670 2361 2363; 8671 2363 2365; 8672 2365 2367; 8673 2367 2369; 8674 2369 2371;</t>
  </si>
  <si>
    <t>8675 2371 2373; 8676 2373 2375; 8677 2375 2377; 8678 2377 2379; 8679 2379 2381;</t>
  </si>
  <si>
    <t>8680 2381 2383; 8681 2383 2385; 8682 2385 2387; 8683 2387 2389; 8684 2389 2391;</t>
  </si>
  <si>
    <t>8685 2391 2393; 8686 2393 2395; 8687 2395 2397; 8688 2397 2399; 8689 2399 2401;</t>
  </si>
  <si>
    <t>8690 2401 2403; 8691 2403 2405; 8692 2405 2407; 8693 2407 2409; 8694 2349 2411;</t>
  </si>
  <si>
    <t>8695 2351 2413; 8696 2353 2415; 8697 2355 2417; 8698 2357 2419; 8699 2359 2421;</t>
  </si>
  <si>
    <t>8700 2361 2423; 8701 2363 2425; 8702 2365 2427; 8703 2367 2429; 8704 2369 2431;</t>
  </si>
  <si>
    <t>8705 2371 2433; 8706 2373 2435; 8707 2375 2437; 8708 2377 2439; 8709 2379 2441;</t>
  </si>
  <si>
    <t>8710 2381 2443; 8711 2383 2445; 8712 2385 2447; 8713 2387 2449; 8714 2389 2451;</t>
  </si>
  <si>
    <t>8715 2391 2453; 8716 2393 2455; 8717 2395 2457; 8718 2397 2459; 8719 2399 2461;</t>
  </si>
  <si>
    <t>8720 2401 2463; 8721 2403 2465; 8722 2405 2467; 8723 2407 2469; 8724 2409 2471;</t>
  </si>
  <si>
    <t>8725 2411 2413; 8726 2413 2415; 8727 2415 2417; 8728 2417 2419; 8729 2419 2421;</t>
  </si>
  <si>
    <t>8730 2421 2423; 8731 2423 2425; 8732 2425 2427; 8733 2427 2429; 8734 2429 2431;</t>
  </si>
  <si>
    <t>8735 2431 2433; 8736 2433 2435; 8737 2435 2437; 8738 2437 2439; 8739 2439 2441;</t>
  </si>
  <si>
    <t>8740 2441 2443; 8741 2443 2445; 8742 2445 2447; 8743 2447 2449; 8744 2449 2451;</t>
  </si>
  <si>
    <t>8745 2451 2453; 8746 2453 2455; 8747 2455 2457; 8748 2457 2459; 8749 2459 2461;</t>
  </si>
  <si>
    <t>8750 2461 2463; 8751 2463 2465; 8752 2465 2467; 8753 2467 2469; 8754 2469 2471;</t>
  </si>
  <si>
    <t>8755 2411 2474; 8756 2413 2476; 8757 2415 2478; 8758 2417 2480; 8759 2419 2482;</t>
  </si>
  <si>
    <t>8760 2421 2484; 8761 2423 2486; 8762 2425 2488; 8763 2427 2490; 8764 2429 2492;</t>
  </si>
  <si>
    <t>8765 2431 2494; 8766 2433 2496; 8767 2435 2498; 8768 2437 2500; 8769 2439 2502;</t>
  </si>
  <si>
    <t>8770 2441 2504; 8771 2443 2506; 8772 2445 2508; 8773 2447 2510; 8774 2449 2512;</t>
  </si>
  <si>
    <t>8775 2451 2514; 8776 2453 2516; 8777 2455 2518; 8778 2457 2520; 8779 2459 2522;</t>
  </si>
  <si>
    <t>8780 2461 2524; 8781 2463 2526; 8782 2465 2528; 8783 2467 2530; 8784 2469 2532;</t>
  </si>
  <si>
    <t>8785 2471 2534; 8786 2474 2476; 8787 2476 2478; 8788 2478 2480; 8789 2480 2482;</t>
  </si>
  <si>
    <t>8790 2482 2484; 8791 2484 2486; 8792 2486 2488; 8793 2488 2490; 8794 2490 2492;</t>
  </si>
  <si>
    <t>8795 2492 2494; 8796 2494 2496; 8797 2496 2498; 8798 2498 2500; 8799 2500 2502;</t>
  </si>
  <si>
    <t>8800 2502 2504; 8801 2504 2506; 8802 2506 2508; 8803 2508 2510; 8804 2510 2512;</t>
  </si>
  <si>
    <t>8805 2512 2514; 8806 2514 2516; 8807 2516 2518; 8808 2518 2520; 8809 2520 2522;</t>
  </si>
  <si>
    <t>8810 2522 2524; 8811 2524 2526; 8812 2526 2528; 8813 2528 2530; 8814 2530 2532;</t>
  </si>
  <si>
    <t>8815 2532 2534; 8816 2474 2536; 8817 2476 2538; 8818 2478 2540; 8819 2480 2542;</t>
  </si>
  <si>
    <t>8820 2482 2544; 8821 2484 2546; 8822 2486 2548; 8823 2488 2550; 8824 2490 2552;</t>
  </si>
  <si>
    <t>8825 2492 2554; 8826 2494 2556; 8827 2496 2558; 8828 2498 2560; 8829 2500 2562;</t>
  </si>
  <si>
    <t>8830 2502 2564; 8831 2504 2566; 8832 2506 2568; 8833 2508 2570; 8834 2510 2572;</t>
  </si>
  <si>
    <t>8835 2512 2574; 8836 2514 2576; 8837 2516 2578; 8838 2518 2580; 8839 2520 2582;</t>
  </si>
  <si>
    <t>8840 2522 2584; 8841 2524 2586; 8842 2526 2588; 8843 2528 2590; 8844 2530 2592;</t>
  </si>
  <si>
    <t>8845 2532 2594; 8846 2534 2596; 8847 2536 2538; 8848 2538 2540; 8849 2540 2542;</t>
  </si>
  <si>
    <t>8850 2542 2544; 8851 2544 2546; 8852 2546 2548; 8853 2548 2550; 8854 2550 2552;</t>
  </si>
  <si>
    <t>8855 2552 2554; 8856 2554 2556; 8857 2556 2558; 8858 2558 2560; 8859 2560 2562;</t>
  </si>
  <si>
    <t>8860 2562 2564; 8861 2564 2566; 8862 2566 2568; 8863 2568 2570; 8864 2570 2572;</t>
  </si>
  <si>
    <t>8865 2572 2574; 8866 2574 2576; 8867 2576 2578; 8868 2578 2580; 8869 2580 2582;</t>
  </si>
  <si>
    <t>8870 2582 2584; 8871 2584 2586; 8872 2586 2588; 8873 2588 2590; 8874 2590 2592;</t>
  </si>
  <si>
    <t>8875 2592 2594; 8876 2594 2596; 8877 2536 2599; 8878 2538 2601; 8879 2540 2603;</t>
  </si>
  <si>
    <t>8880 2542 2605; 8881 2544 2607; 8882 2546 2609; 8883 2548 2611; 8884 2550 2613;</t>
  </si>
  <si>
    <t>8885 2552 2615; 8886 2554 2617; 8887 2556 2619; 8888 2558 2621; 8889 2560 2623;</t>
  </si>
  <si>
    <t>8890 2562 2625; 8891 2564 2627; 8892 2566 2629; 8893 2568 2631; 8894 2570 2633;</t>
  </si>
  <si>
    <t>8895 2572 2635; 8896 2574 2637; 8897 2576 2639; 8898 2578 2641; 8899 2580 2643;</t>
  </si>
  <si>
    <t>8900 2582 2645; 8901 2584 2647; 8902 2586 2649; 8903 2588 2651; 8904 2590 2653;</t>
  </si>
  <si>
    <t>8905 2592 2655; 8906 2594 2657; 8907 2596 2659; 8908 2599 2601; 8909 2601 2603;</t>
  </si>
  <si>
    <t>8910 2603 2605; 8911 2605 2607; 8912 2607 2609; 8913 2609 2611; 8914 2611 2613;</t>
  </si>
  <si>
    <t>8915 2613 2615; 8916 2615 2617; 8917 2617 2619; 8918 2619 2621; 8919 2621 2623;</t>
  </si>
  <si>
    <t>8920 2623 2625; 8921 2625 2627; 8922 2627 2629; 8923 2629 2631; 8924 2631 2633;</t>
  </si>
  <si>
    <t>8925 2633 2635; 8926 2635 2637; 8927 2637 2639; 8928 2639 2641; 8929 2641 2643;</t>
  </si>
  <si>
    <t>8930 2643 2645; 8931 2645 2647; 8932 2647 2649; 8933 2649 2651; 8934 2651 2653;</t>
  </si>
  <si>
    <t>8935 2653 2655; 8936 2655 2657; 8937 2657 2659; 8938 2599 2664; 8939 2601 2666;</t>
  </si>
  <si>
    <t>8940 2603 2668; 8941 2605 2670; 8942 2607 2672; 8943 2609 2674; 8944 2611 2676;</t>
  </si>
  <si>
    <t>8945 2613 2678; 8946 2615 2680; 8947 2617 2682; 8948 2619 2684; 8949 2621 2686;</t>
  </si>
  <si>
    <t>8950 2623 2688; 8951 2625 2690; 8952 2627 2692; 8953 2629 2694; 8954 2631 2696;</t>
  </si>
  <si>
    <t>8955 2633 2698; 8956 2635 2700; 8957 2637 2702; 8958 2639 2704; 8959 2641 2706;</t>
  </si>
  <si>
    <t>8960 2643 2708; 8961 2645 2710; 8962 2647 2712; 8963 2649 2714; 8964 2651 2716;</t>
  </si>
  <si>
    <t>8965 2653 2718; 8966 2655 2720; 8967 2657 2722; 8968 2659 2724; 8969 2664 2666;</t>
  </si>
  <si>
    <t>8970 2666 2668; 8971 2668 2670; 8972 2670 2672; 8973 2672 2674; 8974 2674 2676;</t>
  </si>
  <si>
    <t>8975 2676 2678; 8976 2678 2680; 8977 2680 2682; 8978 2682 2684; 8979 2684 2686;</t>
  </si>
  <si>
    <t>8980 2686 2688; 8981 2688 2690; 8982 2690 2692; 8983 2692 2694; 8984 2694 2696;</t>
  </si>
  <si>
    <t>8985 2696 2698; 8986 2698 2700; 8987 2700 2702; 8988 2702 2704; 8989 2704 2706;</t>
  </si>
  <si>
    <t>8990 2706 2708; 8991 2708 2710; 8992 2710 2712; 8993 2712 2714; 8994 2714 2716;</t>
  </si>
  <si>
    <t>8995 2716 2718; 8996 2718 2720; 8997 2720 2722; 8998 2722 2724; 8999 2664 2726;</t>
  </si>
  <si>
    <t>9000 2666 2728; 9001 2668 2730; 9002 2670 2732; 9003 2672 2734; 9004 2674 2736;</t>
  </si>
  <si>
    <t>9005 2676 2738; 9006 2678 2740; 9007 2680 2742; 9008 2682 2744; 9009 2684 2746;</t>
  </si>
  <si>
    <t>9010 2686 2748; 9011 2688 2750; 9012 2690 2752; 9013 2692 2754; 9014 2694 2756;</t>
  </si>
  <si>
    <t>9015 2696 2758; 9016 2698 2760; 9017 2700 2762; 9018 2702 2764; 9019 2704 2766;</t>
  </si>
  <si>
    <t>9020 2706 2768; 9021 2708 2770; 9022 2710 2772; 9023 2712 2774; 9024 2714 2776;</t>
  </si>
  <si>
    <t>9025 2716 2778; 9026 2718 2780; 9027 2720 2782; 9028 2722 2784; 9029 2724 2786;</t>
  </si>
  <si>
    <t>9030 2726 2728; 9031 2728 2730; 9032 2730 2732; 9033 2732 2734; 9034 2734 2736;</t>
  </si>
  <si>
    <t>9035 2736 2738; 9036 2738 2740; 9037 2740 2742; 9038 2742 2744; 9039 2744 2746;</t>
  </si>
  <si>
    <t>9040 2746 2748; 9041 2748 2750; 9042 2750 2752; 9043 2752 2754; 9044 2754 2756;</t>
  </si>
  <si>
    <t>9045 2756 2758; 9046 2758 2760; 9047 2760 2762; 9048 2762 2764; 9049 2764 2766;</t>
  </si>
  <si>
    <t>9050 2766 2768; 9051 2768 2770; 9052 2770 2772; 9053 2772 2774; 9054 2774 2776;</t>
  </si>
  <si>
    <t>9055 2776 2778; 9056 2778 2780; 9057 2780 2782; 9058 2782 2784; 9059 2784 2786;</t>
  </si>
  <si>
    <t>9060 2726 2792; 9061 2728 2794; 9062 2730 2796; 9063 2732 2798; 9064 2734 2800;</t>
  </si>
  <si>
    <t>9065 2736 2802; 9066 2738 2804; 9067 2740 2806; 9068 2742 2808; 9069 2744 2810;</t>
  </si>
  <si>
    <t>9070 2746 2812; 9071 2748 2814; 9072 2750 2816; 9073 2752 2818; 9074 2754 2820;</t>
  </si>
  <si>
    <t>9075 2756 2822; 9076 2758 2824; 9077 2760 2826; 9078 2762 2828; 9079 2764 2830;</t>
  </si>
  <si>
    <t>9080 2766 2832; 9081 2768 2834; 9082 2770 2836; 9083 2772 2838; 9084 2774 2840;</t>
  </si>
  <si>
    <t>9085 2776 2842; 9086 2778 2844; 9087 2780 2846; 9088 2782 2848; 9089 2784 2850;</t>
  </si>
  <si>
    <t>9090 2786 2852; 9091 2792 2794; 9092 2794 2796; 9093 2796 2798; 9094 2798 2800;</t>
  </si>
  <si>
    <t>9095 2800 2802; 9096 2802 2804; 9097 2804 2806; 9098 2806 2808; 9099 2808 2810;</t>
  </si>
  <si>
    <t>9100 2810 2812; 9101 2812 2814; 9102 2814 2816; 9103 2816 2818; 9104 2818 2820;</t>
  </si>
  <si>
    <t>9105 2820 2822; 9106 2822 2824; 9107 2824 2826; 9108 2826 2828; 9109 2828 2830;</t>
  </si>
  <si>
    <t>9110 2830 2832; 9111 2832 2834; 9112 2834 2836; 9113 2836 2838; 9114 2838 2840;</t>
  </si>
  <si>
    <t>9115 2840 2842; 9116 2842 2844; 9117 2844 2846; 9118 2846 2848; 9119 2848 2850;</t>
  </si>
  <si>
    <t>9120 2850 2852; 9121 2792 2854; 9122 2794 2856; 9123 2796 2858; 9124 2798 2860;</t>
  </si>
  <si>
    <t>9125 2800 2862; 9126 2802 2864; 9127 2804 2866; 9128 2806 2868; 9129 2808 2870;</t>
  </si>
  <si>
    <t>9130 2810 2872; 9131 2812 2874; 9132 2814 2876; 9133 2816 2878; 9134 2818 2880;</t>
  </si>
  <si>
    <t>9135 2820 2882; 9136 2822 2884; 9137 2824 2886; 9138 2826 2888; 9139 2828 2890;</t>
  </si>
  <si>
    <t>9140 2830 2892; 9141 2832 2894; 9142 2834 2896; 9143 2836 2898; 9144 2838 2900;</t>
  </si>
  <si>
    <t>9145 2840 2902; 9146 2842 2904; 9147 2844 2906; 9148 2846 2908; 9149 2848 2910;</t>
  </si>
  <si>
    <t>9150 2850 2912; 9151 2852 2914; 9152 2854 2856; 9153 2856 2858; 9154 2858 2860;</t>
  </si>
  <si>
    <t>9155 2860 2862; 9156 2862 2864; 9157 2864 2866; 9158 2866 2868; 9159 2868 2870;</t>
  </si>
  <si>
    <t>9160 2870 2872; 9161 2872 2874; 9162 2874 2876; 9163 2876 2878; 9164 2878 2880;</t>
  </si>
  <si>
    <t>9165 2880 2882; 9166 2882 2884; 9167 2884 2886; 9168 2886 2888; 9169 2888 2890;</t>
  </si>
  <si>
    <t>9170 2890 2892; 9171 2892 2894; 9172 2894 2896; 9173 2896 2898; 9174 2898 2900;</t>
  </si>
  <si>
    <t>9175 2900 2902; 9176 2902 2904; 9177 2904 2906; 9178 2906 2908; 9179 2908 2910;</t>
  </si>
  <si>
    <t>9180 2910 2912; 9181 2912 2914; 9182 2854 2918; 9183 2856 2920; 9184 2858 2922;</t>
  </si>
  <si>
    <t>9185 2860 2924; 9186 2862 2926; 9187 2864 2928; 9188 2866 2930; 9189 2868 2932;</t>
  </si>
  <si>
    <t>9190 2870 2934; 9191 2872 2936; 9192 2874 2938; 9193 2876 2940; 9194 2878 2942;</t>
  </si>
  <si>
    <t>9195 2880 2944; 9196 2882 2946; 9197 2884 2948; 9198 2886 2950; 9199 2888 2952;</t>
  </si>
  <si>
    <t>9200 2890 2954; 9201 2892 2956; 9202 2894 2958; 9203 2896 2960; 9204 2898 2962;</t>
  </si>
  <si>
    <t>9205 2900 2964; 9206 2902 2966; 9207 2904 2968; 9208 2906 2970; 9209 2908 2972;</t>
  </si>
  <si>
    <t>9210 2910 2974; 9211 2912 2976; 9212 2914 2978; 9213 2918 2920; 9214 2920 2922;</t>
  </si>
  <si>
    <t>9215 2922 2924; 9216 2924 2926; 9217 2926 2928; 9218 2928 2930; 9219 2930 2932;</t>
  </si>
  <si>
    <t>9220 2932 2934; 9221 2934 2936; 9222 2936 2938; 9223 2938 2940; 9224 2940 2942;</t>
  </si>
  <si>
    <t>9225 2942 2944; 9226 2944 2946; 9227 2946 2948; 9228 2948 2950; 9229 2950 2952;</t>
  </si>
  <si>
    <t>9230 2952 2954; 9231 2954 2956; 9232 2956 2958; 9233 2958 2960; 9234 2960 2962;</t>
  </si>
  <si>
    <t>9235 2962 2964; 9236 2964 2966; 9237 2966 2968; 9238 2968 2970; 9239 2970 2972;</t>
  </si>
  <si>
    <t>9240 2972 2974; 9241 2974 2976; 9242 2976 2978; 9243 2918 2980; 9244 2920 2982;</t>
  </si>
  <si>
    <t>9245 2922 2984; 9246 2924 2986; 9247 2926 2988; 9248 2928 2990; 9249 2930 2992;</t>
  </si>
  <si>
    <t>9250 2932 2994; 9251 2934 2996; 9252 2936 2998; 9253 2938 3000; 9254 2940 3002;</t>
  </si>
  <si>
    <t>9255 2942 3004; 9256 2944 3006; 9257 2946 3008; 9258 2948 3010; 9259 2950 3012;</t>
  </si>
  <si>
    <t>9260 2952 3014; 9261 2954 3016; 9262 2956 3018; 9263 2958 3020; 9264 2960 3022;</t>
  </si>
  <si>
    <t>9265 2962 3024; 9266 2964 3026; 9267 2966 3028; 9268 2968 3030; 9269 2970 3032;</t>
  </si>
  <si>
    <t>9270 2972 3034; 9271 2974 3036; 9272 2976 3038; 9273 2978 3040; 9274 2980 2982;</t>
  </si>
  <si>
    <t>9275 2982 2984; 9276 2984 2986; 9277 2986 2988; 9278 2988 2990; 9279 2990 2992;</t>
  </si>
  <si>
    <t>9280 2992 2994; 9281 2994 2996; 9282 2996 2998; 9283 2998 3000; 9284 3000 3002;</t>
  </si>
  <si>
    <t>9285 3002 3004; 9286 3004 3006; 9287 3006 3008; 9288 3008 3010; 9289 3010 3012;</t>
  </si>
  <si>
    <t>9290 3012 3014; 9291 3014 3016; 9292 3016 3018; 9293 3018 3020; 9294 3020 3022;</t>
  </si>
  <si>
    <t>9295 3022 3024; 9296 3024 3026; 9297 3026 3028; 9298 3028 3030; 9299 3030 3032;</t>
  </si>
  <si>
    <t>9300 3032 3034; 9301 3034 3036; 9302 3036 3038; 9303 3038 3040; 9304 2980 3042;</t>
  </si>
  <si>
    <t>9305 2982 3044; 9306 2984 3046; 9307 2986 3048; 9308 2988 3050; 9309 2990 3052;</t>
  </si>
  <si>
    <t>9310 2992 3054; 9311 2994 3056; 9312 2996 3058; 9313 2998 3060; 9314 3000 3062;</t>
  </si>
  <si>
    <t>9315 3002 3064; 9316 3004 3066; 9317 3006 3068; 9318 3008 3070; 9319 3010 3072;</t>
  </si>
  <si>
    <t>9320 3012 3074; 9321 3014 3076; 9322 3016 3078; 9323 3018 3080; 9324 3020 3082;</t>
  </si>
  <si>
    <t>9325 3022 3084; 9326 3024 3086; 9327 3026 3088; 9328 3028 3090; 9329 3030 3092;</t>
  </si>
  <si>
    <t>9330 3032 3094; 9331 3034 3096; 9332 3036 3098; 9333 3038 3100; 9334 3040 3102;</t>
  </si>
  <si>
    <t>9335 3042 3044; 9336 3044 3046; 9337 3046 3048; 9338 3048 3050; 9339 3050 3052;</t>
  </si>
  <si>
    <t>9340 3052 3054; 9341 3054 3056; 9342 3056 3058; 9343 3058 3060; 9344 3060 3062;</t>
  </si>
  <si>
    <t>9345 3062 3064; 9346 3064 3066; 9347 3066 3068; 9348 3068 3070; 9349 3070 3072;</t>
  </si>
  <si>
    <t>9350 3072 3074; 9351 3074 3076; 9352 3076 3078; 9353 3078 3080; 9354 3080 3082;</t>
  </si>
  <si>
    <t>9355 3082 3084; 9356 3084 3086; 9357 3086 3088; 9358 3088 3090; 9359 3090 3092;</t>
  </si>
  <si>
    <t>9360 3092 3094; 9361 3094 3096; 9362 3096 3098; 9363 3098 3100; 9364 3100 3102;</t>
  </si>
  <si>
    <t>9365 3042 3106; 9366 3044 3108; 9367 3046 3110; 9368 3048 3112; 9369 3050 3114;</t>
  </si>
  <si>
    <t>9370 3052 3116; 9371 3054 3118; 9372 3056 3120; 9373 3058 3122; 9374 3060 3124;</t>
  </si>
  <si>
    <t>9375 3062 3126; 9376 3064 3128; 9377 3066 3130; 9378 3068 3132; 9379 3070 3134;</t>
  </si>
  <si>
    <t>9380 3072 3136; 9381 3074 3138; 9382 3076 3140; 9383 3078 3142; 9384 3080 3144;</t>
  </si>
  <si>
    <t>9385 3082 3146; 9386 3084 3148; 9387 3086 3150; 9388 3088 3152; 9389 3090 3154;</t>
  </si>
  <si>
    <t>9390 3092 3156; 9391 3094 3158; 9392 3096 3160; 9393 3098 3162; 9394 3100 3164;</t>
  </si>
  <si>
    <t>9395 3102 3166; 9396 3106 3108; 9397 3108 3110; 9398 3110 3112; 9399 3112 3114;</t>
  </si>
  <si>
    <t>9400 3114 3116; 9401 3116 3118; 9402 3118 3120; 9403 3120 3122; 9404 3122 3124;</t>
  </si>
  <si>
    <t>9405 3124 3126; 9406 3126 3128; 9407 3128 3130; 9408 3130 3132; 9409 3132 3134;</t>
  </si>
  <si>
    <t>9410 3134 3136; 9411 3136 3138; 9412 3138 3140; 9413 3140 3142; 9414 3142 3144;</t>
  </si>
  <si>
    <t>9415 3144 3146; 9416 3146 3148; 9417 3148 3150; 9418 3150 3152; 9419 3152 3154;</t>
  </si>
  <si>
    <t>9420 3154 3156; 9421 3156 3158; 9422 3158 3160; 9423 3160 3162; 9424 3162 3164;</t>
  </si>
  <si>
    <t>9425 3164 3166; 9426 3106 3168; 9427 3108 3170; 9428 3110 3172; 9429 3112 3174;</t>
  </si>
  <si>
    <t>9430 3114 3176; 9431 3116 3178; 9432 3118 3180; 9433 3120 3182; 9434 3122 3184;</t>
  </si>
  <si>
    <t>9435 3124 3186; 9436 3126 3188; 9437 3128 3190; 9438 3130 3192; 9439 3132 3194;</t>
  </si>
  <si>
    <t>9440 3134 3196; 9441 3136 3198; 9442 3138 3200; 9443 3140 3202; 9444 3142 3204;</t>
  </si>
  <si>
    <t>9445 3144 3206; 9446 3146 3208; 9447 3148 3210; 9448 3150 3212; 9449 3152 3214;</t>
  </si>
  <si>
    <t>9450 3154 3216; 9451 3156 3218; 9452 3158 3220; 9453 3160 3222; 9454 3162 3224;</t>
  </si>
  <si>
    <t>9455 3164 3226; 9456 3166 3228; 9457 3168 3170; 9458 3170 3172; 9459 3172 3174;</t>
  </si>
  <si>
    <t>9460 3174 3176; 9461 3176 3178; 9462 3178 3180; 9463 3180 3182; 9464 3182 3184;</t>
  </si>
  <si>
    <t>9465 3184 3186; 9466 3186 3188; 9467 3188 3190; 9468 3190 3192; 9469 3192 3194;</t>
  </si>
  <si>
    <t>9470 3194 3196; 9471 3196 3198; 9472 3198 3200; 9473 3200 3202; 9474 3202 3204;</t>
  </si>
  <si>
    <t>9475 3204 3206; 9476 3206 3208; 9477 3208 3210; 9478 3210 3212; 9479 3212 3214;</t>
  </si>
  <si>
    <t>9480 3214 3216; 9481 3216 3218; 9482 3218 3220; 9483 3220 3222; 9484 3222 3224;</t>
  </si>
  <si>
    <t>9485 3224 3226; 9486 3226 3228; 9487 3168 3230; 9488 3170 3232; 9489 3172 3234;</t>
  </si>
  <si>
    <t>9490 3174 3236; 9491 3176 3238; 9492 3178 3240; 9493 3180 3242; 9494 3182 3244;</t>
  </si>
  <si>
    <t>9495 3184 3246; 9496 3186 3248; 9497 3188 3250; 9498 3190 3252; 9499 3192 3254;</t>
  </si>
  <si>
    <t>9500 3194 3256; 9501 3196 3258; 9502 3198 3260; 9503 3200 3262; 9504 3202 3264;</t>
  </si>
  <si>
    <t>9505 3204 3266; 9506 3206 3268; 9507 3208 3270; 9508 3210 3272; 9509 3212 3274;</t>
  </si>
  <si>
    <t>9510 3214 3276; 9511 3216 3278; 9512 3218 3280; 9513 3220 3282; 9514 3222 3284;</t>
  </si>
  <si>
    <t>9515 3224 3286; 9516 3226 3288; 9517 3228 3290; 9518 3230 3232; 9519 3232 3234;</t>
  </si>
  <si>
    <t>9520 3234 3236; 9521 3236 3238; 9522 3238 3240; 9523 3240 3242; 9524 3242 3244;</t>
  </si>
  <si>
    <t>9525 3244 3246; 9526 3246 3248; 9527 3248 3250; 9528 3250 3252; 9529 3252 3254;</t>
  </si>
  <si>
    <t>9530 3254 3256; 9531 3256 3258; 9532 3258 3260; 9533 3260 3262; 9534 3262 3264;</t>
  </si>
  <si>
    <t>9535 3264 3266; 9536 3266 3268; 9537 3268 3270; 9538 3270 3272; 9539 3272 3274;</t>
  </si>
  <si>
    <t>9540 3274 3276; 9541 3276 3278; 9542 3278 3280; 9543 3280 3282; 9544 3282 3284;</t>
  </si>
  <si>
    <t>9545 3284 3286; 9546 3286 3288; 9547 3288 3290; 9548 3230 3292; 9549 3232 3294;</t>
  </si>
  <si>
    <t>9550 3234 3296; 9551 3236 3298; 9552 3238 3300; 9553 3240 3302; 9554 3242 3304;</t>
  </si>
  <si>
    <t>9555 3244 3306; 9556 3246 3308; 9557 3248 3310; 9558 3250 3312; 9559 3252 3314;</t>
  </si>
  <si>
    <t>9560 3254 3316; 9561 3256 3318; 9562 3258 3320; 9563 3260 3322; 9564 3262 3324;</t>
  </si>
  <si>
    <t>9565 3264 3326; 9566 3266 3328; 9567 3268 3330; 9568 3270 3332; 9569 3272 3334;</t>
  </si>
  <si>
    <t>9570 3274 3336; 9571 3276 3338; 9572 3278 3340; 9573 3280 3342; 9574 3282 3344;</t>
  </si>
  <si>
    <t>9575 3284 3346; 9576 3286 3348; 9577 3288 3350; 9578 3290 3352; 9579 3292 3294;</t>
  </si>
  <si>
    <t>9580 3294 3296; 9581 3296 3298; 9582 3298 3300; 9583 3300 3302; 9584 3302 3304;</t>
  </si>
  <si>
    <t>9585 3304 3306; 9586 3306 3308; 9587 3308 3310; 9588 3310 3312; 9589 3312 3314;</t>
  </si>
  <si>
    <t>9590 3314 3316; 9591 3316 3318; 9592 3318 3320; 9593 3320 3322; 9594 3322 3324;</t>
  </si>
  <si>
    <t>9595 3324 3326; 9596 3326 3328; 9597 3328 3330; 9598 3330 3332; 9599 3332 3334;</t>
  </si>
  <si>
    <t>9600 3334 3336; 9601 3336 3338; 9602 3338 3340; 9603 3340 3342; 9604 3342 3344;</t>
  </si>
  <si>
    <t>9605 3344 3346; 9606 3346 3348; 9607 3348 3350; 9608 3350 3352; 9609 3292 3354;</t>
  </si>
  <si>
    <t>9610 3294 3355; 9611 3296 3356; 9612 3298 3357; 9613 3300 3358; 9614 3302 3359;</t>
  </si>
  <si>
    <t>9615 3304 3360; 9616 3306 3361; 9617 3308 3362; 9618 3310 3363; 9619 3312 3364;</t>
  </si>
  <si>
    <t>9620 3314 3365; 9621 3316 3366; 9622 3318 3367; 9623 3320 3368; 9624 3322 3369;</t>
  </si>
  <si>
    <t>9625 3324 3370; 9626 3326 3371; 9627 3328 3372; 9628 3330 3373; 9629 3332 3374;</t>
  </si>
  <si>
    <t>9630 3334 3375; 9631 3336 3376; 9632 3338 3377; 9633 3340 3378; 9634 3342 3379;</t>
  </si>
  <si>
    <t>9635 3344 3380; 9636 3346 3381; 9637 3348 3382; 9638 3350 3383; 9639 3352 3384;</t>
  </si>
  <si>
    <t>9640 3354 3355; 9641 3355 3356; 9642 3356 3357; 9643 3357 3358; 9644 3358 3359;</t>
  </si>
  <si>
    <t>9645 3359 3360; 9646 3360 3361; 9647 3361 3362; 9648 3362 3363; 9649 3363 3364;</t>
  </si>
  <si>
    <t>9650 3364 3365; 9651 3365 3366; 9652 3366 3367; 9653 3367 3368; 9654 3368 3369;</t>
  </si>
  <si>
    <t>9655 3369 3370; 9656 3370 3371; 9657 3371 3372; 9658 3372 3373; 9659 3373 3374;</t>
  </si>
  <si>
    <t>9660 3374 3375; 9661 3375 3376; 9662 3376 3377; 9663 3377 3378; 9664 3378 3379;</t>
  </si>
  <si>
    <t>9665 3379 3380; 9666 3380 3381; 9667 3381 3382; 9668 3382 3383; 9669 3383 3384;</t>
  </si>
  <si>
    <t>9670 3354 3293; 9671 3355 3295; 9672 3356 3297; 9673 3357 3299; 9674 3358 3301;</t>
  </si>
  <si>
    <t>9675 3359 3303; 9676 3360 3305; 9677 3361 3307; 9678 3362 3309; 9679 3363 3311;</t>
  </si>
  <si>
    <t>9680 3364 3313; 9681 3365 3315; 9682 3366 3317; 9683 3367 3319; 9684 3368 3321;</t>
  </si>
  <si>
    <t>9685 3369 3323; 9686 3370 3325; 9687 3371 3327; 9688 3372 3329; 9689 3373 3331;</t>
  </si>
  <si>
    <t>9690 3374 3333; 9691 3375 3335; 9692 3376 3337; 9693 3377 3339; 9694 3378 3341;</t>
  </si>
  <si>
    <t>9695 3379 3343; 9696 3380 3345; 9697 3381 3347; 9698 3382 3349; 9699 3383 3351;</t>
  </si>
  <si>
    <t>9700 3384 3353; 9701 3293 3295; 9702 3295 3297; 9703 3297 3299; 9704 3299 3301;</t>
  </si>
  <si>
    <t>9705 3301 3303; 9706 3303 3305; 9707 3305 3307; 9708 3307 3309; 9709 3309 3311;</t>
  </si>
  <si>
    <t>9710 3311 3313; 9711 3313 3315; 9712 3315 3317; 9713 3317 3319; 9714 3319 3321;</t>
  </si>
  <si>
    <t>9715 3321 3323; 9716 3323 3325; 9717 3325 3327; 9718 3327 3329; 9719 3329 3331;</t>
  </si>
  <si>
    <t>9720 3331 3333; 9721 3333 3335; 9722 3335 3337; 9723 3337 3339; 9724 3339 3341;</t>
  </si>
  <si>
    <t>9725 3341 3343; 9726 3343 3345; 9727 3345 3347; 9728 3347 3349; 9729 3349 3351;</t>
  </si>
  <si>
    <t>9730 3351 3353; 9731 3293 3231; 9732 3295 3233; 9733 3297 3235; 9734 3299 3237;</t>
  </si>
  <si>
    <t>9735 3301 3239; 9736 3303 3241; 9737 3305 3243; 9738 3307 3245; 9739 3309 3247;</t>
  </si>
  <si>
    <t>9740 3311 3249; 9741 3313 3251; 9742 3315 3253; 9743 3317 3255; 9744 3319 3257;</t>
  </si>
  <si>
    <t>9745 3321 3259; 9746 3323 3261; 9747 3325 3263; 9748 3327 3265; 9749 3329 3267;</t>
  </si>
  <si>
    <t>9750 3331 3269; 9751 3333 3271; 9752 3335 3273; 9753 3337 3275; 9754 3339 3277;</t>
  </si>
  <si>
    <t>9755 3341 3279; 9756 3343 3281; 9757 3345 3283; 9758 3347 3285; 9759 3349 3287;</t>
  </si>
  <si>
    <t>9760 3351 3289; 9761 3353 3291; 9762 3231 3233; 9763 3233 3235; 9764 3235 3237;</t>
  </si>
  <si>
    <t>9765 3237 3239; 9766 3239 3241; 9767 3241 3243; 9768 3243 3245; 9769 3245 3247;</t>
  </si>
  <si>
    <t>9770 3247 3249; 9771 3249 3251; 9772 3251 3253; 9773 3253 3255; 9774 3255 3257;</t>
  </si>
  <si>
    <t>9775 3257 3259; 9776 3259 3261; 9777 3261 3263; 9778 3263 3265; 9779 3265 3267;</t>
  </si>
  <si>
    <t>9780 3267 3269; 9781 3269 3271; 9782 3271 3273; 9783 3273 3275; 9784 3275 3277;</t>
  </si>
  <si>
    <t>9785 3277 3279; 9786 3279 3281; 9787 3281 3283; 9788 3283 3285; 9789 3285 3287;</t>
  </si>
  <si>
    <t>9790 3287 3289; 9791 3289 3291; 9792 3231 3169; 9793 3233 3171; 9794 3235 3173;</t>
  </si>
  <si>
    <t>9795 3237 3175; 9796 3239 3177; 9797 3241 3179; 9798 3243 3181; 9799 3245 3183;</t>
  </si>
  <si>
    <t>9800 3247 3185; 9801 3249 3187; 9802 3251 3189; 9803 3253 3191; 9804 3255 3193;</t>
  </si>
  <si>
    <t>9805 3257 3195; 9806 3259 3197; 9807 3261 3199; 9808 3263 3201; 9809 3265 3203;</t>
  </si>
  <si>
    <t>9810 3267 3205; 9811 3269 3207; 9812 3271 3209; 9813 3273 3211; 9814 3275 3213;</t>
  </si>
  <si>
    <t>9815 3277 3215; 9816 3279 3217; 9817 3281 3219; 9818 3283 3221; 9819 3285 3223;</t>
  </si>
  <si>
    <t>9820 3287 3225; 9821 3289 3227; 9822 3291 3229; 9823 3169 3171; 9824 3171 3173;</t>
  </si>
  <si>
    <t>9825 3173 3175; 9826 3175 3177; 9827 3177 3179; 9828 3179 3181; 9829 3181 3183;</t>
  </si>
  <si>
    <t>9830 3183 3185; 9831 3185 3187; 9832 3187 3189; 9833 3189 3191; 9834 3191 3193;</t>
  </si>
  <si>
    <t>9835 3193 3195; 9836 3195 3197; 9837 3197 3199; 9838 3199 3201; 9839 3201 3203;</t>
  </si>
  <si>
    <t>9840 3203 3205; 9841 3205 3207; 9842 3207 3209; 9843 3209 3211; 9844 3211 3213;</t>
  </si>
  <si>
    <t>9845 3213 3215; 9846 3215 3217; 9847 3217 3219; 9848 3219 3221; 9849 3221 3223;</t>
  </si>
  <si>
    <t>9850 3223 3225; 9851 3225 3227; 9852 3227 3229; 9853 3169 3107; 9854 3171 3109;</t>
  </si>
  <si>
    <t>9855 3173 3111; 9856 3175 3113; 9857 3177 3115; 9858 3179 3117; 9859 3181 3119;</t>
  </si>
  <si>
    <t>9860 3183 3121; 9861 3185 3123; 9862 3187 3125; 9863 3189 3127; 9864 3191 3129;</t>
  </si>
  <si>
    <t>9865 3193 3131; 9866 3195 3133; 9867 3197 3135; 9868 3199 3137; 9869 3201 3139;</t>
  </si>
  <si>
    <t>9870 3203 3141; 9871 3205 3143; 9872 3207 3145; 9873 3209 3147; 9874 3211 3149;</t>
  </si>
  <si>
    <t>9875 3213 3151; 9876 3215 3153; 9877 3217 3155; 9878 3219 3157; 9879 3221 3159;</t>
  </si>
  <si>
    <t>9880 3223 3161; 9881 3225 3163; 9882 3227 3165; 9883 3229 3167; 9884 3107 3109;</t>
  </si>
  <si>
    <t>9885 3109 3111; 9886 3111 3113; 9887 3113 3115; 9888 3115 3117; 9889 3117 3119;</t>
  </si>
  <si>
    <t>9890 3119 3121; 9891 3121 3123; 9892 3123 3125; 9893 3125 3127; 9894 3127 3129;</t>
  </si>
  <si>
    <t>9895 3129 3131; 9896 3131 3133; 9897 3133 3135; 9898 3135 3137; 9899 3137 3139;</t>
  </si>
  <si>
    <t>9900 3139 3141; 9901 3141 3143; 9902 3143 3145; 9903 3145 3147; 9904 3147 3149;</t>
  </si>
  <si>
    <t>9905 3149 3151; 9906 3151 3153; 9907 3153 3155; 9908 3155 3157; 9909 3157 3159;</t>
  </si>
  <si>
    <t>9910 3159 3161; 9911 3161 3163; 9912 3163 3165; 9913 3165 3167; 9914 3107 3043;</t>
  </si>
  <si>
    <t>9915 3109 3045; 9916 3111 3047; 9917 3113 3049; 9918 3115 3051; 9919 3117 3053;</t>
  </si>
  <si>
    <t>9920 3119 3055; 9921 3121 3057; 9922 3123 3059; 9923 3125 3061; 9924 3127 3063;</t>
  </si>
  <si>
    <t>9925 3129 3065; 9926 3131 3067; 9927 3133 3069; 9928 3135 3071; 9929 3137 3073;</t>
  </si>
  <si>
    <t>9930 3139 3075; 9931 3141 3077; 9932 3143 3079; 9933 3145 3081; 9934 3147 3083;</t>
  </si>
  <si>
    <t>9935 3149 3085; 9936 3151 3087; 9937 3153 3089; 9938 3155 3091; 9939 3157 3093;</t>
  </si>
  <si>
    <t>9940 3159 3095; 9941 3161 3097; 9942 3163 3099; 9943 3165 3101; 9944 3167 3103;</t>
  </si>
  <si>
    <t>9945 3043 3045; 9946 3045 3047; 9947 3047 3049; 9948 3049 3051; 9949 3051 3053;</t>
  </si>
  <si>
    <t>9950 3053 3055; 9951 3055 3057; 9952 3057 3059; 9953 3059 3061; 9954 3061 3063;</t>
  </si>
  <si>
    <t>9955 3063 3065; 9956 3065 3067; 9957 3067 3069; 9958 3069 3071; 9959 3071 3073;</t>
  </si>
  <si>
    <t>9960 3073 3075; 9961 3075 3077; 9962 3077 3079; 9963 3079 3081; 9964 3081 3083;</t>
  </si>
  <si>
    <t>9965 3083 3085; 9966 3085 3087; 9967 3087 3089; 9968 3089 3091; 9969 3091 3093;</t>
  </si>
  <si>
    <t>9970 3093 3095; 9971 3095 3097; 9972 3097 3099; 9973 3099 3101; 9974 3101 3103;</t>
  </si>
  <si>
    <t>9975 3043 2981; 9976 3045 2983; 9977 3047 2985; 9978 3049 2987; 9979 3051 2989;</t>
  </si>
  <si>
    <t>9980 3053 2991; 9981 3055 2993; 9982 3057 2995; 9983 3059 2997; 9984 3061 2999;</t>
  </si>
  <si>
    <t>9985 3063 3001; 9986 3065 3003; 9987 3067 3005; 9988 3069 3007; 9989 3071 3009;</t>
  </si>
  <si>
    <t>9990 3073 3011; 9991 3075 3013; 9992 3077 3015; 9993 3079 3017; 9994 3081 3019;</t>
  </si>
  <si>
    <t>9995 3083 3021; 9996 3085 3023; 9997 3087 3025; 9998 3089 3027; 9999 3091 3029;</t>
  </si>
  <si>
    <t>10000 3093 3031; 10001 3095 3033; 10002 3097 3035; 10003 3099 3037;</t>
  </si>
  <si>
    <t>10004 3101 3039; 10005 3103 3041; 10006 2981 2983; 10007 2983 2985;</t>
  </si>
  <si>
    <t>10008 2985 2987; 10009 2987 2989; 10010 2989 2991; 10011 2991 2993;</t>
  </si>
  <si>
    <t>10012 2993 2995; 10013 2995 2997; 10014 2997 2999; 10015 2999 3001;</t>
  </si>
  <si>
    <t>10016 3001 3003; 10017 3003 3005; 10018 3005 3007; 10019 3007 3009;</t>
  </si>
  <si>
    <t>10020 3009 3011; 10021 3011 3013; 10022 3013 3015; 10023 3015 3017;</t>
  </si>
  <si>
    <t>10024 3017 3019; 10025 3019 3021; 10026 3021 3023; 10027 3023 3025;</t>
  </si>
  <si>
    <t>10028 3025 3027; 10029 3027 3029; 10030 3029 3031; 10031 3031 3033;</t>
  </si>
  <si>
    <t>10032 3033 3035; 10033 3035 3037; 10034 3037 3039; 10035 3039 3041;</t>
  </si>
  <si>
    <t>10036 2981 2919; 10037 2983 2921; 10038 2985 2923; 10039 2987 2925;</t>
  </si>
  <si>
    <t>10040 2989 2927; 10041 2991 2929; 10042 2993 2931; 10043 2995 2933;</t>
  </si>
  <si>
    <t>10044 2997 2935; 10045 2999 2937; 10046 3001 2939; 10047 3003 2941;</t>
  </si>
  <si>
    <t>10048 3005 2943; 10049 3007 2945; 10050 3009 2947; 10051 3011 2949;</t>
  </si>
  <si>
    <t>10052 3013 2951; 10053 3015 2953; 10054 3017 2955; 10055 3019 2957;</t>
  </si>
  <si>
    <t>10056 3021 2959; 10057 3023 2961; 10058 3025 2963; 10059 3027 2965;</t>
  </si>
  <si>
    <t>10060 3029 2967; 10061 3031 2969; 10062 3033 2971; 10063 3035 2973;</t>
  </si>
  <si>
    <t>10064 3037 2975; 10065 3039 2977; 10066 3041 2979; 10067 2919 2921;</t>
  </si>
  <si>
    <t>10068 2921 2923; 10069 2923 2925; 10070 2925 2927; 10071 2927 2929;</t>
  </si>
  <si>
    <t>10072 2929 2931; 10073 2931 2933; 10074 2933 2935; 10075 2935 2937;</t>
  </si>
  <si>
    <t>10076 2937 2939; 10077 2939 2941; 10078 2941 2943; 10079 2943 2945;</t>
  </si>
  <si>
    <t>10080 2945 2947; 10081 2947 2949; 10082 2949 2951; 10083 2951 2953;</t>
  </si>
  <si>
    <t>10084 2953 2955; 10085 2955 2957; 10086 2957 2959; 10087 2959 2961;</t>
  </si>
  <si>
    <t>10088 2961 2963; 10089 2963 2965; 10090 2965 2967; 10091 2967 2969;</t>
  </si>
  <si>
    <t>10092 2969 2971; 10093 2971 2973; 10094 2973 2975; 10095 2975 2977;</t>
  </si>
  <si>
    <t>10096 2977 2979; 10097 2919 2855; 10098 2921 2857; 10099 2923 2859;</t>
  </si>
  <si>
    <t>10100 2925 2861; 10101 2927 2863; 10102 2929 2865; 10103 2931 2867;</t>
  </si>
  <si>
    <t>10104 2933 2869; 10105 2935 2871; 10106 2937 2873; 10107 2939 2875;</t>
  </si>
  <si>
    <t>10108 2941 2877; 10109 2943 2879; 10110 2945 2881; 10111 2947 2883;</t>
  </si>
  <si>
    <t>10112 2949 2885; 10113 2951 2887; 10114 2953 2889; 10115 2955 2891;</t>
  </si>
  <si>
    <t>10116 2957 2893; 10117 2959 2895; 10118 2961 2897; 10119 2963 2899;</t>
  </si>
  <si>
    <t>10120 2965 2901; 10121 2967 2903; 10122 2969 2905; 10123 2971 2907;</t>
  </si>
  <si>
    <t>10124 2973 2909; 10125 2975 2911; 10126 2977 2913; 10127 2979 2915;</t>
  </si>
  <si>
    <t>10128 2855 2857; 10129 2857 2859; 10130 2859 2861; 10131 2861 2863;</t>
  </si>
  <si>
    <t>10132 2863 2865; 10133 2865 2867; 10134 2867 2869; 10135 2869 2871;</t>
  </si>
  <si>
    <t>10136 2871 2873; 10137 2873 2875; 10138 2875 2877; 10139 2877 2879;</t>
  </si>
  <si>
    <t>10140 2879 2881; 10141 2881 2883; 10142 2883 2885; 10143 2885 2887;</t>
  </si>
  <si>
    <t>10144 2887 2889; 10145 2889 2891; 10146 2891 2893; 10147 2893 2895;</t>
  </si>
  <si>
    <t>10148 2895 2897; 10149 2897 2899; 10150 2899 2901; 10151 2901 2903;</t>
  </si>
  <si>
    <t>10152 2903 2905; 10153 2905 2907; 10154 2907 2909; 10155 2909 2911;</t>
  </si>
  <si>
    <t>10156 2911 2913; 10157 2913 2915; 10158 2855 2793; 10159 2857 2795;</t>
  </si>
  <si>
    <t>10160 2859 2797; 10161 2861 2799; 10162 2863 2801; 10163 2865 2803;</t>
  </si>
  <si>
    <t>10164 2867 2805; 10165 2869 2807; 10166 2871 2809; 10167 2873 2811;</t>
  </si>
  <si>
    <t>10168 2875 2813; 10169 2877 2815; 10170 2879 2817; 10171 2881 2819;</t>
  </si>
  <si>
    <t>10172 2883 2821; 10173 2885 2823; 10174 2887 2825; 10175 2889 2827;</t>
  </si>
  <si>
    <t>10176 2891 2829; 10177 2893 2831; 10178 2895 2833; 10179 2897 2835;</t>
  </si>
  <si>
    <t>10180 2899 2837; 10181 2901 2839; 10182 2903 2841; 10183 2905 2843;</t>
  </si>
  <si>
    <t>10184 2907 2845; 10185 2909 2847; 10186 2911 2849; 10187 2913 2851;</t>
  </si>
  <si>
    <t>10188 2915 2853; 10189 2793 2795; 10190 2795 2797; 10191 2797 2799;</t>
  </si>
  <si>
    <t>10192 2799 2801; 10193 2801 2803; 10194 2803 2805; 10195 2805 2807;</t>
  </si>
  <si>
    <t>10196 2807 2809; 10197 2809 2811; 10198 2811 2813; 10199 2813 2815;</t>
  </si>
  <si>
    <t>10200 2815 2817; 10201 2817 2819; 10202 2819 2821; 10203 2821 2823;</t>
  </si>
  <si>
    <t>10204 2823 2825; 10205 2825 2827; 10206 2827 2829; 10207 2829 2831;</t>
  </si>
  <si>
    <t>10208 2831 2833; 10209 2833 2835; 10210 2835 2837; 10211 2837 2839;</t>
  </si>
  <si>
    <t>10212 2839 2841; 10213 2841 2843; 10214 2843 2845; 10215 2845 2847;</t>
  </si>
  <si>
    <t>10216 2847 2849; 10217 2849 2851; 10218 2851 2853; 10219 2793 2727;</t>
  </si>
  <si>
    <t>10220 2795 2729; 10221 2797 2731; 10222 2799 2733; 10223 2801 2735;</t>
  </si>
  <si>
    <t>10224 2803 2737; 10225 2805 2739; 10226 2807 2741; 10227 2809 2743;</t>
  </si>
  <si>
    <t>10228 2811 2745; 10229 2813 2747; 10230 2815 2749; 10231 2817 2751;</t>
  </si>
  <si>
    <t>10232 2819 2753; 10233 2821 2755; 10234 2823 2757; 10235 2825 2759;</t>
  </si>
  <si>
    <t>10236 2827 2761; 10237 2829 2763; 10238 2831 2765; 10239 2833 2767;</t>
  </si>
  <si>
    <t>10240 2835 2769; 10241 2837 2771; 10242 2839 2773; 10243 2841 2775;</t>
  </si>
  <si>
    <t>10244 2843 2777; 10245 2845 2779; 10246 2847 2781; 10247 2849 2783;</t>
  </si>
  <si>
    <t>10248 2851 2785; 10249 2853 2787; 10250 2727 2729; 10251 2729 2731;</t>
  </si>
  <si>
    <t>10252 2731 2733; 10253 2733 2735; 10254 2735 2737; 10255 2737 2739;</t>
  </si>
  <si>
    <t>10256 2739 2741; 10257 2741 2743; 10258 2743 2745; 10259 2745 2747;</t>
  </si>
  <si>
    <t>10260 2747 2749; 10261 2749 2751; 10262 2751 2753; 10263 2753 2755;</t>
  </si>
  <si>
    <t>10264 2755 2757; 10265 2757 2759; 10266 2759 2761; 10267 2761 2763;</t>
  </si>
  <si>
    <t>10268 2763 2765; 10269 2765 2767; 10270 2767 2769; 10271 2769 2771;</t>
  </si>
  <si>
    <t>10272 2771 2773; 10273 2773 2775; 10274 2775 2777; 10275 2777 2779;</t>
  </si>
  <si>
    <t>10276 2779 2781; 10277 2781 2783; 10278 2783 2785; 10279 2785 2787;</t>
  </si>
  <si>
    <t>10280 2727 2665; 10281 2729 2667; 10282 2731 2669; 10283 2733 2671;</t>
  </si>
  <si>
    <t>10284 2735 2673; 10285 2737 2675; 10286 2739 2677; 10287 2741 2679;</t>
  </si>
  <si>
    <t>10288 2743 2681; 10289 2745 2683; 10290 2747 2685; 10291 2749 2687;</t>
  </si>
  <si>
    <t>10292 2751 2689; 10293 2753 2691; 10294 2755 2693; 10295 2757 2695;</t>
  </si>
  <si>
    <t>10296 2759 2697; 10297 2761 2699; 10298 2763 2701; 10299 2765 2703;</t>
  </si>
  <si>
    <t>10300 2767 2705; 10301 2769 2707; 10302 2771 2709; 10303 2773 2711;</t>
  </si>
  <si>
    <t>10304 2775 2713; 10305 2777 2715; 10306 2779 2717; 10307 2781 2719;</t>
  </si>
  <si>
    <t>10308 2783 2721; 10309 2785 2723; 10310 2787 2725; 10311 2665 2667;</t>
  </si>
  <si>
    <t>10312 2667 2669; 10313 2669 2671; 10314 2671 2673; 10315 2673 2675;</t>
  </si>
  <si>
    <t>10316 2675 2677; 10317 2677 2679; 10318 2679 2681; 10319 2681 2683;</t>
  </si>
  <si>
    <t>10320 2683 2685; 10321 2685 2687; 10322 2687 2689; 10323 2689 2691;</t>
  </si>
  <si>
    <t>10324 2691 2693; 10325 2693 2695; 10326 2695 2697; 10327 2697 2699;</t>
  </si>
  <si>
    <t>10328 2699 2701; 10329 2701 2703; 10330 2703 2705; 10331 2705 2707;</t>
  </si>
  <si>
    <t>10332 2707 2709; 10333 2709 2711; 10334 2711 2713; 10335 2713 2715;</t>
  </si>
  <si>
    <t>10336 2715 2717; 10337 2717 2719; 10338 2719 2721; 10339 2721 2723;</t>
  </si>
  <si>
    <t>10340 2723 2725; 10341 2665 2600; 10342 2667 2602; 10343 2669 2604;</t>
  </si>
  <si>
    <t>10344 2671 2606; 10345 2673 2608; 10346 2675 2610; 10347 2677 2612;</t>
  </si>
  <si>
    <t>10348 2679 2614; 10349 2681 2616; 10350 2683 2618; 10351 2685 2620;</t>
  </si>
  <si>
    <t>10352 2687 2622; 10353 2689 2624; 10354 2691 2626; 10355 2693 2628;</t>
  </si>
  <si>
    <t>10356 2695 2630; 10357 2697 2632; 10358 2699 2634; 10359 2701 2636;</t>
  </si>
  <si>
    <t>10360 2703 2638; 10361 2705 2640; 10362 2707 2642; 10363 2709 2644;</t>
  </si>
  <si>
    <t>10364 2711 2646; 10365 2713 2648; 10366 2715 2650; 10367 2717 2652;</t>
  </si>
  <si>
    <t>10368 2719 2654; 10369 2721 2656; 10370 2723 2658; 10371 2725 2660;</t>
  </si>
  <si>
    <t>10372 2600 2602; 10373 2602 2604; 10374 2604 2606; 10375 2606 2608;</t>
  </si>
  <si>
    <t>10376 2608 2610; 10377 2610 2612; 10378 2612 2614; 10379 2614 2616;</t>
  </si>
  <si>
    <t>10380 2616 2618; 10381 2618 2620; 10382 2620 2622; 10383 2622 2624;</t>
  </si>
  <si>
    <t>10384 2624 2626; 10385 2626 2628; 10386 2628 2630; 10387 2630 2632;</t>
  </si>
  <si>
    <t>10388 2632 2634; 10389 2634 2636; 10390 2636 2638; 10391 2638 2640;</t>
  </si>
  <si>
    <t>10392 2640 2642; 10393 2642 2644; 10394 2644 2646; 10395 2646 2648;</t>
  </si>
  <si>
    <t>10396 2648 2650; 10397 2650 2652; 10398 2652 2654; 10399 2654 2656;</t>
  </si>
  <si>
    <t>10400 2656 2658; 10401 2658 2660; 10402 2600 2537; 10403 2602 2539;</t>
  </si>
  <si>
    <t>10404 2604 2541; 10405 2606 2543; 10406 2608 2545; 10407 2610 2547;</t>
  </si>
  <si>
    <t>10408 2612 2549; 10409 2614 2551; 10410 2616 2553; 10411 2618 2555;</t>
  </si>
  <si>
    <t>10412 2620 2557; 10413 2622 2559; 10414 2624 2561; 10415 2626 2563;</t>
  </si>
  <si>
    <t>10416 2628 2565; 10417 2630 2567; 10418 2632 2569; 10419 2634 2571;</t>
  </si>
  <si>
    <t>10420 2636 2573; 10421 2638 2575; 10422 2640 2577; 10423 2642 2579;</t>
  </si>
  <si>
    <t>10424 2644 2581; 10425 2646 2583; 10426 2648 2585; 10427 2650 2587;</t>
  </si>
  <si>
    <t>10428 2652 2589; 10429 2654 2591; 10430 2656 2593; 10431 2658 2595;</t>
  </si>
  <si>
    <t>10432 2660 2597; 10433 2537 2539; 10434 2539 2541; 10435 2541 2543;</t>
  </si>
  <si>
    <t>10436 2543 2545; 10437 2545 2547; 10438 2547 2549; 10439 2549 2551;</t>
  </si>
  <si>
    <t>10440 2551 2553; 10441 2553 2555; 10442 2555 2557; 10443 2557 2559;</t>
  </si>
  <si>
    <t>10444 2559 2561; 10445 2561 2563; 10446 2563 2565; 10447 2565 2567;</t>
  </si>
  <si>
    <t>10448 2567 2569; 10449 2569 2571; 10450 2571 2573; 10451 2573 2575;</t>
  </si>
  <si>
    <t>10452 2575 2577; 10453 2577 2579; 10454 2579 2581; 10455 2581 2583;</t>
  </si>
  <si>
    <t>10456 2583 2585; 10457 2585 2587; 10458 2587 2589; 10459 2589 2591;</t>
  </si>
  <si>
    <t>10460 2591 2593; 10461 2593 2595; 10462 2595 2597; 10463 2537 2475;</t>
  </si>
  <si>
    <t>10464 2539 2477; 10465 2541 2479; 10466 2543 2481; 10467 2545 2483;</t>
  </si>
  <si>
    <t>10468 2547 2485; 10469 2549 2487; 10470 2551 2489; 10471 2553 2491;</t>
  </si>
  <si>
    <t>10472 2555 2493; 10473 2557 2495; 10474 2559 2497; 10475 2561 2499;</t>
  </si>
  <si>
    <t>10476 2563 2501; 10477 2565 2503; 10478 2567 2505; 10479 2569 2507;</t>
  </si>
  <si>
    <t>10480 2571 2509; 10481 2573 2511; 10482 2575 2513; 10483 2577 2515;</t>
  </si>
  <si>
    <t>10484 2579 2517; 10485 2581 2519; 10486 2583 2521; 10487 2585 2523;</t>
  </si>
  <si>
    <t>10488 2587 2525; 10489 2589 2527; 10490 2591 2529; 10491 2593 2531;</t>
  </si>
  <si>
    <t>10492 2595 2533; 10493 2597 2535; 10494 2475 2477; 10495 2477 2479;</t>
  </si>
  <si>
    <t>10496 2479 2481; 10497 2481 2483; 10498 2483 2485; 10499 2485 2487;</t>
  </si>
  <si>
    <t>10500 2487 2489; 10501 2489 2491; 10502 2491 2493; 10503 2493 2495;</t>
  </si>
  <si>
    <t>10504 2495 2497; 10505 2497 2499; 10506 2499 2501; 10507 2501 2503;</t>
  </si>
  <si>
    <t>10508 2503 2505; 10509 2505 2507; 10510 2507 2509; 10511 2509 2511;</t>
  </si>
  <si>
    <t>10512 2511 2513; 10513 2513 2515; 10514 2515 2517; 10515 2517 2519;</t>
  </si>
  <si>
    <t>10516 2519 2521; 10517 2521 2523; 10518 2523 2525; 10519 2525 2527;</t>
  </si>
  <si>
    <t>10520 2527 2529; 10521 2529 2531; 10522 2531 2533; 10523 2533 2535;</t>
  </si>
  <si>
    <t>10524 2475 2412; 10525 2477 2414; 10526 2479 2416; 10527 2481 2418;</t>
  </si>
  <si>
    <t>10528 2483 2420; 10529 2485 2422; 10530 2487 2424; 10531 2489 2426;</t>
  </si>
  <si>
    <t>10532 2491 2428; 10533 2493 2430; 10534 2495 2432; 10535 2497 2434;</t>
  </si>
  <si>
    <t>10536 2499 2436; 10537 2501 2438; 10538 2503 2440; 10539 2505 2442;</t>
  </si>
  <si>
    <t>10540 2507 2444; 10541 2509 2446; 10542 2511 2448; 10543 2513 2450;</t>
  </si>
  <si>
    <t>10544 2515 2452; 10545 2517 2454; 10546 2519 2456; 10547 2521 2458;</t>
  </si>
  <si>
    <t>10548 2523 2460; 10549 2525 2462; 10550 2527 2464; 10551 2529 2466;</t>
  </si>
  <si>
    <t>10552 2531 2468; 10553 2533 2470; 10554 2535 2472; 10555 2412 2414;</t>
  </si>
  <si>
    <t>10556 2414 2416; 10557 2416 2418; 10558 2418 2420; 10559 2420 2422;</t>
  </si>
  <si>
    <t>10560 2422 2424; 10561 2424 2426; 10562 2426 2428; 10563 2428 2430;</t>
  </si>
  <si>
    <t>10564 2430 2432; 10565 2432 2434; 10566 2434 2436; 10567 2436 2438;</t>
  </si>
  <si>
    <t>10568 2438 2440; 10569 2440 2442; 10570 2442 2444; 10571 2444 2446;</t>
  </si>
  <si>
    <t>10572 2446 2448; 10573 2448 2450; 10574 2450 2452; 10575 2452 2454;</t>
  </si>
  <si>
    <t>10576 2454 2456; 10577 2456 2458; 10578 2458 2460; 10579 2460 2462;</t>
  </si>
  <si>
    <t>10580 2462 2464; 10581 2464 2466; 10582 2466 2468; 10583 2468 2470;</t>
  </si>
  <si>
    <t>10584 2470 2472; 10585 2412 2350; 10586 2414 2352; 10587 2416 2354;</t>
  </si>
  <si>
    <t>10588 2418 2356; 10589 2420 2358; 10590 2422 2360; 10591 2424 2362;</t>
  </si>
  <si>
    <t>10592 2426 2364; 10593 2428 2366; 10594 2430 2368; 10595 2432 2370;</t>
  </si>
  <si>
    <t>10596 2434 2372; 10597 2436 2374; 10598 2438 2376; 10599 2440 2378;</t>
  </si>
  <si>
    <t>10600 2442 2380; 10601 2444 2382; 10602 2446 2384; 10603 2448 2386;</t>
  </si>
  <si>
    <t>10604 2450 2388; 10605 2452 2390; 10606 2454 2392; 10607 2456 2394;</t>
  </si>
  <si>
    <t>10608 2458 2396; 10609 2460 2398; 10610 2462 2400; 10611 2464 2402;</t>
  </si>
  <si>
    <t>10612 2466 2404; 10613 2468 2406; 10614 2470 2408; 10615 2472 2410;</t>
  </si>
  <si>
    <t>10616 2350 2352; 10617 2352 2354; 10618 2354 2356; 10619 2356 2358;</t>
  </si>
  <si>
    <t>10620 2358 2360; 10621 2360 2362; 10622 2362 2364; 10623 2364 2366;</t>
  </si>
  <si>
    <t>10624 2366 2368; 10625 2368 2370; 10626 2370 2372; 10627 2372 2374;</t>
  </si>
  <si>
    <t>10628 2374 2376; 10629 2376 2378; 10630 2378 2380; 10631 2380 2382;</t>
  </si>
  <si>
    <t>10632 2382 2384; 10633 2384 2386; 10634 2386 2388; 10635 2388 2390;</t>
  </si>
  <si>
    <t>10636 2390 2392; 10637 2392 2394; 10638 2394 2396; 10639 2396 2398;</t>
  </si>
  <si>
    <t>10640 2398 2400; 10641 2400 2402; 10642 2402 2404; 10643 2404 2406;</t>
  </si>
  <si>
    <t>10644 2406 2408; 10645 2408 2410; 10646 2350 2228; 10647 2352 2230;</t>
  </si>
  <si>
    <t>10648 2354 2232; 10649 2356 2234; 10650 2358 2236; 10651 2360 2238;</t>
  </si>
  <si>
    <t>10652 2362 2240; 10653 2364 2242; 10654 2366 2244; 10655 2368 2246;</t>
  </si>
  <si>
    <t>10656 2370 2248; 10657 2372 2250; 10658 2374 2252; 10659 2376 2254;</t>
  </si>
  <si>
    <t>10660 2378 2256; 10661 2380 2258; 10662 2382 2260; 10663 2384 2262;</t>
  </si>
  <si>
    <t>10664 2386 2264; 10665 2388 2266; 10666 2390 2268; 10667 2392 2270;</t>
  </si>
  <si>
    <t>10668 2394 2272; 10669 2396 2274; 10670 2398 2276; 10671 2400 2278;</t>
  </si>
  <si>
    <t>10672 2402 2280; 10673 2404 2282; 10674 2406 2284; 10675 2408 2286;</t>
  </si>
  <si>
    <t>10676 2410 2288; 10677 2228 2230; 10678 2230 2232; 10679 2232 2234;</t>
  </si>
  <si>
    <t>10680 2234 2236; 10681 2236 2238; 10682 2238 2240; 10683 2240 2242;</t>
  </si>
  <si>
    <t>10684 2242 2244; 10685 2244 2246; 10686 2246 2248; 10687 2248 2250;</t>
  </si>
  <si>
    <t>10688 2250 2252; 10689 2252 2254; 10690 2254 2256; 10691 2256 2258;</t>
  </si>
  <si>
    <t>10692 2258 2260; 10693 2260 2262; 10694 2262 2264; 10695 2264 2266;</t>
  </si>
  <si>
    <t>10696 2266 2268; 10697 2268 2270; 10698 2270 2272; 10699 2272 2274;</t>
  </si>
  <si>
    <t>10700 2274 2276; 10701 2276 2278; 10702 2278 2280; 10703 2280 2282;</t>
  </si>
  <si>
    <t>10704 2282 2284; 10705 2284 2286; 10706 2286 2288; 10707 2228 2104;</t>
  </si>
  <si>
    <t>10708 2230 2106; 10709 2232 2108; 10710 2234 2110; 10711 2236 2112;</t>
  </si>
  <si>
    <t>10712 2238 2114; 10713 2240 2116; 10714 2242 2118; 10715 2244 2120;</t>
  </si>
  <si>
    <t>10716 2246 2122; 10717 2248 2124; 10718 2250 2126; 10719 2252 2128;</t>
  </si>
  <si>
    <t>10720 2254 2130; 10721 2256 2132; 10722 2258 2134; 10723 2260 2136;</t>
  </si>
  <si>
    <t>10724 2262 2138; 10725 2264 2140; 10726 2266 2142; 10727 2268 2144;</t>
  </si>
  <si>
    <t>10728 2270 2146; 10729 2272 2148; 10730 2274 2150; 10731 2276 2152;</t>
  </si>
  <si>
    <t>10732 2278 2154; 10733 2280 2156; 10734 2282 2158; 10735 2284 2160;</t>
  </si>
  <si>
    <t>10736 2286 2162; 10737 2288 2164; 10738 2104 2106; 10739 2106 2108;</t>
  </si>
  <si>
    <t>10740 2108 2110; 10741 2110 2112; 10742 2112 2114; 10743 2114 2116;</t>
  </si>
  <si>
    <t>10744 2116 2118; 10745 2118 2120; 10746 2120 2122; 10747 2122 2124;</t>
  </si>
  <si>
    <t>10748 2124 2126; 10749 2126 2128; 10750 2128 2130; 10751 2130 2132;</t>
  </si>
  <si>
    <t>10752 2132 2134; 10753 2134 2136; 10754 2136 2138; 10755 2138 2140;</t>
  </si>
  <si>
    <t>10756 2140 2142; 10757 2142 2144; 10758 2144 2146; 10759 2146 2148;</t>
  </si>
  <si>
    <t>10760 2148 2150; 10761 2150 2152; 10762 2152 2154; 10763 2154 2156;</t>
  </si>
  <si>
    <t>10764 2156 2158; 10765 2158 2160; 10766 2160 2162; 10767 2162 2164;</t>
  </si>
  <si>
    <t>10768 2104 1982; 10769 2106 1984; 10770 2108 1986; 10771 2110 1988;</t>
  </si>
  <si>
    <t>10772 2112 1990; 10773 2114 1992; 10774 2116 1994; 10775 2118 1996;</t>
  </si>
  <si>
    <t>10776 2120 1998; 10777 2122 2000; 10778 2124 2002; 10779 2126 2004;</t>
  </si>
  <si>
    <t>10780 2128 2006; 10781 2130 2008; 10782 2132 2010; 10783 2134 2012;</t>
  </si>
  <si>
    <t>10784 2136 2014; 10785 2138 2016; 10786 2140 2018; 10787 2142 2020;</t>
  </si>
  <si>
    <t>10788 2144 2022; 10789 2146 2024; 10790 2148 2026; 10791 2150 2028;</t>
  </si>
  <si>
    <t>10792 2152 2030; 10793 2154 2032; 10794 2156 2034; 10795 2158 2036;</t>
  </si>
  <si>
    <t>10796 2160 2038; 10797 2162 2040; 10798 2164 2042; 10799 1982 1984;</t>
  </si>
  <si>
    <t>10800 1984 1986; 10801 1986 1988; 10802 1988 1990; 10803 1990 1992;</t>
  </si>
  <si>
    <t>10804 1992 1994; 10805 1994 1996; 10806 1996 1998; 10807 1998 2000;</t>
  </si>
  <si>
    <t>10808 2000 2002; 10809 2002 2004; 10810 2004 2006; 10811 2006 2008;</t>
  </si>
  <si>
    <t>10812 2008 2010; 10813 2010 2012; 10814 2012 2014; 10815 2014 2016;</t>
  </si>
  <si>
    <t>10816 2016 2018; 10817 2018 2020; 10818 2020 2022; 10819 2022 2024;</t>
  </si>
  <si>
    <t>10820 2024 2026; 10821 2026 2028; 10822 2028 2030; 10823 2030 2032;</t>
  </si>
  <si>
    <t>10824 2032 2034; 10825 2034 2036; 10826 2036 2038; 10827 2038 2040;</t>
  </si>
  <si>
    <t>10828 2040 2042; 10829 1982 1855; 10830 1984 1857; 10831 1986 1859;</t>
  </si>
  <si>
    <t>10832 1988 1861; 10833 1990 1863; 10834 1992 1865; 10835 1994 1867;</t>
  </si>
  <si>
    <t>10836 1996 1869; 10837 1998 1871; 10838 2000 1873; 10839 2002 1875;</t>
  </si>
  <si>
    <t>10840 2004 1877; 10841 2006 1879; 10842 2008 1881; 10843 2010 1883;</t>
  </si>
  <si>
    <t>10844 2012 1885; 10845 2014 1887; 10846 2016 1889; 10847 2018 1891;</t>
  </si>
  <si>
    <t>10848 2020 1893; 10849 2022 1895; 10850 2024 1897; 10851 2026 1899;</t>
  </si>
  <si>
    <t>10852 2028 1901; 10853 2030 1903; 10854 2032 1905; 10855 2034 1907;</t>
  </si>
  <si>
    <t>10856 2036 1909; 10857 2038 1911; 10858 2040 1913; 10859 2042 1915;</t>
  </si>
  <si>
    <t>10860 1855 1857; 10861 1857 1859; 10862 1859 1861; 10863 1861 1863;</t>
  </si>
  <si>
    <t>10864 1863 1865; 10865 1865 1867; 10866 1867 1869; 10867 1869 1871;</t>
  </si>
  <si>
    <t>10868 1871 1873; 10869 1873 1875; 10870 1875 1877; 10871 1877 1879;</t>
  </si>
  <si>
    <t>10872 1879 1881; 10873 1881 1883; 10874 1883 1885; 10875 1885 1887;</t>
  </si>
  <si>
    <t>10876 1887 1889; 10877 1889 1891; 10878 1891 1893; 10879 1893 1895;</t>
  </si>
  <si>
    <t>10880 1895 1897; 10881 1897 1899; 10882 1899 1901; 10883 1901 1903;</t>
  </si>
  <si>
    <t>10884 1903 1905; 10885 1905 1907; 10886 1907 1909; 10887 1909 1911;</t>
  </si>
  <si>
    <t>10888 1911 1913; 10889 1913 1915; 10890 1855 1763; 10891 1857 1764;</t>
  </si>
  <si>
    <t>10892 1859 1765; 10893 1861 1766; 10894 1863 1767; 10895 1865 1768;</t>
  </si>
  <si>
    <t>10896 1867 1769; 10897 1869 1770; 10898 1871 1771; 10899 1873 1772;</t>
  </si>
  <si>
    <t>10900 1875 1773; 10901 1877 1774; 10902 1879 1775; 10903 1881 1776;</t>
  </si>
  <si>
    <t>10904 1883 1777; 10905 1885 1778; 10906 1887 1779; 10907 1889 1780;</t>
  </si>
  <si>
    <t>10908 1891 1781; 10909 1893 1782; 10910 1895 1783; 10911 1897 1784;</t>
  </si>
  <si>
    <t>10912 1899 1785; 10913 1901 1786; 10914 1903 1787; 10915 1905 1788;</t>
  </si>
  <si>
    <t>10916 1907 1789; 10917 1909 1790; 10918 1911 1791; 10919 1913 1792;</t>
  </si>
  <si>
    <t>10920 1915 1793; 10921 1763 1764; 10922 1764 1765; 10923 1765 1766;</t>
  </si>
  <si>
    <t>10924 1766 1767; 10925 1767 1768; 10926 1768 1769; 10927 1769 1770;</t>
  </si>
  <si>
    <t>10928 1770 1771; 10929 1771 1772; 10930 1772 1773; 10931 1773 1774;</t>
  </si>
  <si>
    <t>10932 1774 1775; 10933 1775 1776; 10934 1776 1777; 10935 1777 1778;</t>
  </si>
  <si>
    <t>10936 1778 1779; 10937 1779 1780; 10938 1780 1781; 10939 1781 1782;</t>
  </si>
  <si>
    <t>10940 1782 1783; 10941 1783 1784; 10942 1784 1785; 10943 1785 1786;</t>
  </si>
  <si>
    <t>10944 1786 1787; 10945 1787 1788; 10946 1788 1789; 10947 1789 1790;</t>
  </si>
  <si>
    <t>10948 1790 1791; 10949 1791 1792; 10950 1792 1793; 10951 1763 1672;</t>
  </si>
  <si>
    <t>10952 1764 1673; 10953 1765 1674; 10954 1766 1675; 10955 1767 1676;</t>
  </si>
  <si>
    <t>10956 1768 1677; 10957 1769 1678; 10958 1770 1679; 10959 1771 1680;</t>
  </si>
  <si>
    <t>10960 1772 1681; 10961 1773 1682; 10962 1774 1683; 10963 1775 1684;</t>
  </si>
  <si>
    <t>10964 1776 1685; 10965 1777 1686; 10966 1778 1687; 10967 1779 1688;</t>
  </si>
  <si>
    <t>10968 1780 1689; 10969 1781 1690; 10970 1782 1691; 10971 1783 1692;</t>
  </si>
  <si>
    <t>10972 1784 1693; 10973 1785 1694; 10974 1786 1695; 10975 1787 1696;</t>
  </si>
  <si>
    <t>10976 1788 1697; 10977 1789 1698; 10978 1790 1699; 10979 1791 1700;</t>
  </si>
  <si>
    <t>10980 1792 1701; 10981 1793 1702; 10982 1672 1673; 10983 1673 1674;</t>
  </si>
  <si>
    <t>10984 1674 1675; 10985 1675 1676; 10986 1676 1677; 10987 1677 1678;</t>
  </si>
  <si>
    <t>10988 1678 1679; 10989 1679 1680; 10990 1680 1681; 10991 1681 1682;</t>
  </si>
  <si>
    <t>10992 1682 1683; 10993 1683 1684; 10994 1684 1685; 10995 1685 1686;</t>
  </si>
  <si>
    <t>10996 1686 1687; 10997 1687 1688; 10998 1688 1689; 10999 1689 1690;</t>
  </si>
  <si>
    <t>11000 1690 1691; 11001 1691 1692; 11002 1692 1693; 11003 1693 1694;</t>
  </si>
  <si>
    <t>11004 1694 1695; 11005 1695 1696; 11006 1696 1697; 11007 1697 1698;</t>
  </si>
  <si>
    <t>11008 1698 1699; 11009 1699 1700; 11010 1700 1701; 11011 1701 1702;</t>
  </si>
  <si>
    <t>20432 3386 1448; 20433 3387 1456; 20434 3388 2663; 20435 3389 2791;</t>
  </si>
  <si>
    <t>ELEMENT INCIDENCES SHELL</t>
  </si>
  <si>
    <t>19962 87 89 253 249; 19963 249 253 429 425; 19964 89 91 257 253;</t>
  </si>
  <si>
    <t>19965 253 257 433 429; 19966 91 93 261 257; 19967 257 261 437 433;</t>
  </si>
  <si>
    <t>19968 93 96 267 261; 19969 261 267 443 437; 19970 96 100 273 267;</t>
  </si>
  <si>
    <t>19971 267 273 453 443; 19972 100 103 278 273; 19973 273 278 462 453;</t>
  </si>
  <si>
    <t>19974 103 106 283 278; 19975 278 283 467 462; 19976 106 110 290 283;</t>
  </si>
  <si>
    <t>19977 283 290 478 467; 19978 110 113 295 290; 19979 113 117 301 295;</t>
  </si>
  <si>
    <t>19980 290 295 487 478; 19981 295 301 493 487; 20166 50 59 175 166;</t>
  </si>
  <si>
    <t>20167 166 175 351 342; 20168 59 60 176 175; 20169 175 176 352 351;</t>
  </si>
  <si>
    <t>20170 60 61 177 176; 20171 176 177 353 352; 20172 61 51 167 177;</t>
  </si>
  <si>
    <t>20173 177 167 343 353; 20174 51 62 178 167; 20175 167 178 354 343;</t>
  </si>
  <si>
    <t>20176 62 63 179 178; 20177 178 179 355 354; 20178 63 64 180 179;</t>
  </si>
  <si>
    <t>20179 179 180 356 355; 20180 64 52 168 180; 20181 180 168 344 356;</t>
  </si>
  <si>
    <t>20182 52 65 181 168; 20183 168 181 357 344; 20184 65 66 182 181;</t>
  </si>
  <si>
    <t>20185 181 182 358 357; 20186 66 67 183 182; 20187 182 183 359 358;</t>
  </si>
  <si>
    <t>20188 67 53 169 183; 20189 183 169 345 359; 20190 53 68 184 169;</t>
  </si>
  <si>
    <t>20191 169 184 360 345; 20192 68 69 185 184; 20193 184 185 361 360;</t>
  </si>
  <si>
    <t>20194 69 70 186 185; 20195 185 186 362 361; 20196 70 54 170 186;</t>
  </si>
  <si>
    <t>20197 186 170 346 362; 20198 54 71 187 170; 20199 170 187 363 346;</t>
  </si>
  <si>
    <t>20200 71 72 188 187; 20201 187 188 364 363; 20202 72 73 189 188;</t>
  </si>
  <si>
    <t>20203 188 189 365 364; 20204 73 55 171 189; 20205 189 171 347 365;</t>
  </si>
  <si>
    <t>20206 55 74 190 171; 20207 171 190 366 347; 20208 74 75 191 190;</t>
  </si>
  <si>
    <t>20209 190 191 367 366; 20210 75 76 192 191; 20211 191 192 368 367;</t>
  </si>
  <si>
    <t>20212 76 56 172 192; 20213 192 172 348 368; 20214 56 77 193 172;</t>
  </si>
  <si>
    <t>20215 172 193 369 348; 20216 77 78 194 193; 20217 193 194 370 369;</t>
  </si>
  <si>
    <t>20218 78 79 195 194; 20219 194 195 371 370; 20220 79 57 173 195;</t>
  </si>
  <si>
    <t>20221 195 173 349 371; 20222 57 80 196 173; 20223 173 196 372 349;</t>
  </si>
  <si>
    <t>20224 80 81 197 196; 20225 196 197 373 372; 20226 81 82 198 197;</t>
  </si>
  <si>
    <t>20227 197 198 374 373; 20228 82 58 174 198; 20229 198 174 350 374;</t>
  </si>
  <si>
    <t>20230 58 83 199 174; 20231 174 199 375 350; 20232 83 84 200 199;</t>
  </si>
  <si>
    <t>20233 199 200 376 375; 20234 84 85 201 200; 20235 200 201 377 376;</t>
  </si>
  <si>
    <t>20356 88 90 255 251; 20357 251 255 431 427; 20358 90 92 259 255;</t>
  </si>
  <si>
    <t>20359 255 259 435 431; 20360 92 94 263 259; 20361 259 263 439 435;</t>
  </si>
  <si>
    <t>20362 94 97 269 263; 20363 263 269 445 439; 20364 97 101 275 269;</t>
  </si>
  <si>
    <t>20365 269 275 455 445; 20366 101 104 280 275; 20367 275 280 464 455;</t>
  </si>
  <si>
    <t>20368 104 107 285 280; 20369 280 285 469 464; 20370 107 111 292 285;</t>
  </si>
  <si>
    <t>20371 285 292 480 469; 20372 111 115 298 292; 20373 292 298 490 480;</t>
  </si>
  <si>
    <t>20374 115 120 305 298; 20375 298 305 501 490; 20376 120 121 307 305;</t>
  </si>
  <si>
    <t>20377 305 307 503 501; 20378 121 122 309 307; 20379 307 309 505 503;</t>
  </si>
  <si>
    <t>20380 122 124 312 309; 20381 309 312 508 505; 20382 124 125 314 312;</t>
  </si>
  <si>
    <t>20383 312 314 510 508; 20384 125 126 316 314; 20385 314 316 512 510;</t>
  </si>
  <si>
    <t>20386 126 127 318 316; 20387 316 318 514 512; 20388 127 128 320 318;</t>
  </si>
  <si>
    <t>20389 318 320 516 514; 20390 128 130 323 320; 20391 320 323 519 516;</t>
  </si>
  <si>
    <t>20392 130 131 325 323; 20393 323 325 521 519; 20394 131 132 327 325;</t>
  </si>
  <si>
    <t>20395 325 327 523 521; 20396 132 133 329 327; 20397 327 329 525 523;</t>
  </si>
  <si>
    <t>20398 133 135 332 329; 20399 329 332 528 525; 20400 135 136 334 332;</t>
  </si>
  <si>
    <t>20401 332 334 530 528; 20402 136 137 336 334; 20403 334 336 532 530;</t>
  </si>
  <si>
    <t>20404 137 138 338 336; 20405 336 338 534 532; 20406 138 140 341 338;</t>
  </si>
  <si>
    <t>20407 338 341 537 534; 20408 98 102 276 270; 20409 270 276 456 446;</t>
  </si>
  <si>
    <t>20410 102 105 281 276; 20411 276 281 465 456; 20412 105 108 286 281;</t>
  </si>
  <si>
    <t>20413 281 286 470 465; 20414 108 112 293 286; 20415 286 293 481 470;</t>
  </si>
  <si>
    <t>20416 112 114 296 293; 20417 114 118 302 296; 20418 293 296 488 481;</t>
  </si>
  <si>
    <t>20419 296 302 494 488; 20424 96 99 271 267; 20425 99 98 270 271;</t>
  </si>
  <si>
    <t>20426 267 271 447 443; 20427 271 270 446 447; 20428 117 119 303 301;</t>
  </si>
  <si>
    <t>20429 119 118 302 303; 20430 301 303 495 493; 20431 303 302 494 495;</t>
  </si>
  <si>
    <t>START GROUP DEFINITION</t>
  </si>
  <si>
    <t>MEMBER</t>
  </si>
  <si>
    <t>_MS 8420 TO 11011</t>
  </si>
  <si>
    <t>_DIAG 3310 TO 8409</t>
  </si>
  <si>
    <t>_MI 800 TO 3302</t>
  </si>
  <si>
    <t>_COLUMNAS 1 TO 4 6 TO 19 186 TO 199 201 TO 208 409 TO 420 516 517 519 TO 524 -</t>
  </si>
  <si>
    <t>529 530 546 TO 552 556 TO 558 562 567 571 574 575 578 579 582 585 587 589 -</t>
  </si>
  <si>
    <t>590 TO 593 627 645 TO 651 656 TO 661 663 664 671 697 744 749 752 TO 754 758 -</t>
  </si>
  <si>
    <t>759 TO 761 765 768 20432 TO 20435</t>
  </si>
  <si>
    <t>_MENSULAS 594 TO 604 616 TO 625 637 638 641 642 652 653 665 666 669 670 672 -</t>
  </si>
  <si>
    <t>673 TO 675 677 TO 682 684 685 698 TO 709 718 TO 723 736 737 750 751</t>
  </si>
  <si>
    <t>_VASTAGOS 605 TO 615 626 628 TO 636 639 640 643 644 654 655 667 668 676 683 -</t>
  </si>
  <si>
    <t>686 TO 690 692 TO 696 710 TO 717 724 TO 735 738 TO 743 745 746 748 -</t>
  </si>
  <si>
    <t>755 TO 757 762 766 769 TO 777 779</t>
  </si>
  <si>
    <t>_MENS_MURO 91 TO 101 103 119 121 137 139 147 155 166 175 184 280 TO 290 292 -</t>
  </si>
  <si>
    <t>308 310 349 351 363 377 388 397 406</t>
  </si>
  <si>
    <t>_LARG_MURO 56 TO 90 105 106 109 110 113 114 117 118 123 124 127 128 131 132 -</t>
  </si>
  <si>
    <t>135 136 141 142 145 146 150 152 154 157 159 161 163 165 168 170 172 174 177 -</t>
  </si>
  <si>
    <t>179 181 183 245 TO 279 294 295 298 299 302 303 306 307 318 319 326 327 334 -</t>
  </si>
  <si>
    <t>335 343 344 353 354 361 362 372 374 376 379 381 383 385 387 390 392 394 396 -</t>
  </si>
  <si>
    <t>399 401 403 405</t>
  </si>
  <si>
    <t>_ANCLA_MURO 20 TO 55 102 104 107 108 111 112 115 116 120 122 125 126 129 130 -</t>
  </si>
  <si>
    <t>133 134 138 140 143 144 148 149 151 153 156 158 160 162 164 167 169 171 173 -</t>
  </si>
  <si>
    <t>176 178 180 182 185 209 TO 244 291 293 296 297 300 301 304 305 309 311 324 -</t>
  </si>
  <si>
    <t>325 328 329 336 337 350 352 355 356 364 371 373 375 378 380 382 384 386 389 -</t>
  </si>
  <si>
    <t>391 393 395 398 400 402 404 407</t>
  </si>
  <si>
    <t>_CV 559 TO 561 563 TO 566 568 TO 570 572 573 576 577 580 581 583 584 586 588</t>
  </si>
  <si>
    <t>_PUNTAL 536 TO 545</t>
  </si>
  <si>
    <t>_VOLADO 5 200 408 421 TO 456 461 TO 514 527 531 TO 535 553 TO 555</t>
  </si>
  <si>
    <t>_COL_TEMPORAL 515 518 525 526 662 691 747 763 764 767 778 780</t>
  </si>
  <si>
    <t>_TECHO_FACT 312 TO 317 320 TO 323 330 TO 333 338 TO 342 345 TO 348 -</t>
  </si>
  <si>
    <t>357 TO 360 365 TO 370</t>
  </si>
  <si>
    <t>_V1 686 TO 690 692 TO 696 717 725 TO 729 731 TO 735 743 772 776</t>
  </si>
  <si>
    <t>_HSS 2 TO 4 6 TO 11 13 TO 18 91 100 101 103 184 188 TO 199 201 TO 203 205 -</t>
  </si>
  <si>
    <t>206 TO 207 280 289 290 292 406 411 TO 419 515 516 518 TO 520 522 523 525 526 -</t>
  </si>
  <si>
    <t>529 530 536 539 TO 541 546 547 549 TO 552 556 557 559 TO 566 568 TO 577 579 -</t>
  </si>
  <si>
    <t>580 TO 592 594 TO 604 616 TO 625 627 637 638 641 642 646 TO 650 652 653 657 -</t>
  </si>
  <si>
    <t>658 TO 660 662 TO 666 669 TO 675 677 TO 682 684 685 691 697 TO 709 -</t>
  </si>
  <si>
    <t>718 TO 723 736 737 744 747 749 TO 753 758 TO 760 763 TO 765 767 768 778 780 -</t>
  </si>
  <si>
    <t>20432 TO 20435</t>
  </si>
  <si>
    <t>_PESO 1 TO 4 6 TO 19 56 TO 101 103 105 106 109 110 113 114 117 TO 119 121 -</t>
  </si>
  <si>
    <t>123 124 127 128 131 132 135 TO 137 139 141 142 145 TO 147 150 152 154 155 -</t>
  </si>
  <si>
    <t>157 159 161 163 165 166 168 170 172 174 175 177 179 181 183 184 186 TO 199 -</t>
  </si>
  <si>
    <t>201 TO 208 245 TO 290 292 294 295 298 299 302 303 306 TO 308 310 318 319 -</t>
  </si>
  <si>
    <t>326 327 334 335 343 344 349 351 353 354 361 TO 363 372 374 376 377 379 381 -</t>
  </si>
  <si>
    <t>383 385 387 388 390 392 394 396 397 399 401 403 405 406 409 TO 420 516 517 -</t>
  </si>
  <si>
    <t>519 TO 524 529 530 536 TO 552 556 TO 661 663 TO 690 692 TO 746 748 TO 762 -</t>
  </si>
  <si>
    <t>765 766 768 TO 777 779 800 TO 3302 3310 TO 8409 8420 TO 11011 20432 TO 20435</t>
  </si>
  <si>
    <t>FLOOR</t>
  </si>
  <si>
    <t>JOINT</t>
  </si>
  <si>
    <t>END GROUP DEFINITION</t>
  </si>
  <si>
    <t>START USER TABLE</t>
  </si>
  <si>
    <t>*</t>
  </si>
  <si>
    <t>TABLE 1</t>
  </si>
  <si>
    <t>*P1000 SENCILLO CAL 16</t>
  </si>
  <si>
    <t>*C-16</t>
  </si>
  <si>
    <t>*2.35837 4.2 0.280758 4.2 0.280758 7.18265 5.71188 0.026645 3.4203 -</t>
  </si>
  <si>
    <t>*2.46287 1.07966 0.369255 3.91536 3.34445 29.182 3.63848</t>
  </si>
  <si>
    <t>*P1000 SENCILLO CAL 14</t>
  </si>
  <si>
    <t>GENERAL</t>
  </si>
  <si>
    <t>2.66624 4.2 0.317409 4.2 0.317409 8.05752 6.37384 0.028467 3.83684 -</t>
  </si>
  <si>
    <t>2.74134 1.21209 0.415665 4.40965 3.75933 31.5406 3.56518</t>
  </si>
  <si>
    <t>*P1000 SENCILLO CAL 12</t>
  </si>
  <si>
    <t>3.0731 4.2 0.365845 4.2 0.365845 9.18978 7.21752 0.044899 4.376 3.09359 -</t>
  </si>
  <si>
    <t>1.41179 0.48635 5.05606 4.2919 34.2305 3.46831</t>
  </si>
  <si>
    <t>*P1000 DOBLE CAL 14</t>
  </si>
  <si>
    <t>5.34047 8.8 0.303436 4.2 0.63577 35.7064 16.115 0.056988 8.11509 7.67381 -</t>
  </si>
  <si>
    <t>0.831464 0.918895 11.0654 8.81933 131.103 8.19313</t>
  </si>
  <si>
    <t>*P1000 DOBLE CAL 12</t>
  </si>
  <si>
    <t>6.1582 9 0.342122 4.2 0.733119 43.2969 18.3796 0.089872 9.62154 8.75216 -</t>
  </si>
  <si>
    <t>0.973101 0.82345 13.3205 10.1122 134.706 8.31576</t>
  </si>
  <si>
    <t>*P1000 SENCILLO DE 1/4"</t>
  </si>
  <si>
    <t>C-1/4</t>
  </si>
  <si>
    <t>6.5912 4.2 0.784667 4.2 0.784667 16.2426 10.89 0.80085 7.73438 4.48488 -</t>
  </si>
  <si>
    <t>4.00036 1.51164 9.71699 7.48763 22.3678 2.63067</t>
  </si>
  <si>
    <t>*P1000 DOBLE DE 1/4"</t>
  </si>
  <si>
    <t>13.1945 9 0.733026 4.2 1.57077 78.3682 32.4855 1.60272 17.4152 15.4693 -</t>
  </si>
  <si>
    <t>3.02264 0.885593 27.3142 19.4342 77.9508 7.53395</t>
  </si>
  <si>
    <t>*P1000 DOBLE DE 1/4" SECCION OMEGA</t>
  </si>
  <si>
    <t>18.2625 8.4 1.08705 8.2 1.11356 139.913 82.9977 2.93231 33.3125 20.2433 -</t>
  </si>
  <si>
    <t>4.14359 7.9391 43.0807 35.1821 155.311 6.2259</t>
  </si>
  <si>
    <t>*P1000 DOBLE DE 1/4" CON SOLERA DE REFUERZO</t>
  </si>
  <si>
    <t>2-1/4-R</t>
  </si>
  <si>
    <t>19.6341 9.035 1.08656 10.16 0.966243 87.983 79.5446 4.41327 17.3195 -</t>
  </si>
  <si>
    <t>17.6081 8.40304 8.5721 35.8212 28.5673 108.048 6.86189</t>
  </si>
  <si>
    <t>*P1000 DOBLE DE 1/4" SECCION OMEGA CON SOLERA DE REFUERZO</t>
  </si>
  <si>
    <t>24.7141 9.035 1.36768 10.16 1.21624 169.327 138.495 5.09761 37.4824 -</t>
  </si>
  <si>
    <t>27.2628 8.58195 8.99779 49.9033 51.5692 140.034 6.29963</t>
  </si>
  <si>
    <t>TABLE 2</t>
  </si>
  <si>
    <t>* TABLA DE PERFILES MONTEN SENCILLOS</t>
  </si>
  <si>
    <t>MC4-14</t>
  </si>
  <si>
    <t>3.94231 10.16 0.194011 5.08 0.388022 62.7995 13.543 0.042714 12.3621 -</t>
  </si>
  <si>
    <t>4.03196 1.24457 1.41193 14.51 6.54555 298.289 9.77198</t>
  </si>
  <si>
    <t>MC4-12</t>
  </si>
  <si>
    <t>5.48134 10.16 0.269751 5.08 0.539502 86.2017 18.2955 0.108902 16.9688 -</t>
  </si>
  <si>
    <t>5.45789 1.72635 1.9754 20.0454 8.96705 383.52 9.6205</t>
  </si>
  <si>
    <t>MC5-14</t>
  </si>
  <si>
    <t>4.42415 12.7 0.174179 5.08 0.435447 106.272 14.6799 0.048247 16.7358 -</t>
  </si>
  <si>
    <t>4.15155 1.1366 1.89525 19.8227 7.13191 472.455 12.3516</t>
  </si>
  <si>
    <t>MC5-12</t>
  </si>
  <si>
    <t>6.15622 12.7 0.242371 5.08 0.605927 146.321 19.8282 0.131702 23.0426 -</t>
  </si>
  <si>
    <t>5.62188 1.57646 2.65393 27.4352 9.76931 622.035 12.2153</t>
  </si>
  <si>
    <t>MC5.5-14</t>
  </si>
  <si>
    <t>4.66506 13.97 0.166967 5.08 0.45916 133.264 15.1605 0.051015 19.0785 -</t>
  </si>
  <si>
    <t>4.19858 1.08872 2.13831 22.7085 7.38682 579.242 13.6361</t>
  </si>
  <si>
    <t>MC5.5-12</t>
  </si>
  <si>
    <t>6.49365 13.97 0.232414 5.08 0.639139 183.691 20.4754 0.139293 26.2979 -</t>
  </si>
  <si>
    <t>5.6864 1.50923 2.99435 31.4516 10.1177 764.248 13.5052</t>
  </si>
  <si>
    <t>MC6-14</t>
  </si>
  <si>
    <t>5.38782 15.24 0.176766 6.35 0.424238 191.304 27.1637 0.059317 25.1055 -</t>
  </si>
  <si>
    <t>6.06234 1.45424 2.30917 29.3732 10.6615 1201.67 14.8865</t>
  </si>
  <si>
    <t>MC6-12</t>
  </si>
  <si>
    <t>7.50597 15.24 0.246259 6.35 0.591021 264.134 36.9434 0.162095 34.6633 -</t>
  </si>
  <si>
    <t>8.26186 2.0207 3.23302 40.7351 14.6651 1600.33 14.7475</t>
  </si>
  <si>
    <t>MC7-14</t>
  </si>
  <si>
    <t>6.07728 17.78 0.170902 6.35 0.478526 290.714 30.8789 0.06913 32.7012 -</t>
  </si>
  <si>
    <t>6.74683 1.44915 2.82942 38.3359 11.9771 1853.32 17.4382</t>
  </si>
  <si>
    <t>MC8-14</t>
  </si>
  <si>
    <t>6.3515 20.32 0.156287 6.35 0.500118 377.352 29.7404 0.070386 37.141 -</t>
  </si>
  <si>
    <t>6.26121 1.2664 3.28202 44.2822 11.7914 2279.73 20.0074</t>
  </si>
  <si>
    <t>MC8-12</t>
  </si>
  <si>
    <t>8.85573 20.32 0.217907 6.35 0.697301 522.397 40.4373 0.192512 51.417 -</t>
  </si>
  <si>
    <t>8.53537 1.7573 4.59506 61.5144 16.2152 3052.81 19.8842</t>
  </si>
  <si>
    <t>MC10-14</t>
  </si>
  <si>
    <t>8.27885 25.4 0.162969 8.89 0.465627 798.477 74.5089 0.092504 62.8722 -</t>
  </si>
  <si>
    <t>11.1911 1.86757 4.1033 73.7861 21.3744 8663.15 25.0741</t>
  </si>
  <si>
    <t>MC10-12</t>
  </si>
  <si>
    <t>11.5552 25.4 0.227465 8.89 0.649901 1108.11 102.133 0.25329 87.2524 -</t>
  </si>
  <si>
    <t>15.3671 2.5985 5.74464 102.685 29.5408 11734 24.9451</t>
  </si>
  <si>
    <t>MC12-14</t>
  </si>
  <si>
    <t>9.24253 30.48 0.151616 8.89 0.519827 1228.79 78.4549 0.103574 80.6296 -</t>
  </si>
  <si>
    <t>11.4022 1.69587 5.07047 96.0383 22.6738 13185.8 30.1768</t>
  </si>
  <si>
    <t>MC12-12</t>
  </si>
  <si>
    <t>12.905 30.48 0.211696 8.89 0.725815 1707.2 107.526 0.283687 112.021 -</t>
  </si>
  <si>
    <t>15.6585 2.35808 7.09846 133.749 31.3321 17895.6 30.0566</t>
  </si>
  <si>
    <t>TABLE 3</t>
  </si>
  <si>
    <t>* TABLA DE PERFILES MONTEN ESPALDA CON ESPALDA</t>
  </si>
  <si>
    <t>MCE4-14</t>
  </si>
  <si>
    <t>7.88461 10.16 0.388022 10.16 0.388022 125.599 50.4416 0.190629 24.7242 -</t>
  </si>
  <si>
    <t>9.92945 2.97406 2.82353 29.02 13.5702 1417.05 9.38396</t>
  </si>
  <si>
    <t>MCE4-12</t>
  </si>
  <si>
    <t>10.9627 10.16 0.539502 10.16 0.539502 172.403 69.321 0.520752 33.9377 -</t>
  </si>
  <si>
    <t>13.6459 4.18853 3.95087 40.0908 18.9422 1894.08 9.081</t>
  </si>
  <si>
    <t>MCE5-14</t>
  </si>
  <si>
    <t>8.84829 12.7 0.348358 10.16 0.435447 212.545 50.4532 0.233572 33.4717 -</t>
  </si>
  <si>
    <t>9.93172 2.9702 3.7903 39.6454 13.6616 2172.37 12.0033</t>
  </si>
  <si>
    <t>MCE5-12</t>
  </si>
  <si>
    <t>12.3124 12.7 0.484741 10.16 0.605927 292.641 69.3527 0.639194 46.0852 -</t>
  </si>
  <si>
    <t>13.6521 4.17843 5.30746 54.8705 19.1216 2924.18 11.7305</t>
  </si>
  <si>
    <t>MCE5.5-14</t>
  </si>
  <si>
    <t>9.33013 13.97 0.333934 10.16 0.45916 266.527 50.4589 0.255177 38.1571 -</t>
  </si>
  <si>
    <t>9.93286 2.97095 4.27646 45.417 13.7073 2610.58 13.3021</t>
  </si>
  <si>
    <t>MCE5.5-12</t>
  </si>
  <si>
    <t>12.9873 13.97 0.464829 10.16 0.639139 367.382 69.3686 0.69003 52.5959 -</t>
  </si>
  <si>
    <t>13.6552 4.1897 5.98837 62.9031 19.2112 3520.59 13.0403</t>
  </si>
  <si>
    <t>MCE6-14</t>
  </si>
  <si>
    <t>10.7756 15.24 0.353532 12.7 0.424238 382.608 91.9795 0.288227 50.211 -</t>
  </si>
  <si>
    <t>14.485 3.80131 4.61815 58.7465 20.1426 5588.35 14.5329</t>
  </si>
  <si>
    <t>MCE6-12</t>
  </si>
  <si>
    <t>15.0119 15.24 0.492518 12.7 0.591021 528.268 126.857 0.779479 69.3266 -</t>
  </si>
  <si>
    <t>19.9775 5.36819 6.46543 81.4702 28.1991 7580.25 14.255</t>
  </si>
  <si>
    <t>MCE8-14</t>
  </si>
  <si>
    <t>12.703 20.32 0.312574 12.7 0.500118 754.705 92.0026 0.368857 74.282 -</t>
  </si>
  <si>
    <t>14.4886 3.81464 6.56406 88.5643 20.3254 9808.26 19.6949</t>
  </si>
  <si>
    <t>MCE8-12</t>
  </si>
  <si>
    <t>17.7115 20.32 0.435813 12.7 0.697301 1044.79 126.921 1.01655 102.834 -</t>
  </si>
  <si>
    <t>19.9875 5.35836 9.18974 123.029 28.5577 13343.8 19.4484</t>
  </si>
  <si>
    <t>MCE10-14</t>
  </si>
  <si>
    <t>16.5577 25.4 0.325939 17.78 0.465627 1596.95 231.516 0.503022 125.744 -</t>
  </si>
  <si>
    <t>26.0422 5.46774 8.20664 147.572 36.9591 38006.7 24.7481</t>
  </si>
  <si>
    <t>MCE10-12</t>
  </si>
  <si>
    <t>23.1105 25.4 0.454931 17.78 0.649901 2216.21 320.619 1.30413 174.505 -</t>
  </si>
  <si>
    <t>36.0651 7.66271 11.4889 205.37 51.8553 52133.8 24.4901</t>
  </si>
  <si>
    <t>MCE12-14</t>
  </si>
  <si>
    <t>18.4851 30.48 0.303232 17.78 0.519827 2457.59 231.539 0.592048 161.259 -</t>
  </si>
  <si>
    <t>26.0448 5.46867 10.141 192.077 37.1419 54519.2 29.8735</t>
  </si>
  <si>
    <t>MCE12-12</t>
  </si>
  <si>
    <t>25.81 30.48 0.423392 17.78 0.725815 3414.39 320.682 1.62253 224.042 -</t>
  </si>
  <si>
    <t>36.0722 7.69352 14.197 267.499 52.2139 74866.6 29.6332</t>
  </si>
  <si>
    <t>MCE12-10</t>
  </si>
  <si>
    <t>33.1174 30.48 0.543264 17.78 0.931309 4359.19 408.223 3.44726 286.036 -</t>
  </si>
  <si>
    <t>45.9194 9.95377 18.2651 342.343 67.4559 94400.4 29.3935</t>
  </si>
  <si>
    <t>TABLE 4</t>
  </si>
  <si>
    <t>* TABLA DE PERFILES MONTEN EN CAJON</t>
  </si>
  <si>
    <t>MCC4-14</t>
  </si>
  <si>
    <t>7.88461 10.16 0.388022 10.16 0.388022 125.599 116.042 175.619 24.7242 -</t>
  </si>
  <si>
    <t>22.8429 2.79495 2.82393 29.02 26.4836 13.9708 9.38396</t>
  </si>
  <si>
    <t>MCC4-12</t>
  </si>
  <si>
    <t>10.9627 10.16 0.539502 10.16 0.539502 172.403 159.775 241.57 33.9377 -</t>
  </si>
  <si>
    <t>31.4518 3.9221 3.95096 40.0908 36.7481 16.7467 9.081</t>
  </si>
  <si>
    <t>MCC5-14</t>
  </si>
  <si>
    <t>8.84829 12.7 0.348358 10.16 0.435447 212.545 139.994 247.471 33.4717 -</t>
  </si>
  <si>
    <t>27.5578 2.65669 3.79057 39.6454 31.2877 10.7453 12.0033</t>
  </si>
  <si>
    <t>MCC5-12</t>
  </si>
  <si>
    <t>12.3124 12.7 0.484741 10.16 0.605927 292.641 192.817 341.022 46.0852 -</t>
  </si>
  <si>
    <t>37.9561 3.72438 5.308 54.8705 43.4256 16.2466 11.7305</t>
  </si>
  <si>
    <t>MCC5.5-14</t>
  </si>
  <si>
    <t>9.33013 13.97 0.333934 10.16 0.45916 266.527 151.97 285.343 38.1571 -</t>
  </si>
  <si>
    <t>29.9153 2.59117 4.2767 45.417 33.6897 33.452 13.3021</t>
  </si>
  <si>
    <t>MCC5.5-12</t>
  </si>
  <si>
    <t>12.9873 13.97 0.464829 10.16 0.639139 367.382 209.338 393.592 52.5959 -</t>
  </si>
  <si>
    <t>41.2083 3.63431 5.98885 62.9031 46.7643 51.3876 13.0403</t>
  </si>
  <si>
    <t>MCC6-14</t>
  </si>
  <si>
    <t>10.7756 15.24 0.353532 12.7 0.424238 382.608 270.669 466.244 50.211 -</t>
  </si>
  <si>
    <t>42.6251 3.44392 4.61842 58.7465 48.2827 21.8451 14.5329</t>
  </si>
  <si>
    <t>MCC6-12</t>
  </si>
  <si>
    <t>15.0119 15.24 0.492518 12.7 0.591021 528.268 374.048 645.376 69.3266 -</t>
  </si>
  <si>
    <t>58.9052 4.84112 6.46617 81.4702 67.1268 32.7606 14.255</t>
  </si>
  <si>
    <t>MCC7-14</t>
  </si>
  <si>
    <t>11.7393 17.78 0.330127 12.7 0.462178 549.722 308.378 586.363 61.836 -</t>
  </si>
  <si>
    <t>48.5634 3.3115 5.59305 73.0435 54.3107 153.613 17.1197</t>
  </si>
  <si>
    <t>MCC8-14</t>
  </si>
  <si>
    <t>12.703 20.32 0.312574 12.7 0.500118 754.705 346.086 710.714 74.282 -</t>
  </si>
  <si>
    <t>54.5018 3.17783 6.56412 88.5643 60.3386 519.768 19.6949</t>
  </si>
  <si>
    <t>MCC8-12</t>
  </si>
  <si>
    <t>17.7115 20.32 0.435813 12.7 0.697301 1044.79 478.408 982.965 102.834 -</t>
  </si>
  <si>
    <t>75.3398 4.44521 9.19028 123.029 83.91 767.032 19.4484</t>
  </si>
  <si>
    <t>MCC10-14</t>
  </si>
  <si>
    <t>16.5577 25.4 0.325939 17.78 0.465627 1596.95 882.973 1698.39 125.744 -</t>
  </si>
  <si>
    <t>99.3221 4.74569 8.20669 147.572 110.239 1286.25 24.7481</t>
  </si>
  <si>
    <t>23.1105 25.4 0.454931 17.78 0.649901 2216.21 1225.1 2356.69 174.505 -</t>
  </si>
  <si>
    <t>137.807 6.64224 11.4894 205.37 153.597 1894.52 24.4901</t>
  </si>
  <si>
    <t>MCC12-14</t>
  </si>
  <si>
    <t>18.4851 30.48 0.303232 17.78 0.519827 2457.59 1032.07 2198.46 161.259 -</t>
  </si>
  <si>
    <t>116.093 4.47069 10.141 192.077 127.19 5485.4 29.8735</t>
  </si>
  <si>
    <t>25.81 30.48 0.423392 17.78 0.725815 3414.39 1432.14 3054.66 224.042 -</t>
  </si>
  <si>
    <t>161.095 6.26668 14.1971 267.499 177.237 7885.22 29.6332</t>
  </si>
  <si>
    <t>TABLE 5</t>
  </si>
  <si>
    <t>C50X50X127</t>
  </si>
  <si>
    <t>247.548 50 2.47548 50 2.47548 98038.5 98038.5 150902 3921.54 3921.54 -</t>
  </si>
  <si>
    <t>105.986 105.986 4524.66 4524.66 22687.8 45.049</t>
  </si>
  <si>
    <t>C60X60X19</t>
  </si>
  <si>
    <t>441.554 60 3.67962 60 3.67962 248687 248684 382817 8289.55 8289.36 -</t>
  </si>
  <si>
    <t>189.086 189.082 9623.84 9623.76 99715 52.6408</t>
  </si>
  <si>
    <t>C60X80X19</t>
  </si>
  <si>
    <t>518.854 79.9999 3.24284 59.9998 4.3238 489018 313575 589795 12225.3 -</t>
  </si>
  <si>
    <t>10452.4 266.635 175.97 14454.7 11860.2 5.43053e+06 73.5142</t>
  </si>
  <si>
    <t>C60X80X22</t>
  </si>
  <si>
    <t>601.872 79.9999 3.7617 59.9998 5.01562 562623 360055 678730 14065.5 -</t>
  </si>
  <si>
    <t>12001.7 309.983 204.366 16697.2 13687.8 6.31357e+06 72.4765</t>
  </si>
  <si>
    <t>HSSANG</t>
  </si>
  <si>
    <t>134.942 31.76 2.1244 31.76 2.1244 21622.4 21621.4 27578.5 1361.59 -</t>
  </si>
  <si>
    <t>1361.49 53.0025 52.9952 1601.91 1601.86 66766.3 27.5112</t>
  </si>
  <si>
    <t>TABLE 6</t>
  </si>
  <si>
    <t>47.5136 25.08 0.947241 25.08 0.947241 946.599 912.393 188.11 104.097 -</t>
  </si>
  <si>
    <t>100.336 20.1529 20.1591 180.013 189.16 78.0588 23.1855</t>
  </si>
  <si>
    <t>55.6544 27.63 1.00714 27.63 1.00714 1328.67 1275.96 365.567 132.934 -</t>
  </si>
  <si>
    <t>127.66 23.4386 23.434 0 0 110.996 25.6157</t>
  </si>
  <si>
    <t>V64R4C9X100</t>
  </si>
  <si>
    <t>68.4544 27.63 1.23877 27.63 1.23877 1880.35 1827.64 384.477 186.024 -</t>
  </si>
  <si>
    <t>180.809 29.4249 29.4249 0 0 297.444 25.1525</t>
  </si>
  <si>
    <t>81.2544 27.63 1.4704 27.63 1.4704 2433.01 2380.3 419.496 238.035 232.878 -</t>
  </si>
  <si>
    <t>35.014 35.0392 381.712 381.7 644.394 24.6892</t>
  </si>
  <si>
    <t>VS584C12X100</t>
  </si>
  <si>
    <t>84.3776 25.76 1.63776 25.76 1.63776 1898.17 1898.17 219.485 147.374 -</t>
  </si>
  <si>
    <t>147.374 39.8066 39.8068 257.696 257.696 486.286 22.4845</t>
  </si>
  <si>
    <t>VS588C9X100</t>
  </si>
  <si>
    <t>109.178 25.76 2.11913 25.76 2.11913 2990.63 2990.63 191.445 232.192 -</t>
  </si>
  <si>
    <t>232.192 54.5477 54.5416 438.606 438.606 16699.9 21.5217</t>
  </si>
  <si>
    <t>162.243 30.35 2.67286 30.35 2.67286 6031.44 6031.44 635.387 397.459 -</t>
  </si>
  <si>
    <t>397.459 81.6666 81.6718 662.03 662.03 6073.48 25.0043</t>
  </si>
  <si>
    <t>CLIP64</t>
  </si>
  <si>
    <t>14.4 8.14 0.884521 15 0.48 180.164 75.8354 2.01609 24.0218 11.7332 -</t>
  </si>
  <si>
    <t>3.64034 8.15457 36.768 20.688 9.54567 6.37096</t>
  </si>
  <si>
    <t>END</t>
  </si>
  <si>
    <t>ELEMENT PROPERTY</t>
  </si>
  <si>
    <t>19962 TO 19981 20166 TO 20235 20356 TO 20419 20424 TO 20431 THICKNESS 15</t>
  </si>
  <si>
    <t>DEFINE MATERIAL START</t>
  </si>
  <si>
    <t>ISOTROPIC STEEL</t>
  </si>
  <si>
    <t>E 2.09042e+06</t>
  </si>
  <si>
    <t>POISSON 0.3</t>
  </si>
  <si>
    <t>DENSITY 0.00783341</t>
  </si>
  <si>
    <t>ALPHA 1.2e-05</t>
  </si>
  <si>
    <t>DAMP 0.03</t>
  </si>
  <si>
    <t>TYPE STEEL</t>
  </si>
  <si>
    <t>STRENGTH FY 2581.92 FU 4158.4 RY 1.5 RT 1.2</t>
  </si>
  <si>
    <t>ISOTROPIC CONCRETE</t>
  </si>
  <si>
    <t>E 221467</t>
  </si>
  <si>
    <t>POISSON 0.17</t>
  </si>
  <si>
    <t>DENSITY 0.00240262</t>
  </si>
  <si>
    <t>ALPHA 1e-05</t>
  </si>
  <si>
    <t>DAMP 0.05</t>
  </si>
  <si>
    <t>TYPE CONCRETE</t>
  </si>
  <si>
    <t>STRENGTH FCU 281.228</t>
  </si>
  <si>
    <t>ISOTROPIC MAMP</t>
  </si>
  <si>
    <t>E 12000</t>
  </si>
  <si>
    <t>DENSITY 0.0018</t>
  </si>
  <si>
    <t>G 4800</t>
  </si>
  <si>
    <t>END DEFINE MATERIAL</t>
  </si>
  <si>
    <t>MEMBER PROPERTY AMERICAN</t>
  </si>
  <si>
    <t>800 801 806 807 810 811 814 815 822 TO 828 830 TO 832 835 TO 838 841 TO 844 -</t>
  </si>
  <si>
    <t>847 TO 849 852 853 855 TO 868 870 TO 874 876 877 880 TO 887 889 TO 891 894 -</t>
  </si>
  <si>
    <t>895 TO 897 900 TO 903 906 TO 908 910 TO 912 914 TO 946 970 971 973 TO 1001 -</t>
  </si>
  <si>
    <t>1003 TO 1005 1033 TO 1064 UPTABLE 1 C-14</t>
  </si>
  <si>
    <t>1092 TO 1119 1121 TO 1123 1150 TO 1178 1180 TO 1183 1209 TO 1242 1268 TO 1301 -</t>
  </si>
  <si>
    <t>3312 3314 3315 3317 3325 3330 3332 TO 3335 3337 3342 3344 TO 3347 3349 3359 -</t>
  </si>
  <si>
    <t>3364 3367 UPTABLE 1 C-14</t>
  </si>
  <si>
    <t>1328 TO 1355 1357 TO 1361 1381 TO 1384 1387 TO 1414 3372 TO 3375 3383 TO 3385 -</t>
  </si>
  <si>
    <t>3390 TO 3398 3401 TO 3410 3413 TO 3419 3424 3426 3428 3430 3432 3455 3457 -</t>
  </si>
  <si>
    <t>3462 3464 3466 3467 3469 3487 3490 TO 3492 3502 3503 3505 TO 3507 -</t>
  </si>
  <si>
    <t>3509 TO 3548 3550 3558 3559 UPTABLE 1 C-14</t>
  </si>
  <si>
    <t>1416 TO 1421 1426 TO 1433 1438 TO 1443 1445 TO 1464 1467 TO 1473 1475 TO 1501 -</t>
  </si>
  <si>
    <t>3600 TO 3603 3605 3610 3619 3621 TO 3670 3676 3678 3698 3701 3718 TO 3727 -</t>
  </si>
  <si>
    <t>3729 3735 TO 3741 3743 TO 3757 UPTABLE 1 C-14</t>
  </si>
  <si>
    <t>1532 3758 TO 3762 3764 TO 3789 3792 TO 3798 3800 3801 3818 TO 3821 3830 3831 -</t>
  </si>
  <si>
    <t>3833 3835 TO 3847 3849 3852 TO 3857 3859 TO 3861 3863 3865 TO 3871 3873 3874 -</t>
  </si>
  <si>
    <t>3878 TO 3909 3914 3916 TO 3920 3922 3923 3926 3927 3938 3941 3943 -</t>
  </si>
  <si>
    <t>3950 TO 3970 3979 3981 3983 3985 TO 3993 3996 4002 TO 4030 4036 4038 TO 4040 -</t>
  </si>
  <si>
    <t>4042 UPTABLE 1 C-14</t>
  </si>
  <si>
    <t>4043 TO 4049 4054 4055 4060 TO 4090 4099 4101 4103 4105 4107 4110 TO 4112 -</t>
  </si>
  <si>
    <t>4114 4123 TO 4150 4158 TO 4176 4178 TO 4210 4218 4219 4221 4223 4225 4227 -</t>
  </si>
  <si>
    <t>4234 4243 TO 4252 4254 TO 4270 4278 4280 TO 4294 4296 TO 4321 -</t>
  </si>
  <si>
    <t>4322 UPTABLE 1 C-14</t>
  </si>
  <si>
    <t>4323 TO 4329 4337 4339 4341 4343 4363 4365 4367 4369 4371 4372 4374 TO 4376 -</t>
  </si>
  <si>
    <t>4378 TO 4387 4389 4392 TO 4449 4452 TO 4455 4457 4459 4461 4463 4465 4481 -</t>
  </si>
  <si>
    <t>4483 4485 4487 4489 4492 4494 4496 4498 TO 4507 4509 8420 TO 8425 8427 8429 -</t>
  </si>
  <si>
    <t>8445 8446 8450 TO 8453 8456 8457 8461 TO 8463 8467 TO 8469 8473 8474 8476 -</t>
  </si>
  <si>
    <t>8478 8481 TO 8513 UPTABLE 1 C-14</t>
  </si>
  <si>
    <t>4514 TO 4570 4574 4575 4577 4579 4581 4583 4594 4596 4598 4599 4601 4603 4605 -</t>
  </si>
  <si>
    <t>4607 4609 4614 4616 4618 TO 4627 4630 4632 4634 4636 4638 TO 4688 -</t>
  </si>
  <si>
    <t>8542 TO 8573 8603 TO 8606 8609 TO 8620 UPTABLE 1 C-14</t>
  </si>
  <si>
    <t>4690 4692 4697 4699 4701 4703 4714 4716 4718 TO 4721 4723 4725 4727 4734 4736 -</t>
  </si>
  <si>
    <t>4738 4740 TO 4745 4747 8621 TO 8634 8665 8673 TO 8693 8695 8725 8735 TO 8754 -</t>
  </si>
  <si>
    <t>8756 8786 TO 8788 8796 TO 8815 8817 UPTABLE 1 C-14</t>
  </si>
  <si>
    <t>8847 TO 8849 8856 TO 8879 8908 8909 8914 TO 8941 8974 TO 8981 8986 TO 8998 -</t>
  </si>
  <si>
    <t>9000 TO 9003 9030 9031 9035 TO 9041 9047 TO 9059 9061 TO 9067 9072 TO 9078 -</t>
  </si>
  <si>
    <t>9083 TO 9088 9091 9092 9096 TO 9102 9109 TO 9115 9118 TO 9119 -</t>
  </si>
  <si>
    <t>9120 UPTABLE 1 C-14</t>
  </si>
  <si>
    <t>9123 TO 9149 UPTABLE 1 C-14</t>
  </si>
  <si>
    <t>1504 TO 1510 1514 TO 1516 1520 TO 1522 1527 TO 1531 1534 TO 1536 1546 TO 1549 -</t>
  </si>
  <si>
    <t>1563 TO 1568 1573 1574 1580 1586 TO 1591 1593 TO 1595 1623 TO 1627 1633 1639 -</t>
  </si>
  <si>
    <t>1645 TO 1647 1652 TO 1654 1682 TO 1686 1692 1698 1704 TO 1706 1711 TO 1713 -</t>
  </si>
  <si>
    <t>1740 TO 1745 1750 1751 1757 1763 TO 1772 1799 TO 1805 1809 TO 1811 -</t>
  </si>
  <si>
    <t>1815 TO 1817 1822 TO 1833 1851 TO 1853 1858 TO 1865 1867 TO 1877 -</t>
  </si>
  <si>
    <t>1880 TO 1914 1918 TO 1945 1947 TO 1973 1977 TO 2004 2006 TO 2033 -</t>
  </si>
  <si>
    <t>2035 TO 2092 2094 TO 2151 2153 TO 2181 2183 TO 2210 2213 TO 2240 -</t>
  </si>
  <si>
    <t>2242 TO 2268 2272 TO 2278 2280 TO 2290 2293 TO 2306 2311 TO 2318 -</t>
  </si>
  <si>
    <t>2323 TO 2327 2355 TO 2358 4750 TO 4752 4754 4756 4758 TO 4764 4767 4771 4773 -</t>
  </si>
  <si>
    <t>4774 TO 4786 4788 4791 4792 4794 TO 4796 UPTABLE 1 C-14</t>
  </si>
  <si>
    <t>4797 TO 4808 4810 TO 4812 4814 TO 4817 4819 4821 4823 4832 4834 4836 4838 -</t>
  </si>
  <si>
    <t>4839 TO 4841 4843 4845 4847 4854 4856 4858 4860 TO 4865 4870 TO 4876 4878 -</t>
  </si>
  <si>
    <t>4879 TO 4883 4892 TO 4908 4915 TO 4927 4932 TO 4939 4941 4943 4952 4954 4956 -</t>
  </si>
  <si>
    <t>4957 TO 4963 4965 4967 4974 4976 4978 TO 4985 4992 TO 5001 5003 5012 5014 -</t>
  </si>
  <si>
    <t>5015 TO 5025 5027 5036 TO 5043 5045 5052 TO 5061 5063 5072 5074 TO 5085 5087 -</t>
  </si>
  <si>
    <t>5096 TO 5105 6370 6371 UPTABLE 1 C-14</t>
  </si>
  <si>
    <t>5112 TO 5119 5121 5123 5132 5134 5136 TO 5145 5147 5156 5158 TO 5165 5170 -</t>
  </si>
  <si>
    <t>5171 TO 5183 5192 TO 5208 5210 5215 TO 5227 5230 TO 5239 5241 5243 5250 5252 -</t>
  </si>
  <si>
    <t>5254 5256 TO 5263 5265 5267 5269 5274 5276 5278 TO 5285 5287 5290 TO 5348 -</t>
  </si>
  <si>
    <t>5350 TO 5357 5359 5361 5363 5372 5374 TO 5383 5385 5387 5389 5394 5396 5398 -</t>
  </si>
  <si>
    <t>5399 TO 5405 5407 5410 TO 5477 5479 5481 5483 5485 5487 5488 5490 5492 5494 -</t>
  </si>
  <si>
    <t>5495 TO 5505 5507 5509 5511 TO 5514 5516 TO 5527 5532 TO 5589 5592 TO 5597 -</t>
  </si>
  <si>
    <t>5599 5601 5603 5605 5607 TO 5648 5652 TO 5709 5712 TO 5768 5770 TO 6129 6132 -</t>
  </si>
  <si>
    <t>6133 TO 6141 6143 6145 TO 6188 6192 TO 6249 6252 TO 6257 6259 6261 6263 6265 -</t>
  </si>
  <si>
    <t>6267 6268 6270 6272 6274 TO 6287 6289 6291 TO 6294 6296 TO 6307 6312 TO 6369 -</t>
  </si>
  <si>
    <t>6372 TO 6377 6379 6381 6383 6390 6392 6394 6396 TO 6405 6407 6409 6414 6416 -</t>
  </si>
  <si>
    <t>6418 TO 6427 9152 9153 9158 9162 9163 9170 9175 9180 9181 9183 TO 9187 9194 -</t>
  </si>
  <si>
    <t>9195 TO 9199 9207 TO 9209 9213 9219 9236 9242 9244 TO 9248 9256 TO 9260 9268 -</t>
  </si>
  <si>
    <t>9269 9280 UPTABLE 1 C-14</t>
  </si>
  <si>
    <t>9297 9305 TO 9309 9318 TO 9320 UPTABLE 1 C-14</t>
  </si>
  <si>
    <t>9321 9330 9331 9335 9341 9346 9353 9358 9364 9366 TO 9370 9378 TO 9382 9390 -</t>
  </si>
  <si>
    <t>9391 TO 9392 9396 9397 9401 9402 9406 9407 9414 9415 9419 9420 9424 9425 9427 -</t>
  </si>
  <si>
    <t>9428 TO 9433 9438 TO 9444 9450 TO 9454 9457 TO 9459 9461 TO 9468 9475 TO 9486 -</t>
  </si>
  <si>
    <t>9488 TO 9495 9497 TO 9515 9518 TO 9530 9535 TO 9547 9549 TO 9554 -</t>
  </si>
  <si>
    <t>9559 TO 9567 9572 TO 9576 9583 TO 9606 9610 TO 9614 9621 TO 9627 -</t>
  </si>
  <si>
    <t>9634 TO 9636 9640 TO 9669 9671 TO 9674 9683 TO 9687 9701 TO 9730 -</t>
  </si>
  <si>
    <t>9732 TO 9735 9744 TO 9748 9762 TO 9791 9793 TO 9797 9805 TO 9810 -</t>
  </si>
  <si>
    <t>9817 TO 9819 9823 TO 9852 9854 TO 9859 9865 TO 9872 9877 TO 9881 -</t>
  </si>
  <si>
    <t>9888 TO 9896 9901 TO 9911 9915 TO 9922 9924 TO 9934 9936 TO 9942 9945 9946 -</t>
  </si>
  <si>
    <t>9950 TO 9956 9963 TO 9974 UPTABLE 1 C-14</t>
  </si>
  <si>
    <t>2773 TO 2777 2803 TO 2830 2832 TO 2835 2862 TO 2894 2920 TO 2953 2979 TO 3007 -</t>
  </si>
  <si>
    <t>3009 TO 3011 3038 TO 3066 UPTABLE 1 C-14</t>
  </si>
  <si>
    <t>2567 TO 2571 2577 2583 2589 TO 2593 2596 TO 2599 2608 TO 2612 2625 TO 2631 -</t>
  </si>
  <si>
    <t>2635 TO 2637 2641 TO 2643 2648 TO 2653 2655 TO 2681 2684 TO 2703 -</t>
  </si>
  <si>
    <t>2706 TO 2712 2714 TO 2719 2725 TO 2730 2736 TO 2741 2743 TO 2771 -</t>
  </si>
  <si>
    <t>2797 TO 2800 7870 7879 7881 7883 TO 7896 7898 7901 TO 7929 UPTABLE 1 C-14</t>
  </si>
  <si>
    <t>2478 TO 2480 2508 TO 2512 2518 2524 2530 TO 2532 2537 TO 2539 2550 2551 2594 -</t>
  </si>
  <si>
    <t>7630 7639 7690 7700 7702 TO 7710 7712 7716 7718 7720 7721 7724 TO 7750 7759 -</t>
  </si>
  <si>
    <t>7761 7763 TO 7771 7773 7774 7781 7783 7785 TO 7810 7818 7820 7826 TO 7829 -</t>
  </si>
  <si>
    <t>7838 TO 7841 7850 TO 7853 7856 TO 7867 UPTABLE 1 C-14</t>
  </si>
  <si>
    <t>2389 TO 2394 2399 2400 2406 2412 TO 2421 2448 TO 2453 2459 2465 2471 TO 2473 -</t>
  </si>
  <si>
    <t>7452 TO 7475 7517 7519 7521 7523 7525 7527 TO 7531 7533 7534 7543 -</t>
  </si>
  <si>
    <t>7545 TO 7570 7572 7580 TO 7598 7600 TO 7629 7641 7643 7645 TO 7654 -</t>
  </si>
  <si>
    <t>7663 TO 7689 UPTABLE 1 C-14</t>
  </si>
  <si>
    <t>2330 TO 2336 2340 TO 2343 2345 TO 2348 2353 2354 2359 TO 2362 7210 7212 7214 -</t>
  </si>
  <si>
    <t>7216 7218 TO 7224 7270 7279 7281 7283 7285 7296 7301 7303 7305 7307 7309 -</t>
  </si>
  <si>
    <t>7314 7316 TO 7327 7334 TO 7338 7340 TO 7389 7392 TO 7395 7397 7399 7401 7403 -</t>
  </si>
  <si>
    <t>7405 7407 7409 7410 7421 7423 7425 7427 TO 7429 7434 TO 7436 7438 TO 7448 -</t>
  </si>
  <si>
    <t>7476 TO 7509 UPTABLE 1 C-14</t>
  </si>
  <si>
    <t>6970 TO 6972 6974 6976 6978 TO 6984 6987 TO 6989 6991 6993 TO 7008 -</t>
  </si>
  <si>
    <t>7010 TO 7024 7030 7032 7034 7037 7039 7041 7043 7054 7056 7058 TO 7061 7063 -</t>
  </si>
  <si>
    <t>7065 7067 7074 7076 7078 TO 7085 7087 7090 TO 7092 7094 7096 7098 TO 7148 -</t>
  </si>
  <si>
    <t>7150 TO 7152 7159 7161 7163 7172 7174 7176 7178 7179 7181 7183 7185 7187 -</t>
  </si>
  <si>
    <t>7189 7194 7196 7198 TO 7207 7225 TO 7269 UPTABLE 1 C-14</t>
  </si>
  <si>
    <t>6732 TO 6743 6752 6754 6792 TO 6799 6801 6803 6805 6812 6814 6816 TO 6825 -</t>
  </si>
  <si>
    <t>6827 6834 6836 6838 TO 6845 6852 TO 6863 6872 TO 6888 6895 TO 6907 -</t>
  </si>
  <si>
    <t>6912 TO 6917 6919 6921 6923 6932 6934 6936 6938 TO 6941 6943 6945 6947 6954 -</t>
  </si>
  <si>
    <t>6956 6958 TO 6965 6967 7025 TO 7028 10677 TO 10706 10708 UPTABLE 1 C-14</t>
  </si>
  <si>
    <t>6550 TO 6563 6572 TO 6588 6590 6595 TO 6607 6610 TO 6619 6621 6623 6632 6634 -</t>
  </si>
  <si>
    <t>6636 TO 6645 6647 6656 6658 TO 6665 6670 TO 6681 6683 6692 6694 TO 6705 6707 -</t>
  </si>
  <si>
    <t>6716 TO 6725 6755 TO 6765 6767 6776 TO 6783 10555 10561 TO 10584 -</t>
  </si>
  <si>
    <t>10616 TO 10618 10621 10624 TO 10645 UPTABLE 1 C-14</t>
  </si>
  <si>
    <t>6430 TO 6488 6490 TO 6499 6501 6503 6512 6514 6516 TO 6523 6525 6527 6529 -</t>
  </si>
  <si>
    <t>6534 6536 6538 TO 6545 6547 10372 TO 10374 10377 10378 10404 TO 10406 10433 -</t>
  </si>
  <si>
    <t>10434 TO 10435 10437 TO 10445 10450 TO 10462 10464 TO 10466 10500 TO 10521 -</t>
  </si>
  <si>
    <t>10524 UPTABLE 1 C-14</t>
  </si>
  <si>
    <t>10098 TO 10102 10128 10134 10151 10159 TO 10163 10172 TO 10175 10183 10184 -</t>
  </si>
  <si>
    <t>10195 10207 10212 10218 10220 TO 10225 10231 TO 10237 10244 TO 10246 10250 -</t>
  </si>
  <si>
    <t>10256 10261 10268 10273 10278 10279 10282 TO 10308 10311 10312 -</t>
  </si>
  <si>
    <t>10316 TO 10322 10329 TO 10335 10338 TO 10340 10343 TO 10348 10353 TO 10359 -</t>
  </si>
  <si>
    <t>10364 TO 10368 10379 TO 10383 10389 TO 10401 UPTABLE 1 C-14</t>
  </si>
  <si>
    <t>9976 TO 9982 9986 TO 9994 9999 TO 10003 10006 10007 10011 10012 10016 10017 -</t>
  </si>
  <si>
    <t>10024 10025 10029 10030 10034 10035 10037 TO 10041 10049 TO 10053 -</t>
  </si>
  <si>
    <t>10061 TO 10064 10067 10068 10073 10078 10085 10090 10096 10111 TO 10114 -</t>
  </si>
  <si>
    <t>10122 10123 UPTABLE 1 C-14</t>
  </si>
  <si>
    <t>3068 TO 3070 3098 TO 3130 3153 3154 3157 TO 3184 3186 TO 3191 3196 TO 3198 -</t>
  </si>
  <si>
    <t>3202 3203 3208 3212 3213 3215 TO 3247 3249 TO 3251 3254 TO 3257 3260 TO 3263 -</t>
  </si>
  <si>
    <t>3266 TO 3268 3271 3272 3274 TO 3276 3279 3280 3286 3290 TO 3292 8170 8178 -</t>
  </si>
  <si>
    <t>8187 8188 8199 8200 8202 8204 8207 8221 8227 8230 8238 8239 8245 8247 8248 -</t>
  </si>
  <si>
    <t>8252 TO 8279 8281 8282 8284 8286 8288 8315 8317 8322 8324 TO 8327 8329 8334 -</t>
  </si>
  <si>
    <t>8347 8352 TO 8356 8361 TO 8365 8370 TO 8377 8382 TO 8389 8394 TO 8399 8405 -</t>
  </si>
  <si>
    <t>8407 UPTABLE 1 C-14</t>
  </si>
  <si>
    <t>7936 7938 TO 7940 7946 TO 7948 7958 TO 7961 7971 7979 TO 7987 7992 TO 7999 -</t>
  </si>
  <si>
    <t>8001 8003 8005 TO 8048 8052 TO 8054 8056 8058 8067 8068 8079 8080 8091 8100 -</t>
  </si>
  <si>
    <t>8101 TO 8105 8118 8119 8123 8125 8127 8128 8130 TO 8168 10829 TO 10832 10860 -</t>
  </si>
  <si>
    <t>10861 TO 10893 10896 10897 10901 TO 10903 10907 TO 10909 10913 10914 10918 -</t>
  </si>
  <si>
    <t>10919 10921 TO 10931 10934 TO 10937 10940 TO 10942 10946 10948 TO 10954 -</t>
  </si>
  <si>
    <t>10957 TO 10959 10961 TO 10965 10967 TO 10971 10973 TO 10976 10978 TO 10980 -</t>
  </si>
  <si>
    <t>10983 TO 10987 10989 10990 10996 10997 11008 UPTABLE 1 C-14</t>
  </si>
  <si>
    <t>10738 TO 10767 10769 10770 10800 TO 10827 UPTABLE 1 C-14</t>
  </si>
  <si>
    <t>802 805 809 833 834 839 840 845 846 869 875 879 1002 1008 1013 TO 1015 1018 -</t>
  </si>
  <si>
    <t>1025 1032 1091 1125 1146 TO 1148 1179 1184 1205 TO 1207 1263 1266 2802 2831 -</t>
  </si>
  <si>
    <t>2843 2848 2861 2974 2975 3008 3033 3034 3079 3084 3085 3097 3136 3156 3258 -</t>
  </si>
  <si>
    <t>3259 3269 3270 3277 3281 3284 3289 3293 3295 3296 3310 3311 3313 3316 3321 -</t>
  </si>
  <si>
    <t>3322 TO 3324 3327 3328 3331 3336 3339 3340 3343 3348 3351 3352 3355 3357 3358 -</t>
  </si>
  <si>
    <t>3361 3362 3365 3368 3369 8171 TO 8177 8179 TO 8185 8189 TO 8194 8196 8198 -</t>
  </si>
  <si>
    <t>8201 8203 8208 8210 8213 TO 8220 8222 TO 8226 8228 8231 TO 8234 8236 8237 -</t>
  </si>
  <si>
    <t>8240 8241 8246 8249 8280 8283 8290 TO 8300 8302 TO 8305 8307 8308 8310 8311 -</t>
  </si>
  <si>
    <t>8316 8319 8320 8323 8328 8331 8332 8335 8337 TO 8339 8341 8342 8344 TO 8346 -</t>
  </si>
  <si>
    <t>8348 8350 8351 8357 8360 8366 8369 8378 8381 8390 8393 8400 TO 8404 8406 -</t>
  </si>
  <si>
    <t>8408 8409 UPTABLE 1 2-14</t>
  </si>
  <si>
    <t>1309 UPTABLE 1 2-14</t>
  </si>
  <si>
    <t>1327 1356 1465 1511 TO 1513 1518 1523 1525 1538 1539 1544 1545 1551 1552 1556 -</t>
  </si>
  <si>
    <t>1557 TO 1561 1569 1576 1578 1581 1585 2454 2458 2461 2463 2466 2470 2475 2477 -</t>
  </si>
  <si>
    <t>2481 2482 2489 2490 2493 2494 2501 TO 2504 2513 2519 2522 2525 2529 2536 -</t>
  </si>
  <si>
    <t>2540 2541 2548 2549 2553 2560 TO 2563 2566 2572 2579 2581 2584 2588 2595 -</t>
  </si>
  <si>
    <t>2600 2601 2605 2606 2613 2614 2617 TO 2619 2622 2623 2632 TO 2634 2639 2644 -</t>
  </si>
  <si>
    <t>2646 2654 2704 3370 3376 3378 3379 3381 3386 TO 3389 3399 3400 3411 3412 -</t>
  </si>
  <si>
    <t>3420 TO 3423 3433 TO 3437 3440 TO 3451 3453 3454 3456 3458 TO 3461 3463 3468 -</t>
  </si>
  <si>
    <t>3470 TO 3473 3475 TO 3483 3485 3488 3489 3494 TO 3497 3500 3551 3553 TO 3555 -</t>
  </si>
  <si>
    <t>3557 3560 TO 3574 3576 3579 3580 3583 3585 3587 3588 3591 3592 3594 TO 3599 -</t>
  </si>
  <si>
    <t>3608 3609 3611 TO 3614 3620 3671 TO 3673 3675 3677 3682 TO 3685 3690 TO 3697 -</t>
  </si>
  <si>
    <t>3702 3703 3705 3706 3708 3709 3714 3728 3730 3732 TO 3734 3790 3791 3810 -</t>
  </si>
  <si>
    <t>3812 3814 TO 3816 3824 TO 3827 3850 3851 3910 7571 7631 TO 7636 7691 TO 7695 -</t>
  </si>
  <si>
    <t>7751 TO 7756 7811 TO 7815 7817 7832 7871 TO 7875 7930 7932 7933 7935 7942 -</t>
  </si>
  <si>
    <t>7943 TO 7945 7951 TO 7956 7965 TO 7968 7976 7988 7990 7991 8050 8051 8061 -</t>
  </si>
  <si>
    <t>8062 TO 8065 8071 TO 8076 8083 8085 8087 8088 8094 TO 8098 8108 TO 8110 8112 -</t>
  </si>
  <si>
    <t>8113 TO 8114 UPTABLE 1 2-14</t>
  </si>
  <si>
    <t>1596 1597 1604 1605 1608 1609 1616 TO 1619 1622 1628 1634 1638 1649 1651 1655 -</t>
  </si>
  <si>
    <t>1656 1663 TO 1668 1675 TO 1677 1693 1694 1696 1699 1703 1708 1710 1714 1715 -</t>
  </si>
  <si>
    <t>1722 TO 1727 1734 TO 1737 1746 1753 TO 1755 1762 1773 TO 1775 1781 TO 1787 -</t>
  </si>
  <si>
    <t>1792 TO 1797 1806 1808 1818 1820 1821 1835 TO 1839 1847 TO 1850 1856 2182 -</t>
  </si>
  <si>
    <t>2241 2269 2271 2291 2307 TO 2310 2320 TO 2322 2328 2337 TO 2339 2349 2351 -</t>
  </si>
  <si>
    <t>2364 2365 2370 TO 2372 2375 TO 2377 2382 TO 2387 2395 2402 TO 2404 2411 2422 -</t>
  </si>
  <si>
    <t>2423 2430 TO 2435 2442 TO 2445 3912 3913 3930 3971 TO 3973 3976 4031 TO 4035 -</t>
  </si>
  <si>
    <t>4091 TO 4095 4100 4151 TO 4153 4155 4211 TO 4215 4220 4222 4237 4271 4273 -</t>
  </si>
  <si>
    <t>4330 4332 4333 4342 4344 4353 4355 4357 4390 4391 4450 7093 7158 7160 7162 -</t>
  </si>
  <si>
    <t>7164 7166 TO 7171 7173 7175 7184 7186 7188 7190 7193 7195 7197 7208 7209 -</t>
  </si>
  <si>
    <t>7211 7213 7271 7278 7280 7282 7284 7286 7293 7306 7330 7333 7390 7391 7402 -</t>
  </si>
  <si>
    <t>7404 7415 7424 7450 7451 7510 7512 7513 7522 7573 7575 8426 8430 TO 8433 -</t>
  </si>
  <si>
    <t>8436 TO 8439 8441 TO 8444 8447 8448 8454 8455 8458 8460 8464 TO 8466 8470 -</t>
  </si>
  <si>
    <t>8471 TO 8472 8475 10828 10833 TO 10836 10840 TO 10842 10846 TO 10848 10852 -</t>
  </si>
  <si>
    <t>10853 10855 TO 10858 10894 10895 10898 10900 10904 10906 10910 10912 10915 -</t>
  </si>
  <si>
    <t>10916 TO 10917 10932 10933 10939 10943 TO 10945 10947 10991 TO 10994 10999 -</t>
  </si>
  <si>
    <t>11000 TO 11001 11003 TO 11007 11009 11010 UPTABLE 1 2-14</t>
  </si>
  <si>
    <t>1878 1879 1915 1917 1946 1976 4451 4462 4464 4466 4469 4471 4473 4475 4484 -</t>
  </si>
  <si>
    <t>4486 4488 4510 4513 4571 4578 4580 4582 4584 4586 TO 4591 4593 4595 4604 -</t>
  </si>
  <si>
    <t>4606 4608 4610 4613 4615 4617 4628 4629 4631 4633 4698 4700 4702 -</t>
  </si>
  <si>
    <t>4704 TO 4711 4713 4715 4724 4726 4728 4730 TO 4733 4735 4737 4746 4748 4749 -</t>
  </si>
  <si>
    <t>4820 4822 4827 4828 4830 4833 4835 4844 4846 4851 4852 4857 4866 4868 4930 -</t>
  </si>
  <si>
    <t>4931 4942 4953 4966 4977 4986 4987 4990 4991 5004 5011 5028 5035 5046 5050 -</t>
  </si>
  <si>
    <t>5051 5064 5066 5069 5071 5088 5090 5093 5095 5106 6500 6502 6507 6508 6513 -</t>
  </si>
  <si>
    <t>6526 6531 6532 6537 6546 6548 6549 6622 6633 6646 6657 6666 6667 6669 6684 -</t>
  </si>
  <si>
    <t>6686 6689 6691 6708 6710 6713 6715 6726 6730 6731 6744 6751 6768 6775 6790 -</t>
  </si>
  <si>
    <t>6791 6802 6813 6826 6837 6846 6847 6850 6851 6910 6911 6920 6922 6927 6928 -</t>
  </si>
  <si>
    <t>6930 6933 6935 6944 6946 6951 6952 6957 6966 6968 6969 7038 7040 7042 7044 -</t>
  </si>
  <si>
    <t>7045 TO 7051 7053 7055 7064 7066 7068 7070 TO 7073 7075 7077 7086 7088 7089 -</t>
  </si>
  <si>
    <t>8515 TO 8518 8522 TO 8524 8528 TO 8530 8534 8535 8537 TO 8539 8575 8576 8600 -</t>
  </si>
  <si>
    <t>8601 8636 8637 8663 8664 8668 8669 8694 8697 8698 8724 8727 TO 8733 8758 -</t>
  </si>
  <si>
    <t>8759 8789 TO 8793 8819 8820 10463 10494 10496 TO 10498 10522 10523 10525 -</t>
  </si>
  <si>
    <t>10527 TO 10529 10558 10559 10586 10588 10589 10615 10646 10649 10650 10676 -</t>
  </si>
  <si>
    <t>10707 10710 10711 10737 10768 10771 10772 10796 10798 UPTABLE 1 2-14</t>
  </si>
  <si>
    <t>5110 5111 5122 5133 5146 5157 5166 5167 5169 5240 5242 5247 5248 5253 5266 -</t>
  </si>
  <si>
    <t>5271 5272 5277 5286 5288 5289 5360 5362 5364 5366 5369 5371 5373 5386 5388 -</t>
  </si>
  <si>
    <t>5390 5393 5395 5397 5408 5409 5480 5482 5484 5529 TO 5531 5590 5591 5650 -</t>
  </si>
  <si>
    <t>5651 5710 5711 6130 6131 6190 6191 6250 6251 6260 6262 6264 6309 TO 6311 -</t>
  </si>
  <si>
    <t>6380 6382 6384 6386 6389 6391 6393 6406 6408 6410 6413 6415 6417 6428 6429 -</t>
  </si>
  <si>
    <t>8851 8880 TO 8882 8911 8942 8943 8953 8963 TO 8966 8969 TO 8972 8982 TO 8984 -</t>
  </si>
  <si>
    <t>8999 9005 9006 9011 TO 9017 9022 TO 9024 9026 TO 9029 9032 9033 9043 TO 9046 -</t>
  </si>
  <si>
    <t>9060 9068 TO 9071 9080 TO 9082 9089 9090 9094 9095 9103 9104 9107 9108 9117 -</t>
  </si>
  <si>
    <t>9121 9154 TO 9156 9160 9161 9164 9169 9172 9173 9176 TO 9179 9182 -</t>
  </si>
  <si>
    <t>9214 TO 9218 9224 9237 9243 9249 9255 9261 10036 10069 TO 10072 10091 10094 -</t>
  </si>
  <si>
    <t>10095 10097 10121 10129 TO 10133 10139 10152 10158 10182 10186 -</t>
  </si>
  <si>
    <t>10189 TO 10194 10213 10217 10219 10252 TO 10254 10258 10259 10262 10267 -</t>
  </si>
  <si>
    <t>10270 10271 10274 TO 10277 10280 10309 10313 TO 10315 10323 10324 10327 -</t>
  </si>
  <si>
    <t>10328 10337 10341 10342 10349 TO 10352 10360 TO 10363 10370 10385 TO 10388 -</t>
  </si>
  <si>
    <t>10402 10403 10408 10409 10414 TO 10420 10425 TO 10427 10429 TO 10431 10447 -</t>
  </si>
  <si>
    <t>10448 10467 10468 10478 10479 10488 TO 10491 UPTABLE 1 2-14</t>
  </si>
  <si>
    <t>813 816 1386 1533 1592 1632 1640 1691 2319 2517 3287 3320 3356 3427 3439 3474 -</t>
  </si>
  <si>
    <t>3484 3493 3498 3552 3556 3575 3578 3581 3582 3584 3586 3589 3615 3616 3688 -</t>
  </si>
  <si>
    <t>3689 3707 3715 TO 3717 3742 3802 3805 3807 3808 3811 3813 3817 3862 3876 -</t>
  </si>
  <si>
    <t>3877 3928 3932 3934 3935 3944 3975 3978 3994 3995 4037 4059 4098 4106 4117 -</t>
  </si>
  <si>
    <t>4118 TO 4119 4154 4157 4216 4224 4226 4228 4229 4236 4238 4239 4275 TO 4277 -</t>
  </si>
  <si>
    <t>4334 4336 4346 4348 4349 4352 4354 4358 4364 4458 4460 4468 4470 4495 4508 -</t>
  </si>
  <si>
    <t>4512 4573 4576 4635 4695 4753 4755 4813 4818 4825 4837 4884 4940 5044 5062 -</t>
  </si>
  <si>
    <t>5086 5184 5245 5367 5486 5489 5491 5493 5602 5604 5649 6189 6266 6269 6271 -</t>
  </si>
  <si>
    <t>6387 6505 6564 6635 6682 6784 6800 6815 6918 6925 7033 7095 7153 TO 7156 -</t>
  </si>
  <si>
    <t>7215 7272 7273 7276 7288 7291 7297 7302 7308 7329 7332 7400 7514 7518 7520 -</t>
  </si>
  <si>
    <t>7537 7539 7540 7542 7577 TO 7579 7637 7638 7640 7657 7659 7660 7662 7696 -</t>
  </si>
  <si>
    <t>7697 7757 7758 7760 7777 7779 7816 7833 TO 7837 7844 TO 7847 7876 7880 7934 -</t>
  </si>
  <si>
    <t>7941 7950 7957 7963 7964 7969 7989 8000 8002 8004 8059 8060 8069 8070 8077 -</t>
  </si>
  <si>
    <t>8078 8081 8084 8086 8089 8115 8116 8120 8122 8195 8235 8244 8251 8459 8540 -</t>
  </si>
  <si>
    <t>8667 8973 9150 9267 9274 TO 9276 9278 9279 9285 9292 9298 9310 9316 9322 -</t>
  </si>
  <si>
    <t>9328 9332 9336 TO 9340 9359 9362 9363 9365 9914 9947 9948 9958 TO 9961 9975 -</t>
  </si>
  <si>
    <t>10008 TO 10010 10014 10015 10018 10023 10026 10027 10031 TO 10033 10557 -</t>
  </si>
  <si>
    <t>10982 10995 UPTABLE 1 2-14</t>
  </si>
  <si>
    <t>898 899 968 1019 1020 1026 1028 1303 1310 TO 1313 1321 1524 1543 1555 1678 -</t>
  </si>
  <si>
    <t>1780 1807 1819 2350 2554 2645 2783 2790 2837 2844 TO 2847 3092 3142 3150 -</t>
  </si>
  <si>
    <t>3248 3363 3438 3499 3590 3593 3617 3686 3687 3804 3828 3829 3924 3925 3931 -</t>
  </si>
  <si>
    <t>3949 3984 4104 4351 4467 4490 4493 4611 4911 4944 4947 5047 5124 5127 5128 -</t>
  </si>
  <si>
    <t>5151 5152 5155 5273 5368 5392 6412 6506 6509 6530 6533 6624 6627 6628 6631 -</t>
  </si>
  <si>
    <t>6648 6651 6652 6785 6804 6807 6832 6849 6871 6929 6949 7165 7191 7192 7315 -</t>
  </si>
  <si>
    <t>7328 7406 7449 7524 7824 7825 7831 7974 7975 8066 8090 8093 8111 8289 8301 -</t>
  </si>
  <si>
    <t>8313 8541 8577 8590 8599 8602 8638 8661 8666 8785 8821 8846 8903 TO 8905 -</t>
  </si>
  <si>
    <t>8907 8944 8952 8954 8968 9105 9106 9277 9296 9299 9300 9347 9352 9360 9361 -</t>
  </si>
  <si>
    <t>9398 TO 9400 9404 9405 9408 9413 9416 9417 9421 TO 9423 9426 9435 9455 9469 -</t>
  </si>
  <si>
    <t>9470 TO 9474 9487 9516 9531 TO 9534 9548 9555 TO 9558 9568 TO 9570 9577 9579 -</t>
  </si>
  <si>
    <t>9580 TO 9582 9607 TO 9609 9615 TO 9620 9628 TO 9633 9638 9670 9676 TO 9682 -</t>
  </si>
  <si>
    <t>9689 TO 9695 9698 TO 9700 9731 9737 TO 9743 9750 TO 9756 9759 TO 9761 9792 -</t>
  </si>
  <si>
    <t>9798 TO 9803 9811 TO 9816 9821 9853 9860 TO 9863 9873 TO 9875 9882 -</t>
  </si>
  <si>
    <t>9884 TO 9887 9897 TO 9899 9912 9913 9923 9943 10019 10022 10079 10084 10092 -</t>
  </si>
  <si>
    <t>10093 10145 10153 10214 10216 10325 10326 10469 10476 10480 10495 -</t>
  </si>
  <si>
    <t>10550 TO 10552 10590 10612 10613 10651 10674 10712 10734 10735 10773 10786 -</t>
  </si>
  <si>
    <t>10795 10797 10955 UPTABLE 1 2-14</t>
  </si>
  <si>
    <t>2 TO 4 6 TO 11 13 TO 18 188 TO 199 201 TO 203 205 TO 207 411 TO 419 515 516 -</t>
  </si>
  <si>
    <t>518 525 526 529 530 546 547 549 TO 552 556 557 562 571 574 575 579 582 585 -</t>
  </si>
  <si>
    <t>587 589 TO 592 604 625 627 646 TO 650 657 TO 660 662 TO 664 671 TO 675 677 -</t>
  </si>
  <si>
    <t>678 TO 682 691 697 TO 701 704 TO 709 723 744 747 749 759 763 TO 765 767 768 -</t>
  </si>
  <si>
    <t>778 780 TABLE ST HSST12X12X0.313</t>
  </si>
  <si>
    <t>91 100 101 103 184 280 289 290 292 406 519 520 522 523 752 753 758 -</t>
  </si>
  <si>
    <t>760 TABLE ST HSST14X14X0.375</t>
  </si>
  <si>
    <t>594 TO 603 616 TO 624 637 638 641 642 652 653 665 666 669 670 684 685 702 -</t>
  </si>
  <si>
    <t>703 718 TO 722 736 737 750 751 TABLE ST HSST10X10X0.313</t>
  </si>
  <si>
    <t>MEMBER PROPERTY</t>
  </si>
  <si>
    <t>605 606 609 TO 612 626 628 630 TO 633 635 639 654 667 676 683 710 TO 716 724 -</t>
  </si>
  <si>
    <t>730 738 TO 742 745 746 748 755 TO 757 762 766 769 773 777 -</t>
  </si>
  <si>
    <t>779 UPTABLE 6 V51R4C6X100</t>
  </si>
  <si>
    <t>56 TO 90 105 106 109 110 113 114 117 118 123 124 127 128 131 132 135 136 141 -</t>
  </si>
  <si>
    <t>142 145 146 150 152 154 157 159 161 163 165 168 170 172 174 177 179 181 183 -</t>
  </si>
  <si>
    <t>245 TO 279 294 295 298 299 302 303 306 307 318 319 326 327 334 335 343 344 -</t>
  </si>
  <si>
    <t>353 354 361 362 372 374 376 379 381 383 385 387 390 392 394 396 399 401 403 -</t>
  </si>
  <si>
    <t>405 429 TO 432 447 TO 450 469 TO 472 487 TO 490 505 TO 507 -</t>
  </si>
  <si>
    <t>508 UPTABLE 4 MCC10-12</t>
  </si>
  <si>
    <t>20 TO 55 102 104 107 108 111 112 115 116 120 122 125 126 129 130 133 134 138 -</t>
  </si>
  <si>
    <t>140 143 144 148 149 151 153 156 158 160 162 164 167 169 171 173 176 178 180 -</t>
  </si>
  <si>
    <t>182 185 209 TO 244 291 293 296 297 300 301 304 305 309 311 324 325 328 329 -</t>
  </si>
  <si>
    <t>336 337 350 352 355 356 364 371 373 375 378 380 382 384 386 389 391 393 395 -</t>
  </si>
  <si>
    <t>398 400 402 404 407 457 TO 460 PRIS YD 1.27</t>
  </si>
  <si>
    <t>426 TO 428 433 TO 438 444 TO 446 451 TO 456 466 TO 468 473 TO 478 484 TO 486 -</t>
  </si>
  <si>
    <t>491 TO 496 502 TO 504 509 TO 514 UPTABLE 4 MCC10-14</t>
  </si>
  <si>
    <t>528 531 TO 535 TABLE ST HSST3.5X3.5X0.25</t>
  </si>
  <si>
    <t>312 TO 317 338 TO 342 365 TO 370 UPTABLE 3 MCE8-14</t>
  </si>
  <si>
    <t>829 850 878 950 965 1065 1066 1088 1089 1124 1243 1264 1265 1325 1367 1368 -</t>
  </si>
  <si>
    <t>1374 1466 1502 1517 1519 1526 1537 1550 1575 1579 1606 1607 1681 1697 2344 -</t>
  </si>
  <si>
    <t>2352 2363 2373 2374 2407 2460 2464 2491 2492 2507 2523 2552 2576 2578 2582 -</t>
  </si>
  <si>
    <t>2607 2620 2621 2638 2640 2647 2682 2705 2855 2895 2915 TO 2918 2954 2976 -</t>
  </si>
  <si>
    <t>2977 3013 3035 3036 3093 3139 3149 3185 3366 3425 3431 3452 3486 3577 3607 -</t>
  </si>
  <si>
    <t>3680 3681 3699 3700 3704 3711 3712 3822 3832 3834 3937 3945 TO 3947 3980 -</t>
  </si>
  <si>
    <t>4096 4102 7398 7413 7417 7419 7420 7422 7516 7642 7780 7821 7823 7830 7843 -</t>
  </si>
  <si>
    <t>7849 7877 7937 7962 7972 7977 7978 8057 8092 8099 8106 8107 8117 8124 8205 -</t>
  </si>
  <si>
    <t>8206 8209 8336 10938 10988 10998 UPTABLE 1 C-12</t>
  </si>
  <si>
    <t>1758 1813 1834 1840 TO 1846 1854 1855 1866 1974 2005 2212 2279 2292 4230 4233 -</t>
  </si>
  <si>
    <t>4235 4240 4242 4340 4350 4359 TO 4362 4366 4472 4474 4476 4477 4480 4482 -</t>
  </si>
  <si>
    <t>4497 4585 4592 4597 4602 4717 4722 4729 4739 4859 4887 4891 4912 4955 5002 -</t>
  </si>
  <si>
    <t>5013 5026 5073 5255 5264 5365 5384 5406 5478 5506 5508 5515 5600 6142 6258 -</t>
  </si>
  <si>
    <t>6273 6288 6290 6295 6308 6378 6388 6515 6524 6620 6706 6750 6753 6766 6769 -</t>
  </si>
  <si>
    <t>6867 6868 6891 6937 7057 7062 7069 7177 7182 7287 7290 7295 7300 7304 8477 -</t>
  </si>
  <si>
    <t>8514 8574 8607 8608 8635 8670 TO 8672 8696 8726 8734 8755 8757 8794 8795 -</t>
  </si>
  <si>
    <t>8816 8818 8850 8852 TO 8855 8910 8912 8913 8985 9004 9025 9034 9042 9079 -</t>
  </si>
  <si>
    <t>9093 9116 9122 9157 9231 9329 9389 9460 9496 9571 9675 9688 9696 9697 9736 -</t>
  </si>
  <si>
    <t>9749 9757 9758 9804 9820 9864 9876 9900 9935 9949 9957 9962 10103 10109 -</t>
  </si>
  <si>
    <t>10115 10125 10146 10150 10164 10170 10176 10200 10238 10251 10255 10281 -</t>
  </si>
  <si>
    <t>10336 10369 10375 10376 10384 10407 10428 10436 10446 10449 10526 10585 -</t>
  </si>
  <si>
    <t>10587 10619 10620 10622 10623 10647 10648 10709 10799 UPTABLE 1 C-12</t>
  </si>
  <si>
    <t>812 851 888 909 947 TO 949 953 TO 956 959 TO 962 966 967 969 1006 1007 1029 -</t>
  </si>
  <si>
    <t>1030 1302 1322 TO 1324 1362 1369 TO 1373 1379 1380 1422 1423 1425 1434 1436 -</t>
  </si>
  <si>
    <t>1437 1648 1707 1752 1756 1812 1814 2401 2405 2474 2533 2721 TO 2724 2731 -</t>
  </si>
  <si>
    <t>2732 2734 2735 2778 2784 TO 2789 2795 2796 2836 2856 TO 2859 3012 3071 3072 -</t>
  </si>
  <si>
    <t>3094 3095 3131 3132 3137 3138 3143 3144 3151 3152 3192 3195 3201 3204 3207 -</t>
  </si>
  <si>
    <t>3209 TO 3211 3285 3354 3371 3377 3380 3382 3465 3501 3504 3508 3549 3604 -</t>
  </si>
  <si>
    <t>3606 3618 3674 3679 3710 3713 3763 3799 3803 3806 3809 3823 3848 3858 3864 -</t>
  </si>
  <si>
    <t>3872 3875 3915 3921 3929 3933 3936 3939 3940 3942 3948 3974 3977 3982 3997 -</t>
  </si>
  <si>
    <t>3998 TO 4001 4041 4050 TO 4053 4056 TO 4058 4097 4108 4109 4113 4115 4116 -</t>
  </si>
  <si>
    <t>4120 TO 4122 4156 4177 4217 4231 4232 4241 4253 4272 4274 4279 4295 4335 -</t>
  </si>
  <si>
    <t>4338 4345 4347 4356 4368 4370 4373 4377 4388 4456 4478 4479 4491 4572 4600 -</t>
  </si>
  <si>
    <t>4612 4637 4689 4691 4693 4694 4696 4712 4757 4765 4766 4768 TO 4770 4772 -</t>
  </si>
  <si>
    <t>4789 4790 4793 4809 4842 4849 4867 4877 4886 4889 4910 4913 4928 4929 4945 -</t>
  </si>
  <si>
    <t>4950 4964 4969 5005 5034 5065 5070 5089 5094 5107 5120 5125 5130 5135 5149 -</t>
  </si>
  <si>
    <t>5154 5186 TO 5189 5191 5211 TO 5213 5228 5229 5349 5358 5370 5391 5510 5528 -</t>
  </si>
  <si>
    <t>5598 5606 5769 6144 6385 6395 6411 6489 6510 6566 TO 6569 6571 6591 TO 6593 -</t>
  </si>
  <si>
    <t>6608 6609 6625 6630 6649 6685 6690 6693 6709 6714 6727 6745 6774 6810 6829 -</t>
  </si>
  <si>
    <t>6864 6866 6869 6890 6892 6893 6908 6909 6942 6973 6975 6977 6985 6986 6990 -</t>
  </si>
  <si>
    <t>6992 7009 UPTABLE 1 C-12</t>
  </si>
  <si>
    <t>7029 7031 7035 7036 7052 7097 7149 7157 7180 7217 7274 7275 7277 7289 7292 -</t>
  </si>
  <si>
    <t>7294 7298 7299 7310 TO 7312 7339 7396 7408 7411 7412 7414 7416 7418 7426 -</t>
  </si>
  <si>
    <t>7430 TO 7433 7437 7515 7526 7532 7535 7536 7538 7541 7544 7574 7576 7599 -</t>
  </si>
  <si>
    <t>7644 7655 7656 7658 7661 7698 7699 7701 7711 7713 TO 7715 7717 7719 7722 -</t>
  </si>
  <si>
    <t>7723 7762 7772 7775 7776 7778 7782 7784 7819 7822 7842 7848 7854 7855 7868 -</t>
  </si>
  <si>
    <t>7869 7878 7882 7897 7899 7900 7949 7970 7973 8049 8055 8082 8121 8126 8129 -</t>
  </si>
  <si>
    <t>8169 8197 8211 8212 8242 8243 8250 8285 8287 8312 8314 8428 8434 8435 8440 -</t>
  </si>
  <si>
    <t>8479 9159 9171 9174 9188 9200 9206 9210 9220 9223 9232 9235 9270 9284 9293 -</t>
  </si>
  <si>
    <t>9304 9317 9342 9345 9354 9357 9371 9377 9383 9393 9403 9418 9434 9436 9437 -</t>
  </si>
  <si>
    <t>9445 TO 9449 9637 9983 TO 9985 9995 TO 9998 10004 10013 10028 10042 10048 -</t>
  </si>
  <si>
    <t>10054 10060 10074 10077 10086 10089 10110 10124 10138 10147 10171 10185 -</t>
  </si>
  <si>
    <t>10196 10199 10208 10211 10243 10247 10257 10260 10269 10272 10499 10556 -</t>
  </si>
  <si>
    <t>10560 11002 UPTABLE 1 C-12</t>
  </si>
  <si>
    <t>803 808 817 892 893 904 905 957 958 1009 1012 1016 1017 1021 1024 1027 1031 -</t>
  </si>
  <si>
    <t>1067 1072 TO 1080 1083 TO 1087 1090 1126 1131 TO 1138 1143 TO 1145 1149 1185 -</t>
  </si>
  <si>
    <t>1190 TO 1197 1202 TO 1204 1208 1244 1249 TO 1256 1261 1262 1267 1304 1308 -</t>
  </si>
  <si>
    <t>1314 1315 1319 1320 1326 1363 1364 1366 1375 1377 1378 1385 1424 1435 1474 -</t>
  </si>
  <si>
    <t>1553 1577 1630 1635 TO 1637 1644 1687 1695 1975 2034 2093 2152 2211 2462 -</t>
  </si>
  <si>
    <t>2515 2520 2521 2534 2580 2604 2615 2720 2733 2779 TO 2782 2791 2793 2794 -</t>
  </si>
  <si>
    <t>2801 2842 2849 2850 2853 2854 2860 2896 2901 TO 2909 2913 2914 2919 2955 -</t>
  </si>
  <si>
    <t>2960 TO 2967 2972 2973 2978 3014 3019 TO 3027 3031 3032 3073 3074 3077 3078 -</t>
  </si>
  <si>
    <t>3080 TO 3083 3086 3089 TO 3091 3133 3140 3141 3145 3148 3199 3200 3252 3253 -</t>
  </si>
  <si>
    <t>3264 3265 3278 3282 3429 4511 4787 4869 4885 4888 4890 4909 4914 4975 5007 -</t>
  </si>
  <si>
    <t>5010 5029 5067 5068 5091 5092 5109 5185 5190 5209 5214 6565 6570 6589 6594 -</t>
  </si>
  <si>
    <t>6654 6655 6687 6688 6711 6712 6747 6772 6787 6835 6865 6889 6894 6953 7313 -</t>
  </si>
  <si>
    <t>7331 8186 8229 8321 8367 8368 8379 8380 8391 8392 8480 8526 8527 8536 8578 -</t>
  </si>
  <si>
    <t>8598 9010 9018 9151 9189 TO 9193 9201 TO 9205 9211 9241 9250 9271 9281 9311 -</t>
  </si>
  <si>
    <t>9372 9373 9375 9376 9384 9385 9387 9388 9394 9412 9578 9639 9822 9883 9944 -</t>
  </si>
  <si>
    <t>10005 10043 10044 10046 10047 10055 10056 10058 10059 10065 10104 10108 -</t>
  </si>
  <si>
    <t>10116 10135 10154 10165 10169 10177 10206 10226 TO 10230 10239 TO 10242 -</t>
  </si>
  <si>
    <t>10248 10413 10421 10477 10487 10492 10493 10549 10554 10774 10794 10854 -</t>
  </si>
  <si>
    <t>10859 10956 11011 UPTABLE 1 2-12</t>
  </si>
  <si>
    <t>804 818 819 972 1120 1415 1540 TO 1542 1570 1572 1582 1584 1598 1603 1610 -</t>
  </si>
  <si>
    <t>1615 1620 1642 1650 1657 1662 1669 1674 1679 1689 1690 1709 1716 1721 1728 -</t>
  </si>
  <si>
    <t>1733 1738 1747 TO 1749 1759 1761 1776 TO 1779 1788 TO 1791 2366 TO 2369 2378 -</t>
  </si>
  <si>
    <t>2379 TO 2381 2396 TO 2398 2408 TO 2410 2424 2429 2436 2441 2446 2456 2457 -</t>
  </si>
  <si>
    <t>2467 2468 2476 2483 2488 2495 2500 2505 2527 2542 2547 2559 2564 2573 2575 -</t>
  </si>
  <si>
    <t>2585 2587 2602 2603 2616 2772 3067 3283 3288 3294 3297 TO 3299 3301 3318 -</t>
  </si>
  <si>
    <t>3319 3326 3329 3338 3341 3350 3353 3360 3731 3911 4824 4826 4829 4831 4848 -</t>
  </si>
  <si>
    <t>4850 4853 4855 4948 4951 4968 4971 4972 4988 5006 5008 5009 5030 5031 5033 -</t>
  </si>
  <si>
    <t>6504 6511 6528 6668 6746 6748 6749 6770 6771 6773 6808 6811 6828 6831 6848 -</t>
  </si>
  <si>
    <t>6924 6926 6931 6948 6950 6955 7511 7931 8306 8309 8318 8340 8343 8358 8359 -</t>
  </si>
  <si>
    <t>8519 8521 8525 8531 8533 8579 8583 TO 8589 8591 8592 8594 TO 8597 8639 8640 -</t>
  </si>
  <si>
    <t>8644 TO 8652 8656 TO 8660 8662 8699 TO 8701 8705 TO 8713 8717 TO 8723 8760 -</t>
  </si>
  <si>
    <t>8761 TO 8762 8766 TO 8774 8778 TO 8784 8822 8823 8827 TO 8835 8839 TO 8841 -</t>
  </si>
  <si>
    <t>10470 10471 10473 TO 10475 10481 TO 10483 10485 10486 10530 10531 -</t>
  </si>
  <si>
    <t>10535 TO 10544 10547 10548 10553 10591 10592 10596 TO 10605 10608 TO 10611 -</t>
  </si>
  <si>
    <t>10614 10652 10653 10657 TO 10666 10669 TO 10673 10675 10713 10714 -</t>
  </si>
  <si>
    <t>10718 TO 10727 10730 TO 10733 10736 10775 10776 10778 TO 10785 10787 10788 -</t>
  </si>
  <si>
    <t>10790 TO 10793 10837 10839 10843 TO 10845 10849 10851 10905 10966 10972 -</t>
  </si>
  <si>
    <t>10977 UPTABLE 1 2-1/4</t>
  </si>
  <si>
    <t>951 952 963 964 1010 1011 1022 1023 1068 TO 1071 1081 1082 1127 TO 1130 1139 -</t>
  </si>
  <si>
    <t>1140 TO 1142 1186 TO 1189 1198 TO 1201 1245 TO 1248 1257 TO 1260 1305 TO 1307 -</t>
  </si>
  <si>
    <t>1316 TO 1318 1365 1376 1444 1554 1916 2270 2713 2742 2792 2838 TO 2841 2851 -</t>
  </si>
  <si>
    <t>2852 2897 TO 2900 2910 TO 2912 2956 TO 2959 2968 TO 2971 3015 TO 3018 3028 -</t>
  </si>
  <si>
    <t>3029 TO 3030 3037 3075 3076 3087 3088 3096 3134 3135 3146 3147 3193 3194 3205 -</t>
  </si>
  <si>
    <t>3206 3300 4331 4989 5032 5049 5131 5148 5168 5244 5246 5249 5251 5268 5270 -</t>
  </si>
  <si>
    <t>5275 6535 6729 6786 6789 6870 8330 8333 8349 8449 8520 8532 8842 TO 8845 -</t>
  </si>
  <si>
    <t>8883 8884 8888 TO 8896 8900 TO 8902 8906 8945 8946 8949 TO 8951 8955 TO 8962 -</t>
  </si>
  <si>
    <t>8967 9007 TO 9009 9019 TO 9021 9165 TO 9168 9212 9221 9222 9225 TO 9230 9233 -</t>
  </si>
  <si>
    <t>9234 9238 TO 9240 9251 TO 9254 9262 TO 9266 9272 9273 9282 9283 9286 TO 9291 -</t>
  </si>
  <si>
    <t>9294 9295 9301 9302 9312 TO 9315 9323 TO 9327 9333 9334 9343 9344 -</t>
  </si>
  <si>
    <t>9348 TO 9351 9355 9356 9374 9386 9395 9409 TO 9411 9456 9517 10020 10021 -</t>
  </si>
  <si>
    <t>10045 10057 10066 10075 10076 10080 TO 10083 10087 10088 10105 TO 10107 -</t>
  </si>
  <si>
    <t>10117 TO 10120 10126 10127 10136 10137 10140 TO 10144 10148 10149 10155 -</t>
  </si>
  <si>
    <t>10166 TO 10168 10178 TO 10181 10187 10188 10197 10198 10201 TO 10205 10209 -</t>
  </si>
  <si>
    <t>10210 10215 10249 10263 TO 10266 10310 10371 10410 TO 10412 10422 TO 10424 -</t>
  </si>
  <si>
    <t>10432 10920 10960 10981 UPTABLE 1 2-1/4</t>
  </si>
  <si>
    <t>820 821 854 913 1503 1562 1571 1583 1599 TO 1602 1611 TO 1614 1629 1631 1641 -</t>
  </si>
  <si>
    <t>1643 1658 TO 1661 1670 TO 1673 1680 1688 1700 TO 1702 1717 TO 1720 -</t>
  </si>
  <si>
    <t>1729 TO 1732 1760 1798 1857 2329 2388 2425 TO 2428 2437 TO 2440 2455 2469 -</t>
  </si>
  <si>
    <t>2484 TO 2487 2496 TO 2499 2506 2514 2516 2526 2528 2535 2543 TO 2546 2555 -</t>
  </si>
  <si>
    <t>2556 TO 2558 2574 2586 2624 2683 3155 3214 3302 4946 4949 4970 4973 5048 5108 -</t>
  </si>
  <si>
    <t>5126 5129 5150 5153 6626 6629 6650 6653 6728 6788 6806 6809 6830 6833 8580 -</t>
  </si>
  <si>
    <t>8581 TO 8582 8593 8641 TO 8643 8653 TO 8655 8702 TO 8704 8714 TO 8716 8763 -</t>
  </si>
  <si>
    <t>8764 TO 8765 8775 TO 8777 8824 TO 8826 8836 TO 8838 8885 TO 8887 8897 TO 8899 -</t>
  </si>
  <si>
    <t>8947 8948 9303 10156 10157 10472 10484 10532 TO 10534 10545 10546 -</t>
  </si>
  <si>
    <t>10593 TO 10595 10606 10607 10654 TO 10656 10667 10668 10715 TO 10717 10728 -</t>
  </si>
  <si>
    <t>10729 10777 10789 10838 10850 10899 10911 UPTABLE 1 2-1/4-E</t>
  </si>
  <si>
    <t>537 538 542 TO 545 UPTABLE 4 MCC12-12</t>
  </si>
  <si>
    <t>536 539 TO 541 559 TO 561 563 TO 566 568 TO 570 572 573 576 577 580 581 583 -</t>
  </si>
  <si>
    <t>584 586 588 TABLE ST HSST8X8X0.188</t>
  </si>
  <si>
    <t>320 TO 323 330 TO 333 345 TO 348 357 TO 360 UPTABLE 2 MC8-12</t>
  </si>
  <si>
    <t>629 643 770 771 774 775 UPTABLE 6 V64R4C6X100</t>
  </si>
  <si>
    <t>607 608 613 614 634 640 644 655 668 UPTABLE 6 V64R4C12X100</t>
  </si>
  <si>
    <t>615 636 686 TO 690 692 TO 696 717 725 TO 729 731 TO 735 743 772 -</t>
  </si>
  <si>
    <t>776 UPTABLE 6 VS644C25X120</t>
  </si>
  <si>
    <t>92 TO 99 119 121 137 139 147 155 166 175 283 TO 286 363 377 -</t>
  </si>
  <si>
    <t>388 TABLE ST HSST4X4X0.25</t>
  </si>
  <si>
    <t>281 282 287 288 308 310 349 351 397 TABLE ST HSST6X6X0.375</t>
  </si>
  <si>
    <t>MEMBER PROPERTY MEXICAN</t>
  </si>
  <si>
    <t>19 204 208 420 517 521 524 548 578 593 651 661 754 -</t>
  </si>
  <si>
    <t>761 TABLE ST TUBE TH 1.905 WT 60 DT 80</t>
  </si>
  <si>
    <t>1 12 186 187 409 410 558 567 645 656 TABLE ST TUBE TH 1.905 WT 60 DT 60</t>
  </si>
  <si>
    <t>5 200 408 527 553 TO 555 TABLE ST W12X22</t>
  </si>
  <si>
    <t>421 TO 425 439 TO 443 461 TO 465 479 TO 483 497 TO 501 UPTABLE 3 MCE12-12</t>
  </si>
  <si>
    <t>1621 1739 2447 2565 3273 UPTABLE 1 2-1/4-ER</t>
  </si>
  <si>
    <t>20432 TO 20435 TABLE ST HSST14X14X0.5</t>
  </si>
  <si>
    <t>CONSTANTS</t>
  </si>
  <si>
    <t>BETA 90 MEMB 5 19 56 TO 101 103 105 106 109 110 113 114 117 TO 119 121 123 -</t>
  </si>
  <si>
    <t>124 127 128 131 132 135 TO 137 139 141 142 145 TO 147 150 152 154 155 157 -</t>
  </si>
  <si>
    <t>159 161 163 165 166 168 170 172 174 175 177 179 181 183 184 200 204 208 245 -</t>
  </si>
  <si>
    <t>246 TO 290 292 294 295 298 299 302 303 306 TO 308 310 318 319 326 327 334 -</t>
  </si>
  <si>
    <t>335 343 344 349 351 353 354 361 TO 363 372 374 376 377 379 381 383 385 387 -</t>
  </si>
  <si>
    <t>388 390 392 394 396 397 399 401 403 405 406 408 420 517 521 524 527 -</t>
  </si>
  <si>
    <t>536 TO 545 548 553 TO 555 559 TO 561 563 TO 566 568 TO 570 572 573 -</t>
  </si>
  <si>
    <t>576 TO 578 580 581 583 584 586 588 593 651 661 754 761 20433 TO 20435</t>
  </si>
  <si>
    <t>MATERIAL STEEL MEMB 1 TO 780 800 TO 3302 3310 TO 8409 8420 TO 11011 20432 -</t>
  </si>
  <si>
    <t>20433 TO 20435</t>
  </si>
  <si>
    <t>MATERIAL MAMP MEMB 19962 TO 19981 20166 TO 20235 20356 TO 20419 20424 TO 20431</t>
  </si>
  <si>
    <t>SUPPORTS</t>
  </si>
  <si>
    <t>1 TO 8 10 12 13 15 17 TO 32 116 FIXED</t>
  </si>
  <si>
    <t>9 11 14 16 50 TO 85 87 TO 94 96 TO 108 110 TO 115 117 TO 122 124 TO 128 130 -</t>
  </si>
  <si>
    <t>131 TO 133 135 TO 138 140 PINNED</t>
  </si>
  <si>
    <t>MEMBER RELEASE</t>
  </si>
  <si>
    <t>56 TO 64 105 106 123 124 141 142 157 168 177 245 TO 253 294 295 318 TO 323 -</t>
  </si>
  <si>
    <t>345 TO 348 353 354 379 390 399 426 429 433 436 444 447 451 454 466 469 473 -</t>
  </si>
  <si>
    <t>476 484 487 491 494 502 505 509 512 553 START MY MZ</t>
  </si>
  <si>
    <t>67 70 73 76 79 82 85 88 90 117 118 135 136 145 154 165 174 183 256 259 262 -</t>
  </si>
  <si>
    <t>265 268 271 274 277 279 306 307 330 TO 333 343 344 357 TO 361 376 387 396 -</t>
  </si>
  <si>
    <t>405 428 432 435 438 446 450 453 456 468 472 475 478 486 490 493 496 504 508 -</t>
  </si>
  <si>
    <t>511 514 527 555 END MY MZ</t>
  </si>
  <si>
    <t>747 763 778 780 END FX MX MY MZ</t>
  </si>
  <si>
    <t>531 TO 545 559 TO 561 563 TO 566 568 TO 570 572 573 576 577 580 581 583 584 -</t>
  </si>
  <si>
    <t>586 588 START MX MY MZ</t>
  </si>
  <si>
    <t>586 588 END MX MY MZ</t>
  </si>
  <si>
    <t xml:space="preserve">MEMBER TENSION </t>
  </si>
  <si>
    <t>457 TO 460</t>
  </si>
  <si>
    <t xml:space="preserve">MEMBER TRUSS </t>
  </si>
  <si>
    <t>800 TO 3302 3310 TO 8409 8420 TO 11011</t>
  </si>
  <si>
    <t>CUT OFF MODE SHAPE 12</t>
  </si>
  <si>
    <t>LOAD 1 LOADTYPE Dead  TITLE CARGA MUERTA</t>
  </si>
  <si>
    <t>JOINT LOAD</t>
  </si>
  <si>
    <t>1672 1702 1854 1914 FY -50</t>
  </si>
  <si>
    <t>1673 TO 1701 1763 1793 1855 1856 1858 1860 1862 1864 1866 1868 1870 1872 1874 -</t>
  </si>
  <si>
    <t>1876 1878 1880 1882 1884 1886 1888 1890 1892 1894 1896 1898 1900 1902 1904 -</t>
  </si>
  <si>
    <t>1906 1908 1910 1912 1915 1981 1982 2041 2042 2103 2104 2163 2164 2227 2228 -</t>
  </si>
  <si>
    <t>2287 2288 2349 2350 2409 TO 2412 2471 2472 2474 2475 2534 TO 2537 2596 2597 -</t>
  </si>
  <si>
    <t>2599 2600 2659 2660 2664 2665 2724 TO 2727 2786 2787 2792 2793 2852 TO 2855 -</t>
  </si>
  <si>
    <t>2914 2915 2918 2919 2978 TO 2981 3040 TO 3043 3102 3103 3106 3107 -</t>
  </si>
  <si>
    <t>3166 TO 3169 3228 TO 3231 3290 TO 3293 3352 TO 3354 3384 FY -100</t>
  </si>
  <si>
    <t>1764 TO 1792 1857 1859 1861 1863 1865 1867 1869 1871 1873 1875 1877 1879 1881 -</t>
  </si>
  <si>
    <t>1883 1885 1887 1889 1891 1893 1895 1897 1899 1901 1903 1905 1907 1909 1911 -</t>
  </si>
  <si>
    <t>1913 1983 TO 2040 2105 TO 2162 2229 TO 2286 2351 TO 2408 2413 TO 2470 2476 -</t>
  </si>
  <si>
    <t>2477 TO 2533 2538 TO 2595 2601 TO 2658 2666 TO 2723 2728 TO 2785 2794 TO 2851 -</t>
  </si>
  <si>
    <t>2856 TO 2913 2920 TO 2977 2982 TO 3039 3044 TO 3101 3108 TO 3165 -</t>
  </si>
  <si>
    <t>3170 TO 3227 3232 TO 3289 3294 TO 3351 3355 TO 3383 FY -200</t>
  </si>
  <si>
    <t>MEMBER LOAD</t>
  </si>
  <si>
    <t>321 TO 323 331 TO 333 346 TO 348 358 TO 360 426 TO 438 444 TO 456 466 TO 478 -</t>
  </si>
  <si>
    <t>484 TO 496 UNI GY -0.31</t>
  </si>
  <si>
    <t>320 330 345 357 502 TO 514 UNI GY -0.16</t>
  </si>
  <si>
    <t>672 TO 821 825 TO 944 949 TO 1128 1132 TO 1251 1255 TO 1314 1328 TO 1447 1473 -</t>
  </si>
  <si>
    <t>1474 TO 1592 1610 TO 1669 1672 TO 1915 1920 TO 1979 1981 TO 2224 2227 TO 2472 -</t>
  </si>
  <si>
    <t>2474 TO 2597 2599 TO 2660 2664 TO 2787 2792 TO 2915 2918 TO 3103 -</t>
  </si>
  <si>
    <t>3106 TO 3384 FY -4</t>
  </si>
  <si>
    <t>1672 TO 1702 1854 1856 1858 1860 1862 1864 1866 1868 1870 1872 1874 1876 1878 -</t>
  </si>
  <si>
    <t>1880 1882 1884 1886 1888 1890 1892 1894 1896 1898 1900 1902 1904 1906 1908 -</t>
  </si>
  <si>
    <t>1910 1912 1914 FY -100</t>
  </si>
  <si>
    <t xml:space="preserve">SELFWEIGHT Y -1 </t>
  </si>
  <si>
    <t>409 410 558 567 645 656 20432 UNI GY -0.63</t>
  </si>
  <si>
    <t>207 415 416 419 516 547 562 571 575 592 627 646 650 660 663 UNI GY -1.26</t>
  </si>
  <si>
    <t>417 418 546 574 589 647 657 UNI GY -1.47</t>
  </si>
  <si>
    <t>205 529 549 590 648 658 UNI GY -1.68</t>
  </si>
  <si>
    <t>206 530 550 591 649 659 UNI GY -1.54</t>
  </si>
  <si>
    <t>208 420 517 548 578 593 651 661 20433 UNI GY -0.56</t>
  </si>
  <si>
    <t>208 409 517 548 558 593 645 651 20432 20433 UNI GY -0.42</t>
  </si>
  <si>
    <t>414 515 579 662 664 747 UNI GY -1.12</t>
  </si>
  <si>
    <t>518 691 763 UNI GY -1.54</t>
  </si>
  <si>
    <t>412 413 521 526 551 552 556 557 585 587 697 744 749 754 759 765 767 768 780 -</t>
  </si>
  <si>
    <t>20434 UNI GY -1.4</t>
  </si>
  <si>
    <t>525 764 778 UNI GY -1.26</t>
  </si>
  <si>
    <t>524 761 20435 UNI GY -0.7</t>
  </si>
  <si>
    <t>411 582 671 UNI GY -1.33</t>
  </si>
  <si>
    <t>410 567 656 UNI GY -0.63</t>
  </si>
  <si>
    <t>LOAD 2 LOADTYPE Live  TITLE CARGA VIVA</t>
  </si>
  <si>
    <t>1672 1702 1854 1914 FY -20</t>
  </si>
  <si>
    <t>3166 TO 3169 3228 TO 3231 3290 TO 3293 3352 TO 3354 3384 FY -40</t>
  </si>
  <si>
    <t>3170 TO 3227 3232 TO 3289 3294 TO 3351 3355 TO 3383 FY -80</t>
  </si>
  <si>
    <t>484 TO 496 UNI GY -0.27</t>
  </si>
  <si>
    <t>320 330 345 357 502 TO 514 UNI GY -0.14</t>
  </si>
  <si>
    <t>2360 2380 2402 2546 2566 2588 3303 3323 3345 FY -100</t>
  </si>
  <si>
    <t>LOAD 3 LOADTYPE Live REDUCIBLE TITLE CARGA VIVA REDUCIDA</t>
  </si>
  <si>
    <t>LOAD 4 LOADTYPE Seismic  TITLE SISMO X</t>
  </si>
  <si>
    <t>1672 1702 1854 1914 FX 50 FZ 50</t>
  </si>
  <si>
    <t>3166 TO 3169 3228 TO 3231 3290 TO 3293 3352 TO 3354 3384 FX 100 FZ 100</t>
  </si>
  <si>
    <t>3170 TO 3227 3232 TO 3289 3294 TO 3351 3355 TO 3383 FX 200 FZ 200</t>
  </si>
  <si>
    <t>3106 TO 3384 FX 4 FZ 4</t>
  </si>
  <si>
    <t>1910 1912 1914 FX 100 FZ 100</t>
  </si>
  <si>
    <t>409 410 558 567 645 656 20432 UNI GX 0.63</t>
  </si>
  <si>
    <t>207 415 416 419 516 547 562 571 575 592 627 646 650 660 663 UNI GX 1.26</t>
  </si>
  <si>
    <t>417 418 546 574 589 647 657 UNI GX 1.47</t>
  </si>
  <si>
    <t>205 529 549 590 648 658 UNI GX 1.68</t>
  </si>
  <si>
    <t>206 530 550 591 649 659 UNI GX 1.54</t>
  </si>
  <si>
    <t>208 420 517 548 578 593 651 661 20433 UNI GX 0.56</t>
  </si>
  <si>
    <t>208 409 517 548 558 593 645 651 20432 20433 UNI GX 0.42</t>
  </si>
  <si>
    <t>414 515 579 662 664 747 UNI GX 1.12</t>
  </si>
  <si>
    <t>518 691 763 UNI GX 1.54</t>
  </si>
  <si>
    <t>20434 UNI GX 1.4</t>
  </si>
  <si>
    <t>525 764 778 UNI GX 1.26</t>
  </si>
  <si>
    <t>524 761 20435 UNI GX 0.7</t>
  </si>
  <si>
    <t>411 582 671 UNI GX 1.33</t>
  </si>
  <si>
    <t>410 567 656 UNI GX 0.63</t>
  </si>
  <si>
    <t>409 410 558 567 645 656 20432 UNI GZ 0.63</t>
  </si>
  <si>
    <t>207 415 416 419 516 547 562 571 575 592 627 646 650 660 663 UNI GZ 1.26</t>
  </si>
  <si>
    <t>417 418 546 574 589 647 657 UNI GZ 1.47</t>
  </si>
  <si>
    <t>205 529 549 590 648 658 UNI GZ 1.68</t>
  </si>
  <si>
    <t>206 530 550 591 649 659 UNI GZ 1.54</t>
  </si>
  <si>
    <t>208 420 517 548 578 593 651 661 20433 UNI GZ 0.56</t>
  </si>
  <si>
    <t>208 409 517 548 558 593 645 651 20432 20433 UNI GZ 0.42</t>
  </si>
  <si>
    <t>414 515 579 662 664 747 UNI GZ 1.12</t>
  </si>
  <si>
    <t>518 691 763 UNI GZ 1.54</t>
  </si>
  <si>
    <t>20434 UNI GZ 1.4</t>
  </si>
  <si>
    <t>525 764 778 UNI GZ 1.26</t>
  </si>
  <si>
    <t>524 761 20435 UNI GZ 0.7</t>
  </si>
  <si>
    <t>411 582 671 UNI GZ 1.33</t>
  </si>
  <si>
    <t>410 567 656 UNI GZ 0.63</t>
  </si>
  <si>
    <t>443 448 493 496 FX 168 FZ 168</t>
  </si>
  <si>
    <t>467 471 FX 336 FZ 336</t>
  </si>
  <si>
    <t>538 FX 208 FZ 208</t>
  </si>
  <si>
    <t>539 FX 529 FZ 529</t>
  </si>
  <si>
    <t>540 FX 590 FZ 590</t>
  </si>
  <si>
    <t>541 FX 482 FZ 482</t>
  </si>
  <si>
    <t>542 FX 214 FZ 214</t>
  </si>
  <si>
    <t>585 FX 328 FZ 328</t>
  </si>
  <si>
    <t>588 FX 835 FZ 835</t>
  </si>
  <si>
    <t>592 FX 931 FZ 931</t>
  </si>
  <si>
    <t>595 FX 762 FZ 762</t>
  </si>
  <si>
    <t>598 FX 339 FZ 339</t>
  </si>
  <si>
    <t>SELFWEIGHT X 1 LIST 1 TO 456 461 TO 527 529 TO 554 556 TO 780 800 TO 3302 -</t>
  </si>
  <si>
    <t>3310 TO 8409 8420 TO 11011</t>
  </si>
  <si>
    <t>SELFWEIGHT Z 1 LIST 1 TO 456 461 TO 527 529 TO 554 556 TO 780 800 TO 3302 -</t>
  </si>
  <si>
    <t>SPECTRUM SRSS X 1.03 ACC SCALE 981 DAMP 0.05 LIN DOMINANT 2</t>
  </si>
  <si>
    <t>0.01 0.133; 0.02 0.145; 0.03 0.158; 0.04 0.17; 0.05 0.183; 0.06 0.196;</t>
  </si>
  <si>
    <t>0.07 0.208; 0.08 0.221; 0.09 0.233; 0.1 0.246; 0.11 0.259; 0.12 0.271;</t>
  </si>
  <si>
    <t>0.13 0.284; 0.14 0.296; 0.15 0.309; 0.16 0.322; 0.17 0.33; 0.18 0.33; 0.19 0.33;</t>
  </si>
  <si>
    <t>0.2 0.33; 0.21 0.33; 0.22 0.33; 0.23 0.33; 0.24 0.33; 0.25 0.33; 0.26 0.33;</t>
  </si>
  <si>
    <t>0.27 0.33; 0.28 0.33; 0.29 0.33; 0.3 0.33; 0.31 0.33; 0.32 0.33; 0.33 0.33;</t>
  </si>
  <si>
    <t>0.34 0.33; 0.35 0.33; 0.36 0.33; 0.37 0.33; 0.38 0.33; 0.39 0.33; 0.4 0.33;</t>
  </si>
  <si>
    <t>0.41 0.33; 0.42 0.33; 0.43 0.33; 0.44 0.33; 0.45 0.33; 0.46 0.33; 0.47 0.33;</t>
  </si>
  <si>
    <t>0.48 0.33; 0.49 0.33; 0.5 0.33; 0.51 0.326; 0.52 0.321; 0.53 0.317; 0.54 0.313;</t>
  </si>
  <si>
    <t>0.55 0.31; 0.56 0.306; 0.57 0.302; 0.58 0.299; 0.59 0.296; 0.6 0.292;</t>
  </si>
  <si>
    <t>0.61 0.289; 0.62 0.286; 0.63 0.283; 0.64 0.28; 0.65 0.277; 0.66 0.274;</t>
  </si>
  <si>
    <t>0.67 0.272; 0.68 0.269; 0.69 0.266; 0.7 0.264; 0.71 0.261; 0.72 0.259;</t>
  </si>
  <si>
    <t>0.73 0.256; 0.74 0.254; 0.75 0.252; 0.76 0.25; 0.77 0.247; 0.78 0.245;</t>
  </si>
  <si>
    <t>0.79 0.243; 0.8 0.241; 0.81 0.239; 0.82 0.237; 0.83 0.235; 0.84 0.234;</t>
  </si>
  <si>
    <t>0.85 0.232; 0.86 0.23; 0.87 0.228; 0.88 0.226; 0.89 0.225; 0.9 0.223;</t>
  </si>
  <si>
    <t>0.91 0.221; 0.92 0.22; 0.93 0.218; 0.94 0.217; 0.95 0.215; 0.96 0.214;</t>
  </si>
  <si>
    <t>0.97 0.212; 0.98 0.211; 0.99 0.209; 1 0.208; 1.01 0.207; 1.02 0.205; 1.03 0.204;</t>
  </si>
  <si>
    <t>1.04 0.203; 1.05 0.201; 1.06 0.2; 1.07 0.199; 1.08 0.197; 1.09 0.196; 1.1 0.195;</t>
  </si>
  <si>
    <t>1.11 0.194; 1.12 0.193; 1.13 0.192; 1.14 0.19; 1.15 0.189; 1.16 0.188;</t>
  </si>
  <si>
    <t>1.17 0.187; 1.18 0.186; 1.19 0.185; 1.2 0.184; 1.21 0.183; 1.22 0.182;</t>
  </si>
  <si>
    <t>1.23 0.181; 1.24 0.18; 1.25 0.179; 1.26 0.178; 1.27 0.177; 1.28 0.176;</t>
  </si>
  <si>
    <t>1.29 0.175; 1.3 0.175; 1.31 0.174; 1.32 0.173; 1.33 0.172; 1.34 0.171;</t>
  </si>
  <si>
    <t>1.35 0.17; 1.36 0.169; 1.37 0.169; 1.38 0.168; 1.39 0.167; 1.4 0.166;</t>
  </si>
  <si>
    <t>1.41 0.165; 1.42 0.165; 1.43 0.164; 1.44 0.163; 1.45 0.162; 1.46 0.162;</t>
  </si>
  <si>
    <t>1.47 0.161; 1.48 0.16; 1.49 0.159; 1.5 0.159; 1.51 0.158; 1.52 0.157;</t>
  </si>
  <si>
    <t>1.53 0.157; 1.54 0.156; 1.55 0.155; 1.56 0.155; 1.57 0.154; 1.58 0.153;</t>
  </si>
  <si>
    <t>1.59 0.153; 1.6 0.152; 1.61 0.151; 1.62 0.151; 1.63 0.15; 1.64 0.149;</t>
  </si>
  <si>
    <t>1.65 0.149; 1.66 0.148; 1.67 0.148; 1.68 0.147; 1.69 0.147; 1.7 0.146;</t>
  </si>
  <si>
    <t>1.71 0.145; 1.72 0.145; 1.73 0.144; 1.74 0.144; 1.75 0.143; 1.76 0.143;</t>
  </si>
  <si>
    <t>1.77 0.142; 1.78 0.142; 1.79 0.141; 1.8 0.14; 1.81 0.14; 1.82 0.139; 1.83 0.139;</t>
  </si>
  <si>
    <t>1.84 0.138; 1.85 0.138; 1.86 0.137; 1.87 0.137; 1.88 0.136; 1.89 0.136;</t>
  </si>
  <si>
    <t>1.9 0.136; 1.91 0.135; 1.92 0.135; 1.93 0.134; 1.94 0.134; 1.95 0.133;</t>
  </si>
  <si>
    <t>1.96 0.133; 1.97 0.132; 1.98 0.132; 1.99 0.131; 2 0.131; 2.01 0.131; 2.02 0.13;</t>
  </si>
  <si>
    <t>2.03 0.13; 2.04 0.129; 2.05 0.129; 2.06 0.128; 2.07 0.128; 2.08 0.128;</t>
  </si>
  <si>
    <t>2.09 0.127; 2.1 0.127; 2.11 0.126; 2.12 0.126; 2.13 0.126; 2.14 0.125;</t>
  </si>
  <si>
    <t>2.15 0.125; 2.16 0.124; 2.17 0.124; 2.18 0.124; 2.19 0.123; 2.2 0.123;</t>
  </si>
  <si>
    <t>2.21 0.123; 2.22 0.122; 2.23 0.122; 2.24 0.121; 2.25 0.121; 2.26 0.121;</t>
  </si>
  <si>
    <t>2.27 0.12; 2.28 0.12; 2.29 0.12; 2.3 0.119; 2.31 0.119; 2.32 0.119; 2.33 0.118;</t>
  </si>
  <si>
    <t>2.34 0.118; 2.35 0.118; 2.36 0.117; 2.37 0.117; 2.38 0.117; 2.39 0.116;</t>
  </si>
  <si>
    <t>2.4 0.116; 2.41 0.116; 2.42 0.115; 2.43 0.115; 2.44 0.115; 2.45 0.114;</t>
  </si>
  <si>
    <t>2.46 0.114; 2.47 0.114; 2.48 0.113; 2.49 0.113; 2.5 0.113; 2.51 0.113;</t>
  </si>
  <si>
    <t>2.52 0.112; 2.53 0.112; 2.54 0.112; 2.55 0.111; 2.56 0.111; 2.57 0.111;</t>
  </si>
  <si>
    <t>2.58 0.111; 2.59 0.11; 2.6 0.11; 2.61 0.11; 2.62 0.109; 2.63 0.109; 2.64 0.109;</t>
  </si>
  <si>
    <t>2.65 0.109; 2.66 0.108; 2.67 0.108; 2.68 0.108; 2.69 0.107; 2.7 0.107;</t>
  </si>
  <si>
    <t>2.71 0.107; 2.72 0.107; 2.73 0.106; 2.74 0.106; 2.75 0.106; 2.76 0.106;</t>
  </si>
  <si>
    <t>2.77 0.105; 2.78 0.105; 2.79 0.105; 2.8 0.105; 2.81 0.104; 2.82 0.104;</t>
  </si>
  <si>
    <t>2.83 0.104; 2.84 0.104; 2.85 0.103; 2.86 0.103; 2.87 0.103; 2.88 0.103;</t>
  </si>
  <si>
    <t>2.89 0.102; 2.9 0.102; 2.91 0.102; 2.92 0.102; 2.93 0.102; 2.94 0.101;</t>
  </si>
  <si>
    <t>2.95 0.101; 2.96 0.101; 2.97 0.101; 2.98 0.1; 2.99 0.1; 3 0.1;</t>
  </si>
  <si>
    <t>LOAD 5 LOADTYPE Seismic  TITLE SISMO Z</t>
  </si>
  <si>
    <t>SPECTRUM SRSS Z 1.098 ACC SCALE 981 DAMP 0.05 LIN DOMINANT 1</t>
  </si>
  <si>
    <t>LOAD 6 LOADTYPE Seismic  TITLE SISMO -X</t>
  </si>
  <si>
    <t>SPECTRUM SRSS X -1.03 ACC SCALE 981 DAMP 0.05 LIN DOMINANT 2</t>
  </si>
  <si>
    <t>LOAD 7 LOADTYPE Seismic  TITLE SISMO -Z</t>
  </si>
  <si>
    <t>SPECTRUM SRSS Z -1.098 ACC SCALE 981 DAMP 0.05 LIN DOMINANT 1</t>
  </si>
  <si>
    <t>LOAD 8 LOADTYPE Wind  TITLE VIENTO X</t>
  </si>
  <si>
    <t>409 558 645 20432 UNI GX 1.27</t>
  </si>
  <si>
    <t>414 579 664 UNI GX 3.4</t>
  </si>
  <si>
    <t>412 413 551 552 556 557 585 587 697 744 749 759 765 768 UNI GX 4.25</t>
  </si>
  <si>
    <t>411 582 671 UNI GX 4.04</t>
  </si>
  <si>
    <t>410 567 656 UNI GX 1.91</t>
  </si>
  <si>
    <t>208 517 548 593 651 20433 UNI GX 0.8</t>
  </si>
  <si>
    <t>515 662 747 UNI GX 2.12</t>
  </si>
  <si>
    <t>518 691 763 UNI GX 2.92</t>
  </si>
  <si>
    <t>521 526 754 767 780 20434 UNI GX 2.66</t>
  </si>
  <si>
    <t>525 764 778 UNI GX 2.39</t>
  </si>
  <si>
    <t>524 761 20435 UNI GX 1.33</t>
  </si>
  <si>
    <t>409 558 645 20432 UNI GZ 1.67</t>
  </si>
  <si>
    <t>415 562 646 UNI GZ 3.35</t>
  </si>
  <si>
    <t>417 546 589 647 UNI GZ 3.9</t>
  </si>
  <si>
    <t>205 529 590 648 UNI GZ 4.46</t>
  </si>
  <si>
    <t>206 530 591 649 UNI GZ 4.09</t>
  </si>
  <si>
    <t>207 516 547 592 650 UNI GZ 3.35</t>
  </si>
  <si>
    <t>208 517 548 593 651 20433 UNI GZ 1.49</t>
  </si>
  <si>
    <t>410 567 656 UNI GZ -1.67</t>
  </si>
  <si>
    <t>416 571 627 663 UNI GZ -3.35</t>
  </si>
  <si>
    <t>418 574 657 UNI GZ -3.9</t>
  </si>
  <si>
    <t>549 658 UNI GZ -4.46</t>
  </si>
  <si>
    <t>550 659 UNI GZ -4.09</t>
  </si>
  <si>
    <t>419 575 660 UNI GZ -3.35</t>
  </si>
  <si>
    <t>420 578 661 UNI GZ -1.49</t>
  </si>
  <si>
    <t>ELEMENT LOAD</t>
  </si>
  <si>
    <t>20166 TO 20235 20424 TO 20427 PR GX 0.0042</t>
  </si>
  <si>
    <t>19962 TO 19969 20408 TO 20419 PR GZ 0.0037</t>
  </si>
  <si>
    <t>20356 TO 20407 PR GZ -0.0037</t>
  </si>
  <si>
    <t>20428 TO 20431 PR GX 0.0027</t>
  </si>
  <si>
    <t>484 TO 496 UNI GY 0.5</t>
  </si>
  <si>
    <t>320 330 345 357 502 TO 514 UNI GY 0.25</t>
  </si>
  <si>
    <t>1672 1702 1854 1914 FY 37.18</t>
  </si>
  <si>
    <t>3166 TO 3169 3228 TO 3231 3290 TO 3293 3352 TO 3354 3384 FY 74.35</t>
  </si>
  <si>
    <t>3170 TO 3227 3232 TO 3289 3294 TO 3351 3355 TO 3383 FY 148.71</t>
  </si>
  <si>
    <t>LOAD 9 LOADTYPE Wind  TITLE VIENTO -X</t>
  </si>
  <si>
    <t>409 558 645 20432 UNI GX -0.8</t>
  </si>
  <si>
    <t>414 579 664 UNI GX -2.12</t>
  </si>
  <si>
    <t>412 413 551 552 556 557 585 587 697 744 749 759 765 768 UNI GX -2.66</t>
  </si>
  <si>
    <t>411 582 671 UNI GX -2.52</t>
  </si>
  <si>
    <t>410 567 656 UNI GX -1.19</t>
  </si>
  <si>
    <t>208 517 548 593 651 20433 UNI GX -1.27</t>
  </si>
  <si>
    <t>515 662 747 UNI GX -3.4</t>
  </si>
  <si>
    <t>518 691 763 UNI GX -4.67</t>
  </si>
  <si>
    <t>521 526 754 767 780 20434 UNI GX -4.25</t>
  </si>
  <si>
    <t>525 764 778 UNI GX -3.82</t>
  </si>
  <si>
    <t>524 761 20435 UNI GX -2.12</t>
  </si>
  <si>
    <t>20166 TO 20235 20424 TO 20427 PR GX -0.0027</t>
  </si>
  <si>
    <t>20428 TO 20431 PR GX -0.0042</t>
  </si>
  <si>
    <t>LOAD 10 LOADTYPE Wind  TITLE VIENTO Z</t>
  </si>
  <si>
    <t>410 567 656 UNI GZ 1.91</t>
  </si>
  <si>
    <t>416 571 627 663 UNI GZ 3.82</t>
  </si>
  <si>
    <t>418 574 657 UNI GZ 4.46</t>
  </si>
  <si>
    <t>549 658 UNI GZ 5.1</t>
  </si>
  <si>
    <t>550 659 UNI GZ 4.67</t>
  </si>
  <si>
    <t>419 575 660 UNI GZ 3.82</t>
  </si>
  <si>
    <t>420 578 661 UNI GZ 1.7</t>
  </si>
  <si>
    <t>409 558 645 20432 UNI GZ 1.19</t>
  </si>
  <si>
    <t>415 562 646 UNI GZ 2.39</t>
  </si>
  <si>
    <t>417 546 589 647 UNI GZ 2.79</t>
  </si>
  <si>
    <t>205 529 590 648 UNI GZ 3.19</t>
  </si>
  <si>
    <t>206 530 591 649 UNI GZ 2.92</t>
  </si>
  <si>
    <t>207 516 547 592 650 UNI GZ 2.39</t>
  </si>
  <si>
    <t>208 517 548 593 651 20433 UNI GZ 1.06</t>
  </si>
  <si>
    <t>208 517 548 593 651 20433 UNI GX 1.12</t>
  </si>
  <si>
    <t>515 662 747 UNI GX 2.97</t>
  </si>
  <si>
    <t>518 691 763 UNI GX 4.09</t>
  </si>
  <si>
    <t>521 526 754 767 780 20434 UNI GX 3.72</t>
  </si>
  <si>
    <t>525 764 778 UNI GX 3.35</t>
  </si>
  <si>
    <t>524 761 20435 UNI GX 1.86</t>
  </si>
  <si>
    <t>409 558 645 20432 UNI GX -1.12</t>
  </si>
  <si>
    <t>414 579 664 UNI GX -2.97</t>
  </si>
  <si>
    <t>412 413 551 552 556 557 585 587 697 744 749 759 765 768 UNI GX -3.72</t>
  </si>
  <si>
    <t>411 582 671 UNI GX -3.53</t>
  </si>
  <si>
    <t>410 567 656 UNI GX -1.67</t>
  </si>
  <si>
    <t>20356 TO 20407 PR GZ 0.0042</t>
  </si>
  <si>
    <t>19962 TO 19969 20408 TO 20419 PR GZ 0.0027</t>
  </si>
  <si>
    <t>20428 TO 20431 PR GX 0.0037</t>
  </si>
  <si>
    <t>20166 TO 20235 20424 TO 20427 PR GX -0.0037</t>
  </si>
  <si>
    <t>LOAD 11 LOADTYPE Wind  TITLE VIENTO -Z</t>
  </si>
  <si>
    <t>410 567 656 UNI GZ -1.19</t>
  </si>
  <si>
    <t>416 571 627 663 UNI GZ -2.39</t>
  </si>
  <si>
    <t>418 574 657 UNI GZ -2.79</t>
  </si>
  <si>
    <t>549 658 UNI GZ -3.19</t>
  </si>
  <si>
    <t>550 659 UNI GZ -2.92</t>
  </si>
  <si>
    <t>419 575 660 UNI GZ -2.39</t>
  </si>
  <si>
    <t>420 578 661 UNI GZ -1.06</t>
  </si>
  <si>
    <t>409 558 645 20432 UNI GZ -1.91</t>
  </si>
  <si>
    <t>415 562 646 UNI GZ -3.82</t>
  </si>
  <si>
    <t>417 546 589 647 UNI GZ -4.46</t>
  </si>
  <si>
    <t>205 529 590 648 UNI GZ -5.1</t>
  </si>
  <si>
    <t>206 530 591 649 UNI GZ -4.67</t>
  </si>
  <si>
    <t>207 516 547 592 650 UNI GZ -3.82</t>
  </si>
  <si>
    <t>208 517 548 593 651 20433 UNI GZ -1.7</t>
  </si>
  <si>
    <t>20356 TO 20407 PR GZ -0.0027</t>
  </si>
  <si>
    <t>19962 TO 19969 20408 TO 20419 PR GZ -0.0042</t>
  </si>
  <si>
    <t>484 TO 496 UNI GY 1.04</t>
  </si>
  <si>
    <t>320 330 345 357 502 TO 514 UNI GY 0.52</t>
  </si>
  <si>
    <t>LOAD 12 LOADTYPE Wind  TITLE VIENTO X PA</t>
  </si>
  <si>
    <t>LOAD 13 LOADTYPE Wind  TITLE VIENTO -X PA</t>
  </si>
  <si>
    <t>LOAD 14 LOADTYPE Wind  TITLE VIENTO Z PA</t>
  </si>
  <si>
    <t>LOAD 15 LOADTYPE Wind  TITLE VIENTO -Z PA</t>
  </si>
  <si>
    <t>*COMBINACIONES DE SERVICIO</t>
  </si>
  <si>
    <t>LOAD COMB 16 CM+CVR+SX+30%SZ</t>
  </si>
  <si>
    <t xml:space="preserve">1 1.0 3 1.0 4 1.0 5 0.3 </t>
  </si>
  <si>
    <t>LOAD COMB 17 CM+CVR+SX-30%SZ</t>
  </si>
  <si>
    <t xml:space="preserve">1 1.0 3 1.0 4 1.0 7 0.3 </t>
  </si>
  <si>
    <t>LOAD COMB 18 CM+CVR-SX+30%SZ</t>
  </si>
  <si>
    <t xml:space="preserve">1 1.0 3 1.0 6 1.0 5 0.3 </t>
  </si>
  <si>
    <t>LOAD COMB 19 CM+CVR-SX-30%SZ</t>
  </si>
  <si>
    <t xml:space="preserve">1 1.0 3 1.0 6 1.0 7 0.3 </t>
  </si>
  <si>
    <t>LOAD COMB 20 CM+CVR+30%SX+SZ</t>
  </si>
  <si>
    <t xml:space="preserve">1 1.0 3 1.0 4 0.3 5 1.0 </t>
  </si>
  <si>
    <t>LOAD COMB 21 CM+CVR+30%SX-SZ</t>
  </si>
  <si>
    <t xml:space="preserve">1 1.0 3 1.0 4 0.3 7 1.0 </t>
  </si>
  <si>
    <t>LOAD COMB 22 CM+CVR-30%SX+SZ</t>
  </si>
  <si>
    <t xml:space="preserve">1 1.0 3 1.0 6 0.3 5 1.0 </t>
  </si>
  <si>
    <t>LOAD COMB 23 CM+CVR-30%SX-SZ</t>
  </si>
  <si>
    <t xml:space="preserve">1 1.0 3 1.0 6 0.3 7 1.0 </t>
  </si>
  <si>
    <t>LOAD COMB 24 CM+VX</t>
  </si>
  <si>
    <t xml:space="preserve">1 1.0 8 1.0 </t>
  </si>
  <si>
    <t>LOAD COMB 25 CM-VX</t>
  </si>
  <si>
    <t xml:space="preserve">1 1.0 9 1.0 </t>
  </si>
  <si>
    <t>LOAD COMB 26 CM+VZ</t>
  </si>
  <si>
    <t xml:space="preserve">1 1.0 10 1.0 </t>
  </si>
  <si>
    <t>LOAD COMB 27 CM-VZ</t>
  </si>
  <si>
    <t xml:space="preserve">1 1.0 11 1.0 </t>
  </si>
  <si>
    <t>LOAD COMB 28 CM+VX(PTA)</t>
  </si>
  <si>
    <t xml:space="preserve">1 1.0 12 1.0 </t>
  </si>
  <si>
    <t>LOAD COMB 29 CM-VX(PTA)</t>
  </si>
  <si>
    <t xml:space="preserve">1 1.0 13 1.0 </t>
  </si>
  <si>
    <t>LOAD COMB 30 CM+VZ(PTA)</t>
  </si>
  <si>
    <t xml:space="preserve">1 1.0 14 1.0 </t>
  </si>
  <si>
    <t>LOAD COMB 31 CM-VZ(PTA)</t>
  </si>
  <si>
    <t xml:space="preserve">1 1.0 15 1.0 </t>
  </si>
  <si>
    <t>LOAD COMB 32 CM+CV</t>
  </si>
  <si>
    <t xml:space="preserve">1 1.0 2 1.0 </t>
  </si>
  <si>
    <t>*COMBINACIONES DE DISEÑO NOTA TECNICA EL SALVADOR</t>
  </si>
  <si>
    <t>LOAD COMB 33 1.4CM+1.7CV</t>
  </si>
  <si>
    <t xml:space="preserve">1 1.4 2 1.7 </t>
  </si>
  <si>
    <t>LOAD COMB 34 1.05CM+1.4025SX+0.4207SZ+1.275CVR</t>
  </si>
  <si>
    <t xml:space="preserve">1 1.05 4 1.4025 5 0.4207 3 1.275 </t>
  </si>
  <si>
    <t>LOAD COMB 35 1.05CM+1.4025SX-0.4207SZ+1.275CVR</t>
  </si>
  <si>
    <t xml:space="preserve">1 1.05 4 1.4025 7 0.4207 3 1.275 </t>
  </si>
  <si>
    <t>LOAD COMB 36 1.05CM-1.4025SX+0.4207SZ+1.275CVR</t>
  </si>
  <si>
    <t xml:space="preserve">1 1.05 6 1.4025 5 0.4207 3 1.275 </t>
  </si>
  <si>
    <t>LOAD COMB 37 1.05CM-1.4025SX-0.4207SZ+1.275CVR</t>
  </si>
  <si>
    <t xml:space="preserve">1 1.05 6 1.4025 7 0.4207 3 1.275 </t>
  </si>
  <si>
    <t>LOAD COMB 38 1.05CM+0.4207SX+1.4025SZ+1.275CVR</t>
  </si>
  <si>
    <t xml:space="preserve">1 1.05 4 0.4207 5 1.4025 3 1.275 </t>
  </si>
  <si>
    <t>LOAD COMB 39 1.05CM+0.4207SX-1.4025SZ+1.275CVR</t>
  </si>
  <si>
    <t xml:space="preserve">1 1.05 4 0.4207 7 1.4025 3 1.275 </t>
  </si>
  <si>
    <t>LOAD COMB 40 1.05CM-0.4207SX+1.4025SZ+1.275CVR</t>
  </si>
  <si>
    <t xml:space="preserve">1 1.05 6 0.4207 5 1.4025 3 1.275 </t>
  </si>
  <si>
    <t>LOAD COMB 41 1.05CM-0.4207SX-1.4025SZ+1.275CVR</t>
  </si>
  <si>
    <t xml:space="preserve">1 1.05 6 0.4207 7 1.4025 3 1.275 </t>
  </si>
  <si>
    <t>LOAD COMB 42 0.9CM+1.43SX+0.429SZ</t>
  </si>
  <si>
    <t xml:space="preserve">1 0.9 4 1.43 5 0.429 </t>
  </si>
  <si>
    <t>LOAD COMB 43 0.9CM+1.43SX-0.429SZ</t>
  </si>
  <si>
    <t xml:space="preserve">1 0.9 4 1.43 7 0.429 </t>
  </si>
  <si>
    <t>LOAD COMB 44 0.9CM-1.43SX+0.429SZ</t>
  </si>
  <si>
    <t xml:space="preserve">1 0.9 6 1.43 5 0.429 </t>
  </si>
  <si>
    <t>LOAD COMB 45 0.9CM-1.43SX-0.429SZ</t>
  </si>
  <si>
    <t xml:space="preserve">1 0.9 6 1.43 7 0.429 </t>
  </si>
  <si>
    <t>LOAD COMB 46 0.9CM+0.429SX+1.43SZ</t>
  </si>
  <si>
    <t xml:space="preserve">1 0.9 4 0.429 5 1.43 </t>
  </si>
  <si>
    <t>LOAD COMB 47 0.9CM+0.429SX-1.43SZ</t>
  </si>
  <si>
    <t xml:space="preserve">1 0.9 4 0.429 7 1.43 </t>
  </si>
  <si>
    <t>LOAD COMB 48 0.9CM-0.429SX+1.43SZ</t>
  </si>
  <si>
    <t xml:space="preserve">1 0.9 6 0.429 5 1.43 </t>
  </si>
  <si>
    <t>LOAD COMB 49 0.9CM-0.429SX-1.43SZ</t>
  </si>
  <si>
    <t xml:space="preserve">1 0.9 6 0.429 7 1.43 </t>
  </si>
  <si>
    <t>LOAD COMB 50 1.05CM+1.2762VX+1.275CVR</t>
  </si>
  <si>
    <t xml:space="preserve">1 1.05 8 1.276 3 1.275 </t>
  </si>
  <si>
    <t>LOAD COMB 51 0.9CM+1.3013VX</t>
  </si>
  <si>
    <t xml:space="preserve">1 0.9 8 1.3013 </t>
  </si>
  <si>
    <t>LOAD COMB 52 1.05CM+1.2762V-X+1.275CVR</t>
  </si>
  <si>
    <t xml:space="preserve">1 1.05 9 1.276 3 1.275 </t>
  </si>
  <si>
    <t>LOAD COMB 53 0.9CM+1.3013V-X</t>
  </si>
  <si>
    <t xml:space="preserve">1 0.9 9 1.3013 </t>
  </si>
  <si>
    <t>LOAD COMB 54 1.05CM+1.2762VZ+1.275CVR</t>
  </si>
  <si>
    <t xml:space="preserve">1 1.05 10 1.276 3 1.275 </t>
  </si>
  <si>
    <t>LOAD COMB 55 0.9CM+1.3013VZ</t>
  </si>
  <si>
    <t xml:space="preserve">1 0.9 10 1.3013 </t>
  </si>
  <si>
    <t>LOAD COMB 56 1.05CM+1.2762V-Z+1.275CVR</t>
  </si>
  <si>
    <t xml:space="preserve">1 1.05 11 1.276 3 1.275 </t>
  </si>
  <si>
    <t>LOAD COMB 57 0.9CM+1.3013V-Z</t>
  </si>
  <si>
    <t xml:space="preserve">1 0.9 11 1.3013 </t>
  </si>
  <si>
    <t>LOAD COMB 58 1.05CM+1.2762VX(PTA)+1.275CVR</t>
  </si>
  <si>
    <t xml:space="preserve">1 1.05 12 1.276 3 1.275 </t>
  </si>
  <si>
    <t>LOAD COMB 59 0.9CM+1.3013VX(PTA)</t>
  </si>
  <si>
    <t xml:space="preserve">1 0.9 12 1.3013 </t>
  </si>
  <si>
    <t>LOAD COMB 60 1.05CM+1.2762V-X(PTA)+1.275CVR</t>
  </si>
  <si>
    <t xml:space="preserve">1 1.05 13 1.276 3 1.275 </t>
  </si>
  <si>
    <t>LOAD COMB 61 0.9CM+1.3013V-X(PTA)</t>
  </si>
  <si>
    <t xml:space="preserve">1 0.9 13 1.3013 </t>
  </si>
  <si>
    <t>LOAD COMB 62 1.05CM+1.2762VZ(PTA)+1.275CVR</t>
  </si>
  <si>
    <t xml:space="preserve">1 1.05 14 1.276 3 1.275 </t>
  </si>
  <si>
    <t>LOAD COMB 63 0.9CM+1.3013VZ(PTA)</t>
  </si>
  <si>
    <t xml:space="preserve">1 0.9 14 1.3013 </t>
  </si>
  <si>
    <t>LOAD COMB 64 1.05CM+1.2762 -VZ(PTA)+1.275CVR</t>
  </si>
  <si>
    <t xml:space="preserve">1 1.05 15 1.276 3 1.275 </t>
  </si>
  <si>
    <t>LOAD COMB 65 0.9CM+1.3013 -VZ(PTA)</t>
  </si>
  <si>
    <t xml:space="preserve">1 0.9 15 1.3013 </t>
  </si>
  <si>
    <t>LOAD COMB 66 1.2CM+1.2CV</t>
  </si>
  <si>
    <t xml:space="preserve">1 1.2 2 1.2 </t>
  </si>
  <si>
    <t>PERFORM ANALYSIS</t>
  </si>
  <si>
    <t>PARAMETER 1</t>
  </si>
  <si>
    <t>CODE LRFD</t>
  </si>
  <si>
    <t>FYLD 3235 MEMB _HSS</t>
  </si>
  <si>
    <t>LOAD LIST 33 TO 66</t>
  </si>
  <si>
    <t>CHECK CODE ALL</t>
  </si>
  <si>
    <t>STEEL TAKE OFF LIST 1 TO 4 6 TO 19 56 TO 101 103 105 106 109 110 113 114 117 -</t>
  </si>
  <si>
    <t>118 TO 119 121 123 124 127 128 131 132 135 TO 137 139 141 142 145 TO 147 150 -</t>
  </si>
  <si>
    <t>152 154 155 157 159 161 163 165 166 168 170 172 174 175 177 179 181 183 184 -</t>
  </si>
  <si>
    <t>186 TO 199 201 TO 208 245 TO 290 292 294 295 298 299 302 303 306 TO 308 310 -</t>
  </si>
  <si>
    <t>318 319 326 327 334 335 343 344 349 351 353 354 361 TO 363 372 374 376 377 -</t>
  </si>
  <si>
    <t>379 381 383 385 387 388 390 392 394 396 397 399 401 403 405 406 409 TO 420 -</t>
  </si>
  <si>
    <t>516 517 519 TO 524 529 530 536 TO 552 556 TO 661 663 TO 690 692 TO 746 748 -</t>
  </si>
  <si>
    <t>749 TO 762 765 766 768 TO 777 779 800 TO 3302 3310 TO 8409 8420 TO 11011 -</t>
  </si>
  <si>
    <t>FINISH</t>
  </si>
  <si>
    <t>Moment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</si>
  <si>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</si>
  <si>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</si>
  <si>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</si>
  <si>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</si>
  <si>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</si>
  <si>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</si>
  <si>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</si>
  <si>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</si>
  <si>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t>A.</t>
  </si>
  <si>
    <t>B.</t>
  </si>
  <si>
    <t>C.</t>
  </si>
  <si>
    <t>D.</t>
  </si>
  <si>
    <t>E.</t>
  </si>
  <si>
    <t>IRREGULARIDADES ESTRUCTURALES VERTICALES</t>
  </si>
  <si>
    <t>IRREGULARIDADES ESTRUCTURALES EN PLANTA</t>
  </si>
  <si>
    <t>Se trata de una bodega de un solo nivel</t>
  </si>
  <si>
    <t>El sistema resistente es a base de columnas.</t>
  </si>
  <si>
    <t>Las cuales son continuas</t>
  </si>
  <si>
    <t>No se tiene un diafragma rigido</t>
  </si>
  <si>
    <t>No se tienen esquinas entrantes</t>
  </si>
  <si>
    <t>No se tienen recortes ni aberturas</t>
  </si>
  <si>
    <t>Los ejes de columnas son paralelos</t>
  </si>
  <si>
    <t>y simetricos a los ejes ortogonales</t>
  </si>
  <si>
    <t>Existen algunas columnas fuera del plano</t>
  </si>
  <si>
    <t>No se presenta</t>
  </si>
  <si>
    <t>Resto de Sistemas</t>
  </si>
  <si>
    <t xml:space="preserve">Cortante basal de analisis modal   Vmod (ton) =  </t>
  </si>
  <si>
    <t>Cortante basal estatico =</t>
  </si>
  <si>
    <t xml:space="preserve">Cortante basal estatico   Vest (ton) =  </t>
  </si>
  <si>
    <t>Factor de Escaleo (Vest / Vmod) *0.9 =</t>
  </si>
  <si>
    <t>PROFILE</t>
  </si>
  <si>
    <t>LENGTH(CM</t>
  </si>
  <si>
    <t>)</t>
  </si>
  <si>
    <t>PTR76R2</t>
  </si>
  <si>
    <t>ANALISIS DINÁMICO SEGÚN LA NORMA TECNICA DE DISEÑO POR SISMO (EL SALVADOR)</t>
  </si>
  <si>
    <t>Peso de laminacion (panel sandwich 1-1/2")</t>
  </si>
  <si>
    <t>Peso conectores</t>
  </si>
  <si>
    <t>S3</t>
  </si>
  <si>
    <t xml:space="preserve">DENSIDAD ESTRUCTURAL </t>
  </si>
  <si>
    <t>WEIGHT(KG</t>
  </si>
  <si>
    <t>TUB1201205</t>
  </si>
  <si>
    <t>COLUMNAS, MENSULAS Y VASTAGOS</t>
  </si>
  <si>
    <t>TUB1401406</t>
  </si>
  <si>
    <t>2-14</t>
  </si>
  <si>
    <t>2-12</t>
  </si>
  <si>
    <t>2-1/4</t>
  </si>
  <si>
    <t>Area en planta =</t>
  </si>
  <si>
    <t>Material</t>
  </si>
  <si>
    <t>Peso (kg)</t>
  </si>
  <si>
    <t>Porcentaje</t>
  </si>
  <si>
    <t>HSS 12X12X5/16</t>
  </si>
  <si>
    <t>A500 Gr.B</t>
  </si>
  <si>
    <t xml:space="preserve">Vastagos </t>
  </si>
  <si>
    <t>A36</t>
  </si>
  <si>
    <t>Placas Base</t>
  </si>
  <si>
    <t>TOTAL =</t>
  </si>
  <si>
    <t>Densidad =</t>
  </si>
  <si>
    <t>CUBIERTA MODULAR 3D</t>
  </si>
  <si>
    <t>Perfiles de cal.14</t>
  </si>
  <si>
    <t>Lam Galv cal.14</t>
  </si>
  <si>
    <t>Perfiles de cal.12</t>
  </si>
  <si>
    <t>Lam Galv cal.12</t>
  </si>
  <si>
    <t>Perfiles de 1/4"</t>
  </si>
  <si>
    <t>Placa A36 1/4"</t>
  </si>
  <si>
    <t>Perfiles especiales</t>
  </si>
  <si>
    <t>PTR 3x1/4 y Placa A36 1/4"</t>
  </si>
  <si>
    <t>Conectores</t>
  </si>
  <si>
    <t>Placa A1006 1/4"</t>
  </si>
  <si>
    <t>Peso Total de Estructura =</t>
  </si>
  <si>
    <t>Densidad global =</t>
  </si>
  <si>
    <t>LARGUEROS</t>
  </si>
  <si>
    <t>TUB1601608</t>
  </si>
  <si>
    <t>TUBE</t>
  </si>
  <si>
    <t>TUB80806</t>
  </si>
  <si>
    <t>TUB1001005</t>
  </si>
  <si>
    <t>TUB10010010</t>
  </si>
  <si>
    <t>HSS 8X8X3/8</t>
  </si>
  <si>
    <t>HSS 10X10X5/16</t>
  </si>
  <si>
    <t>HSS 10X10X5/8</t>
  </si>
  <si>
    <t>HSS 14X14X3/8</t>
  </si>
  <si>
    <t>HSS 16X16X1/2</t>
  </si>
  <si>
    <t>4 PLACAS 500X500X19</t>
  </si>
  <si>
    <t>A572 Gr50</t>
  </si>
  <si>
    <t>A572 Gr51</t>
  </si>
  <si>
    <t>4 PLACAS 500X500X25</t>
  </si>
  <si>
    <t>Perfiles adicionales cal.16</t>
  </si>
  <si>
    <t>Lam Galv cal.16</t>
  </si>
  <si>
    <t>MC 10" cal.12</t>
  </si>
  <si>
    <t>Monten "C" de 10"</t>
  </si>
  <si>
    <t>Peso de laminacion (lamina GR-2000 cal.24)</t>
  </si>
  <si>
    <t>WT sismo X (programa) =</t>
  </si>
  <si>
    <t>WT sismo Z (programa) =</t>
  </si>
  <si>
    <t xml:space="preserve">Cortante basal estatico X (Metodo A) = </t>
  </si>
  <si>
    <t xml:space="preserve">Cortante basal estatico Z (Metodo A) = </t>
  </si>
  <si>
    <t>Peso total de estructura para analisis sismico en Dir X =</t>
  </si>
  <si>
    <r>
      <t>W</t>
    </r>
    <r>
      <rPr>
        <vertAlign val="subscript"/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</si>
  <si>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Peso total de estructura para analisis sismico en Dir Z =</t>
  </si>
  <si>
    <r>
      <t>W</t>
    </r>
    <r>
      <rPr>
        <vertAlign val="subscript"/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</si>
  <si>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>Resultant</t>
  </si>
  <si>
    <t>Rotational</t>
  </si>
  <si>
    <t>rX</t>
  </si>
  <si>
    <t>rad</t>
  </si>
  <si>
    <t>rY</t>
  </si>
  <si>
    <t>rZ</t>
  </si>
  <si>
    <r>
      <rPr>
        <sz val="11"/>
        <color theme="1"/>
        <rFont val="Simbol"/>
      </rPr>
      <t>D</t>
    </r>
    <r>
      <rPr>
        <sz val="11"/>
        <color theme="1"/>
        <rFont val="Calibri"/>
        <family val="2"/>
        <scheme val="minor"/>
      </rPr>
      <t>xe (X)</t>
    </r>
  </si>
  <si>
    <r>
      <rPr>
        <sz val="11"/>
        <color theme="1"/>
        <rFont val="Simbol"/>
      </rPr>
      <t>D</t>
    </r>
    <r>
      <rPr>
        <sz val="11"/>
        <color theme="1"/>
        <rFont val="Calibri"/>
        <family val="2"/>
        <scheme val="minor"/>
      </rPr>
      <t>xe (Z)</t>
    </r>
  </si>
  <si>
    <r>
      <rPr>
        <sz val="11"/>
        <color theme="1"/>
        <rFont val="Simbol"/>
      </rPr>
      <t>D</t>
    </r>
    <r>
      <rPr>
        <sz val="11"/>
        <color theme="1"/>
        <rFont val="Calibri"/>
        <family val="2"/>
        <scheme val="minor"/>
      </rPr>
      <t>x (X)</t>
    </r>
  </si>
  <si>
    <r>
      <rPr>
        <sz val="11"/>
        <color theme="1"/>
        <rFont val="Simbol"/>
      </rPr>
      <t>D</t>
    </r>
    <r>
      <rPr>
        <sz val="11"/>
        <color theme="1"/>
        <rFont val="Calibri"/>
        <family val="2"/>
        <scheme val="minor"/>
      </rPr>
      <t>x (Z)</t>
    </r>
  </si>
  <si>
    <t>H (cm)</t>
  </si>
  <si>
    <t>Deriva (X)</t>
  </si>
  <si>
    <t>Deriva (Z)</t>
  </si>
  <si>
    <t>F.I. =</t>
  </si>
  <si>
    <t>Max =</t>
  </si>
  <si>
    <t>Min =</t>
  </si>
  <si>
    <t>Nodo =</t>
  </si>
  <si>
    <t>Desp perm (cm)</t>
  </si>
  <si>
    <t>X cm</t>
  </si>
  <si>
    <t>Y cm</t>
  </si>
  <si>
    <t>Z cm</t>
  </si>
  <si>
    <t xml:space="preserve">  cm</t>
  </si>
  <si>
    <t>rX rad</t>
  </si>
  <si>
    <t>rY rad</t>
  </si>
  <si>
    <t>rZ rad</t>
  </si>
  <si>
    <t>16 CM+CVR+SX+30%SZ</t>
  </si>
  <si>
    <t>17 CM+CVR+SX-30%SZ</t>
  </si>
  <si>
    <t>18 CM+CVR-SX+30%SZ</t>
  </si>
  <si>
    <t>19 CM+CVR-SX-30%SZ</t>
  </si>
  <si>
    <t>20 CM+CVR+30%SX+SZ</t>
  </si>
  <si>
    <t>21 CM+CVR+30%SX-SZ</t>
  </si>
  <si>
    <t>22 CM+CVR-30%SX+SZ</t>
  </si>
  <si>
    <t>23 CM+CVR-30%SX-SZ</t>
  </si>
  <si>
    <t>_x0005_</t>
  </si>
  <si>
    <t>50X50X19</t>
  </si>
  <si>
    <t>TUB40404</t>
  </si>
  <si>
    <t>MCE12-12-R5MM</t>
  </si>
  <si>
    <t>W12X35</t>
  </si>
  <si>
    <t>PIPS7</t>
  </si>
  <si>
    <t>TUB35353</t>
  </si>
  <si>
    <t>PTR89REF2P</t>
  </si>
  <si>
    <t>VS648C16X125</t>
  </si>
  <si>
    <t>TUB1001008</t>
  </si>
  <si>
    <t>PRISMATIC</t>
  </si>
  <si>
    <t>STEEL</t>
  </si>
  <si>
    <t>HSS 10X10X1/2</t>
  </si>
  <si>
    <t>Column =</t>
  </si>
  <si>
    <t>TUB1401408</t>
  </si>
  <si>
    <t>60X60X19</t>
  </si>
  <si>
    <t>50X65X19</t>
  </si>
  <si>
    <t>TUB80804</t>
  </si>
  <si>
    <t>TUB1001004</t>
  </si>
  <si>
    <t>HSS 8X8X1/4</t>
  </si>
  <si>
    <t>HSS 14X14X1/2</t>
  </si>
  <si>
    <t>4 PLACAS 600X600X19</t>
  </si>
  <si>
    <t>4 PLACAS 500X650X19</t>
  </si>
  <si>
    <t>HSS 10X10X1/4</t>
  </si>
  <si>
    <t>Marco de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</si>
</sst>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Symbol"/>
      <family val="1"/>
      <charset val="2"/>
    </font>
    <font>
      <b/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Simbol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right"/>
    </xf>
    <xf numFmtId="0" fontId="10" fillId="4" borderId="3" xfId="0" applyFont="1" applyFill="1" applyBorder="1"/>
    <xf numFmtId="0" fontId="13" fillId="4" borderId="4" xfId="0" applyFont="1" applyFill="1" applyBorder="1"/>
    <xf numFmtId="0" fontId="13" fillId="4" borderId="5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3" fillId="0" borderId="0" xfId="0" applyFont="1"/>
    <xf numFmtId="0" fontId="14" fillId="0" borderId="0" xfId="0" applyFont="1"/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2" fontId="1" fillId="2" borderId="0" xfId="0" applyNumberFormat="1" applyFont="1" applyFill="1"/>
    <xf numFmtId="0" fontId="0" fillId="3" borderId="0" xfId="0" applyFill="1"/>
    <xf numFmtId="0" fontId="0" fillId="0" borderId="4" xfId="0" applyBorder="1"/>
    <xf numFmtId="0" fontId="1" fillId="0" borderId="10" xfId="0" applyFont="1" applyBorder="1" applyAlignment="1">
      <alignment horizontal="center"/>
    </xf>
    <xf numFmtId="2" fontId="5" fillId="0" borderId="21" xfId="0" applyNumberFormat="1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7" xfId="0" applyBorder="1"/>
    <xf numFmtId="0" fontId="15" fillId="6" borderId="15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right"/>
    </xf>
    <xf numFmtId="0" fontId="14" fillId="6" borderId="15" xfId="0" applyFont="1" applyFill="1" applyBorder="1"/>
    <xf numFmtId="0" fontId="15" fillId="6" borderId="16" xfId="0" applyFont="1" applyFill="1" applyBorder="1" applyAlignment="1">
      <alignment horizontal="right"/>
    </xf>
    <xf numFmtId="0" fontId="14" fillId="6" borderId="21" xfId="0" applyFont="1" applyFill="1" applyBorder="1"/>
    <xf numFmtId="0" fontId="15" fillId="6" borderId="10" xfId="0" applyFont="1" applyFill="1" applyBorder="1" applyAlignment="1">
      <alignment horizontal="right"/>
    </xf>
    <xf numFmtId="0" fontId="1" fillId="6" borderId="10" xfId="0" applyFont="1" applyFill="1" applyBorder="1"/>
    <xf numFmtId="0" fontId="14" fillId="6" borderId="21" xfId="0" applyFont="1" applyFill="1" applyBorder="1" applyAlignment="1">
      <alignment horizontal="right"/>
    </xf>
    <xf numFmtId="0" fontId="14" fillId="6" borderId="21" xfId="0" applyFont="1" applyFill="1" applyBorder="1" applyAlignment="1">
      <alignment horizontal="left"/>
    </xf>
    <xf numFmtId="0" fontId="14" fillId="6" borderId="18" xfId="0" applyFont="1" applyFill="1" applyBorder="1" applyAlignment="1">
      <alignment horizontal="right"/>
    </xf>
    <xf numFmtId="0" fontId="15" fillId="6" borderId="19" xfId="0" applyFont="1" applyFill="1" applyBorder="1" applyAlignment="1">
      <alignment horizontal="right"/>
    </xf>
    <xf numFmtId="0" fontId="0" fillId="0" borderId="21" xfId="0" applyBorder="1"/>
    <xf numFmtId="0" fontId="5" fillId="0" borderId="10" xfId="0" applyFont="1" applyBorder="1" applyAlignment="1">
      <alignment horizontal="center"/>
    </xf>
    <xf numFmtId="0" fontId="0" fillId="0" borderId="18" xfId="0" applyBorder="1"/>
    <xf numFmtId="0" fontId="5" fillId="0" borderId="1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6" fillId="0" borderId="0" xfId="0" applyNumberFormat="1" applyFont="1"/>
    <xf numFmtId="2" fontId="0" fillId="0" borderId="0" xfId="0" applyNumberFormat="1"/>
    <xf numFmtId="0" fontId="1" fillId="0" borderId="2" xfId="0" applyFont="1" applyBorder="1" applyAlignment="1">
      <alignment horizontal="right"/>
    </xf>
    <xf numFmtId="2" fontId="1" fillId="0" borderId="0" xfId="0" applyNumberFormat="1" applyFont="1"/>
    <xf numFmtId="2" fontId="5" fillId="0" borderId="0" xfId="0" applyNumberFormat="1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/>
    <xf numFmtId="2" fontId="5" fillId="0" borderId="20" xfId="0" applyNumberFormat="1" applyFont="1" applyBorder="1"/>
    <xf numFmtId="2" fontId="0" fillId="0" borderId="21" xfId="0" applyNumberFormat="1" applyBorder="1"/>
    <xf numFmtId="1" fontId="0" fillId="4" borderId="7" xfId="0" applyNumberFormat="1" applyFill="1" applyBorder="1"/>
    <xf numFmtId="165" fontId="0" fillId="0" borderId="21" xfId="0" applyNumberFormat="1" applyBorder="1"/>
    <xf numFmtId="1" fontId="0" fillId="0" borderId="20" xfId="0" applyNumberFormat="1" applyBorder="1"/>
    <xf numFmtId="0" fontId="5" fillId="0" borderId="25" xfId="0" applyFont="1" applyBorder="1"/>
    <xf numFmtId="1" fontId="0" fillId="0" borderId="24" xfId="0" applyNumberFormat="1" applyBorder="1"/>
    <xf numFmtId="0" fontId="0" fillId="8" borderId="7" xfId="0" applyFill="1" applyBorder="1" applyAlignment="1">
      <alignment horizontal="right"/>
    </xf>
    <xf numFmtId="0" fontId="0" fillId="8" borderId="7" xfId="0" applyFill="1" applyBorder="1"/>
    <xf numFmtId="165" fontId="4" fillId="4" borderId="7" xfId="0" applyNumberFormat="1" applyFont="1" applyFill="1" applyBorder="1"/>
    <xf numFmtId="0" fontId="1" fillId="6" borderId="18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164" fontId="1" fillId="2" borderId="0" xfId="0" applyNumberFormat="1" applyFont="1" applyFill="1"/>
    <xf numFmtId="0" fontId="20" fillId="0" borderId="0" xfId="0" applyFont="1"/>
    <xf numFmtId="2" fontId="5" fillId="0" borderId="0" xfId="0" applyNumberFormat="1" applyFont="1"/>
    <xf numFmtId="0" fontId="0" fillId="6" borderId="15" xfId="0" applyFill="1" applyBorder="1"/>
    <xf numFmtId="0" fontId="0" fillId="6" borderId="16" xfId="0" applyFill="1" applyBorder="1"/>
    <xf numFmtId="0" fontId="0" fillId="6" borderId="21" xfId="0" applyFill="1" applyBorder="1"/>
    <xf numFmtId="0" fontId="0" fillId="6" borderId="10" xfId="0" applyFill="1" applyBorder="1"/>
    <xf numFmtId="0" fontId="14" fillId="6" borderId="18" xfId="0" applyFont="1" applyFill="1" applyBorder="1"/>
    <xf numFmtId="0" fontId="1" fillId="6" borderId="19" xfId="0" applyFont="1" applyFill="1" applyBorder="1"/>
    <xf numFmtId="0" fontId="0" fillId="10" borderId="0" xfId="0" applyFill="1"/>
    <xf numFmtId="0" fontId="0" fillId="4" borderId="7" xfId="0" applyFill="1" applyBorder="1"/>
    <xf numFmtId="0" fontId="0" fillId="0" borderId="12" xfId="0" applyBorder="1"/>
    <xf numFmtId="0" fontId="0" fillId="0" borderId="13" xfId="0" applyBorder="1"/>
    <xf numFmtId="0" fontId="0" fillId="8" borderId="7" xfId="0" applyFill="1" applyBorder="1" applyAlignment="1">
      <alignment horizontal="center"/>
    </xf>
    <xf numFmtId="0" fontId="0" fillId="0" borderId="0" xfId="0" applyAlignment="1">
      <alignment horizontal="right" indent="1"/>
    </xf>
    <xf numFmtId="1" fontId="0" fillId="9" borderId="7" xfId="2" applyNumberFormat="1" applyFont="1" applyFill="1" applyBorder="1"/>
    <xf numFmtId="0" fontId="2" fillId="0" borderId="11" xfId="0" applyFont="1" applyBorder="1"/>
    <xf numFmtId="0" fontId="10" fillId="0" borderId="1" xfId="0" applyFont="1" applyBorder="1"/>
    <xf numFmtId="0" fontId="1" fillId="7" borderId="7" xfId="0" applyFont="1" applyFill="1" applyBorder="1"/>
    <xf numFmtId="0" fontId="4" fillId="8" borderId="7" xfId="0" applyFont="1" applyFill="1" applyBorder="1" applyAlignment="1">
      <alignment horizontal="right"/>
    </xf>
    <xf numFmtId="0" fontId="1" fillId="7" borderId="7" xfId="0" applyFont="1" applyFill="1" applyBorder="1" applyAlignment="1">
      <alignment horizontal="right"/>
    </xf>
    <xf numFmtId="0" fontId="10" fillId="0" borderId="0" xfId="0" applyFont="1"/>
    <xf numFmtId="2" fontId="22" fillId="0" borderId="7" xfId="0" applyNumberFormat="1" applyFont="1" applyBorder="1"/>
    <xf numFmtId="2" fontId="0" fillId="0" borderId="7" xfId="0" applyNumberFormat="1" applyBorder="1"/>
    <xf numFmtId="0" fontId="1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/>
    <xf numFmtId="0" fontId="0" fillId="0" borderId="28" xfId="0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35" xfId="0" applyBorder="1"/>
    <xf numFmtId="2" fontId="0" fillId="0" borderId="30" xfId="0" applyNumberFormat="1" applyBorder="1"/>
    <xf numFmtId="0" fontId="0" fillId="0" borderId="34" xfId="0" applyBorder="1"/>
    <xf numFmtId="0" fontId="0" fillId="0" borderId="31" xfId="0" applyBorder="1"/>
    <xf numFmtId="2" fontId="0" fillId="0" borderId="31" xfId="0" applyNumberFormat="1" applyBorder="1"/>
    <xf numFmtId="2" fontId="1" fillId="8" borderId="28" xfId="0" applyNumberFormat="1" applyFont="1" applyFill="1" applyBorder="1"/>
    <xf numFmtId="2" fontId="1" fillId="8" borderId="7" xfId="0" applyNumberFormat="1" applyFont="1" applyFill="1" applyBorder="1"/>
    <xf numFmtId="2" fontId="1" fillId="8" borderId="30" xfId="0" applyNumberFormat="1" applyFont="1" applyFill="1" applyBorder="1"/>
    <xf numFmtId="2" fontId="1" fillId="8" borderId="32" xfId="0" applyNumberFormat="1" applyFont="1" applyFill="1" applyBorder="1"/>
    <xf numFmtId="49" fontId="0" fillId="0" borderId="0" xfId="0" applyNumberFormat="1"/>
    <xf numFmtId="0" fontId="0" fillId="4" borderId="7" xfId="0" applyFill="1" applyBorder="1" applyAlignment="1">
      <alignment horizontal="center"/>
    </xf>
    <xf numFmtId="164" fontId="12" fillId="4" borderId="7" xfId="0" applyNumberFormat="1" applyFont="1" applyFill="1" applyBorder="1"/>
    <xf numFmtId="0" fontId="15" fillId="11" borderId="14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0" fillId="11" borderId="20" xfId="0" applyFill="1" applyBorder="1"/>
    <xf numFmtId="0" fontId="14" fillId="11" borderId="17" xfId="0" applyFont="1" applyFill="1" applyBorder="1" applyAlignment="1">
      <alignment horizontal="right"/>
    </xf>
    <xf numFmtId="0" fontId="15" fillId="11" borderId="19" xfId="0" applyFont="1" applyFill="1" applyBorder="1" applyAlignment="1">
      <alignment horizontal="right"/>
    </xf>
    <xf numFmtId="0" fontId="15" fillId="11" borderId="16" xfId="0" applyFont="1" applyFill="1" applyBorder="1" applyAlignment="1">
      <alignment horizontal="right" indent="2"/>
    </xf>
    <xf numFmtId="0" fontId="14" fillId="11" borderId="19" xfId="0" applyFont="1" applyFill="1" applyBorder="1" applyAlignment="1">
      <alignment horizontal="right" indent="2"/>
    </xf>
    <xf numFmtId="0" fontId="0" fillId="11" borderId="10" xfId="0" applyFill="1" applyBorder="1" applyAlignment="1">
      <alignment horizontal="right" indent="2"/>
    </xf>
    <xf numFmtId="0" fontId="15" fillId="11" borderId="10" xfId="0" applyFont="1" applyFill="1" applyBorder="1" applyAlignment="1">
      <alignment horizontal="right" indent="2"/>
    </xf>
    <xf numFmtId="0" fontId="1" fillId="11" borderId="10" xfId="0" applyFont="1" applyFill="1" applyBorder="1" applyAlignment="1">
      <alignment horizontal="right" indent="2"/>
    </xf>
    <xf numFmtId="0" fontId="14" fillId="11" borderId="20" xfId="0" applyFont="1" applyFill="1" applyBorder="1" applyAlignment="1">
      <alignment horizontal="left" indent="1"/>
    </xf>
    <xf numFmtId="0" fontId="0" fillId="0" borderId="17" xfId="0" applyBorder="1"/>
    <xf numFmtId="2" fontId="0" fillId="0" borderId="17" xfId="0" applyNumberFormat="1" applyBorder="1"/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6" fontId="0" fillId="0" borderId="29" xfId="0" applyNumberFormat="1" applyBorder="1"/>
    <xf numFmtId="166" fontId="0" fillId="0" borderId="30" xfId="0" applyNumberFormat="1" applyBorder="1"/>
    <xf numFmtId="166" fontId="0" fillId="0" borderId="32" xfId="0" applyNumberFormat="1" applyBorder="1"/>
    <xf numFmtId="0" fontId="1" fillId="0" borderId="40" xfId="0" applyFont="1" applyBorder="1" applyAlignment="1">
      <alignment horizontal="center"/>
    </xf>
    <xf numFmtId="166" fontId="0" fillId="0" borderId="41" xfId="0" applyNumberFormat="1" applyBorder="1"/>
    <xf numFmtId="166" fontId="0" fillId="0" borderId="5" xfId="0" applyNumberFormat="1" applyBorder="1"/>
    <xf numFmtId="166" fontId="0" fillId="0" borderId="42" xfId="0" applyNumberFormat="1" applyBorder="1"/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2" fontId="0" fillId="0" borderId="33" xfId="0" applyNumberFormat="1" applyBorder="1"/>
    <xf numFmtId="2" fontId="0" fillId="0" borderId="35" xfId="0" applyNumberFormat="1" applyBorder="1"/>
    <xf numFmtId="2" fontId="0" fillId="0" borderId="34" xfId="0" applyNumberFormat="1" applyBorder="1"/>
    <xf numFmtId="2" fontId="0" fillId="0" borderId="32" xfId="0" applyNumberForma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166" fontId="1" fillId="0" borderId="11" xfId="0" applyNumberFormat="1" applyFont="1" applyBorder="1"/>
    <xf numFmtId="166" fontId="1" fillId="0" borderId="13" xfId="0" applyNumberFormat="1" applyFont="1" applyBorder="1"/>
    <xf numFmtId="0" fontId="0" fillId="0" borderId="7" xfId="0" applyBorder="1" applyAlignment="1">
      <alignment horizontal="center"/>
    </xf>
    <xf numFmtId="2" fontId="1" fillId="4" borderId="7" xfId="0" applyNumberFormat="1" applyFont="1" applyFill="1" applyBorder="1"/>
    <xf numFmtId="0" fontId="1" fillId="12" borderId="28" xfId="0" applyFont="1" applyFill="1" applyBorder="1" applyAlignment="1">
      <alignment horizontal="center"/>
    </xf>
    <xf numFmtId="2" fontId="1" fillId="4" borderId="30" xfId="0" applyNumberFormat="1" applyFont="1" applyFill="1" applyBorder="1"/>
    <xf numFmtId="2" fontId="1" fillId="4" borderId="32" xfId="0" applyNumberFormat="1" applyFont="1" applyFill="1" applyBorder="1"/>
    <xf numFmtId="0" fontId="0" fillId="0" borderId="57" xfId="0" applyBorder="1"/>
    <xf numFmtId="2" fontId="1" fillId="4" borderId="17" xfId="0" applyNumberFormat="1" applyFont="1" applyFill="1" applyBorder="1"/>
    <xf numFmtId="2" fontId="0" fillId="0" borderId="58" xfId="0" applyNumberFormat="1" applyBorder="1"/>
    <xf numFmtId="0" fontId="1" fillId="12" borderId="31" xfId="0" applyFont="1" applyFill="1" applyBorder="1" applyAlignment="1">
      <alignment horizontal="center"/>
    </xf>
    <xf numFmtId="0" fontId="1" fillId="12" borderId="32" xfId="0" applyFont="1" applyFill="1" applyBorder="1" applyAlignment="1">
      <alignment horizontal="center"/>
    </xf>
    <xf numFmtId="0" fontId="24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/>
    </xf>
    <xf numFmtId="165" fontId="1" fillId="13" borderId="7" xfId="0" applyNumberFormat="1" applyFont="1" applyFill="1" applyBorder="1"/>
    <xf numFmtId="165" fontId="0" fillId="0" borderId="0" xfId="0" applyNumberFormat="1"/>
    <xf numFmtId="165" fontId="1" fillId="14" borderId="7" xfId="0" applyNumberFormat="1" applyFont="1" applyFill="1" applyBorder="1"/>
    <xf numFmtId="164" fontId="1" fillId="0" borderId="0" xfId="0" applyNumberFormat="1" applyFont="1"/>
    <xf numFmtId="0" fontId="1" fillId="0" borderId="5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left" vertical="center"/>
    </xf>
    <xf numFmtId="17" fontId="0" fillId="0" borderId="0" xfId="0" applyNumberFormat="1"/>
    <xf numFmtId="0" fontId="1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65" fontId="0" fillId="4" borderId="7" xfId="0" applyNumberFormat="1" applyFill="1" applyBorder="1"/>
    <xf numFmtId="0" fontId="1" fillId="0" borderId="0" xfId="0" applyFont="1" applyAlignment="1">
      <alignment horizontal="center" vertical="center" wrapText="1"/>
    </xf>
    <xf numFmtId="165" fontId="5" fillId="0" borderId="20" xfId="0" applyNumberFormat="1" applyFont="1" applyBorder="1"/>
    <xf numFmtId="165" fontId="1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10" fillId="0" borderId="0" xfId="0" applyFont="1" applyAlignment="1">
      <alignment horizontal="right"/>
    </xf>
    <xf numFmtId="2" fontId="0" fillId="4" borderId="7" xfId="0" applyNumberFormat="1" applyFill="1" applyBorder="1"/>
    <xf numFmtId="2" fontId="1" fillId="7" borderId="7" xfId="0" applyNumberFormat="1" applyFont="1" applyFill="1" applyBorder="1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7" xfId="0" applyBorder="1" applyAlignment="1">
      <alignment horizontal="right" indent="2"/>
    </xf>
    <xf numFmtId="2" fontId="0" fillId="0" borderId="7" xfId="0" applyNumberFormat="1" applyBorder="1" applyAlignment="1">
      <alignment horizontal="right" indent="2"/>
    </xf>
    <xf numFmtId="167" fontId="1" fillId="4" borderId="7" xfId="3" applyNumberFormat="1" applyFont="1" applyFill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/>
    </xf>
    <xf numFmtId="0" fontId="26" fillId="0" borderId="0" xfId="0" applyFont="1"/>
    <xf numFmtId="2" fontId="5" fillId="0" borderId="7" xfId="0" applyNumberFormat="1" applyFont="1" applyBorder="1" applyAlignment="1">
      <alignment horizontal="right"/>
    </xf>
    <xf numFmtId="166" fontId="0" fillId="0" borderId="7" xfId="0" applyNumberFormat="1" applyBorder="1" applyAlignment="1">
      <alignment horizontal="right" indent="2"/>
    </xf>
    <xf numFmtId="0" fontId="1" fillId="12" borderId="1" xfId="0" applyFont="1" applyFill="1" applyBorder="1"/>
    <xf numFmtId="0" fontId="0" fillId="12" borderId="1" xfId="0" applyFill="1" applyBorder="1"/>
    <xf numFmtId="1" fontId="1" fillId="8" borderId="7" xfId="0" applyNumberFormat="1" applyFont="1" applyFill="1" applyBorder="1"/>
    <xf numFmtId="0" fontId="0" fillId="12" borderId="12" xfId="0" applyFill="1" applyBorder="1"/>
    <xf numFmtId="0" fontId="0" fillId="12" borderId="13" xfId="0" applyFill="1" applyBorder="1"/>
    <xf numFmtId="0" fontId="10" fillId="12" borderId="11" xfId="0" applyFont="1" applyFill="1" applyBorder="1" applyAlignment="1">
      <alignment vertical="center"/>
    </xf>
    <xf numFmtId="165" fontId="1" fillId="4" borderId="7" xfId="0" applyNumberFormat="1" applyFont="1" applyFill="1" applyBorder="1"/>
    <xf numFmtId="16" fontId="0" fillId="0" borderId="0" xfId="0" applyNumberFormat="1"/>
    <xf numFmtId="14" fontId="0" fillId="0" borderId="0" xfId="0" applyNumberFormat="1"/>
    <xf numFmtId="0" fontId="1" fillId="0" borderId="13" xfId="0" applyFont="1" applyBorder="1" applyAlignment="1">
      <alignment horizontal="center"/>
    </xf>
    <xf numFmtId="0" fontId="0" fillId="0" borderId="43" xfId="0" applyBorder="1"/>
    <xf numFmtId="0" fontId="0" fillId="0" borderId="39" xfId="0" applyBorder="1"/>
    <xf numFmtId="0" fontId="1" fillId="0" borderId="28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46" xfId="0" applyFont="1" applyBorder="1"/>
    <xf numFmtId="0" fontId="1" fillId="0" borderId="61" xfId="0" applyFont="1" applyBorder="1" applyAlignment="1">
      <alignment horizontal="center"/>
    </xf>
    <xf numFmtId="0" fontId="1" fillId="0" borderId="47" xfId="0" applyFont="1" applyBorder="1"/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64" xfId="0" applyBorder="1"/>
    <xf numFmtId="0" fontId="5" fillId="0" borderId="28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0" fillId="0" borderId="46" xfId="0" applyBorder="1"/>
    <xf numFmtId="0" fontId="5" fillId="0" borderId="61" xfId="0" applyFont="1" applyBorder="1" applyAlignment="1">
      <alignment horizontal="center"/>
    </xf>
    <xf numFmtId="0" fontId="0" fillId="0" borderId="66" xfId="0" applyBorder="1"/>
    <xf numFmtId="0" fontId="5" fillId="0" borderId="3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1" fillId="0" borderId="11" xfId="0" applyFont="1" applyBorder="1"/>
    <xf numFmtId="0" fontId="1" fillId="0" borderId="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6" fillId="0" borderId="26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1" fillId="4" borderId="8" xfId="0" applyNumberFormat="1" applyFont="1" applyFill="1" applyBorder="1" applyAlignment="1">
      <alignment vertical="center"/>
    </xf>
    <xf numFmtId="1" fontId="1" fillId="2" borderId="8" xfId="0" applyNumberFormat="1" applyFont="1" applyFill="1" applyBorder="1" applyAlignment="1">
      <alignment vertical="center"/>
    </xf>
    <xf numFmtId="1" fontId="1" fillId="2" borderId="9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6" xfId="0" applyBorder="1"/>
    <xf numFmtId="164" fontId="1" fillId="0" borderId="6" xfId="0" applyNumberFormat="1" applyFont="1" applyBorder="1"/>
    <xf numFmtId="0" fontId="27" fillId="0" borderId="2" xfId="0" applyFont="1" applyBorder="1"/>
    <xf numFmtId="167" fontId="0" fillId="0" borderId="0" xfId="3" applyNumberFormat="1" applyFont="1"/>
    <xf numFmtId="0" fontId="1" fillId="0" borderId="6" xfId="0" applyFont="1" applyBorder="1"/>
    <xf numFmtId="167" fontId="1" fillId="0" borderId="6" xfId="3" applyNumberFormat="1" applyFont="1" applyBorder="1"/>
    <xf numFmtId="0" fontId="28" fillId="0" borderId="0" xfId="0" applyFont="1"/>
    <xf numFmtId="2" fontId="28" fillId="0" borderId="0" xfId="0" applyNumberFormat="1" applyFont="1"/>
    <xf numFmtId="167" fontId="0" fillId="0" borderId="0" xfId="3" applyNumberFormat="1" applyFont="1" applyBorder="1"/>
    <xf numFmtId="167" fontId="0" fillId="0" borderId="2" xfId="3" applyNumberFormat="1" applyFont="1" applyBorder="1"/>
    <xf numFmtId="167" fontId="1" fillId="0" borderId="0" xfId="3" applyNumberFormat="1" applyFont="1"/>
    <xf numFmtId="164" fontId="1" fillId="4" borderId="6" xfId="0" applyNumberFormat="1" applyFont="1" applyFill="1" applyBorder="1"/>
    <xf numFmtId="0" fontId="1" fillId="4" borderId="6" xfId="0" applyFont="1" applyFill="1" applyBorder="1"/>
    <xf numFmtId="2" fontId="1" fillId="15" borderId="0" xfId="0" applyNumberFormat="1" applyFont="1" applyFill="1"/>
    <xf numFmtId="0" fontId="1" fillId="15" borderId="0" xfId="0" applyFont="1" applyFill="1"/>
    <xf numFmtId="2" fontId="0" fillId="9" borderId="0" xfId="0" applyNumberFormat="1" applyFill="1"/>
    <xf numFmtId="0" fontId="0" fillId="16" borderId="0" xfId="0" applyFill="1"/>
    <xf numFmtId="166" fontId="0" fillId="0" borderId="0" xfId="0" applyNumberFormat="1"/>
    <xf numFmtId="166" fontId="1" fillId="11" borderId="7" xfId="0" applyNumberFormat="1" applyFont="1" applyFill="1" applyBorder="1"/>
    <xf numFmtId="49" fontId="0" fillId="12" borderId="0" xfId="0" applyNumberFormat="1" applyFill="1"/>
    <xf numFmtId="0" fontId="0" fillId="12" borderId="0" xfId="0" applyFill="1"/>
    <xf numFmtId="164" fontId="0" fillId="12" borderId="0" xfId="0" applyNumberFormat="1" applyFill="1"/>
    <xf numFmtId="49" fontId="0" fillId="7" borderId="0" xfId="0" applyNumberFormat="1" applyFill="1"/>
    <xf numFmtId="0" fontId="0" fillId="7" borderId="0" xfId="0" applyFill="1"/>
    <xf numFmtId="164" fontId="0" fillId="7" borderId="0" xfId="0" applyNumberFormat="1" applyFill="1"/>
    <xf numFmtId="2" fontId="30" fillId="0" borderId="0" xfId="0" applyNumberFormat="1" applyFont="1"/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7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59" xfId="0" applyFont="1" applyBorder="1" applyAlignment="1">
      <alignment horizontal="right" vertic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/>
    </xf>
    <xf numFmtId="0" fontId="1" fillId="12" borderId="31" xfId="0" applyFont="1" applyFill="1" applyBorder="1" applyAlignment="1">
      <alignment horizontal="center"/>
    </xf>
    <xf numFmtId="0" fontId="1" fillId="12" borderId="33" xfId="0" applyFont="1" applyFill="1" applyBorder="1" applyAlignment="1">
      <alignment horizontal="center"/>
    </xf>
    <xf numFmtId="0" fontId="1" fillId="12" borderId="34" xfId="0" applyFont="1" applyFill="1" applyBorder="1" applyAlignment="1">
      <alignment horizontal="center"/>
    </xf>
    <xf numFmtId="0" fontId="1" fillId="12" borderId="29" xfId="0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11" xfId="0" applyFont="1" applyBorder="1" applyAlignment="1">
      <alignment horizontal="right" indent="2"/>
    </xf>
    <xf numFmtId="0" fontId="1" fillId="0" borderId="12" xfId="0" applyFont="1" applyBorder="1" applyAlignment="1">
      <alignment horizontal="right" indent="2"/>
    </xf>
    <xf numFmtId="0" fontId="1" fillId="0" borderId="13" xfId="0" applyFont="1" applyBorder="1" applyAlignment="1">
      <alignment horizontal="right" indent="2"/>
    </xf>
    <xf numFmtId="0" fontId="22" fillId="0" borderId="14" xfId="0" applyFont="1" applyBorder="1" applyAlignment="1">
      <alignment horizontal="center" vertical="top"/>
    </xf>
    <xf numFmtId="0" fontId="22" fillId="0" borderId="20" xfId="0" applyFont="1" applyBorder="1" applyAlignment="1">
      <alignment horizontal="center" vertical="top"/>
    </xf>
    <xf numFmtId="0" fontId="22" fillId="0" borderId="1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65" fontId="1" fillId="17" borderId="7" xfId="0" applyNumberFormat="1" applyFont="1" applyFill="1" applyBorder="1"/>
  </cellXfs>
  <cellStyles count="4">
    <cellStyle name="Millares" xfId="2" builtinId="3"/>
    <cellStyle name="Normal" xfId="0" builtinId="0"/>
    <cellStyle name="Normal 3" xfId="1" xr:uid="{00000000-0005-0000-0000-000002000000}"/>
    <cellStyle name="Porcentaje" xfId="3" builtinId="5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F7C80"/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Espectro de Diseño Sísmico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0"/>
        <c:ser>
          <c:idx val="0"/>
          <c:order val="0"/>
          <c:tx>
            <c:v>Espectro de Diseño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'CARGAS Y SISMO F1'!$H$227:$H$526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F1'!$I$227:$I$526</c:f>
              <c:numCache>
                <c:formatCode>0.000</c:formatCode>
                <c:ptCount val="300"/>
                <c:pt idx="0">
                  <c:v>7.5428571428571442E-2</c:v>
                </c:pt>
                <c:pt idx="1">
                  <c:v>8.2285714285714281E-2</c:v>
                </c:pt>
                <c:pt idx="2">
                  <c:v>8.9142857142857149E-2</c:v>
                </c:pt>
                <c:pt idx="3">
                  <c:v>9.6000000000000002E-2</c:v>
                </c:pt>
                <c:pt idx="4">
                  <c:v>0.10285714285714287</c:v>
                </c:pt>
                <c:pt idx="5">
                  <c:v>0.10971428571428572</c:v>
                </c:pt>
                <c:pt idx="6">
                  <c:v>0.11657142857142859</c:v>
                </c:pt>
                <c:pt idx="7">
                  <c:v>0.12342857142857144</c:v>
                </c:pt>
                <c:pt idx="8">
                  <c:v>0.13028571428571431</c:v>
                </c:pt>
                <c:pt idx="9">
                  <c:v>0.13714285714285715</c:v>
                </c:pt>
                <c:pt idx="10">
                  <c:v>0.14400000000000002</c:v>
                </c:pt>
                <c:pt idx="11">
                  <c:v>0.15085714285714288</c:v>
                </c:pt>
                <c:pt idx="12">
                  <c:v>0.15771428571428572</c:v>
                </c:pt>
                <c:pt idx="13">
                  <c:v>0.16457142857142859</c:v>
                </c:pt>
                <c:pt idx="14">
                  <c:v>0.17142857142857143</c:v>
                </c:pt>
                <c:pt idx="15">
                  <c:v>0.1782857142857143</c:v>
                </c:pt>
                <c:pt idx="16">
                  <c:v>0.18514285714285716</c:v>
                </c:pt>
                <c:pt idx="17">
                  <c:v>0.19200000000000003</c:v>
                </c:pt>
                <c:pt idx="18">
                  <c:v>0.1988571428571429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0.20571428571428571</c:v>
                </c:pt>
                <c:pt idx="32">
                  <c:v>0.20571428571428571</c:v>
                </c:pt>
                <c:pt idx="33">
                  <c:v>0.20571428571428571</c:v>
                </c:pt>
                <c:pt idx="34">
                  <c:v>0.20571428571428571</c:v>
                </c:pt>
                <c:pt idx="35">
                  <c:v>0.20571428571428571</c:v>
                </c:pt>
                <c:pt idx="36">
                  <c:v>0.20571428571428571</c:v>
                </c:pt>
                <c:pt idx="37">
                  <c:v>0.20571428571428571</c:v>
                </c:pt>
                <c:pt idx="38">
                  <c:v>0.20571428571428571</c:v>
                </c:pt>
                <c:pt idx="39">
                  <c:v>0.20571428571428571</c:v>
                </c:pt>
                <c:pt idx="40">
                  <c:v>0.20571428571428571</c:v>
                </c:pt>
                <c:pt idx="41">
                  <c:v>0.20571428571428571</c:v>
                </c:pt>
                <c:pt idx="42">
                  <c:v>0.20571428571428571</c:v>
                </c:pt>
                <c:pt idx="43">
                  <c:v>0.20571428571428571</c:v>
                </c:pt>
                <c:pt idx="44">
                  <c:v>0.20571428571428571</c:v>
                </c:pt>
                <c:pt idx="45">
                  <c:v>0.20571428571428571</c:v>
                </c:pt>
                <c:pt idx="46">
                  <c:v>0.20571428571428571</c:v>
                </c:pt>
                <c:pt idx="47">
                  <c:v>0.20571428571428571</c:v>
                </c:pt>
                <c:pt idx="48">
                  <c:v>0.20571428571428571</c:v>
                </c:pt>
                <c:pt idx="49">
                  <c:v>0.20571428571428571</c:v>
                </c:pt>
                <c:pt idx="50">
                  <c:v>0.20571428571428571</c:v>
                </c:pt>
                <c:pt idx="51">
                  <c:v>0.20571428571428571</c:v>
                </c:pt>
                <c:pt idx="52">
                  <c:v>0.20571428571428571</c:v>
                </c:pt>
                <c:pt idx="53">
                  <c:v>0.20571428571428571</c:v>
                </c:pt>
                <c:pt idx="54">
                  <c:v>0.20571428571428571</c:v>
                </c:pt>
                <c:pt idx="55">
                  <c:v>0.20571428571428571</c:v>
                </c:pt>
                <c:pt idx="56">
                  <c:v>0.20571428571428571</c:v>
                </c:pt>
                <c:pt idx="57">
                  <c:v>0.20571428571428571</c:v>
                </c:pt>
                <c:pt idx="58">
                  <c:v>0.20571428571428571</c:v>
                </c:pt>
                <c:pt idx="59">
                  <c:v>0.20571428571428571</c:v>
                </c:pt>
                <c:pt idx="60">
                  <c:v>0.20345985422401217</c:v>
                </c:pt>
                <c:pt idx="61">
                  <c:v>0.20126619027468814</c:v>
                </c:pt>
                <c:pt idx="62">
                  <c:v>0.1991307148045427</c:v>
                </c:pt>
                <c:pt idx="63">
                  <c:v>0.19705099690119937</c:v>
                </c:pt>
                <c:pt idx="64">
                  <c:v>0.195024743137552</c:v>
                </c:pt>
                <c:pt idx="65">
                  <c:v>0.19304978782560631</c:v>
                </c:pt>
                <c:pt idx="66">
                  <c:v>0.19112408409671494</c:v>
                </c:pt>
                <c:pt idx="67">
                  <c:v>0.18924569572698349</c:v>
                </c:pt>
                <c:pt idx="68">
                  <c:v>0.18741278963567357</c:v>
                </c:pt>
                <c:pt idx="69">
                  <c:v>0.18562362899235074</c:v>
                </c:pt>
                <c:pt idx="70">
                  <c:v>0.18387656687548259</c:v>
                </c:pt>
                <c:pt idx="71">
                  <c:v>0.18217004043130475</c:v>
                </c:pt>
                <c:pt idx="72">
                  <c:v>0.18050256548716256</c:v>
                </c:pt>
                <c:pt idx="73">
                  <c:v>0.17887273157829034</c:v>
                </c:pt>
                <c:pt idx="74">
                  <c:v>0.17727919735119499</c:v>
                </c:pt>
                <c:pt idx="75">
                  <c:v>0.17572068631053436</c:v>
                </c:pt>
                <c:pt idx="76">
                  <c:v>0.17419598287968513</c:v>
                </c:pt>
                <c:pt idx="77">
                  <c:v>0.17270392874813104</c:v>
                </c:pt>
                <c:pt idx="78">
                  <c:v>0.17124341948141408</c:v>
                </c:pt>
                <c:pt idx="79">
                  <c:v>0.16981340137172363</c:v>
                </c:pt>
                <c:pt idx="80">
                  <c:v>0.16841286850927481</c:v>
                </c:pt>
                <c:pt idx="81">
                  <c:v>0.16704086005648952</c:v>
                </c:pt>
                <c:pt idx="82">
                  <c:v>0.16569645770865732</c:v>
                </c:pt>
                <c:pt idx="83">
                  <c:v>0.16437878332624606</c:v>
                </c:pt>
                <c:pt idx="84">
                  <c:v>0.16308699672537277</c:v>
                </c:pt>
                <c:pt idx="85">
                  <c:v>0.16182029361415026</c:v>
                </c:pt>
                <c:pt idx="86">
                  <c:v>0.16057790366370925</c:v>
                </c:pt>
                <c:pt idx="87">
                  <c:v>0.15935908870367391</c:v>
                </c:pt>
                <c:pt idx="88">
                  <c:v>0.15816314103275037</c:v>
                </c:pt>
                <c:pt idx="89">
                  <c:v>0.15698938183588551</c:v>
                </c:pt>
                <c:pt idx="90">
                  <c:v>0.15583715970017442</c:v>
                </c:pt>
                <c:pt idx="91">
                  <c:v>0.15470584922234673</c:v>
                </c:pt>
                <c:pt idx="92">
                  <c:v>0.15359484970125628</c:v>
                </c:pt>
                <c:pt idx="93">
                  <c:v>0.1525035839093335</c:v>
                </c:pt>
                <c:pt idx="94">
                  <c:v>0.15143149693745037</c:v>
                </c:pt>
                <c:pt idx="95">
                  <c:v>0.15037805510809024</c:v>
                </c:pt>
                <c:pt idx="96">
                  <c:v>0.14934274495211999</c:v>
                </c:pt>
                <c:pt idx="97">
                  <c:v>0.14832507224483038</c:v>
                </c:pt>
                <c:pt idx="98">
                  <c:v>0.1473245610972469</c:v>
                </c:pt>
                <c:pt idx="99">
                  <c:v>0.1463407530990197</c:v>
                </c:pt>
                <c:pt idx="100">
                  <c:v>0.14537320650948271</c:v>
                </c:pt>
                <c:pt idx="101">
                  <c:v>0.14442149549372818</c:v>
                </c:pt>
                <c:pt idx="102">
                  <c:v>0.14348520940077855</c:v>
                </c:pt>
                <c:pt idx="103">
                  <c:v>0.14256395208115247</c:v>
                </c:pt>
                <c:pt idx="104">
                  <c:v>0.14165734124131962</c:v>
                </c:pt>
                <c:pt idx="105">
                  <c:v>0.14076500783272095</c:v>
                </c:pt>
                <c:pt idx="106">
                  <c:v>0.1398865954731969</c:v>
                </c:pt>
                <c:pt idx="107">
                  <c:v>0.13902175989882057</c:v>
                </c:pt>
                <c:pt idx="108">
                  <c:v>0.13817016844427246</c:v>
                </c:pt>
                <c:pt idx="109">
                  <c:v>0.13733149955002527</c:v>
                </c:pt>
                <c:pt idx="110">
                  <c:v>0.13650544229472536</c:v>
                </c:pt>
                <c:pt idx="111">
                  <c:v>0.1356916959512694</c:v>
                </c:pt>
                <c:pt idx="112">
                  <c:v>0.13488996956517535</c:v>
                </c:pt>
                <c:pt idx="113">
                  <c:v>0.13409998155394331</c:v>
                </c:pt>
                <c:pt idx="114">
                  <c:v>0.13332145932618636</c:v>
                </c:pt>
                <c:pt idx="115">
                  <c:v>0.13255413891939449</c:v>
                </c:pt>
                <c:pt idx="116">
                  <c:v>0.13179776465526763</c:v>
                </c:pt>
                <c:pt idx="117">
                  <c:v>0.1310520888116245</c:v>
                </c:pt>
                <c:pt idx="118">
                  <c:v>0.13031687130995676</c:v>
                </c:pt>
                <c:pt idx="119">
                  <c:v>0.12959187941775838</c:v>
                </c:pt>
                <c:pt idx="120">
                  <c:v>0.12887688746481468</c:v>
                </c:pt>
                <c:pt idx="121">
                  <c:v>0.12817167657268763</c:v>
                </c:pt>
                <c:pt idx="122">
                  <c:v>0.12747603439668098</c:v>
                </c:pt>
                <c:pt idx="123">
                  <c:v>0.12678975487961319</c:v>
                </c:pt>
                <c:pt idx="124">
                  <c:v>0.12611263801676759</c:v>
                </c:pt>
                <c:pt idx="125">
                  <c:v>0.12544448963142801</c:v>
                </c:pt>
                <c:pt idx="126">
                  <c:v>0.12478512116044289</c:v>
                </c:pt>
                <c:pt idx="127">
                  <c:v>0.12413434944929526</c:v>
                </c:pt>
                <c:pt idx="128">
                  <c:v>0.12349199655618651</c:v>
                </c:pt>
                <c:pt idx="129">
                  <c:v>0.12285788956467124</c:v>
                </c:pt>
                <c:pt idx="130">
                  <c:v>0.12223186040440717</c:v>
                </c:pt>
                <c:pt idx="131">
                  <c:v>0.12161374567961021</c:v>
                </c:pt>
                <c:pt idx="132">
                  <c:v>0.12100338650482759</c:v>
                </c:pt>
                <c:pt idx="133">
                  <c:v>0.12040062834766455</c:v>
                </c:pt>
                <c:pt idx="134">
                  <c:v>0.11980532087812099</c:v>
                </c:pt>
                <c:pt idx="135">
                  <c:v>0.11921731782421337</c:v>
                </c:pt>
                <c:pt idx="136">
                  <c:v>0.1186364768335761</c:v>
                </c:pt>
                <c:pt idx="137">
                  <c:v>0.11806265934075243</c:v>
                </c:pt>
                <c:pt idx="138">
                  <c:v>0.11749573043990244</c:v>
                </c:pt>
                <c:pt idx="139">
                  <c:v>0.11693555876266948</c:v>
                </c:pt>
                <c:pt idx="140">
                  <c:v>0.11638201636096078</c:v>
                </c:pt>
                <c:pt idx="141">
                  <c:v>0.11583497859441143</c:v>
                </c:pt>
                <c:pt idx="142">
                  <c:v>0.11529432402231313</c:v>
                </c:pt>
                <c:pt idx="143">
                  <c:v>0.11475993429980051</c:v>
                </c:pt>
                <c:pt idx="144">
                  <c:v>0.11423169407809956</c:v>
                </c:pt>
                <c:pt idx="145">
                  <c:v>0.11370949090865197</c:v>
                </c:pt>
                <c:pt idx="146">
                  <c:v>0.1131932151509395</c:v>
                </c:pt>
                <c:pt idx="147">
                  <c:v>0.1126827598838417</c:v>
                </c:pt>
                <c:pt idx="148">
                  <c:v>0.1121780208203688</c:v>
                </c:pt>
                <c:pt idx="149">
                  <c:v>0.111678896225619</c:v>
                </c:pt>
                <c:pt idx="150">
                  <c:v>0.11118528683781849</c:v>
                </c:pt>
                <c:pt idx="151">
                  <c:v>0.11069709579230806</c:v>
                </c:pt>
                <c:pt idx="152">
                  <c:v>0.11021422854834832</c:v>
                </c:pt>
                <c:pt idx="153">
                  <c:v>0.10973659281862114</c:v>
                </c:pt>
                <c:pt idx="154">
                  <c:v>0.10926409850131119</c:v>
                </c:pt>
                <c:pt idx="155">
                  <c:v>0.1087966576146573</c:v>
                </c:pt>
                <c:pt idx="156">
                  <c:v>0.10833418423386863</c:v>
                </c:pt>
                <c:pt idx="157">
                  <c:v>0.10787659443030573</c:v>
                </c:pt>
                <c:pt idx="158">
                  <c:v>0.10742380621283133</c:v>
                </c:pt>
                <c:pt idx="159">
                  <c:v>0.10697573947124078</c:v>
                </c:pt>
                <c:pt idx="160">
                  <c:v>0.10653231592168529</c:v>
                </c:pt>
                <c:pt idx="161">
                  <c:v>0.10609345905400637</c:v>
                </c:pt>
                <c:pt idx="162">
                  <c:v>0.10565909408090307</c:v>
                </c:pt>
                <c:pt idx="163">
                  <c:v>0.10522914788885743</c:v>
                </c:pt>
                <c:pt idx="164">
                  <c:v>0.10480354899074695</c:v>
                </c:pt>
                <c:pt idx="165">
                  <c:v>0.1043822274800765</c:v>
                </c:pt>
                <c:pt idx="166">
                  <c:v>0.10396511498676464</c:v>
                </c:pt>
                <c:pt idx="167">
                  <c:v>0.10355214463442292</c:v>
                </c:pt>
                <c:pt idx="168">
                  <c:v>0.10314325099906883</c:v>
                </c:pt>
                <c:pt idx="169">
                  <c:v>0.10273837006921671</c:v>
                </c:pt>
                <c:pt idx="170">
                  <c:v>0.10233743920729199</c:v>
                </c:pt>
                <c:pt idx="171">
                  <c:v>0.10194039711231842</c:v>
                </c:pt>
                <c:pt idx="172">
                  <c:v>0.10154718378382827</c:v>
                </c:pt>
                <c:pt idx="173">
                  <c:v>0.10115774048694919</c:v>
                </c:pt>
                <c:pt idx="174">
                  <c:v>0.10077200971862277</c:v>
                </c:pt>
                <c:pt idx="175">
                  <c:v>0.10038993517491153</c:v>
                </c:pt>
                <c:pt idx="176">
                  <c:v>0.10001146171935381</c:v>
                </c:pt>
                <c:pt idx="177">
                  <c:v>9.9636535352326874E-2</c:v>
                </c:pt>
                <c:pt idx="178">
                  <c:v>9.9265103181380945E-2</c:v>
                </c:pt>
                <c:pt idx="179">
                  <c:v>9.8897113392507993E-2</c:v>
                </c:pt>
                <c:pt idx="180">
                  <c:v>9.853251522231081E-2</c:v>
                </c:pt>
                <c:pt idx="181">
                  <c:v>9.8171258931039382E-2</c:v>
                </c:pt>
                <c:pt idx="182">
                  <c:v>9.7813295776463166E-2</c:v>
                </c:pt>
                <c:pt idx="183">
                  <c:v>9.7458577988548525E-2</c:v>
                </c:pt>
                <c:pt idx="184">
                  <c:v>9.7107058744912669E-2</c:v>
                </c:pt>
                <c:pt idx="185">
                  <c:v>9.6758692147026024E-2</c:v>
                </c:pt>
                <c:pt idx="186">
                  <c:v>9.6413433197136328E-2</c:v>
                </c:pt>
                <c:pt idx="187">
                  <c:v>9.6071237775889176E-2</c:v>
                </c:pt>
                <c:pt idx="188">
                  <c:v>9.5732062620619604E-2</c:v>
                </c:pt>
                <c:pt idx="189">
                  <c:v>9.5395865304292365E-2</c:v>
                </c:pt>
                <c:pt idx="190">
                  <c:v>9.506260421506707E-2</c:v>
                </c:pt>
                <c:pt idx="191">
                  <c:v>9.4732238536467089E-2</c:v>
                </c:pt>
                <c:pt idx="192">
                  <c:v>9.4404728228131327E-2</c:v>
                </c:pt>
                <c:pt idx="193">
                  <c:v>9.4080034007128652E-2</c:v>
                </c:pt>
                <c:pt idx="194">
                  <c:v>9.3758117329815677E-2</c:v>
                </c:pt>
                <c:pt idx="195">
                  <c:v>9.3438940374219792E-2</c:v>
                </c:pt>
                <c:pt idx="196">
                  <c:v>9.3122466022929062E-2</c:v>
                </c:pt>
                <c:pt idx="197">
                  <c:v>9.2808657846472367E-2</c:v>
                </c:pt>
                <c:pt idx="198">
                  <c:v>9.2497480087173276E-2</c:v>
                </c:pt>
                <c:pt idx="199">
                  <c:v>9.2188897643461665E-2</c:v>
                </c:pt>
                <c:pt idx="200">
                  <c:v>9.188287605462804E-2</c:v>
                </c:pt>
                <c:pt idx="201">
                  <c:v>9.157938148600582E-2</c:v>
                </c:pt>
                <c:pt idx="202">
                  <c:v>9.1278380714567842E-2</c:v>
                </c:pt>
                <c:pt idx="203">
                  <c:v>9.0979841114922855E-2</c:v>
                </c:pt>
                <c:pt idx="204">
                  <c:v>9.0683730645699928E-2</c:v>
                </c:pt>
                <c:pt idx="205">
                  <c:v>9.0390017836307332E-2</c:v>
                </c:pt>
                <c:pt idx="206">
                  <c:v>9.0098671774054298E-2</c:v>
                </c:pt>
                <c:pt idx="207">
                  <c:v>8.9809662091623998E-2</c:v>
                </c:pt>
                <c:pt idx="208">
                  <c:v>8.952295895488635E-2</c:v>
                </c:pt>
                <c:pt idx="209">
                  <c:v>8.9238533051039876E-2</c:v>
                </c:pt>
                <c:pt idx="210">
                  <c:v>8.8956355577072529E-2</c:v>
                </c:pt>
                <c:pt idx="211">
                  <c:v>8.8676398228530906E-2</c:v>
                </c:pt>
                <c:pt idx="212">
                  <c:v>8.8398633188588732E-2</c:v>
                </c:pt>
                <c:pt idx="213">
                  <c:v>8.8123033117404825E-2</c:v>
                </c:pt>
                <c:pt idx="214">
                  <c:v>8.7849571141761951E-2</c:v>
                </c:pt>
                <c:pt idx="215">
                  <c:v>8.7578220844977489E-2</c:v>
                </c:pt>
                <c:pt idx="216">
                  <c:v>8.7308956257078116E-2</c:v>
                </c:pt>
                <c:pt idx="217">
                  <c:v>8.7041751845229623E-2</c:v>
                </c:pt>
                <c:pt idx="218">
                  <c:v>8.6776582504415015E-2</c:v>
                </c:pt>
                <c:pt idx="219">
                  <c:v>8.6513423548352564E-2</c:v>
                </c:pt>
                <c:pt idx="220">
                  <c:v>8.6252250700647112E-2</c:v>
                </c:pt>
                <c:pt idx="221">
                  <c:v>8.5993040086167219E-2</c:v>
                </c:pt>
                <c:pt idx="222">
                  <c:v>8.5735768222641867E-2</c:v>
                </c:pt>
                <c:pt idx="223">
                  <c:v>8.5480412012469628E-2</c:v>
                </c:pt>
                <c:pt idx="224">
                  <c:v>8.5226948734734423E-2</c:v>
                </c:pt>
                <c:pt idx="225">
                  <c:v>8.4975356037421609E-2</c:v>
                </c:pt>
                <c:pt idx="226">
                  <c:v>8.4725611929828512E-2</c:v>
                </c:pt>
                <c:pt idx="227">
                  <c:v>8.4477694775163675E-2</c:v>
                </c:pt>
                <c:pt idx="228">
                  <c:v>8.4231583283329525E-2</c:v>
                </c:pt>
                <c:pt idx="229">
                  <c:v>8.3987256503882682E-2</c:v>
                </c:pt>
                <c:pt idx="230">
                  <c:v>8.3744693819167521E-2</c:v>
                </c:pt>
                <c:pt idx="231">
                  <c:v>8.3503874937617184E-2</c:v>
                </c:pt>
                <c:pt idx="232">
                  <c:v>8.3264779887217782E-2</c:v>
                </c:pt>
                <c:pt idx="233">
                  <c:v>8.3027389009131092E-2</c:v>
                </c:pt>
                <c:pt idx="234">
                  <c:v>8.2791682951470866E-2</c:v>
                </c:pt>
                <c:pt idx="235">
                  <c:v>8.2557642663229042E-2</c:v>
                </c:pt>
                <c:pt idx="236">
                  <c:v>8.2325249388346913E-2</c:v>
                </c:pt>
                <c:pt idx="237">
                  <c:v>8.2094484659927913E-2</c:v>
                </c:pt>
                <c:pt idx="238">
                  <c:v>8.1865330294587341E-2</c:v>
                </c:pt>
                <c:pt idx="239">
                  <c:v>8.1637768386935983E-2</c:v>
                </c:pt>
                <c:pt idx="240">
                  <c:v>8.1411781304193159E-2</c:v>
                </c:pt>
                <c:pt idx="241">
                  <c:v>8.1187351680926362E-2</c:v>
                </c:pt>
                <c:pt idx="242">
                  <c:v>8.0964462413913224E-2</c:v>
                </c:pt>
                <c:pt idx="243">
                  <c:v>8.0743096657123342E-2</c:v>
                </c:pt>
                <c:pt idx="244">
                  <c:v>8.052323781681596E-2</c:v>
                </c:pt>
                <c:pt idx="245">
                  <c:v>8.030486954675066E-2</c:v>
                </c:pt>
                <c:pt idx="246">
                  <c:v>8.0087975743508136E-2</c:v>
                </c:pt>
                <c:pt idx="247">
                  <c:v>7.9872540541917933E-2</c:v>
                </c:pt>
                <c:pt idx="248">
                  <c:v>7.965854831059023E-2</c:v>
                </c:pt>
                <c:pt idx="249">
                  <c:v>7.9445983647548957E-2</c:v>
                </c:pt>
                <c:pt idx="250">
                  <c:v>7.9234831375963752E-2</c:v>
                </c:pt>
                <c:pt idx="251">
                  <c:v>7.9025076539977659E-2</c:v>
                </c:pt>
                <c:pt idx="252">
                  <c:v>7.8816704400628684E-2</c:v>
                </c:pt>
                <c:pt idx="253">
                  <c:v>7.8609700431862078E-2</c:v>
                </c:pt>
                <c:pt idx="254">
                  <c:v>7.8404050316631529E-2</c:v>
                </c:pt>
                <c:pt idx="255">
                  <c:v>7.8199739943086571E-2</c:v>
                </c:pt>
                <c:pt idx="256">
                  <c:v>7.7996755400844192E-2</c:v>
                </c:pt>
                <c:pt idx="257">
                  <c:v>7.7795082977342306E-2</c:v>
                </c:pt>
                <c:pt idx="258">
                  <c:v>7.7594709154273162E-2</c:v>
                </c:pt>
                <c:pt idx="259">
                  <c:v>7.7395620604094481E-2</c:v>
                </c:pt>
                <c:pt idx="260">
                  <c:v>7.7197804186616356E-2</c:v>
                </c:pt>
                <c:pt idx="261">
                  <c:v>7.7001246945662113E-2</c:v>
                </c:pt>
                <c:pt idx="262">
                  <c:v>7.6805936105801026E-2</c:v>
                </c:pt>
                <c:pt idx="263">
                  <c:v>7.66118590691513E-2</c:v>
                </c:pt>
                <c:pt idx="264">
                  <c:v>7.6419003412251552E-2</c:v>
                </c:pt>
                <c:pt idx="265">
                  <c:v>7.6227356882998754E-2</c:v>
                </c:pt>
                <c:pt idx="266">
                  <c:v>7.6036907397651399E-2</c:v>
                </c:pt>
                <c:pt idx="267">
                  <c:v>7.584764303789597E-2</c:v>
                </c:pt>
                <c:pt idx="268">
                  <c:v>7.5659552047975309E-2</c:v>
                </c:pt>
                <c:pt idx="269">
                  <c:v>7.5472622831877167E-2</c:v>
                </c:pt>
                <c:pt idx="270">
                  <c:v>7.5286843950581855E-2</c:v>
                </c:pt>
                <c:pt idx="271">
                  <c:v>7.5102204119366855E-2</c:v>
                </c:pt>
                <c:pt idx="272">
                  <c:v>7.4918692205167836E-2</c:v>
                </c:pt>
                <c:pt idx="273">
                  <c:v>7.4736297223993997E-2</c:v>
                </c:pt>
                <c:pt idx="274">
                  <c:v>7.4555008338396817E-2</c:v>
                </c:pt>
                <c:pt idx="275">
                  <c:v>7.4374814854990784E-2</c:v>
                </c:pt>
                <c:pt idx="276">
                  <c:v>7.4195706222024829E-2</c:v>
                </c:pt>
                <c:pt idx="277">
                  <c:v>7.4017672027003448E-2</c:v>
                </c:pt>
                <c:pt idx="278">
                  <c:v>7.3840701994355953E-2</c:v>
                </c:pt>
                <c:pt idx="279">
                  <c:v>7.3664785983153083E-2</c:v>
                </c:pt>
                <c:pt idx="280">
                  <c:v>7.348991398486962E-2</c:v>
                </c:pt>
                <c:pt idx="281">
                  <c:v>7.3316076121192023E-2</c:v>
                </c:pt>
                <c:pt idx="282">
                  <c:v>7.3143262641869877E-2</c:v>
                </c:pt>
                <c:pt idx="283">
                  <c:v>7.2971463922610502E-2</c:v>
                </c:pt>
                <c:pt idx="284">
                  <c:v>7.2800670463015152E-2</c:v>
                </c:pt>
                <c:pt idx="285">
                  <c:v>7.2630872884556219E-2</c:v>
                </c:pt>
                <c:pt idx="286">
                  <c:v>7.2462061928594557E-2</c:v>
                </c:pt>
                <c:pt idx="287">
                  <c:v>7.2294228454435658E-2</c:v>
                </c:pt>
                <c:pt idx="288">
                  <c:v>7.2127363437423958E-2</c:v>
                </c:pt>
                <c:pt idx="289">
                  <c:v>7.1961457967074594E-2</c:v>
                </c:pt>
                <c:pt idx="290">
                  <c:v>7.1796503245241311E-2</c:v>
                </c:pt>
                <c:pt idx="291">
                  <c:v>7.1632490584320169E-2</c:v>
                </c:pt>
                <c:pt idx="292">
                  <c:v>7.1469411405487848E-2</c:v>
                </c:pt>
                <c:pt idx="293">
                  <c:v>7.1307257236973981E-2</c:v>
                </c:pt>
                <c:pt idx="294">
                  <c:v>7.1146019712366768E-2</c:v>
                </c:pt>
                <c:pt idx="295">
                  <c:v>7.0985690568950877E-2</c:v>
                </c:pt>
                <c:pt idx="296">
                  <c:v>7.082626164607729E-2</c:v>
                </c:pt>
                <c:pt idx="297">
                  <c:v>7.0667724883564001E-2</c:v>
                </c:pt>
                <c:pt idx="298">
                  <c:v>7.0510072320127043E-2</c:v>
                </c:pt>
                <c:pt idx="299">
                  <c:v>7.0353296091841253E-2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00-4C5B-9561-1C7B7FD00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Tm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2986895"/>
        <c:crosses val="autoZero"/>
        <c:crossBetween val="midCat"/>
      </c:valAx>
      <c:valAx>
        <c:axId val="20329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9115183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Espectro de Diseño Sísmico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0"/>
        <c:ser>
          <c:idx val="0"/>
          <c:order val="0"/>
          <c:tx>
            <c:v>Espectro de Diseño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'CARGAS Y SISMO F1 (2)'!$H$221:$H$520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 (2)'!$I$221:$I$520</c:f>
              <c:numCache>
                <c:formatCode>0.000</c:formatCode>
                <c:ptCount val="300"/>
                <c:pt idx="0">
                  <c:v>0.13200000000000001</c:v>
                </c:pt>
                <c:pt idx="1">
                  <c:v>0.14399999999999999</c:v>
                </c:pt>
                <c:pt idx="2">
                  <c:v>0.156</c:v>
                </c:pt>
                <c:pt idx="3">
                  <c:v>0.16799999999999998</c:v>
                </c:pt>
                <c:pt idx="4">
                  <c:v>0.18</c:v>
                </c:pt>
                <c:pt idx="5">
                  <c:v>0.192</c:v>
                </c:pt>
                <c:pt idx="6">
                  <c:v>0.20400000000000001</c:v>
                </c:pt>
                <c:pt idx="7">
                  <c:v>0.216</c:v>
                </c:pt>
                <c:pt idx="8">
                  <c:v>0.22800000000000001</c:v>
                </c:pt>
                <c:pt idx="9">
                  <c:v>0.24</c:v>
                </c:pt>
                <c:pt idx="10">
                  <c:v>0.252</c:v>
                </c:pt>
                <c:pt idx="11">
                  <c:v>0.26400000000000001</c:v>
                </c:pt>
                <c:pt idx="12">
                  <c:v>0.27599999999999997</c:v>
                </c:pt>
                <c:pt idx="13">
                  <c:v>0.28800000000000003</c:v>
                </c:pt>
                <c:pt idx="14">
                  <c:v>0.3</c:v>
                </c:pt>
                <c:pt idx="15">
                  <c:v>0.312</c:v>
                </c:pt>
                <c:pt idx="16">
                  <c:v>0.32400000000000001</c:v>
                </c:pt>
                <c:pt idx="17">
                  <c:v>0.33600000000000002</c:v>
                </c:pt>
                <c:pt idx="18">
                  <c:v>0.34800000000000003</c:v>
                </c:pt>
                <c:pt idx="19">
                  <c:v>0.36</c:v>
                </c:pt>
                <c:pt idx="20">
                  <c:v>0.36</c:v>
                </c:pt>
                <c:pt idx="21">
                  <c:v>0.36</c:v>
                </c:pt>
                <c:pt idx="22">
                  <c:v>0.36</c:v>
                </c:pt>
                <c:pt idx="23">
                  <c:v>0.36</c:v>
                </c:pt>
                <c:pt idx="24">
                  <c:v>0.36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0.36</c:v>
                </c:pt>
                <c:pt idx="29">
                  <c:v>0.36</c:v>
                </c:pt>
                <c:pt idx="30">
                  <c:v>0.36</c:v>
                </c:pt>
                <c:pt idx="31">
                  <c:v>0.36</c:v>
                </c:pt>
                <c:pt idx="32">
                  <c:v>0.36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0.36</c:v>
                </c:pt>
                <c:pt idx="39">
                  <c:v>0.36</c:v>
                </c:pt>
                <c:pt idx="40">
                  <c:v>0.36</c:v>
                </c:pt>
                <c:pt idx="41">
                  <c:v>0.36</c:v>
                </c:pt>
                <c:pt idx="42">
                  <c:v>0.36</c:v>
                </c:pt>
                <c:pt idx="43">
                  <c:v>0.36</c:v>
                </c:pt>
                <c:pt idx="44">
                  <c:v>0.36</c:v>
                </c:pt>
                <c:pt idx="45">
                  <c:v>0.36</c:v>
                </c:pt>
                <c:pt idx="46">
                  <c:v>0.36</c:v>
                </c:pt>
                <c:pt idx="47">
                  <c:v>0.36</c:v>
                </c:pt>
                <c:pt idx="48">
                  <c:v>0.36</c:v>
                </c:pt>
                <c:pt idx="49">
                  <c:v>0.36</c:v>
                </c:pt>
                <c:pt idx="50">
                  <c:v>0.36</c:v>
                </c:pt>
                <c:pt idx="51">
                  <c:v>0.36</c:v>
                </c:pt>
                <c:pt idx="52">
                  <c:v>0.36</c:v>
                </c:pt>
                <c:pt idx="53">
                  <c:v>0.36</c:v>
                </c:pt>
                <c:pt idx="54">
                  <c:v>0.36</c:v>
                </c:pt>
                <c:pt idx="55">
                  <c:v>0.36</c:v>
                </c:pt>
                <c:pt idx="56">
                  <c:v>0.36</c:v>
                </c:pt>
                <c:pt idx="57">
                  <c:v>0.36</c:v>
                </c:pt>
                <c:pt idx="58">
                  <c:v>0.36</c:v>
                </c:pt>
                <c:pt idx="59">
                  <c:v>0.36</c:v>
                </c:pt>
                <c:pt idx="60">
                  <c:v>0.35605474489202127</c:v>
                </c:pt>
                <c:pt idx="61">
                  <c:v>0.35221583298070425</c:v>
                </c:pt>
                <c:pt idx="62">
                  <c:v>0.34847875090794972</c:v>
                </c:pt>
                <c:pt idx="63">
                  <c:v>0.34483924457709886</c:v>
                </c:pt>
                <c:pt idx="64">
                  <c:v>0.34129330049071599</c:v>
                </c:pt>
                <c:pt idx="65">
                  <c:v>0.33783712869481103</c:v>
                </c:pt>
                <c:pt idx="66">
                  <c:v>0.33446714716925113</c:v>
                </c:pt>
                <c:pt idx="67">
                  <c:v>0.33117996752222112</c:v>
                </c:pt>
                <c:pt idx="68">
                  <c:v>0.32797238186242872</c:v>
                </c:pt>
                <c:pt idx="69">
                  <c:v>0.3248413507366138</c:v>
                </c:pt>
                <c:pt idx="70">
                  <c:v>0.32178399203209451</c:v>
                </c:pt>
                <c:pt idx="71">
                  <c:v>0.31879757075478332</c:v>
                </c:pt>
                <c:pt idx="72">
                  <c:v>0.31587948960253448</c:v>
                </c:pt>
                <c:pt idx="73">
                  <c:v>0.3130272802620081</c:v>
                </c:pt>
                <c:pt idx="74">
                  <c:v>0.31023859536459125</c:v>
                </c:pt>
                <c:pt idx="75">
                  <c:v>0.3075112010434351</c:v>
                </c:pt>
                <c:pt idx="76">
                  <c:v>0.30484297003944899</c:v>
                </c:pt>
                <c:pt idx="77">
                  <c:v>0.30223187530922929</c:v>
                </c:pt>
                <c:pt idx="78">
                  <c:v>0.29967598409247465</c:v>
                </c:pt>
                <c:pt idx="79">
                  <c:v>0.29717345240051635</c:v>
                </c:pt>
                <c:pt idx="80">
                  <c:v>0.29472251989123088</c:v>
                </c:pt>
                <c:pt idx="81">
                  <c:v>0.29232150509885663</c:v>
                </c:pt>
                <c:pt idx="82">
                  <c:v>0.28996880099015032</c:v>
                </c:pt>
                <c:pt idx="83">
                  <c:v>0.28766287082093062</c:v>
                </c:pt>
                <c:pt idx="84">
                  <c:v>0.28540224426940236</c:v>
                </c:pt>
                <c:pt idx="85">
                  <c:v>0.28318551382476292</c:v>
                </c:pt>
                <c:pt idx="86">
                  <c:v>0.28101133141149121</c:v>
                </c:pt>
                <c:pt idx="87">
                  <c:v>0.27887840523142932</c:v>
                </c:pt>
                <c:pt idx="88">
                  <c:v>0.27678549680731312</c:v>
                </c:pt>
                <c:pt idx="89">
                  <c:v>0.27473141821279962</c:v>
                </c:pt>
                <c:pt idx="90">
                  <c:v>0.27271502947530524</c:v>
                </c:pt>
                <c:pt idx="91">
                  <c:v>0.27073523613910677</c:v>
                </c:pt>
                <c:pt idx="92">
                  <c:v>0.26879098697719844</c:v>
                </c:pt>
                <c:pt idx="93">
                  <c:v>0.26688127184133364</c:v>
                </c:pt>
                <c:pt idx="94">
                  <c:v>0.26500511964053813</c:v>
                </c:pt>
                <c:pt idx="95">
                  <c:v>0.26316159643915793</c:v>
                </c:pt>
                <c:pt idx="96">
                  <c:v>0.26134980366620997</c:v>
                </c:pt>
                <c:pt idx="97">
                  <c:v>0.25956887642845317</c:v>
                </c:pt>
                <c:pt idx="98">
                  <c:v>0.25781798192018207</c:v>
                </c:pt>
                <c:pt idx="99">
                  <c:v>0.25609631792328447</c:v>
                </c:pt>
                <c:pt idx="100">
                  <c:v>0.25440311139159472</c:v>
                </c:pt>
                <c:pt idx="101">
                  <c:v>0.25273761711402432</c:v>
                </c:pt>
                <c:pt idx="102">
                  <c:v>0.25109911645136246</c:v>
                </c:pt>
                <c:pt idx="103">
                  <c:v>0.24948691614201682</c:v>
                </c:pt>
                <c:pt idx="104">
                  <c:v>0.24790034717230935</c:v>
                </c:pt>
                <c:pt idx="105">
                  <c:v>0.24633876370726165</c:v>
                </c:pt>
                <c:pt idx="106">
                  <c:v>0.2448015420780946</c:v>
                </c:pt>
                <c:pt idx="107">
                  <c:v>0.24328807982293599</c:v>
                </c:pt>
                <c:pt idx="108">
                  <c:v>0.24179779477747679</c:v>
                </c:pt>
                <c:pt idx="109">
                  <c:v>0.24033012421254424</c:v>
                </c:pt>
                <c:pt idx="110">
                  <c:v>0.2388845240157694</c:v>
                </c:pt>
                <c:pt idx="111">
                  <c:v>0.23746046791472145</c:v>
                </c:pt>
                <c:pt idx="112">
                  <c:v>0.23605744673905688</c:v>
                </c:pt>
                <c:pt idx="113">
                  <c:v>0.2346749677194008</c:v>
                </c:pt>
                <c:pt idx="114">
                  <c:v>0.23331255382082614</c:v>
                </c:pt>
                <c:pt idx="115">
                  <c:v>0.23196974310894033</c:v>
                </c:pt>
                <c:pt idx="116">
                  <c:v>0.23064608814671833</c:v>
                </c:pt>
                <c:pt idx="117">
                  <c:v>0.22934115542034283</c:v>
                </c:pt>
                <c:pt idx="118">
                  <c:v>0.22805452479242433</c:v>
                </c:pt>
                <c:pt idx="119">
                  <c:v>0.22678578898107715</c:v>
                </c:pt>
                <c:pt idx="120">
                  <c:v>0.22553455306342568</c:v>
                </c:pt>
                <c:pt idx="121">
                  <c:v>0.22430043400220334</c:v>
                </c:pt>
                <c:pt idx="122">
                  <c:v>0.22308306019419175</c:v>
                </c:pt>
                <c:pt idx="123">
                  <c:v>0.22188207103932309</c:v>
                </c:pt>
                <c:pt idx="124">
                  <c:v>0.22069711652934326</c:v>
                </c:pt>
                <c:pt idx="125">
                  <c:v>0.21952785685499901</c:v>
                </c:pt>
                <c:pt idx="126">
                  <c:v>0.21837396203077505</c:v>
                </c:pt>
                <c:pt idx="127">
                  <c:v>0.21723511153626671</c:v>
                </c:pt>
                <c:pt idx="128">
                  <c:v>0.21611099397332639</c:v>
                </c:pt>
                <c:pt idx="129">
                  <c:v>0.21500130673817466</c:v>
                </c:pt>
                <c:pt idx="130">
                  <c:v>0.21390575570771253</c:v>
                </c:pt>
                <c:pt idx="131">
                  <c:v>0.21282405493931786</c:v>
                </c:pt>
                <c:pt idx="132">
                  <c:v>0.21175592638344826</c:v>
                </c:pt>
                <c:pt idx="133">
                  <c:v>0.21070109960841296</c:v>
                </c:pt>
                <c:pt idx="134">
                  <c:v>0.20965931153671172</c:v>
                </c:pt>
                <c:pt idx="135">
                  <c:v>0.20863030619237341</c:v>
                </c:pt>
                <c:pt idx="136">
                  <c:v>0.20761383445875817</c:v>
                </c:pt>
                <c:pt idx="137">
                  <c:v>0.20660965384631674</c:v>
                </c:pt>
                <c:pt idx="138">
                  <c:v>0.20561752826982926</c:v>
                </c:pt>
                <c:pt idx="139">
                  <c:v>0.20463722783467156</c:v>
                </c:pt>
                <c:pt idx="140">
                  <c:v>0.20366852863168136</c:v>
                </c:pt>
                <c:pt idx="141">
                  <c:v>0.20271121254022001</c:v>
                </c:pt>
                <c:pt idx="142">
                  <c:v>0.20176506703904798</c:v>
                </c:pt>
                <c:pt idx="143">
                  <c:v>0.20082988502465088</c:v>
                </c:pt>
                <c:pt idx="144">
                  <c:v>0.19990546463667425</c:v>
                </c:pt>
                <c:pt idx="145">
                  <c:v>0.19899160909014094</c:v>
                </c:pt>
                <c:pt idx="146">
                  <c:v>0.19808812651414412</c:v>
                </c:pt>
                <c:pt idx="147">
                  <c:v>0.19719482979672298</c:v>
                </c:pt>
                <c:pt idx="148">
                  <c:v>0.19631153643564539</c:v>
                </c:pt>
                <c:pt idx="149">
                  <c:v>0.19543806839483324</c:v>
                </c:pt>
                <c:pt idx="150">
                  <c:v>0.19457425196618233</c:v>
                </c:pt>
                <c:pt idx="151">
                  <c:v>0.19371991763653909</c:v>
                </c:pt>
                <c:pt idx="152">
                  <c:v>0.19287489995960955</c:v>
                </c:pt>
                <c:pt idx="153">
                  <c:v>0.19203903743258699</c:v>
                </c:pt>
                <c:pt idx="154">
                  <c:v>0.19121217237729457</c:v>
                </c:pt>
                <c:pt idx="155">
                  <c:v>0.19039415082565028</c:v>
                </c:pt>
                <c:pt idx="156">
                  <c:v>0.1895848224092701</c:v>
                </c:pt>
                <c:pt idx="157">
                  <c:v>0.18878404025303502</c:v>
                </c:pt>
                <c:pt idx="158">
                  <c:v>0.18799166087245484</c:v>
                </c:pt>
                <c:pt idx="159">
                  <c:v>0.18720754407467136</c:v>
                </c:pt>
                <c:pt idx="160">
                  <c:v>0.18643155286294927</c:v>
                </c:pt>
                <c:pt idx="161">
                  <c:v>0.18566355334451112</c:v>
                </c:pt>
                <c:pt idx="162">
                  <c:v>0.18490341464158036</c:v>
                </c:pt>
                <c:pt idx="163">
                  <c:v>0.1841510088055005</c:v>
                </c:pt>
                <c:pt idx="164">
                  <c:v>0.18340621073380717</c:v>
                </c:pt>
                <c:pt idx="165">
                  <c:v>0.18266889809013387</c:v>
                </c:pt>
                <c:pt idx="166">
                  <c:v>0.18193895122683812</c:v>
                </c:pt>
                <c:pt idx="167">
                  <c:v>0.18121625311024009</c:v>
                </c:pt>
                <c:pt idx="168">
                  <c:v>0.18050068924837046</c:v>
                </c:pt>
                <c:pt idx="169">
                  <c:v>0.17979214762112924</c:v>
                </c:pt>
                <c:pt idx="170">
                  <c:v>0.17909051861276098</c:v>
                </c:pt>
                <c:pt idx="171">
                  <c:v>0.17839569494655724</c:v>
                </c:pt>
                <c:pt idx="172">
                  <c:v>0.17770757162169945</c:v>
                </c:pt>
                <c:pt idx="173">
                  <c:v>0.17702604585216106</c:v>
                </c:pt>
                <c:pt idx="174">
                  <c:v>0.17635101700758984</c:v>
                </c:pt>
                <c:pt idx="175">
                  <c:v>0.17568238655609517</c:v>
                </c:pt>
                <c:pt idx="176">
                  <c:v>0.17502005800886916</c:v>
                </c:pt>
                <c:pt idx="177">
                  <c:v>0.17436393686657201</c:v>
                </c:pt>
                <c:pt idx="178">
                  <c:v>0.17371393056741666</c:v>
                </c:pt>
                <c:pt idx="179">
                  <c:v>0.173069948436889</c:v>
                </c:pt>
                <c:pt idx="180">
                  <c:v>0.17243190163904393</c:v>
                </c:pt>
                <c:pt idx="181">
                  <c:v>0.17179970312931891</c:v>
                </c:pt>
                <c:pt idx="182">
                  <c:v>0.17117326760881052</c:v>
                </c:pt>
                <c:pt idx="183">
                  <c:v>0.17055251147995992</c:v>
                </c:pt>
                <c:pt idx="184">
                  <c:v>0.16993735280359717</c:v>
                </c:pt>
                <c:pt idx="185">
                  <c:v>0.16932771125729554</c:v>
                </c:pt>
                <c:pt idx="186">
                  <c:v>0.16872350809498857</c:v>
                </c:pt>
                <c:pt idx="187">
                  <c:v>0.16812466610780608</c:v>
                </c:pt>
                <c:pt idx="188">
                  <c:v>0.1675311095860843</c:v>
                </c:pt>
                <c:pt idx="189">
                  <c:v>0.16694276428251165</c:v>
                </c:pt>
                <c:pt idx="190">
                  <c:v>0.16635955737636735</c:v>
                </c:pt>
                <c:pt idx="191">
                  <c:v>0.16578141743881741</c:v>
                </c:pt>
                <c:pt idx="192">
                  <c:v>0.1652082743992298</c:v>
                </c:pt>
                <c:pt idx="193">
                  <c:v>0.16464005951247512</c:v>
                </c:pt>
                <c:pt idx="194">
                  <c:v>0.16407670532717744</c:v>
                </c:pt>
                <c:pt idx="195">
                  <c:v>0.16351814565488465</c:v>
                </c:pt>
                <c:pt idx="196">
                  <c:v>0.16296431554012586</c:v>
                </c:pt>
                <c:pt idx="197">
                  <c:v>0.16241515123132663</c:v>
                </c:pt>
                <c:pt idx="198">
                  <c:v>0.16187059015255323</c:v>
                </c:pt>
                <c:pt idx="199">
                  <c:v>0.1613305708760579</c:v>
                </c:pt>
                <c:pt idx="200">
                  <c:v>0.16079503309559909</c:v>
                </c:pt>
                <c:pt idx="201">
                  <c:v>0.16026391760051018</c:v>
                </c:pt>
                <c:pt idx="202">
                  <c:v>0.15973716625049372</c:v>
                </c:pt>
                <c:pt idx="203">
                  <c:v>0.159214721951115</c:v>
                </c:pt>
                <c:pt idx="204">
                  <c:v>0.15869652862997488</c:v>
                </c:pt>
                <c:pt idx="205">
                  <c:v>0.15818253121353781</c:v>
                </c:pt>
                <c:pt idx="206">
                  <c:v>0.157672675604595</c:v>
                </c:pt>
                <c:pt idx="207">
                  <c:v>0.157166908660342</c:v>
                </c:pt>
                <c:pt idx="208">
                  <c:v>0.15666517817105111</c:v>
                </c:pt>
                <c:pt idx="209">
                  <c:v>0.15616743283931978</c:v>
                </c:pt>
                <c:pt idx="210">
                  <c:v>0.15567362225987691</c:v>
                </c:pt>
                <c:pt idx="211">
                  <c:v>0.15518369689992909</c:v>
                </c:pt>
                <c:pt idx="212">
                  <c:v>0.15469760808003027</c:v>
                </c:pt>
                <c:pt idx="213">
                  <c:v>0.15421530795545846</c:v>
                </c:pt>
                <c:pt idx="214">
                  <c:v>0.15373674949808341</c:v>
                </c:pt>
                <c:pt idx="215">
                  <c:v>0.15326188647871061</c:v>
                </c:pt>
                <c:pt idx="216">
                  <c:v>0.1527906734498867</c:v>
                </c:pt>
                <c:pt idx="217">
                  <c:v>0.15232306572915183</c:v>
                </c:pt>
                <c:pt idx="218">
                  <c:v>0.15185901938272628</c:v>
                </c:pt>
                <c:pt idx="219">
                  <c:v>0.15139849120961699</c:v>
                </c:pt>
                <c:pt idx="220">
                  <c:v>0.15094143872613244</c:v>
                </c:pt>
                <c:pt idx="221">
                  <c:v>0.15048782015079262</c:v>
                </c:pt>
                <c:pt idx="222">
                  <c:v>0.15003759438962327</c:v>
                </c:pt>
                <c:pt idx="223">
                  <c:v>0.14959072102182183</c:v>
                </c:pt>
                <c:pt idx="224">
                  <c:v>0.14914716028578523</c:v>
                </c:pt>
                <c:pt idx="225">
                  <c:v>0.1487068730654878</c:v>
                </c:pt>
                <c:pt idx="226">
                  <c:v>0.14826982087719989</c:v>
                </c:pt>
                <c:pt idx="227">
                  <c:v>0.14783596585653644</c:v>
                </c:pt>
                <c:pt idx="228">
                  <c:v>0.14740527074582666</c:v>
                </c:pt>
                <c:pt idx="229">
                  <c:v>0.14697769888179471</c:v>
                </c:pt>
                <c:pt idx="230">
                  <c:v>0.14655321418354317</c:v>
                </c:pt>
                <c:pt idx="231">
                  <c:v>0.14613178114083009</c:v>
                </c:pt>
                <c:pt idx="232">
                  <c:v>0.14571336480263111</c:v>
                </c:pt>
                <c:pt idx="233">
                  <c:v>0.14529793076597941</c:v>
                </c:pt>
                <c:pt idx="234">
                  <c:v>0.14488544516507401</c:v>
                </c:pt>
                <c:pt idx="235">
                  <c:v>0.14447587466065082</c:v>
                </c:pt>
                <c:pt idx="236">
                  <c:v>0.14406918642960712</c:v>
                </c:pt>
                <c:pt idx="237">
                  <c:v>0.14366534815487386</c:v>
                </c:pt>
                <c:pt idx="238">
                  <c:v>0.14326432801552783</c:v>
                </c:pt>
                <c:pt idx="239">
                  <c:v>0.14286609467713796</c:v>
                </c:pt>
                <c:pt idx="240">
                  <c:v>0.14247061728233804</c:v>
                </c:pt>
                <c:pt idx="241">
                  <c:v>0.14207786544162113</c:v>
                </c:pt>
                <c:pt idx="242">
                  <c:v>0.14168780922434812</c:v>
                </c:pt>
                <c:pt idx="243">
                  <c:v>0.14130041914996586</c:v>
                </c:pt>
                <c:pt idx="244">
                  <c:v>0.14091566617942791</c:v>
                </c:pt>
                <c:pt idx="245">
                  <c:v>0.14053352170681363</c:v>
                </c:pt>
                <c:pt idx="246">
                  <c:v>0.14015395755113924</c:v>
                </c:pt>
                <c:pt idx="247">
                  <c:v>0.13977694594835638</c:v>
                </c:pt>
                <c:pt idx="248">
                  <c:v>0.13940245954353289</c:v>
                </c:pt>
                <c:pt idx="249">
                  <c:v>0.13903047138321067</c:v>
                </c:pt>
                <c:pt idx="250">
                  <c:v>0.13866095490793656</c:v>
                </c:pt>
                <c:pt idx="251">
                  <c:v>0.13829388394496089</c:v>
                </c:pt>
                <c:pt idx="252">
                  <c:v>0.13792923270110019</c:v>
                </c:pt>
                <c:pt idx="253">
                  <c:v>0.13756697575575863</c:v>
                </c:pt>
                <c:pt idx="254">
                  <c:v>0.13720708805410517</c:v>
                </c:pt>
                <c:pt idx="255">
                  <c:v>0.13684954490040149</c:v>
                </c:pt>
                <c:pt idx="256">
                  <c:v>0.13649432195147732</c:v>
                </c:pt>
                <c:pt idx="257">
                  <c:v>0.13614139521034901</c:v>
                </c:pt>
                <c:pt idx="258">
                  <c:v>0.13579074101997804</c:v>
                </c:pt>
                <c:pt idx="259">
                  <c:v>0.13544233605716532</c:v>
                </c:pt>
                <c:pt idx="260">
                  <c:v>0.13509615732657862</c:v>
                </c:pt>
                <c:pt idx="261">
                  <c:v>0.1347521821549087</c:v>
                </c:pt>
                <c:pt idx="262">
                  <c:v>0.1344103881851518</c:v>
                </c:pt>
                <c:pt idx="263">
                  <c:v>0.13407075337101476</c:v>
                </c:pt>
                <c:pt idx="264">
                  <c:v>0.1337332559714402</c:v>
                </c:pt>
                <c:pt idx="265">
                  <c:v>0.13339787454524782</c:v>
                </c:pt>
                <c:pt idx="266">
                  <c:v>0.13306458794588996</c:v>
                </c:pt>
                <c:pt idx="267">
                  <c:v>0.13273337531631796</c:v>
                </c:pt>
                <c:pt idx="268">
                  <c:v>0.13240421608395678</c:v>
                </c:pt>
                <c:pt idx="269">
                  <c:v>0.13207708995578504</c:v>
                </c:pt>
                <c:pt idx="270">
                  <c:v>0.13175197691351823</c:v>
                </c:pt>
                <c:pt idx="271">
                  <c:v>0.131428857208892</c:v>
                </c:pt>
                <c:pt idx="272">
                  <c:v>0.13110771135904373</c:v>
                </c:pt>
                <c:pt idx="273">
                  <c:v>0.13078852014198949</c:v>
                </c:pt>
                <c:pt idx="274">
                  <c:v>0.13047126459219444</c:v>
                </c:pt>
                <c:pt idx="275">
                  <c:v>0.13015592599623385</c:v>
                </c:pt>
                <c:pt idx="276">
                  <c:v>0.12984248588854344</c:v>
                </c:pt>
                <c:pt idx="277">
                  <c:v>0.12953092604725602</c:v>
                </c:pt>
                <c:pt idx="278">
                  <c:v>0.12922122849012291</c:v>
                </c:pt>
                <c:pt idx="279">
                  <c:v>0.12891337547051787</c:v>
                </c:pt>
                <c:pt idx="280">
                  <c:v>0.12860734947352184</c:v>
                </c:pt>
                <c:pt idx="281">
                  <c:v>0.12830313321208603</c:v>
                </c:pt>
                <c:pt idx="282">
                  <c:v>0.12800070962327229</c:v>
                </c:pt>
                <c:pt idx="283">
                  <c:v>0.12770006186456839</c:v>
                </c:pt>
                <c:pt idx="284">
                  <c:v>0.12740117331027651</c:v>
                </c:pt>
                <c:pt idx="285">
                  <c:v>0.1271040275479734</c:v>
                </c:pt>
                <c:pt idx="286">
                  <c:v>0.12680860837504046</c:v>
                </c:pt>
                <c:pt idx="287">
                  <c:v>0.1265148997952624</c:v>
                </c:pt>
                <c:pt idx="288">
                  <c:v>0.12622288601549192</c:v>
                </c:pt>
                <c:pt idx="289">
                  <c:v>0.12593255144238055</c:v>
                </c:pt>
                <c:pt idx="290">
                  <c:v>0.12564388067917229</c:v>
                </c:pt>
                <c:pt idx="291">
                  <c:v>0.12535685852256029</c:v>
                </c:pt>
                <c:pt idx="292">
                  <c:v>0.12507146995960372</c:v>
                </c:pt>
                <c:pt idx="293">
                  <c:v>0.12478770016470447</c:v>
                </c:pt>
                <c:pt idx="294">
                  <c:v>0.12450553449664183</c:v>
                </c:pt>
                <c:pt idx="295">
                  <c:v>0.12422495849566402</c:v>
                </c:pt>
                <c:pt idx="296">
                  <c:v>0.12394595788063524</c:v>
                </c:pt>
                <c:pt idx="297">
                  <c:v>0.12366851854623701</c:v>
                </c:pt>
                <c:pt idx="298">
                  <c:v>0.12339262656022232</c:v>
                </c:pt>
                <c:pt idx="299">
                  <c:v>0.12311826816072217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1-49E1-9087-114F4F1E6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Tm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2986895"/>
        <c:crosses val="autoZero"/>
        <c:crossBetween val="midCat"/>
      </c:valAx>
      <c:valAx>
        <c:axId val="20329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9115183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hart" Target="../charts/chart1.xml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7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hart" Target="../charts/chart2.xml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7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D7AD58-A861-7270-58F2-28010F49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029" y="392206"/>
          <a:ext cx="7525800" cy="83641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23</xdr:row>
      <xdr:rowOff>123264</xdr:rowOff>
    </xdr:from>
    <xdr:to>
      <xdr:col>9</xdr:col>
      <xdr:colOff>270645</xdr:colOff>
      <xdr:row>44</xdr:row>
      <xdr:rowOff>111338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8615A10-D96A-42FD-9EA0-F7BF8ABFD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756" y="23573814"/>
          <a:ext cx="7003924" cy="3971429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E83582-AC73-459B-80BC-1D8882BA6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7968" y="23842755"/>
          <a:ext cx="2307564" cy="9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185992</xdr:colOff>
      <xdr:row>67</xdr:row>
      <xdr:rowOff>151372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E19780-5862-4D95-B002-FFB83C73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8578" y="28244987"/>
          <a:ext cx="6489639" cy="3748460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347382</xdr:colOff>
      <xdr:row>89</xdr:row>
      <xdr:rowOff>147750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0D0D7FD-212E-4236-8AC0-B576577B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236" y="36161380"/>
          <a:ext cx="7530352" cy="3357901"/>
        </a:xfrm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81D4C6A-C335-49E3-B79C-2FEFAB62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36616" y="33582909"/>
          <a:ext cx="4116528" cy="990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606517</xdr:colOff>
      <xdr:row>75</xdr:row>
      <xdr:rowOff>36366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F2C2C81-7535-4D6B-8A44-41FBD8E05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12064" y="33078645"/>
          <a:ext cx="2257703" cy="428571"/>
        </a:xfrm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574431</xdr:colOff>
      <xdr:row>135</xdr:row>
      <xdr:rowOff>110613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4E4B6A8-077D-4E32-85FF-AAFA207B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2998" y="47580178"/>
          <a:ext cx="1640897" cy="866673"/>
        </a:xfrm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186562</xdr:colOff>
      <xdr:row>128</xdr:row>
      <xdr:rowOff>156834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5757B02-F7E4-4832-8969-A7B9A6DF4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77117" y="46661295"/>
          <a:ext cx="1021289" cy="3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605932</xdr:colOff>
      <xdr:row>131</xdr:row>
      <xdr:rowOff>33617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460888-D0B6-4835-AADF-A681E28D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86765" y="52253029"/>
          <a:ext cx="3198076" cy="1255059"/>
        </a:xfrm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605118</xdr:colOff>
      <xdr:row>140</xdr:row>
      <xdr:rowOff>156931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61065F-6CE8-4E4B-854A-D517332F3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31586" y="53698589"/>
          <a:ext cx="3160061" cy="1768897"/>
        </a:xfrm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377843</xdr:colOff>
      <xdr:row>128</xdr:row>
      <xdr:rowOff>187138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E42581-1A44-493B-ACCB-F024D20FB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32795" y="52353883"/>
          <a:ext cx="3128551" cy="627529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231</xdr:row>
      <xdr:rowOff>179295</xdr:rowOff>
    </xdr:from>
    <xdr:to>
      <xdr:col>4</xdr:col>
      <xdr:colOff>377985</xdr:colOff>
      <xdr:row>255</xdr:row>
      <xdr:rowOff>73237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4BF0A95-CEDC-4384-8124-4AE2CAD2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2352" y="81052148"/>
          <a:ext cx="2495898" cy="4458322"/>
        </a:xfrm>
        <a:prstGeom prst="rect">
          <a:avLst/>
        </a:prstGeom>
      </xdr:spPr>
    </xdr:pic>
    <xdr:clientData/>
  </xdr:twoCellAnchor>
  <xdr:twoCellAnchor>
    <xdr:from>
      <xdr:col>10</xdr:col>
      <xdr:colOff>143435</xdr:colOff>
      <xdr:row>227</xdr:row>
      <xdr:rowOff>123265</xdr:rowOff>
    </xdr:from>
    <xdr:to>
      <xdr:col>18</xdr:col>
      <xdr:colOff>179294</xdr:colOff>
      <xdr:row>245</xdr:row>
      <xdr:rowOff>134471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2BA402C-A713-4579-86FD-CDAB3281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7</xdr:col>
      <xdr:colOff>926726</xdr:colOff>
      <xdr:row>129</xdr:row>
      <xdr:rowOff>97493</xdr:rowOff>
    </xdr:from>
    <xdr:ext cx="105900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BFB1AE7-C1B3-4DEA-9087-38578F87E785}"/>
                </a:ext>
              </a:extLst>
            </xdr:cNvPr>
            <xdr:cNvSpPr txBox="1"/>
          </xdr:nvSpPr>
          <xdr:spPr>
            <a:xfrm>
              <a:off x="5106520" y="47218228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≤6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</m:t>
                        </m:r>
                      </m:sub>
                    </m:sSub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BFB1AE7-C1B3-4DEA-9087-38578F87E785}"/>
                </a:ext>
              </a:extLst>
            </xdr:cNvPr>
            <xdr:cNvSpPr txBox="1"/>
          </xdr:nvSpPr>
          <xdr:spPr>
            <a:xfrm>
              <a:off x="5106520" y="47218228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𝑇_𝑜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ES" sz="1400" b="0" i="0">
                  <a:latin typeface="Cambria Math" panose="02040503050406030204" pitchFamily="18" charset="0"/>
                </a:rPr>
                <a:t>𝑇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≤6𝑇_𝑜</a:t>
              </a:r>
              <a:endParaRPr lang="es-ES" sz="1100"/>
            </a:p>
          </xdr:txBody>
        </xdr:sp>
      </mc:Fallback>
    </mc:AlternateContent>
    <xdr:clientData/>
  </xdr:oneCellAnchor>
  <xdr:twoCellAnchor editAs="oneCell">
    <xdr:from>
      <xdr:col>2</xdr:col>
      <xdr:colOff>156883</xdr:colOff>
      <xdr:row>93</xdr:row>
      <xdr:rowOff>67236</xdr:rowOff>
    </xdr:from>
    <xdr:to>
      <xdr:col>7</xdr:col>
      <xdr:colOff>910705</xdr:colOff>
      <xdr:row>112</xdr:row>
      <xdr:rowOff>34348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D34700D-EB88-552F-3924-C5986F17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3354" y="46157030"/>
          <a:ext cx="5639587" cy="3620005"/>
        </a:xfrm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339941</xdr:colOff>
      <xdr:row>162</xdr:row>
      <xdr:rowOff>34280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A424BB-CFBF-A5B8-A97A-B5A9478A3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172765" y="70316912"/>
          <a:ext cx="3686689" cy="1533739"/>
        </a:xfrm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385443</xdr:colOff>
      <xdr:row>176</xdr:row>
      <xdr:rowOff>79970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CD11CE4-6CEE-4A10-4D92-A1BBC7B6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83971" y="71908147"/>
          <a:ext cx="3724795" cy="292458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376579</xdr:colOff>
      <xdr:row>14</xdr:row>
      <xdr:rowOff>34142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717DD34-7A14-7148-48B4-246ADA421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0" y="1695450"/>
          <a:ext cx="4885714" cy="11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23</xdr:row>
      <xdr:rowOff>123264</xdr:rowOff>
    </xdr:from>
    <xdr:to>
      <xdr:col>9</xdr:col>
      <xdr:colOff>270645</xdr:colOff>
      <xdr:row>44</xdr:row>
      <xdr:rowOff>111338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8327CD-9B7A-42EF-9B2B-4CB4AA82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081" y="4792419"/>
          <a:ext cx="6989804" cy="3990479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29</xdr:row>
      <xdr:rowOff>186350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46B645-4132-46FA-9C6C-07B38838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9258" y="5061360"/>
          <a:ext cx="2311374" cy="939050"/>
        </a:xfrm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185992</xdr:colOff>
      <xdr:row>67</xdr:row>
      <xdr:rowOff>151372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17C829-4B07-4E15-AB52-EF49B9174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7618" y="9467402"/>
          <a:ext cx="6473614" cy="3836090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347382</xdr:colOff>
      <xdr:row>89</xdr:row>
      <xdr:rowOff>147750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D300FA-2628-4DAD-B6CF-513006DF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6779" y="14121539"/>
          <a:ext cx="7535843" cy="3376951"/>
        </a:xfrm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3E665C9-B002-4669-9391-32D136F13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36001" y="14795799"/>
          <a:ext cx="4124148" cy="990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606517</xdr:colOff>
      <xdr:row>75</xdr:row>
      <xdr:rowOff>36366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AC59B2-70D0-479A-AE96-451A9960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15259" y="14293440"/>
          <a:ext cx="2278658" cy="426666"/>
        </a:xfrm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574431</xdr:colOff>
      <xdr:row>135</xdr:row>
      <xdr:rowOff>110613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27B51D9-7CB7-4E2D-99B9-B3F328F1C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70119" y="25537759"/>
          <a:ext cx="1639552" cy="884714"/>
        </a:xfrm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186562</xdr:colOff>
      <xdr:row>128</xdr:row>
      <xdr:rowOff>156834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1482031-CF84-4C74-ADF2-8D1523F3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94238" y="24617083"/>
          <a:ext cx="1027564" cy="380951"/>
        </a:xfrm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605932</xdr:colOff>
      <xdr:row>131</xdr:row>
      <xdr:rowOff>33617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D7DC8F-DE1A-4D6D-84D8-C7CE461A4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93501" y="24279000"/>
          <a:ext cx="3211411" cy="1258757"/>
        </a:xfrm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605118</xdr:colOff>
      <xdr:row>140</xdr:row>
      <xdr:rowOff>156931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60C290C-E77D-4FE7-B3EF-C42772BA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36417" y="25728258"/>
          <a:ext cx="3167681" cy="1761613"/>
        </a:xfrm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377843</xdr:colOff>
      <xdr:row>128</xdr:row>
      <xdr:rowOff>187138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B21A101-4C1B-48B8-828F-EDE790ED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83800" y="24381759"/>
          <a:ext cx="3137403" cy="646579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225</xdr:row>
      <xdr:rowOff>179295</xdr:rowOff>
    </xdr:from>
    <xdr:to>
      <xdr:col>4</xdr:col>
      <xdr:colOff>377985</xdr:colOff>
      <xdr:row>249</xdr:row>
      <xdr:rowOff>73237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B59F765-39F0-439B-B80D-B7390A8D2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2800" y="44415300"/>
          <a:ext cx="2501725" cy="4464037"/>
        </a:xfrm>
        <a:prstGeom prst="rect">
          <a:avLst/>
        </a:prstGeom>
      </xdr:spPr>
    </xdr:pic>
    <xdr:clientData/>
  </xdr:twoCellAnchor>
  <xdr:twoCellAnchor>
    <xdr:from>
      <xdr:col>10</xdr:col>
      <xdr:colOff>143435</xdr:colOff>
      <xdr:row>221</xdr:row>
      <xdr:rowOff>123265</xdr:rowOff>
    </xdr:from>
    <xdr:to>
      <xdr:col>18</xdr:col>
      <xdr:colOff>179294</xdr:colOff>
      <xdr:row>239</xdr:row>
      <xdr:rowOff>134471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B2D5B0A-E88D-49CC-AA88-76391F3A4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7</xdr:col>
      <xdr:colOff>926726</xdr:colOff>
      <xdr:row>129</xdr:row>
      <xdr:rowOff>97493</xdr:rowOff>
    </xdr:from>
    <xdr:ext cx="105900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506A1066-1C1B-40C7-982C-004F73F9CFA7}"/>
                </a:ext>
              </a:extLst>
            </xdr:cNvPr>
            <xdr:cNvSpPr txBox="1"/>
          </xdr:nvSpPr>
          <xdr:spPr>
            <a:xfrm>
              <a:off x="6723641" y="25178723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≤6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</m:t>
                        </m:r>
                      </m:sub>
                    </m:sSub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506A1066-1C1B-40C7-982C-004F73F9CFA7}"/>
                </a:ext>
              </a:extLst>
            </xdr:cNvPr>
            <xdr:cNvSpPr txBox="1"/>
          </xdr:nvSpPr>
          <xdr:spPr>
            <a:xfrm>
              <a:off x="6723641" y="25178723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𝑇_𝑜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ES" sz="1400" b="0" i="0">
                  <a:latin typeface="Cambria Math" panose="02040503050406030204" pitchFamily="18" charset="0"/>
                </a:rPr>
                <a:t>𝑇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≤6𝑇_𝑜</a:t>
              </a:r>
              <a:endParaRPr lang="es-ES" sz="1100"/>
            </a:p>
          </xdr:txBody>
        </xdr:sp>
      </mc:Fallback>
    </mc:AlternateContent>
    <xdr:clientData/>
  </xdr:oneCellAnchor>
  <xdr:twoCellAnchor editAs="oneCell">
    <xdr:from>
      <xdr:col>2</xdr:col>
      <xdr:colOff>156883</xdr:colOff>
      <xdr:row>93</xdr:row>
      <xdr:rowOff>67236</xdr:rowOff>
    </xdr:from>
    <xdr:to>
      <xdr:col>7</xdr:col>
      <xdr:colOff>910705</xdr:colOff>
      <xdr:row>112</xdr:row>
      <xdr:rowOff>34348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5706B18-F6DB-49B6-BEFE-985A1D6E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63663" y="18189501"/>
          <a:ext cx="5645862" cy="3630427"/>
        </a:xfrm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339941</xdr:colOff>
      <xdr:row>162</xdr:row>
      <xdr:rowOff>34280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242A105-6B14-455C-8EBB-AC0EF194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708281" y="30308102"/>
          <a:ext cx="3721540" cy="1539678"/>
        </a:xfrm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385443</xdr:colOff>
      <xdr:row>176</xdr:row>
      <xdr:rowOff>79970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5C2074C-488D-4633-95C2-60D497B37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25202" y="31891941"/>
          <a:ext cx="3750121" cy="29199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376579</xdr:colOff>
      <xdr:row>14</xdr:row>
      <xdr:rowOff>34142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5F1EE0-23BB-471F-9946-A7376CFF7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9620" y="1691640"/>
          <a:ext cx="4910479" cy="118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6</xdr:row>
      <xdr:rowOff>47625</xdr:rowOff>
    </xdr:from>
    <xdr:to>
      <xdr:col>12</xdr:col>
      <xdr:colOff>606311</xdr:colOff>
      <xdr:row>14</xdr:row>
      <xdr:rowOff>186920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EDD126-DCED-9C26-3B78-4A100FC0B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1247775"/>
          <a:ext cx="3734321" cy="164805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BA6012-3B20-8975-41E8-BC769A02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3238500"/>
          <a:ext cx="3772426" cy="408679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9C419B-C150-66C9-B3F2-7FACCAE74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9350" y="7705725"/>
          <a:ext cx="3724795" cy="1991003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E0A1E9-4EE1-DA07-B0DB-B840302D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7975" y="7829550"/>
          <a:ext cx="3581900" cy="1419423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2A2F1E-E570-7421-ABFB-5FF9F8BB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96025" y="9810750"/>
          <a:ext cx="3677163" cy="1390844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186787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0C4A0D-8A04-D17E-719E-3C8FCE43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2200" y="11734800"/>
          <a:ext cx="3772426" cy="69542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80</xdr:row>
      <xdr:rowOff>187064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ED9B82A-334D-DA74-4153-1D3097D5F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62700" y="12868275"/>
          <a:ext cx="3115110" cy="2676899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91</xdr:row>
      <xdr:rowOff>19050</xdr:rowOff>
    </xdr:from>
    <xdr:to>
      <xdr:col>14</xdr:col>
      <xdr:colOff>719802</xdr:colOff>
      <xdr:row>101</xdr:row>
      <xdr:rowOff>156496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A2991D9-BCB7-6452-1498-F5F108CF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17478375"/>
          <a:ext cx="11584017" cy="2048161"/>
        </a:xfrm>
        <a:prstGeom prst="rect">
          <a:avLst/>
        </a:prstGeom>
      </xdr:spPr>
    </xdr:pic>
    <xdr:clientData/>
  </xdr:twoCellAnchor>
  <xdr:twoCellAnchor editAs="oneCell">
    <xdr:from>
      <xdr:col>15</xdr:col>
      <xdr:colOff>581025</xdr:colOff>
      <xdr:row>108</xdr:row>
      <xdr:rowOff>17148</xdr:rowOff>
    </xdr:from>
    <xdr:to>
      <xdr:col>21</xdr:col>
      <xdr:colOff>75370</xdr:colOff>
      <xdr:row>134</xdr:row>
      <xdr:rowOff>109567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55C3635-CFCC-4CA9-BCD9-4F739FB3D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53975" y="20714973"/>
          <a:ext cx="4086964" cy="5432134"/>
        </a:xfrm>
        <a:prstGeom prst="rect">
          <a:avLst/>
        </a:prstGeom>
      </xdr:spPr>
    </xdr:pic>
    <xdr:clientData/>
  </xdr:twoCellAnchor>
  <xdr:twoCellAnchor editAs="oneCell">
    <xdr:from>
      <xdr:col>15</xdr:col>
      <xdr:colOff>342900</xdr:colOff>
      <xdr:row>137</xdr:row>
      <xdr:rowOff>57150</xdr:rowOff>
    </xdr:from>
    <xdr:to>
      <xdr:col>20</xdr:col>
      <xdr:colOff>574480</xdr:colOff>
      <xdr:row>163</xdr:row>
      <xdr:rowOff>155284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F244DD8-0B15-43B2-9AA4-1D79D0789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15850" y="26689050"/>
          <a:ext cx="4086964" cy="5432134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169</xdr:row>
      <xdr:rowOff>38100</xdr:rowOff>
    </xdr:from>
    <xdr:to>
      <xdr:col>20</xdr:col>
      <xdr:colOff>418270</xdr:colOff>
      <xdr:row>195</xdr:row>
      <xdr:rowOff>147664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ECE7401-73BE-43AD-998E-BE175BB39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34875" y="33156525"/>
          <a:ext cx="4086964" cy="5432134"/>
        </a:xfrm>
        <a:prstGeom prst="rect">
          <a:avLst/>
        </a:prstGeom>
      </xdr:spPr>
    </xdr:pic>
    <xdr:clientData/>
  </xdr:twoCellAnchor>
  <xdr:oneCellAnchor>
    <xdr:from>
      <xdr:col>15</xdr:col>
      <xdr:colOff>161925</xdr:colOff>
      <xdr:row>201</xdr:row>
      <xdr:rowOff>0</xdr:rowOff>
    </xdr:from>
    <xdr:ext cx="4086964" cy="5432134"/>
    <xdr:pic>
      <xdr:nvPicPr>
        <xdr:cNvPr id="13" name="Imagen 12">
          <a:extLst>
            <a:ext uri="{FF2B5EF4-FFF2-40B4-BE49-F238E27FC236}">
              <a16:creationId xmlns:a16="http://schemas.microsoft.com/office/drawing/2014/main" id="{EEFC1EAC-4F4B-46FE-9618-239F68878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34875" y="39604950"/>
          <a:ext cx="4086964" cy="543213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504264</xdr:colOff>
      <xdr:row>107</xdr:row>
      <xdr:rowOff>168088</xdr:rowOff>
    </xdr:from>
    <xdr:to>
      <xdr:col>15</xdr:col>
      <xdr:colOff>702434</xdr:colOff>
      <xdr:row>114</xdr:row>
      <xdr:rowOff>89647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21F78F-16EB-4FDC-82EF-63298116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2411" y="3653117"/>
          <a:ext cx="5218405" cy="1255059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392206</xdr:colOff>
      <xdr:row>5</xdr:row>
      <xdr:rowOff>100851</xdr:rowOff>
    </xdr:from>
    <xdr:to>
      <xdr:col>5</xdr:col>
      <xdr:colOff>503668</xdr:colOff>
      <xdr:row>7</xdr:row>
      <xdr:rowOff>119957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0A6846-B1E2-4564-9D52-44C3744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206" y="1120586"/>
          <a:ext cx="3753374" cy="400106"/>
        </a:xfrm>
        <a:prstGeom prst="rect">
          <a:avLst/>
        </a:prstGeom>
      </xdr:spPr>
    </xdr:pic>
    <xdr:clientData/>
  </xdr:twoCellAnchor>
  <xdr:twoCellAnchor editAs="oneCell">
    <xdr:from>
      <xdr:col>1</xdr:col>
      <xdr:colOff>437029</xdr:colOff>
      <xdr:row>11</xdr:row>
      <xdr:rowOff>123265</xdr:rowOff>
    </xdr:from>
    <xdr:to>
      <xdr:col>5</xdr:col>
      <xdr:colOff>672353</xdr:colOff>
      <xdr:row>29</xdr:row>
      <xdr:rowOff>153032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377B3A-4FEB-447A-A7FE-FE046191E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9029" y="2286000"/>
          <a:ext cx="3877236" cy="34587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721486</xdr:colOff>
      <xdr:row>36</xdr:row>
      <xdr:rowOff>114343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699205-C505-4FEA-82E7-76B9E05E6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6734735"/>
          <a:ext cx="2772162" cy="304843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43</xdr:row>
      <xdr:rowOff>22412</xdr:rowOff>
    </xdr:from>
    <xdr:to>
      <xdr:col>5</xdr:col>
      <xdr:colOff>739588</xdr:colOff>
      <xdr:row>62</xdr:row>
      <xdr:rowOff>102541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AE05947-E5BA-42F3-8AAC-0F11FBB62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1235" y="8281147"/>
          <a:ext cx="3552265" cy="3699629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71</xdr:row>
      <xdr:rowOff>168087</xdr:rowOff>
    </xdr:from>
    <xdr:to>
      <xdr:col>5</xdr:col>
      <xdr:colOff>649941</xdr:colOff>
      <xdr:row>81</xdr:row>
      <xdr:rowOff>70986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EE5DE36-1650-492A-9158-52DFC0DD3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1440" y="13760822"/>
          <a:ext cx="3832413" cy="1807899"/>
        </a:xfrm>
        <a:prstGeom prst="rect">
          <a:avLst/>
        </a:prstGeom>
      </xdr:spPr>
    </xdr:pic>
    <xdr:clientData/>
  </xdr:twoCellAnchor>
  <xdr:twoCellAnchor editAs="oneCell">
    <xdr:from>
      <xdr:col>8</xdr:col>
      <xdr:colOff>649941</xdr:colOff>
      <xdr:row>88</xdr:row>
      <xdr:rowOff>179294</xdr:rowOff>
    </xdr:from>
    <xdr:to>
      <xdr:col>13</xdr:col>
      <xdr:colOff>145080</xdr:colOff>
      <xdr:row>91</xdr:row>
      <xdr:rowOff>7900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6C13631-3D68-4795-83CE-0A0633A0C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1412" y="17010529"/>
          <a:ext cx="3753374" cy="400106"/>
        </a:xfrm>
        <a:prstGeom prst="rect">
          <a:avLst/>
        </a:prstGeom>
      </xdr:spPr>
    </xdr:pic>
    <xdr:clientData/>
  </xdr:twoCellAnchor>
  <xdr:twoCellAnchor editAs="oneCell">
    <xdr:from>
      <xdr:col>15</xdr:col>
      <xdr:colOff>448236</xdr:colOff>
      <xdr:row>116</xdr:row>
      <xdr:rowOff>145677</xdr:rowOff>
    </xdr:from>
    <xdr:to>
      <xdr:col>21</xdr:col>
      <xdr:colOff>699473</xdr:colOff>
      <xdr:row>125</xdr:row>
      <xdr:rowOff>106131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85DA7B-5FB4-49DA-9415-2BD0D63C6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86765" y="22411765"/>
          <a:ext cx="5630061" cy="1686160"/>
        </a:xfrm>
        <a:prstGeom prst="rect">
          <a:avLst/>
        </a:prstGeom>
      </xdr:spPr>
    </xdr:pic>
    <xdr:clientData/>
  </xdr:twoCellAnchor>
  <xdr:twoCellAnchor editAs="oneCell">
    <xdr:from>
      <xdr:col>15</xdr:col>
      <xdr:colOff>437029</xdr:colOff>
      <xdr:row>126</xdr:row>
      <xdr:rowOff>44824</xdr:rowOff>
    </xdr:from>
    <xdr:to>
      <xdr:col>23</xdr:col>
      <xdr:colOff>145478</xdr:colOff>
      <xdr:row>145</xdr:row>
      <xdr:rowOff>34123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021E6A-B784-4D27-956F-1C432F64D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75558" y="24227118"/>
          <a:ext cx="6611273" cy="3620005"/>
        </a:xfrm>
        <a:prstGeom prst="rect">
          <a:avLst/>
        </a:prstGeom>
      </xdr:spPr>
    </xdr:pic>
    <xdr:clientData/>
  </xdr:twoCellAnchor>
  <xdr:twoCellAnchor editAs="oneCell">
    <xdr:from>
      <xdr:col>15</xdr:col>
      <xdr:colOff>414618</xdr:colOff>
      <xdr:row>146</xdr:row>
      <xdr:rowOff>89647</xdr:rowOff>
    </xdr:from>
    <xdr:to>
      <xdr:col>22</xdr:col>
      <xdr:colOff>122960</xdr:colOff>
      <xdr:row>158</xdr:row>
      <xdr:rowOff>2549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D2A36B-D7AA-4998-95BD-E65036678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53147" y="28093147"/>
          <a:ext cx="5849166" cy="22101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506507</xdr:colOff>
      <xdr:row>4</xdr:row>
      <xdr:rowOff>136377</xdr:rowOff>
    </xdr:from>
    <xdr:to>
      <xdr:col>7</xdr:col>
      <xdr:colOff>195211</xdr:colOff>
      <xdr:row>20</xdr:row>
      <xdr:rowOff>111371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E670BB-BF03-4D75-A1D5-EA13E1ECE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8507" y="907342"/>
          <a:ext cx="4696725" cy="2975705"/>
        </a:xfrm>
        <a:prstGeom prst="rect">
          <a:avLst/>
        </a:prstGeom>
      </xdr:spPr>
    </xdr:pic>
    <xdr:clientData/>
  </xdr:twoCellAnchor>
  <xdr:twoCellAnchor editAs="oneCell">
    <xdr:from>
      <xdr:col>4</xdr:col>
      <xdr:colOff>483423</xdr:colOff>
      <xdr:row>22</xdr:row>
      <xdr:rowOff>40676</xdr:rowOff>
    </xdr:from>
    <xdr:to>
      <xdr:col>5</xdr:col>
      <xdr:colOff>491493</xdr:colOff>
      <xdr:row>24</xdr:row>
      <xdr:rowOff>73010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4A8F45-17F9-4A3C-BC70-18CDF1DA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1423" y="4200300"/>
          <a:ext cx="895576" cy="406946"/>
        </a:xfrm>
        <a:prstGeom prst="rect">
          <a:avLst/>
        </a:prstGeom>
      </xdr:spPr>
    </xdr:pic>
    <xdr:clientData/>
  </xdr:twoCellAnchor>
  <xdr:twoCellAnchor editAs="oneCell">
    <xdr:from>
      <xdr:col>33</xdr:col>
      <xdr:colOff>609600</xdr:colOff>
      <xdr:row>3</xdr:row>
      <xdr:rowOff>134471</xdr:rowOff>
    </xdr:from>
    <xdr:to>
      <xdr:col>39</xdr:col>
      <xdr:colOff>681410</xdr:colOff>
      <xdr:row>39</xdr:row>
      <xdr:rowOff>110094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6EDB33-3614-E1FA-A2F4-1D2663FA3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20376" y="708212"/>
          <a:ext cx="4640000" cy="67504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22411</xdr:colOff>
      <xdr:row>5</xdr:row>
      <xdr:rowOff>0</xdr:rowOff>
    </xdr:from>
    <xdr:to>
      <xdr:col>7</xdr:col>
      <xdr:colOff>523093</xdr:colOff>
      <xdr:row>20</xdr:row>
      <xdr:rowOff>165158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427503-61C6-4AD5-AD4D-895783237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411" y="963706"/>
          <a:ext cx="4680476" cy="3022658"/>
        </a:xfrm>
        <a:prstGeom prst="rect">
          <a:avLst/>
        </a:prstGeom>
      </xdr:spPr>
    </xdr:pic>
    <xdr:clientData/>
  </xdr:twoCellAnchor>
  <xdr:twoCellAnchor editAs="oneCell">
    <xdr:from>
      <xdr:col>9</xdr:col>
      <xdr:colOff>22413</xdr:colOff>
      <xdr:row>10</xdr:row>
      <xdr:rowOff>123264</xdr:rowOff>
    </xdr:from>
    <xdr:to>
      <xdr:col>10</xdr:col>
      <xdr:colOff>22863</xdr:colOff>
      <xdr:row>12</xdr:row>
      <xdr:rowOff>151788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7EF21F-576D-477B-A219-A898A7107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0413" y="2039470"/>
          <a:ext cx="885714" cy="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448234</xdr:colOff>
      <xdr:row>25</xdr:row>
      <xdr:rowOff>112057</xdr:rowOff>
    </xdr:from>
    <xdr:to>
      <xdr:col>6</xdr:col>
      <xdr:colOff>187506</xdr:colOff>
      <xdr:row>44</xdr:row>
      <xdr:rowOff>11204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23D25B-B880-4312-8DE8-EA230D533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234" y="4908175"/>
          <a:ext cx="3795801" cy="3518647"/>
        </a:xfrm>
        <a:prstGeom prst="rect">
          <a:avLst/>
        </a:prstGeom>
      </xdr:spPr>
    </xdr:pic>
    <xdr:clientData/>
  </xdr:twoCellAnchor>
  <xdr:twoCellAnchor editAs="oneCell">
    <xdr:from>
      <xdr:col>4</xdr:col>
      <xdr:colOff>790014</xdr:colOff>
      <xdr:row>50</xdr:row>
      <xdr:rowOff>6896</xdr:rowOff>
    </xdr:from>
    <xdr:to>
      <xdr:col>5</xdr:col>
      <xdr:colOff>213360</xdr:colOff>
      <xdr:row>50</xdr:row>
      <xdr:rowOff>235324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C72891-548B-4598-9604-32408FD9D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208" t="20837" b="23384"/>
        <a:stretch/>
      </xdr:blipFill>
      <xdr:spPr>
        <a:xfrm>
          <a:off x="3838014" y="9632749"/>
          <a:ext cx="308611" cy="228428"/>
        </a:xfrm>
        <a:prstGeom prst="rect">
          <a:avLst/>
        </a:prstGeom>
      </xdr:spPr>
    </xdr:pic>
    <xdr:clientData/>
  </xdr:twoCellAnchor>
  <xdr:twoCellAnchor editAs="oneCell">
    <xdr:from>
      <xdr:col>6</xdr:col>
      <xdr:colOff>432548</xdr:colOff>
      <xdr:row>50</xdr:row>
      <xdr:rowOff>29135</xdr:rowOff>
    </xdr:from>
    <xdr:to>
      <xdr:col>7</xdr:col>
      <xdr:colOff>432997</xdr:colOff>
      <xdr:row>50</xdr:row>
      <xdr:rowOff>242047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2CF37BC-B1D3-4C59-B40E-A9D75A35F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4626" b="23384"/>
        <a:stretch/>
      </xdr:blipFill>
      <xdr:spPr>
        <a:xfrm>
          <a:off x="5251077" y="9654988"/>
          <a:ext cx="885714" cy="2129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895351</xdr:colOff>
      <xdr:row>2</xdr:row>
      <xdr:rowOff>76200</xdr:rowOff>
    </xdr:from>
    <xdr:to>
      <xdr:col>4</xdr:col>
      <xdr:colOff>575310</xdr:colOff>
      <xdr:row>12</xdr:row>
      <xdr:rowOff>156661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1CEB1D-6D49-1CF1-6592-E7496EB8B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071" y="480060"/>
          <a:ext cx="3025139" cy="19854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895351</xdr:colOff>
      <xdr:row>2</xdr:row>
      <xdr:rowOff>76200</xdr:rowOff>
    </xdr:from>
    <xdr:to>
      <xdr:col>4</xdr:col>
      <xdr:colOff>575310</xdr:colOff>
      <xdr:row>12</xdr:row>
      <xdr:rowOff>156661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157FE8-7FE2-42B8-B495-D2F1A59C5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1" y="480060"/>
          <a:ext cx="3021329" cy="19854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0</xdr:rowOff>
    </xdr:from>
    <xdr:to>
      <xdr:col>20</xdr:col>
      <xdr:colOff>667694</xdr:colOff>
      <xdr:row>28</xdr:row>
      <xdr:rowOff>143028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0901AC-F7E6-47B4-A097-132B831E0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5059" y="4493559"/>
          <a:ext cx="6763694" cy="1095528"/>
        </a:xfrm>
        <a:prstGeom prst="rect">
          <a:avLst/>
        </a:prstGeom>
      </xdr:spPr>
    </xdr:pic>
    <xdr:clientData/>
  </xdr:twoCellAnchor>
  <xdr:twoCellAnchor>
    <xdr:from>
      <xdr:col>11</xdr:col>
      <xdr:colOff>717176</xdr:colOff>
      <xdr:row>26</xdr:row>
      <xdr:rowOff>112059</xdr:rowOff>
    </xdr:from>
    <xdr:to>
      <xdr:col>20</xdr:col>
      <xdr:colOff>750794</xdr:colOff>
      <xdr:row>27</xdr:row>
      <xdr:rowOff>112059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2938E3D-34A7-404B-BCA5-3356ECC3717B}"/>
            </a:ext>
          </a:extLst>
        </xdr:cNvPr>
        <xdr:cNvSpPr/>
      </xdr:nvSpPr>
      <xdr:spPr>
        <a:xfrm>
          <a:off x="8830235" y="5177118"/>
          <a:ext cx="6891618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AB7D-92F7-4F01-9F95-A91D721F59A7}">
  <dimension ref="M6:O45"/>
  <sheetViews>
    <sheetView showGridLines="0" zoomScale="85" zoomScaleNormal="85" workbookViewId="0">
      <selection activeCell="O16" sqref="O16"/>
    </sheetView>
  </sheetViews>
  <sheetFormatPr baseColWidth="10" defaultRowHeight="14.4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>
      <c r="M6" s="1" t="s">
        <v>5085</v>
      </c>
    </row>
    <row r="8" spans="13:15">
      <c r="M8" s="1" t="s">
        <v>5080</v>
      </c>
      <c r="N8" s="35" t="s">
        <v>5096</v>
      </c>
      <c r="O8" t="s">
        <v>5087</v>
      </c>
    </row>
    <row r="9" spans="13:15">
      <c r="M9" s="1"/>
    </row>
    <row r="10" spans="13:15">
      <c r="M10" s="1"/>
    </row>
    <row r="11" spans="13:15">
      <c r="M11" s="1"/>
    </row>
    <row r="12" spans="13:15">
      <c r="M12" s="1" t="s">
        <v>5081</v>
      </c>
      <c r="N12" s="35" t="s">
        <v>5096</v>
      </c>
      <c r="O12" t="s">
        <v>5087</v>
      </c>
    </row>
    <row r="13" spans="13:15">
      <c r="M13" s="1"/>
    </row>
    <row r="14" spans="13:15">
      <c r="M14" s="1"/>
    </row>
    <row r="15" spans="13:15">
      <c r="M15" s="1"/>
    </row>
    <row r="16" spans="13:15">
      <c r="M16" s="1" t="s">
        <v>5082</v>
      </c>
      <c r="N16" s="35" t="s">
        <v>5096</v>
      </c>
      <c r="O16" t="s">
        <v>5087</v>
      </c>
    </row>
    <row r="17" spans="13:15">
      <c r="M17" s="1"/>
    </row>
    <row r="18" spans="13:15">
      <c r="M18" s="1"/>
    </row>
    <row r="19" spans="13:15">
      <c r="M19" s="1" t="s">
        <v>5083</v>
      </c>
      <c r="N19" s="35" t="s">
        <v>5096</v>
      </c>
      <c r="O19" t="s">
        <v>5088</v>
      </c>
    </row>
    <row r="20" spans="13:15">
      <c r="M20" s="1"/>
      <c r="O20" t="s">
        <v>5089</v>
      </c>
    </row>
    <row r="21" spans="13:15">
      <c r="M21" s="1"/>
    </row>
    <row r="22" spans="13:15">
      <c r="M22" s="1" t="s">
        <v>5084</v>
      </c>
      <c r="N22" s="35" t="s">
        <v>5096</v>
      </c>
      <c r="O22" t="s">
        <v>5087</v>
      </c>
    </row>
    <row r="30" spans="13:15">
      <c r="M30" s="1" t="s">
        <v>5086</v>
      </c>
    </row>
    <row r="31" spans="13:15">
      <c r="M31" s="1"/>
    </row>
    <row r="32" spans="13:15">
      <c r="M32" s="1" t="s">
        <v>5080</v>
      </c>
      <c r="N32" s="35" t="s">
        <v>5096</v>
      </c>
      <c r="O32" t="s">
        <v>5090</v>
      </c>
    </row>
    <row r="33" spans="13:15">
      <c r="M33" s="1"/>
    </row>
    <row r="35" spans="13:15">
      <c r="M35" s="1"/>
    </row>
    <row r="36" spans="13:15">
      <c r="M36" s="1" t="s">
        <v>5081</v>
      </c>
      <c r="N36" s="35" t="s">
        <v>5096</v>
      </c>
      <c r="O36" t="s">
        <v>5091</v>
      </c>
    </row>
    <row r="37" spans="13:15">
      <c r="M37" s="1"/>
    </row>
    <row r="39" spans="13:15">
      <c r="M39" s="1"/>
    </row>
    <row r="40" spans="13:15">
      <c r="M40" s="1" t="s">
        <v>5082</v>
      </c>
      <c r="N40" s="35" t="s">
        <v>5096</v>
      </c>
      <c r="O40" t="s">
        <v>5092</v>
      </c>
    </row>
    <row r="42" spans="13:15">
      <c r="M42" s="1" t="s">
        <v>5083</v>
      </c>
      <c r="N42" s="35" t="s">
        <v>5096</v>
      </c>
      <c r="O42" t="s">
        <v>5095</v>
      </c>
    </row>
    <row r="43" spans="13:15">
      <c r="M43" s="1"/>
    </row>
    <row r="44" spans="13:15" ht="15.75" customHeight="1">
      <c r="M44" s="1" t="s">
        <v>5084</v>
      </c>
      <c r="N44" s="35" t="s">
        <v>5096</v>
      </c>
      <c r="O44" s="242" t="s">
        <v>5093</v>
      </c>
    </row>
    <row r="45" spans="13:15">
      <c r="O45" t="s">
        <v>5094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7BF4F617-6F71-48B9-B603-CFDF4A91F6D6}">
      <formula1>"No se presenta,Se presenta"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4D65-3072-4760-9D04-A7584A362B51}">
  <dimension ref="B2:AM526"/>
  <sheetViews>
    <sheetView showGridLines="0" tabSelected="1" topLeftCell="A198" zoomScaleNormal="100" workbookViewId="0">
      <selection activeCell="L215" sqref="L215"/>
    </sheetView>
  </sheetViews>
  <sheetFormatPr baseColWidth="10" defaultColWidth="9.109375" defaultRowHeight="14.4"/>
  <cols>
    <col min="1" max="1" width="3.109375" customWidth="1"/>
    <col min="2" max="2" width="10.44140625" customWidth="1"/>
    <col min="3" max="5" width="14.10937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>
      <c r="B2" s="2" t="s">
        <v>53</v>
      </c>
    </row>
    <row r="3" spans="2:39" ht="21">
      <c r="B3" s="2" t="s">
        <v>54</v>
      </c>
      <c r="D3" s="2" t="s">
        <v>110</v>
      </c>
    </row>
    <row r="5" spans="2:39" ht="15" thickBot="1"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ht="15" thickBot="1">
      <c r="B6" s="1"/>
    </row>
    <row r="7" spans="2:39">
      <c r="C7" s="210"/>
      <c r="D7" s="211"/>
      <c r="E7" s="211"/>
      <c r="F7" s="212" t="s">
        <v>251</v>
      </c>
      <c r="G7" s="213" t="s">
        <v>261</v>
      </c>
      <c r="H7" s="214" t="s">
        <v>268</v>
      </c>
      <c r="V7" s="12"/>
    </row>
    <row r="8" spans="2:39">
      <c r="C8" s="215"/>
      <c r="D8" s="1"/>
      <c r="E8" s="1"/>
      <c r="F8" s="177" t="s">
        <v>2</v>
      </c>
      <c r="G8" s="29" t="s">
        <v>2</v>
      </c>
      <c r="H8" s="216" t="s">
        <v>2</v>
      </c>
      <c r="Q8" s="1"/>
      <c r="R8" s="1"/>
      <c r="S8" s="1"/>
      <c r="T8" s="1"/>
      <c r="U8" s="1"/>
      <c r="V8" s="6"/>
      <c r="AG8" s="269" t="s">
        <v>1</v>
      </c>
      <c r="AH8" s="270"/>
      <c r="AI8" s="270"/>
      <c r="AJ8" s="270"/>
      <c r="AK8" s="270"/>
      <c r="AL8" s="273" t="s">
        <v>51</v>
      </c>
      <c r="AM8" s="273"/>
    </row>
    <row r="9" spans="2:39" ht="15" thickBot="1">
      <c r="C9" s="217" t="s">
        <v>1</v>
      </c>
      <c r="D9" s="3"/>
      <c r="E9" s="3"/>
      <c r="F9" s="218" t="s">
        <v>3</v>
      </c>
      <c r="G9" s="136" t="s">
        <v>3</v>
      </c>
      <c r="H9" s="219" t="s">
        <v>3</v>
      </c>
      <c r="L9" s="1" t="s">
        <v>262</v>
      </c>
      <c r="Q9" s="1"/>
      <c r="R9" s="1"/>
      <c r="S9" s="1"/>
      <c r="T9" s="1"/>
      <c r="V9" s="6"/>
      <c r="AG9" s="271"/>
      <c r="AH9" s="272"/>
      <c r="AI9" s="272"/>
      <c r="AJ9" s="272"/>
      <c r="AK9" s="272"/>
      <c r="AL9" s="273" t="s">
        <v>3</v>
      </c>
      <c r="AM9" s="273"/>
    </row>
    <row r="10" spans="2:39">
      <c r="C10" s="147" t="s">
        <v>5107</v>
      </c>
      <c r="D10" s="220"/>
      <c r="E10" s="220"/>
      <c r="F10" s="221">
        <v>13</v>
      </c>
      <c r="G10" s="222"/>
      <c r="H10" s="223"/>
      <c r="L10" s="1" t="s">
        <v>263</v>
      </c>
      <c r="V10" s="9"/>
      <c r="AG10" s="52"/>
      <c r="AH10" s="53"/>
      <c r="AI10" s="53"/>
      <c r="AJ10" s="53"/>
      <c r="AK10" s="53"/>
      <c r="AL10" s="6"/>
      <c r="AM10" s="29"/>
    </row>
    <row r="11" spans="2:39">
      <c r="C11" s="148" t="s">
        <v>111</v>
      </c>
      <c r="D11" s="28"/>
      <c r="E11" s="28"/>
      <c r="F11" s="183">
        <v>15</v>
      </c>
      <c r="G11" s="184"/>
      <c r="H11" s="224"/>
      <c r="L11" s="1" t="s">
        <v>264</v>
      </c>
      <c r="V11" s="9"/>
      <c r="AG11" s="52"/>
      <c r="AH11" s="53"/>
      <c r="AI11" s="53"/>
      <c r="AJ11" s="53"/>
      <c r="AK11" s="53"/>
      <c r="AL11" s="6"/>
      <c r="AM11" s="29"/>
    </row>
    <row r="12" spans="2:39">
      <c r="C12" s="148" t="s">
        <v>5108</v>
      </c>
      <c r="D12" s="28"/>
      <c r="E12" s="28"/>
      <c r="F12" s="183" t="s">
        <v>50</v>
      </c>
      <c r="G12" s="184"/>
      <c r="H12" s="224"/>
      <c r="L12" s="1" t="s">
        <v>266</v>
      </c>
      <c r="V12" s="9"/>
      <c r="AG12" s="52"/>
      <c r="AH12" s="53"/>
      <c r="AI12" s="53"/>
      <c r="AJ12" s="53"/>
      <c r="AK12" s="53"/>
      <c r="AL12" s="6"/>
      <c r="AM12" s="29"/>
    </row>
    <row r="13" spans="2:39">
      <c r="C13" s="225" t="s">
        <v>5161</v>
      </c>
      <c r="F13" s="178"/>
      <c r="G13" s="48">
        <v>10</v>
      </c>
      <c r="H13" s="226">
        <v>10</v>
      </c>
      <c r="L13" s="1" t="s">
        <v>267</v>
      </c>
      <c r="V13" s="9"/>
      <c r="AG13" s="47"/>
      <c r="AL13" s="9"/>
      <c r="AM13" s="48"/>
    </row>
    <row r="14" spans="2:39">
      <c r="C14" s="148" t="s">
        <v>269</v>
      </c>
      <c r="D14" s="28"/>
      <c r="E14" s="28"/>
      <c r="F14" s="183"/>
      <c r="G14" s="184"/>
      <c r="H14" s="224">
        <v>6</v>
      </c>
      <c r="L14" s="1" t="s">
        <v>298</v>
      </c>
      <c r="V14" s="9"/>
      <c r="AG14" s="47"/>
      <c r="AL14" s="9"/>
      <c r="AM14" s="48"/>
    </row>
    <row r="15" spans="2:39" ht="15" thickBot="1">
      <c r="C15" s="149" t="s">
        <v>13</v>
      </c>
      <c r="D15" s="227"/>
      <c r="E15" s="227"/>
      <c r="F15" s="228">
        <v>20</v>
      </c>
      <c r="G15" s="229">
        <v>10</v>
      </c>
      <c r="H15" s="230"/>
      <c r="L15" s="1" t="s">
        <v>265</v>
      </c>
      <c r="V15" s="9"/>
      <c r="AG15" s="47" t="s">
        <v>12</v>
      </c>
      <c r="AL15" s="9">
        <v>15</v>
      </c>
      <c r="AM15" s="48">
        <v>15</v>
      </c>
    </row>
    <row r="16" spans="2:39" ht="15" thickBot="1">
      <c r="C16" s="231" t="s">
        <v>4</v>
      </c>
      <c r="D16" s="85"/>
      <c r="E16" s="85"/>
      <c r="F16" s="232">
        <f>SUM(F10:F15)</f>
        <v>48.0</v>
      </c>
      <c r="G16" s="233">
        <f>SUM(G10:G15)</f>
        <v>20.0</v>
      </c>
      <c r="H16" s="209">
        <f>SUM(H10:H15)</f>
        <v>16.0</v>
      </c>
      <c r="V16" s="6"/>
      <c r="AG16" s="47" t="s">
        <v>46</v>
      </c>
      <c r="AL16" s="9">
        <v>30</v>
      </c>
      <c r="AM16" s="48" t="s">
        <v>50</v>
      </c>
    </row>
    <row r="17" spans="2:39">
      <c r="H17" s="6"/>
      <c r="AG17" s="49" t="s">
        <v>13</v>
      </c>
      <c r="AH17" s="5"/>
      <c r="AI17" s="5"/>
      <c r="AJ17" s="5"/>
      <c r="AK17" s="5"/>
      <c r="AL17" s="10">
        <v>5</v>
      </c>
      <c r="AM17" s="50">
        <v>5</v>
      </c>
    </row>
    <row r="20" spans="2:39" ht="15" thickBot="1"/>
    <row r="21" spans="2:39" ht="21.6" thickBot="1">
      <c r="B21" s="90" t="s">
        <v>5106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6"/>
    </row>
    <row r="22" spans="2:39">
      <c r="B22" s="1"/>
    </row>
    <row r="23" spans="2:39" ht="15" thickBot="1">
      <c r="B23" s="3" t="s">
        <v>114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>
      <c r="O32" s="15" t="s">
        <v>115</v>
      </c>
      <c r="P32" s="69">
        <v>1</v>
      </c>
    </row>
    <row r="33" spans="2:20">
      <c r="O33" s="15" t="s">
        <v>52</v>
      </c>
      <c r="P33" s="84">
        <f>IF(P32=1,0.4,0.3)</f>
        <v>0.4</v>
      </c>
    </row>
    <row r="47" spans="2:20" ht="15" thickBot="1">
      <c r="B47" s="3" t="s">
        <v>116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>
      <c r="O53" s="15" t="s">
        <v>117</v>
      </c>
      <c r="P53" s="87" t="s">
        <v>5109</v>
      </c>
    </row>
    <row r="54" spans="15:16">
      <c r="O54" s="15"/>
    </row>
    <row r="55" spans="15:16" ht="18">
      <c r="O55" s="15" t="s">
        <v>118</v>
      </c>
      <c r="P55" s="84">
        <f>IF(P53="S1",2.5,IF(P53="S2",2.75,IF(P53="S3",3,3)))</f>
        <v>3.0</v>
      </c>
    </row>
    <row r="56" spans="15:16">
      <c r="O56" s="15"/>
    </row>
    <row r="57" spans="15:16" ht="18">
      <c r="O57" s="15" t="s">
        <v>119</v>
      </c>
      <c r="P57" s="84">
        <f>IF(P53="S1",0.3,IF(P53="S2",0.5,IF(P53="S3",0.6,0.9)))</f>
        <v>0.6</v>
      </c>
    </row>
    <row r="71" spans="2:20" ht="15" thickBot="1">
      <c r="B71" s="3" t="s">
        <v>120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>
      <c r="P83" s="15" t="s">
        <v>121</v>
      </c>
      <c r="Q83" s="87" t="s">
        <v>18</v>
      </c>
    </row>
    <row r="85" spans="2:20">
      <c r="P85" s="15" t="s">
        <v>122</v>
      </c>
      <c r="Q85" s="84">
        <f>IF(Q83="I",1.5,IF(Q83="II",1.2,1))</f>
        <v>1.2</v>
      </c>
    </row>
    <row r="92" spans="2:20" ht="15" thickBot="1">
      <c r="B92" s="3" t="s">
        <v>123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8">
      <c r="O97" s="15" t="s">
        <v>124</v>
      </c>
      <c r="P97" s="69">
        <v>6</v>
      </c>
    </row>
    <row r="98" spans="15:16">
      <c r="O98" s="15"/>
    </row>
    <row r="99" spans="15:16">
      <c r="O99" s="15" t="s">
        <v>73</v>
      </c>
      <c r="P99" s="69">
        <v>7</v>
      </c>
    </row>
    <row r="124" spans="2:20" ht="15" thickBot="1">
      <c r="B124" s="3" t="s">
        <v>125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>
      <c r="E127" s="15" t="s">
        <v>126</v>
      </c>
      <c r="F127" s="274" t="s">
        <v>5227</v>
      </c>
      <c r="G127" s="274"/>
    </row>
    <row r="129" spans="4:7" ht="18">
      <c r="E129" s="15" t="s">
        <v>127</v>
      </c>
      <c r="F129" s="84">
        <f>IF(F127="Marco de Acero",0.085,IF(F127="Marco de Concreto",0.073,0.049))</f>
        <v>0.085</v>
      </c>
    </row>
    <row r="131" spans="4:7" ht="18">
      <c r="E131" s="15" t="s">
        <v>128</v>
      </c>
      <c r="F131" s="69">
        <v>10.02</v>
      </c>
      <c r="G131" t="s">
        <v>21</v>
      </c>
    </row>
    <row r="133" spans="4:7">
      <c r="E133" s="15" t="s">
        <v>129</v>
      </c>
      <c r="F133" s="179">
        <f>IF(F129*F131^(3/4)&lt;=P57,P57,IF(F129*F131^(3/4)&lt;=6*P57,F129*F131^(3/4),6*P57))</f>
        <v>0.6</v>
      </c>
      <c r="G133" t="s">
        <v>20</v>
      </c>
    </row>
    <row r="135" spans="4:7" ht="18">
      <c r="D135" s="1"/>
      <c r="E135" s="34" t="s">
        <v>225</v>
      </c>
      <c r="F135" s="167">
        <f>P33*Q85*P55/P99*(P57/F133)^(2/3)</f>
        <v>0.2057142857142857</v>
      </c>
    </row>
    <row r="136" spans="4:7">
      <c r="D136" s="1"/>
      <c r="E136" s="34"/>
    </row>
    <row r="137" spans="4:7">
      <c r="E137" s="15" t="s">
        <v>211</v>
      </c>
      <c r="F137" s="69">
        <v>0.823</v>
      </c>
      <c r="G137" t="s">
        <v>20</v>
      </c>
    </row>
    <row r="139" spans="4:7" ht="18">
      <c r="E139" s="34" t="s">
        <v>224</v>
      </c>
      <c r="F139" s="167">
        <f>P33*Q85*P55/P99*(P57/F137)^(2/3)</f>
        <v>0.16663468142289942</v>
      </c>
    </row>
    <row r="140" spans="4:7" ht="16.5" customHeight="1"/>
    <row r="141" spans="4:7">
      <c r="E141" s="15" t="s">
        <v>213</v>
      </c>
      <c r="F141" s="70">
        <f>0.8*F135</f>
        <v>0.1645714285714286</v>
      </c>
    </row>
    <row r="143" spans="4:7">
      <c r="E143" s="34" t="s">
        <v>214</v>
      </c>
      <c r="F143" s="169">
        <f>MAX(F141,F139)</f>
        <v>0.16663468142289942</v>
      </c>
    </row>
    <row r="148" spans="2:25" s="83" customFormat="1"/>
    <row r="150" spans="2:25" ht="15" thickBot="1"/>
    <row r="151" spans="2:25" ht="21" customHeight="1" thickBot="1">
      <c r="B151" s="205" t="s">
        <v>350</v>
      </c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4"/>
    </row>
    <row r="153" spans="2:25" ht="15.6">
      <c r="B153" s="95" t="s">
        <v>252</v>
      </c>
    </row>
    <row r="154" spans="2:25">
      <c r="B154" s="1"/>
    </row>
    <row r="155" spans="2:25" ht="30.75" customHeight="1">
      <c r="B155" s="1"/>
      <c r="C155" s="180" t="s">
        <v>5</v>
      </c>
      <c r="D155" s="180" t="s">
        <v>253</v>
      </c>
      <c r="E155" s="180" t="s">
        <v>254</v>
      </c>
      <c r="F155" s="180" t="s">
        <v>255</v>
      </c>
      <c r="G155" s="180" t="s">
        <v>256</v>
      </c>
    </row>
    <row r="156" spans="2:25">
      <c r="B156" s="1"/>
      <c r="C156" t="s">
        <v>257</v>
      </c>
    </row>
    <row r="157" spans="2:25">
      <c r="B157" s="1"/>
      <c r="C157" t="s">
        <v>258</v>
      </c>
    </row>
    <row r="158" spans="2:25">
      <c r="B158" s="1"/>
      <c r="C158" t="s">
        <v>351</v>
      </c>
    </row>
    <row r="159" spans="2:25">
      <c r="B159" s="1"/>
      <c r="C159" t="s">
        <v>352</v>
      </c>
    </row>
    <row r="160" spans="2:25">
      <c r="B160" s="1"/>
      <c r="C160" t="s">
        <v>259</v>
      </c>
    </row>
    <row r="161" spans="2:14">
      <c r="B161" s="1"/>
    </row>
    <row r="163" spans="2:14">
      <c r="C163" s="1"/>
      <c r="D163" s="34" t="s">
        <v>260</v>
      </c>
      <c r="E163" s="1">
        <f>SUM(G156:G160)</f>
        <v>0.0</v>
      </c>
      <c r="F163" s="1" t="s">
        <v>220</v>
      </c>
      <c r="G163" s="170">
        <f>E163/1000</f>
        <v>0.0</v>
      </c>
      <c r="H163" s="1" t="s">
        <v>221</v>
      </c>
    </row>
    <row r="164" spans="2:14">
      <c r="C164" s="1"/>
      <c r="D164" s="34"/>
      <c r="E164" s="1"/>
      <c r="F164" s="1"/>
      <c r="G164" s="170"/>
      <c r="H164" s="1"/>
    </row>
    <row r="165" spans="2:14">
      <c r="D165" s="34" t="s">
        <v>5162</v>
      </c>
      <c r="E165" s="202">
        <v>17128.09</v>
      </c>
      <c r="F165" s="1" t="s">
        <v>220</v>
      </c>
      <c r="G165" s="170">
        <f>E165/1000</f>
        <v>17.12809</v>
      </c>
      <c r="H165" s="1" t="s">
        <v>221</v>
      </c>
    </row>
    <row r="166" spans="2:14">
      <c r="D166" s="34" t="s">
        <v>5163</v>
      </c>
      <c r="E166" s="202">
        <v>17128.09</v>
      </c>
      <c r="F166" s="1" t="s">
        <v>220</v>
      </c>
      <c r="G166" s="170">
        <f>E166/1000</f>
        <v>17.12809</v>
      </c>
      <c r="H166" s="1" t="s">
        <v>221</v>
      </c>
    </row>
    <row r="168" spans="2:14">
      <c r="D168" s="34" t="s">
        <v>362</v>
      </c>
      <c r="E168" s="1"/>
      <c r="F168" s="1" t="s">
        <v>354</v>
      </c>
      <c r="G168" s="206">
        <f>F135</f>
        <v>0.2057142857142857</v>
      </c>
    </row>
    <row r="169" spans="2:14">
      <c r="C169" s="1"/>
      <c r="D169" s="1"/>
      <c r="E169" s="1"/>
      <c r="F169" s="1"/>
      <c r="G169" s="182"/>
    </row>
    <row r="170" spans="2:14">
      <c r="C170" s="1"/>
      <c r="D170" s="34" t="s">
        <v>5164</v>
      </c>
      <c r="E170" s="1"/>
      <c r="F170" s="1" t="s">
        <v>353</v>
      </c>
      <c r="G170" s="156">
        <f>G168*G165</f>
        <v>3.5234928</v>
      </c>
      <c r="H170" s="1" t="s">
        <v>221</v>
      </c>
    </row>
    <row r="171" spans="2:14">
      <c r="C171" s="1"/>
      <c r="D171" s="34" t="s">
        <v>5165</v>
      </c>
      <c r="E171" s="1"/>
      <c r="F171" s="1" t="s">
        <v>353</v>
      </c>
      <c r="G171" s="156">
        <f>G168*G166</f>
        <v>3.5234928</v>
      </c>
      <c r="H171" s="1" t="s">
        <v>221</v>
      </c>
    </row>
    <row r="173" spans="2:14" ht="26.25" customHeight="1" thickBot="1">
      <c r="B173" s="277" t="s">
        <v>58</v>
      </c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</row>
    <row r="174" spans="2:14" ht="19.5" customHeight="1" thickBot="1">
      <c r="B174" s="234"/>
      <c r="C174" s="235"/>
      <c r="D174" s="236"/>
      <c r="E174" s="278" t="s">
        <v>228</v>
      </c>
      <c r="F174" s="278"/>
      <c r="G174" s="278"/>
      <c r="H174" s="234"/>
      <c r="I174" s="235"/>
      <c r="J174" s="235"/>
      <c r="K174" s="279" t="s">
        <v>230</v>
      </c>
      <c r="L174" s="280"/>
    </row>
    <row r="175" spans="2:14" ht="16.5" customHeight="1">
      <c r="B175" s="171" t="s">
        <v>59</v>
      </c>
      <c r="C175" s="171" t="s">
        <v>60</v>
      </c>
      <c r="D175" s="171" t="s">
        <v>218</v>
      </c>
      <c r="E175" s="173" t="s">
        <v>64</v>
      </c>
      <c r="F175" s="173" t="s">
        <v>65</v>
      </c>
      <c r="G175" s="173" t="s">
        <v>66</v>
      </c>
      <c r="H175" s="171" t="s">
        <v>63</v>
      </c>
      <c r="I175" s="171" t="s">
        <v>218</v>
      </c>
      <c r="J175" s="171" t="s">
        <v>227</v>
      </c>
      <c r="K175" s="171" t="s">
        <v>68</v>
      </c>
      <c r="L175" s="171" t="s">
        <v>69</v>
      </c>
    </row>
    <row r="176" spans="2:14" ht="16.5" customHeight="1" thickBot="1">
      <c r="B176" s="172"/>
      <c r="C176" s="172" t="s">
        <v>61</v>
      </c>
      <c r="D176" s="172" t="s">
        <v>62</v>
      </c>
      <c r="E176" s="172" t="s">
        <v>226</v>
      </c>
      <c r="F176" s="172" t="s">
        <v>226</v>
      </c>
      <c r="G176" s="172" t="s">
        <v>226</v>
      </c>
      <c r="H176" s="172"/>
      <c r="I176" s="172" t="s">
        <v>62</v>
      </c>
      <c r="J176" s="172" t="s">
        <v>67</v>
      </c>
      <c r="K176" s="172" t="s">
        <v>56</v>
      </c>
      <c r="L176" s="172" t="s">
        <v>56</v>
      </c>
      <c r="N176" s="175" t="s">
        <v>235</v>
      </c>
    </row>
    <row r="177" spans="2:27">
      <c r="B177" s="66">
        <v>1</v>
      </c>
      <c r="C177" s="61">
        <v>1.2390000000000001</v>
      </c>
      <c r="D177" s="181">
        <v>0.823</v>
      </c>
      <c r="E177" s="61">
        <v>59.335999999999999</v>
      </c>
      <c r="F177" s="61">
        <v>0</v>
      </c>
      <c r="G177" s="61">
        <v>0</v>
      </c>
      <c r="H177" s="61" t="s">
        <v>19</v>
      </c>
      <c r="I177" s="62">
        <f>ROUND(D177,2)</f>
        <v>0.82</v>
      </c>
      <c r="J177" s="64">
        <f>VLOOKUP(I177,$H$227:$I$526,2,0)</f>
        <v>0.16704086005648952</v>
      </c>
      <c r="K177" s="65">
        <f>J177*$K$197*E177/100</f>
        <v>1697.6568873604008</v>
      </c>
      <c r="L177" s="67">
        <f>J177*$K$198*G177/100</f>
        <v>0.0</v>
      </c>
      <c r="N177" s="13" t="s">
        <v>222</v>
      </c>
      <c r="O177" s="55">
        <f>SUM(W177:W234)</f>
        <v>8.018999999999995</v>
      </c>
      <c r="P177" t="s">
        <v>221</v>
      </c>
    </row>
    <row r="178" spans="2:27">
      <c r="B178" s="66">
        <v>2</v>
      </c>
      <c r="C178" s="61">
        <v>1.5920000000000001</v>
      </c>
      <c r="D178" s="181">
        <v>0.627</v>
      </c>
      <c r="E178" s="61">
        <v>0</v>
      </c>
      <c r="F178" s="61">
        <v>0</v>
      </c>
      <c r="G178" s="61">
        <v>79.599000000000004</v>
      </c>
      <c r="H178" s="61" t="s">
        <v>19</v>
      </c>
      <c r="I178" s="62">
        <f t="shared" ref="I178" si="0">ROUND(D178,2)</f>
        <v>0.63</v>
      </c>
      <c r="J178" s="64">
        <f>VLOOKUP(I178,$H$227:$I$526,2,0)</f>
        <v>0.1991307148045427</v>
      </c>
      <c r="K178" s="65">
        <f>J178*$K$197*E178/100</f>
        <v>0.0</v>
      </c>
      <c r="L178" s="67">
        <f>J178*$K$198*G178/100</f>
        <v>2714.9060214414367</v>
      </c>
      <c r="N178" s="13" t="s">
        <v>223</v>
      </c>
      <c r="O178" s="55">
        <f>SUM(AI177:AI234)</f>
        <v>0.0</v>
      </c>
      <c r="P178" t="s">
        <v>221</v>
      </c>
    </row>
    <row r="179" spans="2:27">
      <c r="B179" s="66">
        <v>3</v>
      </c>
      <c r="C179" s="61">
        <v>1.77</v>
      </c>
      <c r="D179" s="181">
        <v>0.56499999999999995</v>
      </c>
      <c r="E179" s="61">
        <v>16.683</v>
      </c>
      <c r="F179" s="61">
        <v>0</v>
      </c>
      <c r="G179" s="61">
        <v>1E-3</v>
      </c>
      <c r="H179" s="61" t="s">
        <v>19</v>
      </c>
      <c r="I179" s="62">
        <f t="shared" ref="I179:I194" si="1">ROUND(D179,2)</f>
        <v>0.56999999999999995</v>
      </c>
      <c r="J179" s="64">
        <f t="shared" ref="J179:J194" si="2">VLOOKUP(I179,$H$227:$I$526,2,0)</f>
        <v>0.20571428571428571</v>
      </c>
      <c r="K179" s="65">
        <f t="shared" ref="K179:K194" si="3">J179*$K$197*E179/100</f>
        <v>587.85759355885716</v>
      </c>
      <c r="L179" s="67">
        <f t="shared" ref="L179:L194" si="4">J179*$K$198*G179/100</f>
        <v>3.5236923428571432E-2</v>
      </c>
      <c r="N179" s="13"/>
      <c r="O179" s="55"/>
    </row>
    <row r="180" spans="2:27">
      <c r="B180" s="66">
        <v>4</v>
      </c>
      <c r="C180" s="61">
        <v>2.097</v>
      </c>
      <c r="D180" s="181">
        <v>0.47699999999999998</v>
      </c>
      <c r="E180" s="61">
        <v>2.238</v>
      </c>
      <c r="F180" s="61">
        <v>0</v>
      </c>
      <c r="G180" s="61">
        <v>0</v>
      </c>
      <c r="H180" s="61" t="s">
        <v>19</v>
      </c>
      <c r="I180" s="62">
        <f t="shared" si="1"/>
        <v>0.48</v>
      </c>
      <c r="J180" s="64">
        <f t="shared" si="2"/>
        <v>0.2057142857142857</v>
      </c>
      <c r="K180" s="65">
        <f t="shared" si="3"/>
        <v>78.855768864</v>
      </c>
      <c r="L180" s="67">
        <f t="shared" si="4"/>
        <v>0.0</v>
      </c>
      <c r="N180" s="13"/>
      <c r="O180" s="55"/>
    </row>
    <row r="181" spans="2:27">
      <c r="B181" s="66">
        <v>5</v>
      </c>
      <c r="C181" s="61">
        <v>3.5350000000000001</v>
      </c>
      <c r="D181" s="181">
        <v>0.28299999999999997</v>
      </c>
      <c r="E181" s="61">
        <v>0</v>
      </c>
      <c r="F181" s="61">
        <v>0</v>
      </c>
      <c r="G181" s="61">
        <v>0.245</v>
      </c>
      <c r="H181" s="61" t="s">
        <v>19</v>
      </c>
      <c r="I181" s="62">
        <f t="shared" si="1"/>
        <v>0.28</v>
      </c>
      <c r="J181" s="64">
        <f t="shared" si="2"/>
        <v>0.2057142857142857</v>
      </c>
      <c r="K181" s="65">
        <f t="shared" si="3"/>
        <v>0.0</v>
      </c>
      <c r="L181" s="67">
        <f t="shared" si="4"/>
        <v>8.63255736</v>
      </c>
      <c r="N181" s="13"/>
      <c r="O181" s="55"/>
    </row>
    <row r="182" spans="2:27">
      <c r="B182" s="66">
        <v>6</v>
      </c>
      <c r="C182" s="61">
        <v>6.8920000000000003</v>
      </c>
      <c r="D182" s="181">
        <v>0.14499999999999999</v>
      </c>
      <c r="E182" s="61">
        <v>1.151</v>
      </c>
      <c r="F182" s="61">
        <v>0</v>
      </c>
      <c r="G182" s="61">
        <v>0</v>
      </c>
      <c r="H182" s="61" t="s">
        <v>19</v>
      </c>
      <c r="I182" s="62">
        <f t="shared" si="1"/>
        <v>0.14</v>
      </c>
      <c r="J182" s="64">
        <f t="shared" si="2"/>
        <v>0.1645714285714286</v>
      </c>
      <c r="K182" s="65">
        <f t="shared" si="3"/>
        <v>32.4443217024</v>
      </c>
      <c r="L182" s="67">
        <f t="shared" si="4"/>
        <v>0.0</v>
      </c>
      <c r="N182" s="13"/>
      <c r="O182" s="55"/>
    </row>
    <row r="183" spans="2:27">
      <c r="B183" s="66">
        <v>7</v>
      </c>
      <c r="C183" s="61">
        <v>7.41</v>
      </c>
      <c r="D183" s="181">
        <v>0.13500000000000001</v>
      </c>
      <c r="E183" s="61">
        <v>0</v>
      </c>
      <c r="F183" s="61">
        <v>0</v>
      </c>
      <c r="G183" s="61">
        <v>0</v>
      </c>
      <c r="H183" s="61" t="s">
        <v>19</v>
      </c>
      <c r="I183" s="62">
        <f t="shared" si="1"/>
        <v>0.14</v>
      </c>
      <c r="J183" s="64">
        <f t="shared" si="2"/>
        <v>0.1645714285714286</v>
      </c>
      <c r="K183" s="65">
        <f t="shared" si="3"/>
        <v>0.0</v>
      </c>
      <c r="L183" s="67">
        <f t="shared" si="4"/>
        <v>0.0</v>
      </c>
      <c r="N183" s="13"/>
      <c r="O183" s="55"/>
    </row>
    <row r="184" spans="2:27">
      <c r="B184" s="66">
        <v>8</v>
      </c>
      <c r="C184" s="61">
        <v>7.4850000000000003</v>
      </c>
      <c r="D184" s="181">
        <v>0.13400000000000001</v>
      </c>
      <c r="E184" s="61">
        <v>1.66</v>
      </c>
      <c r="F184" s="61">
        <v>0</v>
      </c>
      <c r="G184" s="61">
        <v>3.0000000000000001E-3</v>
      </c>
      <c r="H184" s="61" t="s">
        <v>19</v>
      </c>
      <c r="I184" s="62">
        <f t="shared" si="1"/>
        <v>0.13</v>
      </c>
      <c r="J184" s="64">
        <f t="shared" si="2"/>
        <v>0.15771428571428572</v>
      </c>
      <c r="K184" s="65">
        <f t="shared" si="3"/>
        <v>44.84231836800001</v>
      </c>
      <c r="L184" s="67">
        <f t="shared" si="4"/>
        <v>0.0810403344</v>
      </c>
      <c r="N184" s="13"/>
      <c r="O184" s="55"/>
    </row>
    <row r="185" spans="2:27">
      <c r="B185" s="66">
        <v>9</v>
      </c>
      <c r="C185" s="61">
        <v>7.8049999999999997</v>
      </c>
      <c r="D185" s="181">
        <v>0.128</v>
      </c>
      <c r="E185" s="61">
        <v>7.0000000000000007E-2</v>
      </c>
      <c r="F185" s="61">
        <v>0</v>
      </c>
      <c r="G185" s="61">
        <v>0.03</v>
      </c>
      <c r="H185" s="61" t="s">
        <v>19</v>
      </c>
      <c r="I185" s="62">
        <f t="shared" si="1"/>
        <v>0.13</v>
      </c>
      <c r="J185" s="64">
        <f t="shared" si="2"/>
        <v>0.15771428571428572</v>
      </c>
      <c r="K185" s="65">
        <f t="shared" si="3"/>
        <v>1.8909411360000004</v>
      </c>
      <c r="L185" s="67">
        <f t="shared" si="4"/>
        <v>0.810403344</v>
      </c>
      <c r="N185" s="13"/>
    </row>
    <row r="186" spans="2:27">
      <c r="B186" s="66">
        <v>10</v>
      </c>
      <c r="C186" s="61">
        <v>8.1470000000000002</v>
      </c>
      <c r="D186" s="181">
        <v>0.123</v>
      </c>
      <c r="E186" s="61">
        <v>0</v>
      </c>
      <c r="F186" s="61">
        <v>0</v>
      </c>
      <c r="G186" s="61">
        <v>1.5669999999999999</v>
      </c>
      <c r="H186" s="61" t="s">
        <v>19</v>
      </c>
      <c r="I186" s="62">
        <f t="shared" si="1"/>
        <v>0.12</v>
      </c>
      <c r="J186" s="64">
        <f t="shared" si="2"/>
        <v>0.15085714285714288</v>
      </c>
      <c r="K186" s="65">
        <f t="shared" si="3"/>
        <v>0.0</v>
      </c>
      <c r="L186" s="67">
        <f t="shared" si="4"/>
        <v>40.48963026240001</v>
      </c>
      <c r="N186" s="13"/>
    </row>
    <row r="187" spans="2:27">
      <c r="B187" s="66">
        <v>11</v>
      </c>
      <c r="C187" s="61">
        <v>8.5190000000000001</v>
      </c>
      <c r="D187" s="181">
        <v>0.11700000000000001</v>
      </c>
      <c r="E187" s="61">
        <v>0</v>
      </c>
      <c r="F187" s="61">
        <v>0</v>
      </c>
      <c r="G187" s="61">
        <v>2E-3</v>
      </c>
      <c r="H187" s="61" t="s">
        <v>19</v>
      </c>
      <c r="I187" s="62">
        <f t="shared" si="1"/>
        <v>0.12</v>
      </c>
      <c r="J187" s="64">
        <f t="shared" si="2"/>
        <v>0.15085714285714288</v>
      </c>
      <c r="K187" s="65">
        <f t="shared" si="3"/>
        <v>0.0</v>
      </c>
      <c r="L187" s="67">
        <f t="shared" si="4"/>
        <v>0.051677894400000014</v>
      </c>
      <c r="N187" s="175" t="s">
        <v>236</v>
      </c>
    </row>
    <row r="188" spans="2:27">
      <c r="B188" s="66">
        <v>12</v>
      </c>
      <c r="C188" s="61">
        <v>8.9160000000000004</v>
      </c>
      <c r="D188" s="181">
        <v>0.112</v>
      </c>
      <c r="E188" s="61">
        <v>2.9580000000000002</v>
      </c>
      <c r="F188" s="61">
        <v>0</v>
      </c>
      <c r="G188" s="61">
        <v>0</v>
      </c>
      <c r="H188" s="61" t="s">
        <v>19</v>
      </c>
      <c r="I188" s="62">
        <f t="shared" si="1"/>
        <v>0.11</v>
      </c>
      <c r="J188" s="64">
        <f t="shared" si="2"/>
        <v>0.14400000000000002</v>
      </c>
      <c r="K188" s="65">
        <f t="shared" si="3"/>
        <v>72.95744191680002</v>
      </c>
      <c r="L188" s="67">
        <f t="shared" si="4"/>
        <v>0.0</v>
      </c>
      <c r="N188" s="13" t="s">
        <v>222</v>
      </c>
      <c r="O188" s="55">
        <f>SUM(AP177:AP262)/1000</f>
        <v>0.0</v>
      </c>
      <c r="P188" t="s">
        <v>221</v>
      </c>
      <c r="T188" t="s">
        <v>22</v>
      </c>
      <c r="V188" t="s">
        <v>47</v>
      </c>
      <c r="W188" t="s">
        <v>48</v>
      </c>
      <c r="X188" t="s">
        <v>47</v>
      </c>
      <c r="Y188" t="s">
        <v>5071</v>
      </c>
    </row>
    <row r="189" spans="2:27">
      <c r="B189" s="66">
        <v>13</v>
      </c>
      <c r="C189" s="61">
        <v>9.5579999999999998</v>
      </c>
      <c r="D189" s="181">
        <v>0.105</v>
      </c>
      <c r="E189" s="61">
        <v>6.2279999999999998</v>
      </c>
      <c r="F189" s="61">
        <v>0</v>
      </c>
      <c r="G189" s="61">
        <v>0</v>
      </c>
      <c r="H189" s="61" t="s">
        <v>19</v>
      </c>
      <c r="I189" s="62">
        <f t="shared" si="1"/>
        <v>0.11</v>
      </c>
      <c r="J189" s="64">
        <f t="shared" si="2"/>
        <v>0.14400000000000002</v>
      </c>
      <c r="K189" s="65">
        <f t="shared" si="3"/>
        <v>153.6101921088</v>
      </c>
      <c r="L189" s="67">
        <f t="shared" si="4"/>
        <v>0.0</v>
      </c>
      <c r="N189" s="13" t="s">
        <v>223</v>
      </c>
      <c r="O189" s="55">
        <f>SUM(BA177:BA262)/1000</f>
        <v>0.0</v>
      </c>
      <c r="P189" t="s">
        <v>221</v>
      </c>
      <c r="T189" t="s">
        <v>49</v>
      </c>
      <c r="U189" t="s">
        <v>5072</v>
      </c>
      <c r="V189" t="s">
        <v>5073</v>
      </c>
      <c r="W189" t="s">
        <v>5074</v>
      </c>
      <c r="X189" t="s">
        <v>5075</v>
      </c>
      <c r="Y189" t="s">
        <v>5076</v>
      </c>
      <c r="Z189" t="s">
        <v>5077</v>
      </c>
      <c r="AA189" t="s">
        <v>5078</v>
      </c>
    </row>
    <row r="190" spans="2:27" ht="14.25" customHeight="1">
      <c r="B190" s="66">
        <v>14</v>
      </c>
      <c r="C190" s="61">
        <v>11.047000000000001</v>
      </c>
      <c r="D190" s="181">
        <v>9.0999999999999998E-2</v>
      </c>
      <c r="E190" s="61">
        <v>5.5E-2</v>
      </c>
      <c r="F190" s="61">
        <v>0</v>
      </c>
      <c r="G190" s="61">
        <v>0.111</v>
      </c>
      <c r="H190" s="61" t="s">
        <v>19</v>
      </c>
      <c r="I190" s="62">
        <f t="shared" si="1"/>
        <v>0.09</v>
      </c>
      <c r="J190" s="64">
        <f t="shared" si="2"/>
        <v>0.1302857142857143</v>
      </c>
      <c r="K190" s="65">
        <f t="shared" si="3"/>
        <v>1.2273499920000002</v>
      </c>
      <c r="L190" s="67">
        <f t="shared" si="4"/>
        <v>2.4770154384000005</v>
      </c>
      <c r="N190" s="13"/>
      <c r="T190">
        <v>1</v>
      </c>
      <c r="U190" t="s">
        <v>5079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>
      <c r="B191" s="66">
        <v>15</v>
      </c>
      <c r="C191" s="61">
        <v>11.186</v>
      </c>
      <c r="D191" s="181">
        <v>8.8999999999999996E-2</v>
      </c>
      <c r="E191" s="61">
        <v>0</v>
      </c>
      <c r="F191" s="61">
        <v>0</v>
      </c>
      <c r="G191" s="61">
        <v>9.8659999999999997</v>
      </c>
      <c r="H191" s="61" t="s">
        <v>19</v>
      </c>
      <c r="I191" s="62">
        <f t="shared" si="1"/>
        <v>0.09</v>
      </c>
      <c r="J191" s="64">
        <f t="shared" si="2"/>
        <v>0.1302857142857143</v>
      </c>
      <c r="K191" s="65">
        <f t="shared" si="3"/>
        <v>0.0</v>
      </c>
      <c r="L191" s="67">
        <f t="shared" si="4"/>
        <v>220.16427311040002</v>
      </c>
      <c r="N191" s="13"/>
      <c r="T191">
        <v>2</v>
      </c>
      <c r="U191" t="s">
        <v>5079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>
      <c r="B192" s="66">
        <v>16</v>
      </c>
      <c r="C192" s="61">
        <v>11.923</v>
      </c>
      <c r="D192" s="181">
        <v>8.4000000000000005E-2</v>
      </c>
      <c r="E192" s="61">
        <v>0</v>
      </c>
      <c r="F192" s="61">
        <v>0</v>
      </c>
      <c r="G192" s="61">
        <v>0.14399999999999999</v>
      </c>
      <c r="H192" s="61" t="s">
        <v>19</v>
      </c>
      <c r="I192" s="62">
        <f t="shared" si="1"/>
        <v>0.08</v>
      </c>
      <c r="J192" s="64">
        <f t="shared" si="2"/>
        <v>0.12342857142857144</v>
      </c>
      <c r="K192" s="65">
        <f t="shared" si="3"/>
        <v>0.0</v>
      </c>
      <c r="L192" s="67">
        <f t="shared" si="4"/>
        <v>3.0442977792000003</v>
      </c>
      <c r="N192" s="13"/>
      <c r="T192">
        <v>3</v>
      </c>
      <c r="U192" t="s">
        <v>5079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>
      <c r="B193" s="66">
        <v>17</v>
      </c>
      <c r="C193" s="61">
        <v>12.746</v>
      </c>
      <c r="D193" s="181">
        <v>7.8E-2</v>
      </c>
      <c r="E193" s="61">
        <v>3.1E-2</v>
      </c>
      <c r="F193" s="61">
        <v>0</v>
      </c>
      <c r="G193" s="61">
        <v>0</v>
      </c>
      <c r="H193" s="61" t="s">
        <v>19</v>
      </c>
      <c r="I193" s="62">
        <f t="shared" si="1"/>
        <v>0.08</v>
      </c>
      <c r="J193" s="64">
        <f t="shared" si="2"/>
        <v>0.12342857142857144</v>
      </c>
      <c r="K193" s="65">
        <f t="shared" si="3"/>
        <v>0.6553696608000001</v>
      </c>
      <c r="L193" s="67">
        <f t="shared" si="4"/>
        <v>0.0</v>
      </c>
      <c r="T193">
        <v>4</v>
      </c>
      <c r="U193" t="s">
        <v>5079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thickBot="1">
      <c r="B194" s="66">
        <v>18</v>
      </c>
      <c r="C194" s="61">
        <v>13.455</v>
      </c>
      <c r="D194" s="181">
        <v>7.3999999999999996E-2</v>
      </c>
      <c r="E194" s="61">
        <v>0</v>
      </c>
      <c r="F194" s="61">
        <v>0</v>
      </c>
      <c r="G194" s="61">
        <v>2.1000000000000001E-2</v>
      </c>
      <c r="H194" s="61" t="s">
        <v>19</v>
      </c>
      <c r="I194" s="62">
        <f t="shared" si="1"/>
        <v>0.07</v>
      </c>
      <c r="J194" s="64">
        <f t="shared" si="2"/>
        <v>0.11657142857142859</v>
      </c>
      <c r="K194" s="65">
        <f t="shared" si="3"/>
        <v>0.0</v>
      </c>
      <c r="L194" s="67">
        <f t="shared" si="4"/>
        <v>0.4192956432000001</v>
      </c>
      <c r="T194">
        <v>5</v>
      </c>
      <c r="U194" t="s">
        <v>5079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9.5" customHeight="1" thickBot="1">
      <c r="B195" s="237" t="s">
        <v>57</v>
      </c>
      <c r="C195" s="238"/>
      <c r="D195" s="238"/>
      <c r="E195" s="239">
        <f>SUM(E177:E194)</f>
        <v>90.41</v>
      </c>
      <c r="F195" s="239">
        <f t="shared" ref="F195:G195" si="5">SUM(F177:F194)</f>
        <v>0</v>
      </c>
      <c r="G195" s="239">
        <f t="shared" si="5"/>
        <v>91.589</v>
      </c>
      <c r="H195" s="281" t="s">
        <v>231</v>
      </c>
      <c r="I195" s="282"/>
      <c r="J195" s="283"/>
      <c r="K195" s="240">
        <f>SQRT(SUMSQ(K177:K194))</f>
        <v>1807.1475894860869</v>
      </c>
      <c r="L195" s="240">
        <f>SQRT(SUMSQ(L177:L194))</f>
        <v>2724.1360446965696</v>
      </c>
      <c r="T195">
        <v>6</v>
      </c>
      <c r="U195" t="s">
        <v>5079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>
      <c r="T196">
        <v>7</v>
      </c>
      <c r="U196" t="s">
        <v>5079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>
      <c r="H197" s="15" t="s">
        <v>5166</v>
      </c>
      <c r="J197" s="88" t="s">
        <v>5167</v>
      </c>
      <c r="K197" s="63">
        <f>E165</f>
        <v>17128.09</v>
      </c>
      <c r="L197" t="s">
        <v>16</v>
      </c>
      <c r="T197">
        <v>8</v>
      </c>
      <c r="U197" t="s">
        <v>5079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>
      <c r="H198" s="15" t="s">
        <v>5168</v>
      </c>
      <c r="J198" s="88" t="s">
        <v>5169</v>
      </c>
      <c r="K198" s="63">
        <f>E166</f>
        <v>17128.09</v>
      </c>
      <c r="L198" t="s">
        <v>16</v>
      </c>
      <c r="T198">
        <v>10</v>
      </c>
      <c r="U198" t="s">
        <v>5079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>
      <c r="K199" s="168"/>
      <c r="L199" s="168"/>
      <c r="T199">
        <v>12</v>
      </c>
      <c r="U199" t="s">
        <v>5079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>
      <c r="H200" s="15" t="s">
        <v>356</v>
      </c>
      <c r="J200" s="15" t="s">
        <v>357</v>
      </c>
      <c r="K200" s="63">
        <f>K197*VLOOKUP(MAX(E177:E194),E177:J194,6,0)</f>
        <v>2861.0908847249575</v>
      </c>
      <c r="L200" s="63">
        <f>K197*VLOOKUP(MAX(G177:G194),G177:J194,4,0)</f>
        <v>3410.7288049365397</v>
      </c>
      <c r="T200">
        <v>13</v>
      </c>
      <c r="U200" t="s">
        <v>5079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>
      <c r="J201" s="15" t="s">
        <v>358</v>
      </c>
      <c r="K201" s="63">
        <f>0.9*K200</f>
        <v>2574.9817962524617</v>
      </c>
      <c r="L201" s="63">
        <f>0.9*L200</f>
        <v>3069.655924442886</v>
      </c>
      <c r="T201">
        <v>15</v>
      </c>
      <c r="U201" t="s">
        <v>5079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>
      <c r="J202" s="15"/>
      <c r="K202" s="168"/>
      <c r="L202" s="168"/>
      <c r="T202">
        <v>17</v>
      </c>
      <c r="U202" t="s">
        <v>5079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>
      <c r="H203" s="15" t="s">
        <v>355</v>
      </c>
      <c r="J203" s="15" t="s">
        <v>359</v>
      </c>
      <c r="K203" s="63">
        <f>K197*G168</f>
        <v>3523.4928</v>
      </c>
      <c r="L203" s="63">
        <f>K197*G168</f>
        <v>3523.4928</v>
      </c>
      <c r="T203">
        <v>18</v>
      </c>
      <c r="U203" t="s">
        <v>5079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>
      <c r="J204" s="15" t="s">
        <v>360</v>
      </c>
      <c r="K204" s="63">
        <f>0.8*K203</f>
        <v>2818.79424</v>
      </c>
      <c r="L204" s="63">
        <f>0.8*L203</f>
        <v>2818.79424</v>
      </c>
      <c r="P204" s="75"/>
      <c r="T204">
        <v>19</v>
      </c>
      <c r="U204" t="s">
        <v>5079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>
      <c r="J205" s="15"/>
      <c r="T205">
        <v>20</v>
      </c>
      <c r="U205" t="s">
        <v>5079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>
      <c r="T206">
        <v>21</v>
      </c>
      <c r="U206" t="s">
        <v>5079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>
      <c r="H207" s="15" t="s">
        <v>5099</v>
      </c>
      <c r="J207" s="88" t="s">
        <v>361</v>
      </c>
      <c r="K207" s="89">
        <f>MAX(K204,K201)</f>
        <v>2818.79424</v>
      </c>
      <c r="L207" s="89">
        <f>MAX(L204,L201)</f>
        <v>3069.655924442886</v>
      </c>
      <c r="T207">
        <v>22</v>
      </c>
      <c r="U207" t="s">
        <v>5079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>
      <c r="H208" s="15"/>
      <c r="T208">
        <v>23</v>
      </c>
      <c r="U208" t="s">
        <v>5079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>
      <c r="K209" s="275" t="s">
        <v>371</v>
      </c>
      <c r="L209" s="276"/>
      <c r="N209" s="15" t="inlineStr">
        <is>
          <t>CON EL V DINÁMICO DE STAAD (.anl)</t>
        </is>
      </c>
      <c r="T209">
        <v>24</v>
      </c>
      <c r="U209" t="s">
        <v>5079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>
      <c r="K210" s="51" t="s">
        <v>70</v>
      </c>
      <c r="L210" s="51" t="s">
        <v>71</v>
      </c>
      <c r="N210" s="51" t="inlineStr">
        <is>
          <t>Dir X</t>
        </is>
      </c>
      <c r="O210" s="51" t="inlineStr">
        <is>
          <t>Dir Z</t>
        </is>
      </c>
      <c r="T210">
        <v>25</v>
      </c>
      <c r="U210" t="s">
        <v>5079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>
      <c r="J211" s="15" t="s">
        <v>5100</v>
      </c>
      <c r="K211" s="97">
        <f>K207/1000</f>
        <v>2.8187942400000003</v>
      </c>
      <c r="L211" s="97">
        <f>L207/1000</f>
        <v>3.069655924442886</v>
      </c>
      <c r="M211" s="15" t="inlineStr">
        <is>
          <t>Vest (ton) =</t>
        </is>
      </c>
      <c r="N211" s="97">
        <f>K211</f>
        <v>2.8187942400000003</v>
      </c>
      <c r="O211" s="97">
        <f>L211</f>
        <v>3.069655924442886</v>
      </c>
      <c r="T211">
        <v>26</v>
      </c>
      <c r="U211" t="s">
        <v>5079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>
      <c r="J212" s="15" t="s">
        <v>5098</v>
      </c>
      <c r="K212" s="97">
        <f>K195/1000</f>
        <v>1.807147589486087</v>
      </c>
      <c r="L212" s="97">
        <f>L195/1000</f>
        <v>2.7241360446965697</v>
      </c>
      <c r="M212" s="15" t="inlineStr">
        <is>
          <t>V dinámico STAAD (ton) =</t>
        </is>
      </c>
      <c r="N212" s="97">
        <v>1.739</v>
      </c>
      <c r="O212" s="97">
        <v>2.727</v>
      </c>
      <c r="T212">
        <v>27</v>
      </c>
      <c r="U212" t="s">
        <v>5079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>
      <c r="J213" s="15" t="s">
        <v>229</v>
      </c>
      <c r="K213" s="185" t="str">
        <f>IF(K195&gt;=K207,"Se Cumple","No se Cumple")</f>
        <v>No se Cumple</v>
      </c>
      <c r="L213" s="185" t="str">
        <f>IF(L195&gt;=K207,"Se Cumple","No se Cumple")</f>
        <v>No se Cumple</v>
      </c>
      <c r="T213">
        <v>28</v>
      </c>
      <c r="U213" t="s">
        <v>5079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>
      <c r="J214" s="174" t="s">
        <v>5101</v>
      </c>
      <c r="K214" s="315">
        <f>MAX(K211/K212,1)</f>
        <v>1.5598030046907256</v>
      </c>
      <c r="L214" s="315">
        <f>MAX(L211/L212,1)</f>
        <v>1.1268364993807798</v>
      </c>
      <c r="M214" s="15" t="inlineStr">
        <is>
          <t>Factor =</t>
        </is>
      </c>
      <c r="N214" s="315">
        <f>MAX(N211/N212,1)</f>
        <v>1.6209282576193216</v>
      </c>
      <c r="O214" s="315">
        <f>MAX(O211/O212,1)</f>
        <v>1.1256530709361519</v>
      </c>
      <c r="T214">
        <v>29</v>
      </c>
      <c r="U214" t="s">
        <v>5079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>
      <c r="T215">
        <v>30</v>
      </c>
      <c r="U215" t="s">
        <v>5079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>
      <c r="J216" s="174" t="s">
        <v>363</v>
      </c>
      <c r="K216" s="206">
        <f>IF(K201/K195&lt;1,"N/A",K201/K195)</f>
        <v>1.4248873812153495</v>
      </c>
      <c r="L216" s="206">
        <f>IF(L201/L195&lt;1,"N/A",L201/L195)</f>
        <v>1.1268364993807798</v>
      </c>
      <c r="T216">
        <v>31</v>
      </c>
      <c r="U216" t="s">
        <v>5079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>
      <c r="T217">
        <v>32</v>
      </c>
      <c r="U217" t="s">
        <v>5079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>
      <c r="K218" s="168">
        <f>K200/K195</f>
        <v>1.5832082013503883</v>
      </c>
      <c r="L218" s="168">
        <f>L200/L195</f>
        <v>1.252040554867533</v>
      </c>
      <c r="T218">
        <v>50</v>
      </c>
      <c r="U218" t="s">
        <v>5079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>
      <c r="T219">
        <v>51</v>
      </c>
      <c r="U219" t="s">
        <v>5079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>
      <c r="T220">
        <v>52</v>
      </c>
      <c r="U220" t="s">
        <v>5079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5" thickBot="1">
      <c r="B221" s="3" t="s">
        <v>212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T221">
        <v>53</v>
      </c>
      <c r="U221" t="s">
        <v>5079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>
      <c r="T222">
        <v>54</v>
      </c>
      <c r="U222" t="s">
        <v>5079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>
      <c r="B223" t="s">
        <v>215</v>
      </c>
      <c r="T223">
        <v>55</v>
      </c>
      <c r="U223" t="s">
        <v>5079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>
      <c r="T224">
        <v>56</v>
      </c>
      <c r="U224" t="s">
        <v>5079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>
      <c r="B225" s="15" t="s">
        <v>52</v>
      </c>
      <c r="C225" s="84">
        <f>P33</f>
        <v>0.4</v>
      </c>
      <c r="H225" t="s">
        <v>218</v>
      </c>
      <c r="I225" t="s">
        <v>219</v>
      </c>
      <c r="T225">
        <v>57</v>
      </c>
      <c r="U225" t="s">
        <v>5079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>
      <c r="B226" s="15" t="s">
        <v>216</v>
      </c>
      <c r="C226" s="84">
        <f>P55</f>
        <v>3.0</v>
      </c>
      <c r="H226" t="s">
        <v>62</v>
      </c>
      <c r="I226" t="s">
        <v>67</v>
      </c>
      <c r="T226">
        <v>58</v>
      </c>
      <c r="U226" t="s">
        <v>5079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>
      <c r="B227" s="15" t="s">
        <v>217</v>
      </c>
      <c r="C227" s="84">
        <f>P57</f>
        <v>0.6</v>
      </c>
      <c r="H227">
        <v>0.01</v>
      </c>
      <c r="I227" s="168">
        <f>IF(H227&lt;$C$227/3,   ($C$228*$C$225/$C$229)*(1+(3*($C$226-1)*H227/$C$227)),   IF(H227&lt;=$C$227,   $C$228*$C$225*$C$226/$C$229,   $C$228*$C$225*$C$226/$C$229*($C$227/H227)^(2/3)   ))</f>
        <v>0.07542857142857144</v>
      </c>
      <c r="T227">
        <v>59</v>
      </c>
      <c r="U227" t="s">
        <v>5079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>
      <c r="B228" s="15" t="s">
        <v>107</v>
      </c>
      <c r="C228" s="84">
        <f>Q85</f>
        <v>1.2</v>
      </c>
      <c r="H228">
        <v>0.02</v>
      </c>
      <c r="I228" s="168">
        <f t="shared" ref="I228:I291" si="6">IF(H228&lt;$C$227/3,   ($C$228*$C$225/$C$229)*(1+(3*($C$226-1)*H228/$C$227)),   IF(H228&lt;=$C$227,   $C$228*$C$225*$C$226/$C$229,   $C$228*$C$225*$C$226/$C$229*($C$227/H228)^(2/3)   ))</f>
        <v>8.2285714285714281E-2</v>
      </c>
      <c r="T228">
        <v>60</v>
      </c>
      <c r="U228" t="s">
        <v>5079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>
      <c r="B229" s="15" t="s">
        <v>73</v>
      </c>
      <c r="C229" s="84">
        <f>P99</f>
        <v>7.0</v>
      </c>
      <c r="H229">
        <v>0.03</v>
      </c>
      <c r="I229" s="168">
        <f t="shared" si="6"/>
        <v>0.08914285714285715</v>
      </c>
      <c r="T229">
        <v>61</v>
      </c>
      <c r="U229" t="s">
        <v>5079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>
      <c r="B230" s="15" t="s">
        <v>188</v>
      </c>
      <c r="C230" s="84">
        <f>P97</f>
        <v>6.0</v>
      </c>
      <c r="H230">
        <v>0.04</v>
      </c>
      <c r="I230" s="168">
        <f t="shared" si="6"/>
        <v>0.096</v>
      </c>
      <c r="T230">
        <v>62</v>
      </c>
      <c r="U230" t="s">
        <v>5079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>
      <c r="H231">
        <v>0.05</v>
      </c>
      <c r="I231" s="168">
        <f t="shared" si="6"/>
        <v>0.10285714285714287</v>
      </c>
      <c r="T231">
        <v>63</v>
      </c>
      <c r="U231" t="s">
        <v>5079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>
      <c r="H232">
        <v>0.06</v>
      </c>
      <c r="I232" s="168">
        <f t="shared" si="6"/>
        <v>0.10971428571428572</v>
      </c>
      <c r="T232">
        <v>64</v>
      </c>
      <c r="U232" t="s">
        <v>5079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>
      <c r="H233">
        <v>7.0000000000000007E-2</v>
      </c>
      <c r="I233" s="168">
        <f t="shared" si="6"/>
        <v>0.11657142857142859</v>
      </c>
      <c r="T233">
        <v>65</v>
      </c>
      <c r="U233" t="s">
        <v>5079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>
      <c r="H234">
        <v>0.08</v>
      </c>
      <c r="I234" s="168">
        <f t="shared" si="6"/>
        <v>0.12342857142857144</v>
      </c>
      <c r="T234">
        <v>66</v>
      </c>
      <c r="U234" t="s">
        <v>5079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>
      <c r="H235">
        <v>0.09</v>
      </c>
      <c r="I235" s="168">
        <f t="shared" si="6"/>
        <v>0.1302857142857143</v>
      </c>
      <c r="T235">
        <v>67</v>
      </c>
      <c r="U235" t="s">
        <v>5079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>
      <c r="H236">
        <v>0.1</v>
      </c>
      <c r="I236" s="168">
        <f t="shared" si="6"/>
        <v>0.13714285714285715</v>
      </c>
      <c r="T236">
        <v>68</v>
      </c>
      <c r="U236" t="s">
        <v>5079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>
      <c r="H237">
        <v>0.11</v>
      </c>
      <c r="I237" s="168">
        <f t="shared" si="6"/>
        <v>0.14400000000000002</v>
      </c>
      <c r="T237">
        <v>69</v>
      </c>
      <c r="U237" t="s">
        <v>5079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>
      <c r="H238">
        <v>0.12</v>
      </c>
      <c r="I238" s="168">
        <f t="shared" si="6"/>
        <v>0.15085714285714288</v>
      </c>
      <c r="T238">
        <v>70</v>
      </c>
      <c r="U238" t="s">
        <v>5079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>
      <c r="H239">
        <v>0.13</v>
      </c>
      <c r="I239" s="168">
        <f t="shared" si="6"/>
        <v>0.15771428571428572</v>
      </c>
      <c r="T239">
        <v>71</v>
      </c>
      <c r="U239" t="s">
        <v>5079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>
      <c r="H240">
        <v>0.14000000000000001</v>
      </c>
      <c r="I240" s="168">
        <f t="shared" si="6"/>
        <v>0.1645714285714286</v>
      </c>
      <c r="T240">
        <v>72</v>
      </c>
      <c r="U240" t="s">
        <v>5079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8:27">
      <c r="H241">
        <v>0.15</v>
      </c>
      <c r="I241" s="168">
        <f t="shared" si="6"/>
        <v>0.17142857142857143</v>
      </c>
      <c r="T241">
        <v>73</v>
      </c>
      <c r="U241" t="s">
        <v>5079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8:27">
      <c r="H242">
        <v>0.16</v>
      </c>
      <c r="I242" s="168">
        <f t="shared" si="6"/>
        <v>0.1782857142857143</v>
      </c>
      <c r="T242">
        <v>74</v>
      </c>
      <c r="U242" t="s">
        <v>5079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8:27">
      <c r="H243">
        <v>0.17</v>
      </c>
      <c r="I243" s="168">
        <f t="shared" si="6"/>
        <v>0.18514285714285716</v>
      </c>
      <c r="T243">
        <v>75</v>
      </c>
      <c r="U243" t="s">
        <v>5079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8:27">
      <c r="H244">
        <v>0.18</v>
      </c>
      <c r="I244" s="168">
        <f t="shared" si="6"/>
        <v>0.19200000000000003</v>
      </c>
      <c r="T244">
        <v>76</v>
      </c>
      <c r="U244" t="s">
        <v>5079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8:27">
      <c r="H245">
        <v>0.19</v>
      </c>
      <c r="I245" s="168">
        <f t="shared" si="6"/>
        <v>0.1988571428571429</v>
      </c>
      <c r="T245">
        <v>77</v>
      </c>
      <c r="U245" t="s">
        <v>5079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8:27">
      <c r="H246">
        <v>0.2</v>
      </c>
      <c r="I246" s="168">
        <f t="shared" si="6"/>
        <v>0.2057142857142857</v>
      </c>
      <c r="T246">
        <v>78</v>
      </c>
      <c r="U246" t="s">
        <v>5079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8:27">
      <c r="H247">
        <v>0.21</v>
      </c>
      <c r="I247" s="168">
        <f t="shared" si="6"/>
        <v>0.2057142857142857</v>
      </c>
      <c r="T247">
        <v>79</v>
      </c>
      <c r="U247" t="s">
        <v>5079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8:27">
      <c r="H248">
        <v>0.22</v>
      </c>
      <c r="I248" s="168">
        <f t="shared" si="6"/>
        <v>0.2057142857142857</v>
      </c>
      <c r="T248">
        <v>80</v>
      </c>
      <c r="U248" t="s">
        <v>5079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8:27">
      <c r="H249">
        <v>0.23</v>
      </c>
      <c r="I249" s="168">
        <f t="shared" si="6"/>
        <v>0.2057142857142857</v>
      </c>
      <c r="T249">
        <v>81</v>
      </c>
      <c r="U249" t="s">
        <v>5079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8:27">
      <c r="H250">
        <v>0.24</v>
      </c>
      <c r="I250" s="168">
        <f t="shared" si="6"/>
        <v>0.2057142857142857</v>
      </c>
      <c r="K250">
        <v>0.5</v>
      </c>
      <c r="L250">
        <v>0</v>
      </c>
      <c r="T250">
        <v>82</v>
      </c>
      <c r="U250" t="s">
        <v>5079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8:27">
      <c r="H251">
        <v>0.25</v>
      </c>
      <c r="I251" s="168">
        <f t="shared" si="6"/>
        <v>0.2057142857142857</v>
      </c>
      <c r="K251">
        <v>0.5</v>
      </c>
      <c r="L251">
        <v>0.33</v>
      </c>
      <c r="T251">
        <v>83</v>
      </c>
      <c r="U251" t="s">
        <v>5079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8:27">
      <c r="H252">
        <v>0.26</v>
      </c>
      <c r="I252" s="168">
        <f t="shared" si="6"/>
        <v>0.2057142857142857</v>
      </c>
      <c r="T252">
        <v>84</v>
      </c>
      <c r="U252" t="s">
        <v>5079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8:27">
      <c r="H253">
        <v>0.27</v>
      </c>
      <c r="I253" s="168">
        <f t="shared" si="6"/>
        <v>0.2057142857142857</v>
      </c>
      <c r="K253">
        <v>0.71</v>
      </c>
      <c r="L253">
        <v>0</v>
      </c>
      <c r="T253">
        <v>85</v>
      </c>
      <c r="U253" t="s">
        <v>5079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8:27">
      <c r="H254">
        <v>0.28000000000000003</v>
      </c>
      <c r="I254" s="168">
        <f t="shared" si="6"/>
        <v>0.2057142857142857</v>
      </c>
      <c r="K254">
        <v>0.71</v>
      </c>
      <c r="L254">
        <v>0.26</v>
      </c>
      <c r="T254">
        <v>88</v>
      </c>
      <c r="U254" t="s">
        <v>5079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8:27">
      <c r="H255">
        <v>0.28999999999999998</v>
      </c>
      <c r="I255" s="168">
        <f t="shared" si="6"/>
        <v>0.2057142857142857</v>
      </c>
      <c r="T255">
        <v>90</v>
      </c>
      <c r="U255" t="s">
        <v>5079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8:27">
      <c r="H256">
        <v>0.3</v>
      </c>
      <c r="I256" s="168">
        <f t="shared" si="6"/>
        <v>0.2057142857142857</v>
      </c>
      <c r="K256">
        <v>0.94</v>
      </c>
      <c r="L256">
        <v>0</v>
      </c>
      <c r="T256">
        <v>92</v>
      </c>
      <c r="U256" t="s">
        <v>5079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8:27">
      <c r="H257">
        <v>0.31</v>
      </c>
      <c r="I257" s="168">
        <f t="shared" si="6"/>
        <v>0.2057142857142857</v>
      </c>
      <c r="K257">
        <v>0.94</v>
      </c>
      <c r="L257">
        <v>0.217</v>
      </c>
      <c r="T257">
        <v>94</v>
      </c>
      <c r="U257" t="s">
        <v>5079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8:27">
      <c r="H258">
        <v>0.32</v>
      </c>
      <c r="I258" s="168">
        <f t="shared" si="6"/>
        <v>0.2057142857142857</v>
      </c>
      <c r="T258">
        <v>97</v>
      </c>
      <c r="U258" t="s">
        <v>5079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8:27">
      <c r="H259">
        <v>0.33</v>
      </c>
      <c r="I259" s="168">
        <f t="shared" si="6"/>
        <v>0.2057142857142857</v>
      </c>
      <c r="T259">
        <v>101</v>
      </c>
      <c r="U259" t="s">
        <v>5079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8:27">
      <c r="H260">
        <v>0.34</v>
      </c>
      <c r="I260" s="168">
        <f t="shared" si="6"/>
        <v>0.2057142857142857</v>
      </c>
      <c r="T260">
        <v>104</v>
      </c>
      <c r="U260" t="s">
        <v>5079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8:27">
      <c r="H261">
        <v>0.35</v>
      </c>
      <c r="I261" s="168">
        <f t="shared" si="6"/>
        <v>0.2057142857142857</v>
      </c>
      <c r="T261">
        <v>107</v>
      </c>
      <c r="U261" t="s">
        <v>5079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8:27">
      <c r="H262">
        <v>0.36</v>
      </c>
      <c r="I262" s="168">
        <f t="shared" si="6"/>
        <v>0.2057142857142857</v>
      </c>
      <c r="T262">
        <v>111</v>
      </c>
      <c r="U262" t="s">
        <v>5079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8:27">
      <c r="H263">
        <v>0.37</v>
      </c>
      <c r="I263" s="168">
        <f t="shared" si="6"/>
        <v>0.2057142857142857</v>
      </c>
      <c r="T263">
        <v>115</v>
      </c>
      <c r="U263" t="s">
        <v>5079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8:27">
      <c r="H264">
        <v>0.38</v>
      </c>
      <c r="I264" s="168">
        <f t="shared" si="6"/>
        <v>0.2057142857142857</v>
      </c>
      <c r="T264">
        <v>116</v>
      </c>
      <c r="U264" t="s">
        <v>5079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8:27">
      <c r="H265">
        <v>0.39</v>
      </c>
      <c r="I265" s="168">
        <f t="shared" si="6"/>
        <v>0.2057142857142857</v>
      </c>
      <c r="T265">
        <v>120</v>
      </c>
      <c r="U265" t="s">
        <v>5079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8:27">
      <c r="H266">
        <v>0.4</v>
      </c>
      <c r="I266" s="168">
        <f t="shared" si="6"/>
        <v>0.2057142857142857</v>
      </c>
      <c r="T266">
        <v>121</v>
      </c>
      <c r="U266" t="s">
        <v>5079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>
      <c r="H267">
        <v>0.41</v>
      </c>
      <c r="I267" s="168">
        <f t="shared" si="6"/>
        <v>0.2057142857142857</v>
      </c>
      <c r="T267">
        <v>122</v>
      </c>
      <c r="U267" t="s">
        <v>5079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>
      <c r="H268">
        <v>0.42</v>
      </c>
      <c r="I268" s="168">
        <f t="shared" si="6"/>
        <v>0.2057142857142857</v>
      </c>
      <c r="T268">
        <v>124</v>
      </c>
      <c r="U268" t="s">
        <v>5079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>
      <c r="H269">
        <v>0.43</v>
      </c>
      <c r="I269" s="168">
        <f t="shared" si="6"/>
        <v>0.2057142857142857</v>
      </c>
      <c r="T269">
        <v>125</v>
      </c>
      <c r="U269" t="s">
        <v>5079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>
      <c r="H270">
        <v>0.44</v>
      </c>
      <c r="I270" s="168">
        <f t="shared" si="6"/>
        <v>0.2057142857142857</v>
      </c>
      <c r="T270">
        <v>126</v>
      </c>
      <c r="U270" t="s">
        <v>5079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>
      <c r="H271">
        <v>0.45</v>
      </c>
      <c r="I271" s="168">
        <f t="shared" si="6"/>
        <v>0.2057142857142857</v>
      </c>
      <c r="T271">
        <v>127</v>
      </c>
      <c r="U271" t="s">
        <v>5079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>
      <c r="H272">
        <v>0.46</v>
      </c>
      <c r="I272" s="168">
        <f t="shared" si="6"/>
        <v>0.2057142857142857</v>
      </c>
      <c r="T272">
        <v>128</v>
      </c>
      <c r="U272" t="s">
        <v>5079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>
      <c r="H273">
        <v>0.47</v>
      </c>
      <c r="I273" s="168">
        <f t="shared" si="6"/>
        <v>0.2057142857142857</v>
      </c>
      <c r="T273">
        <v>130</v>
      </c>
      <c r="U273" t="s">
        <v>5079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>
      <c r="H274">
        <v>0.48</v>
      </c>
      <c r="I274" s="168">
        <f t="shared" si="6"/>
        <v>0.2057142857142857</v>
      </c>
      <c r="T274">
        <v>131</v>
      </c>
      <c r="U274" t="s">
        <v>5079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>
      <c r="H275">
        <v>0.49</v>
      </c>
      <c r="I275" s="168">
        <f t="shared" si="6"/>
        <v>0.2057142857142857</v>
      </c>
      <c r="T275">
        <v>132</v>
      </c>
      <c r="U275" t="s">
        <v>5079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>
      <c r="H276">
        <v>0.5</v>
      </c>
      <c r="I276" s="168">
        <f t="shared" si="6"/>
        <v>0.2057142857142857</v>
      </c>
      <c r="T276">
        <v>133</v>
      </c>
      <c r="U276" t="s">
        <v>5079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>
      <c r="H277">
        <v>0.51</v>
      </c>
      <c r="I277" s="168">
        <f t="shared" si="6"/>
        <v>0.2057142857142857</v>
      </c>
      <c r="T277">
        <v>135</v>
      </c>
      <c r="U277" t="s">
        <v>5079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>
      <c r="H278">
        <v>0.52</v>
      </c>
      <c r="I278" s="168">
        <f t="shared" si="6"/>
        <v>0.2057142857142857</v>
      </c>
      <c r="T278">
        <v>136</v>
      </c>
      <c r="U278" t="s">
        <v>5079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>
      <c r="H279">
        <v>0.53</v>
      </c>
      <c r="I279" s="168">
        <f t="shared" si="6"/>
        <v>0.2057142857142857</v>
      </c>
      <c r="T279">
        <v>137</v>
      </c>
      <c r="U279" t="s">
        <v>5079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>
      <c r="H280">
        <v>0.54</v>
      </c>
      <c r="I280" s="168">
        <f t="shared" si="6"/>
        <v>0.2057142857142857</v>
      </c>
      <c r="T280">
        <v>138</v>
      </c>
      <c r="U280" t="s">
        <v>5079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>
      <c r="H281">
        <v>0.55000000000000004</v>
      </c>
      <c r="I281" s="168">
        <f t="shared" si="6"/>
        <v>0.2057142857142857</v>
      </c>
      <c r="T281">
        <v>140</v>
      </c>
      <c r="U281" t="s">
        <v>5079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>
      <c r="H282">
        <v>0.56000000000000005</v>
      </c>
      <c r="I282" s="168">
        <f t="shared" si="6"/>
        <v>0.2057142857142857</v>
      </c>
    </row>
    <row r="283" spans="8:27">
      <c r="H283">
        <v>0.56999999999999995</v>
      </c>
      <c r="I283" s="168">
        <f t="shared" si="6"/>
        <v>0.2057142857142857</v>
      </c>
      <c r="V283">
        <f>SUM(V190:V281)</f>
        <v>-96.69000000000001</v>
      </c>
    </row>
    <row r="284" spans="8:27">
      <c r="H284">
        <v>0.57999999999999996</v>
      </c>
      <c r="I284" s="168">
        <f t="shared" si="6"/>
        <v>0.2057142857142857</v>
      </c>
    </row>
    <row r="285" spans="8:27">
      <c r="H285">
        <v>0.59</v>
      </c>
      <c r="I285" s="168">
        <f t="shared" si="6"/>
        <v>0.2057142857142857</v>
      </c>
    </row>
    <row r="286" spans="8:27">
      <c r="H286">
        <v>0.6</v>
      </c>
      <c r="I286" s="168">
        <f t="shared" si="6"/>
        <v>0.2057142857142857</v>
      </c>
    </row>
    <row r="287" spans="8:27">
      <c r="H287">
        <v>0.61</v>
      </c>
      <c r="I287" s="168">
        <f t="shared" si="6"/>
        <v>0.20345985422401217</v>
      </c>
    </row>
    <row r="288" spans="8:27">
      <c r="H288">
        <v>0.62</v>
      </c>
      <c r="I288" s="168">
        <f t="shared" si="6"/>
        <v>0.20126619027468814</v>
      </c>
    </row>
    <row r="289" spans="8:9">
      <c r="H289">
        <v>0.63</v>
      </c>
      <c r="I289" s="168">
        <f t="shared" si="6"/>
        <v>0.1991307148045427</v>
      </c>
    </row>
    <row r="290" spans="8:9">
      <c r="H290">
        <v>0.64</v>
      </c>
      <c r="I290" s="168">
        <f t="shared" si="6"/>
        <v>0.19705099690119937</v>
      </c>
    </row>
    <row r="291" spans="8:9">
      <c r="H291">
        <v>0.65</v>
      </c>
      <c r="I291" s="168">
        <f t="shared" si="6"/>
        <v>0.195024743137552</v>
      </c>
    </row>
    <row r="292" spans="8:9">
      <c r="H292">
        <v>0.66</v>
      </c>
      <c r="I292" s="168">
        <f t="shared" ref="I292:I355" si="7">IF(H292&lt;$C$227/3,   ($C$228*$C$225/$C$229)*(1+(3*($C$226-1)*H292/$C$227)),   IF(H292&lt;=$C$227,   $C$228*$C$225*$C$226/$C$229,   $C$228*$C$225*$C$226/$C$229*($C$227/H292)^(2/3)   ))</f>
        <v>0.19304978782560631</v>
      </c>
    </row>
    <row r="293" spans="8:9">
      <c r="H293">
        <v>0.67</v>
      </c>
      <c r="I293" s="168">
        <f t="shared" si="7"/>
        <v>0.19112408409671494</v>
      </c>
    </row>
    <row r="294" spans="8:9">
      <c r="H294">
        <v>0.68</v>
      </c>
      <c r="I294" s="168">
        <f t="shared" si="7"/>
        <v>0.1892456957269835</v>
      </c>
    </row>
    <row r="295" spans="8:9">
      <c r="H295">
        <v>0.69</v>
      </c>
      <c r="I295" s="168">
        <f t="shared" si="7"/>
        <v>0.18741278963567357</v>
      </c>
    </row>
    <row r="296" spans="8:9">
      <c r="H296">
        <v>0.7</v>
      </c>
      <c r="I296" s="168">
        <f t="shared" si="7"/>
        <v>0.18562362899235074</v>
      </c>
    </row>
    <row r="297" spans="8:9">
      <c r="H297">
        <v>0.71</v>
      </c>
      <c r="I297" s="168">
        <f t="shared" si="7"/>
        <v>0.1838765668754826</v>
      </c>
    </row>
    <row r="298" spans="8:9">
      <c r="H298">
        <v>0.72</v>
      </c>
      <c r="I298" s="168">
        <f t="shared" si="7"/>
        <v>0.18217004043130475</v>
      </c>
    </row>
    <row r="299" spans="8:9">
      <c r="H299">
        <v>0.73</v>
      </c>
      <c r="I299" s="168">
        <f t="shared" si="7"/>
        <v>0.18050256548716256</v>
      </c>
    </row>
    <row r="300" spans="8:9">
      <c r="H300">
        <v>0.74</v>
      </c>
      <c r="I300" s="168">
        <f t="shared" si="7"/>
        <v>0.17887273157829034</v>
      </c>
    </row>
    <row r="301" spans="8:9">
      <c r="H301">
        <v>0.75</v>
      </c>
      <c r="I301" s="168">
        <f t="shared" si="7"/>
        <v>0.177279197351195</v>
      </c>
    </row>
    <row r="302" spans="8:9">
      <c r="H302">
        <v>0.76</v>
      </c>
      <c r="I302" s="168">
        <f t="shared" si="7"/>
        <v>0.17572068631053436</v>
      </c>
    </row>
    <row r="303" spans="8:9">
      <c r="H303">
        <v>0.77</v>
      </c>
      <c r="I303" s="168">
        <f t="shared" si="7"/>
        <v>0.17419598287968513</v>
      </c>
    </row>
    <row r="304" spans="8:9">
      <c r="H304">
        <v>0.78</v>
      </c>
      <c r="I304" s="168">
        <f t="shared" si="7"/>
        <v>0.17270392874813104</v>
      </c>
    </row>
    <row r="305" spans="8:9">
      <c r="H305">
        <v>0.79</v>
      </c>
      <c r="I305" s="168">
        <f t="shared" si="7"/>
        <v>0.17124341948141408</v>
      </c>
    </row>
    <row r="306" spans="8:9">
      <c r="H306">
        <v>0.8</v>
      </c>
      <c r="I306" s="168">
        <f t="shared" si="7"/>
        <v>0.16981340137172363</v>
      </c>
    </row>
    <row r="307" spans="8:9">
      <c r="H307">
        <v>0.81</v>
      </c>
      <c r="I307" s="168">
        <f t="shared" si="7"/>
        <v>0.1684128685092748</v>
      </c>
    </row>
    <row r="308" spans="8:9">
      <c r="H308">
        <v>0.82</v>
      </c>
      <c r="I308" s="168">
        <f t="shared" si="7"/>
        <v>0.16704086005648952</v>
      </c>
    </row>
    <row r="309" spans="8:9">
      <c r="H309">
        <v>0.83</v>
      </c>
      <c r="I309" s="168">
        <f t="shared" si="7"/>
        <v>0.16569645770865732</v>
      </c>
    </row>
    <row r="310" spans="8:9">
      <c r="H310">
        <v>0.84</v>
      </c>
      <c r="I310" s="168">
        <f t="shared" si="7"/>
        <v>0.16437878332624606</v>
      </c>
    </row>
    <row r="311" spans="8:9">
      <c r="H311">
        <v>0.85</v>
      </c>
      <c r="I311" s="168">
        <f t="shared" si="7"/>
        <v>0.16308699672537277</v>
      </c>
    </row>
    <row r="312" spans="8:9">
      <c r="H312">
        <v>0.86</v>
      </c>
      <c r="I312" s="168">
        <f t="shared" si="7"/>
        <v>0.16182029361415026</v>
      </c>
    </row>
    <row r="313" spans="8:9">
      <c r="H313">
        <v>0.87</v>
      </c>
      <c r="I313" s="168">
        <f t="shared" si="7"/>
        <v>0.16057790366370925</v>
      </c>
    </row>
    <row r="314" spans="8:9">
      <c r="H314">
        <v>0.88</v>
      </c>
      <c r="I314" s="168">
        <f t="shared" si="7"/>
        <v>0.1593590887036739</v>
      </c>
    </row>
    <row r="315" spans="8:9">
      <c r="H315">
        <v>0.89</v>
      </c>
      <c r="I315" s="168">
        <f t="shared" si="7"/>
        <v>0.15816314103275034</v>
      </c>
    </row>
    <row r="316" spans="8:9">
      <c r="H316">
        <v>0.9</v>
      </c>
      <c r="I316" s="168">
        <f t="shared" si="7"/>
        <v>0.1569893818358855</v>
      </c>
    </row>
    <row r="317" spans="8:9">
      <c r="H317">
        <v>0.91</v>
      </c>
      <c r="I317" s="168">
        <f t="shared" si="7"/>
        <v>0.15583715970017442</v>
      </c>
    </row>
    <row r="318" spans="8:9">
      <c r="H318">
        <v>0.92</v>
      </c>
      <c r="I318" s="168">
        <f t="shared" si="7"/>
        <v>0.15470584922234673</v>
      </c>
    </row>
    <row r="319" spans="8:9">
      <c r="H319">
        <v>0.93</v>
      </c>
      <c r="I319" s="168">
        <f t="shared" si="7"/>
        <v>0.15359484970125628</v>
      </c>
    </row>
    <row r="320" spans="8:9">
      <c r="H320">
        <v>0.94</v>
      </c>
      <c r="I320" s="168">
        <f t="shared" si="7"/>
        <v>0.1525035839093335</v>
      </c>
    </row>
    <row r="321" spans="8:9">
      <c r="H321">
        <v>0.95</v>
      </c>
      <c r="I321" s="168">
        <f t="shared" si="7"/>
        <v>0.15143149693745037</v>
      </c>
    </row>
    <row r="322" spans="8:9">
      <c r="H322">
        <v>0.96</v>
      </c>
      <c r="I322" s="168">
        <f t="shared" si="7"/>
        <v>0.15037805510809024</v>
      </c>
    </row>
    <row r="323" spans="8:9">
      <c r="H323">
        <v>0.97</v>
      </c>
      <c r="I323" s="168">
        <f t="shared" si="7"/>
        <v>0.14934274495212</v>
      </c>
    </row>
    <row r="324" spans="8:9">
      <c r="H324">
        <v>0.98</v>
      </c>
      <c r="I324" s="168">
        <f t="shared" si="7"/>
        <v>0.14832507224483038</v>
      </c>
    </row>
    <row r="325" spans="8:9">
      <c r="H325">
        <v>0.99</v>
      </c>
      <c r="I325" s="168">
        <f t="shared" si="7"/>
        <v>0.14732456109724693</v>
      </c>
    </row>
    <row r="326" spans="8:9">
      <c r="H326">
        <v>1</v>
      </c>
      <c r="I326" s="168">
        <f t="shared" si="7"/>
        <v>0.14634075309901973</v>
      </c>
    </row>
    <row r="327" spans="8:9">
      <c r="H327">
        <v>1.01</v>
      </c>
      <c r="I327" s="168">
        <f t="shared" si="7"/>
        <v>0.1453732065094827</v>
      </c>
    </row>
    <row r="328" spans="8:9">
      <c r="H328">
        <v>1.02</v>
      </c>
      <c r="I328" s="168">
        <f t="shared" si="7"/>
        <v>0.14442149549372818</v>
      </c>
    </row>
    <row r="329" spans="8:9">
      <c r="H329">
        <v>1.03</v>
      </c>
      <c r="I329" s="168">
        <f t="shared" si="7"/>
        <v>0.14348520940077855</v>
      </c>
    </row>
    <row r="330" spans="8:9">
      <c r="H330">
        <v>1.04</v>
      </c>
      <c r="I330" s="168">
        <f t="shared" si="7"/>
        <v>0.14256395208115247</v>
      </c>
    </row>
    <row r="331" spans="8:9">
      <c r="H331">
        <v>1.05</v>
      </c>
      <c r="I331" s="168">
        <f t="shared" si="7"/>
        <v>0.14165734124131962</v>
      </c>
    </row>
    <row r="332" spans="8:9">
      <c r="H332">
        <v>1.06</v>
      </c>
      <c r="I332" s="168">
        <f t="shared" si="7"/>
        <v>0.14076500783272095</v>
      </c>
    </row>
    <row r="333" spans="8:9">
      <c r="H333">
        <v>1.07</v>
      </c>
      <c r="I333" s="168">
        <f t="shared" si="7"/>
        <v>0.1398865954731969</v>
      </c>
    </row>
    <row r="334" spans="8:9">
      <c r="H334">
        <v>1.08</v>
      </c>
      <c r="I334" s="168">
        <f t="shared" si="7"/>
        <v>0.13902175989882057</v>
      </c>
    </row>
    <row r="335" spans="8:9">
      <c r="H335">
        <v>1.0900000000000001</v>
      </c>
      <c r="I335" s="168">
        <f t="shared" si="7"/>
        <v>0.13817016844427246</v>
      </c>
    </row>
    <row r="336" spans="8:9">
      <c r="H336">
        <v>1.1000000000000001</v>
      </c>
      <c r="I336" s="168">
        <f t="shared" si="7"/>
        <v>0.13733149955002527</v>
      </c>
    </row>
    <row r="337" spans="8:9">
      <c r="H337">
        <v>1.1100000000000001</v>
      </c>
      <c r="I337" s="168">
        <f t="shared" si="7"/>
        <v>0.13650544229472536</v>
      </c>
    </row>
    <row r="338" spans="8:9">
      <c r="H338">
        <v>1.1200000000000001</v>
      </c>
      <c r="I338" s="168">
        <f t="shared" si="7"/>
        <v>0.13569169595126937</v>
      </c>
    </row>
    <row r="339" spans="8:9">
      <c r="H339">
        <v>1.1299999999999999</v>
      </c>
      <c r="I339" s="168">
        <f t="shared" si="7"/>
        <v>0.13488996956517535</v>
      </c>
    </row>
    <row r="340" spans="8:9">
      <c r="H340">
        <v>1.1399999999999999</v>
      </c>
      <c r="I340" s="168">
        <f t="shared" si="7"/>
        <v>0.13409998155394331</v>
      </c>
    </row>
    <row r="341" spans="8:9">
      <c r="H341">
        <v>1.1499999999999999</v>
      </c>
      <c r="I341" s="168">
        <f t="shared" si="7"/>
        <v>0.1333214593261864</v>
      </c>
    </row>
    <row r="342" spans="8:9">
      <c r="H342">
        <v>1.1599999999999999</v>
      </c>
      <c r="I342" s="168">
        <f t="shared" si="7"/>
        <v>0.1325541389193945</v>
      </c>
    </row>
    <row r="343" spans="8:9">
      <c r="H343">
        <v>1.17</v>
      </c>
      <c r="I343" s="168">
        <f t="shared" si="7"/>
        <v>0.13179776465526763</v>
      </c>
    </row>
    <row r="344" spans="8:9">
      <c r="H344">
        <v>1.18</v>
      </c>
      <c r="I344" s="168">
        <f t="shared" si="7"/>
        <v>0.1310520888116245</v>
      </c>
    </row>
    <row r="345" spans="8:9">
      <c r="H345">
        <v>1.19</v>
      </c>
      <c r="I345" s="168">
        <f t="shared" si="7"/>
        <v>0.13031687130995676</v>
      </c>
    </row>
    <row r="346" spans="8:9">
      <c r="H346">
        <v>1.2</v>
      </c>
      <c r="I346" s="168">
        <f t="shared" si="7"/>
        <v>0.12959187941775838</v>
      </c>
    </row>
    <row r="347" spans="8:9">
      <c r="H347">
        <v>1.21</v>
      </c>
      <c r="I347" s="168">
        <f t="shared" si="7"/>
        <v>0.12887688746481468</v>
      </c>
    </row>
    <row r="348" spans="8:9">
      <c r="H348">
        <v>1.22</v>
      </c>
      <c r="I348" s="168">
        <f t="shared" si="7"/>
        <v>0.12817167657268763</v>
      </c>
    </row>
    <row r="349" spans="8:9">
      <c r="H349">
        <v>1.23</v>
      </c>
      <c r="I349" s="168">
        <f t="shared" si="7"/>
        <v>0.12747603439668098</v>
      </c>
    </row>
    <row r="350" spans="8:9">
      <c r="H350">
        <v>1.24</v>
      </c>
      <c r="I350" s="168">
        <f t="shared" si="7"/>
        <v>0.1267897548796132</v>
      </c>
    </row>
    <row r="351" spans="8:9">
      <c r="H351">
        <v>1.25</v>
      </c>
      <c r="I351" s="168">
        <f t="shared" si="7"/>
        <v>0.1261126380167676</v>
      </c>
    </row>
    <row r="352" spans="8:9">
      <c r="H352">
        <v>1.26</v>
      </c>
      <c r="I352" s="168">
        <f t="shared" si="7"/>
        <v>0.125444489631428</v>
      </c>
    </row>
    <row r="353" spans="8:9">
      <c r="H353">
        <v>1.27</v>
      </c>
      <c r="I353" s="168">
        <f t="shared" si="7"/>
        <v>0.12478512116044288</v>
      </c>
    </row>
    <row r="354" spans="8:9">
      <c r="H354">
        <v>1.28</v>
      </c>
      <c r="I354" s="168">
        <f t="shared" si="7"/>
        <v>0.12413434944929526</v>
      </c>
    </row>
    <row r="355" spans="8:9">
      <c r="H355">
        <v>1.29</v>
      </c>
      <c r="I355" s="168">
        <f t="shared" si="7"/>
        <v>0.1234919965561865</v>
      </c>
    </row>
    <row r="356" spans="8:9">
      <c r="H356">
        <v>1.3</v>
      </c>
      <c r="I356" s="168">
        <f t="shared" ref="I356:I419" si="8">IF(H356&lt;$C$227/3,   ($C$228*$C$225/$C$229)*(1+(3*($C$226-1)*H356/$C$227)),   IF(H356&lt;=$C$227,   $C$228*$C$225*$C$226/$C$229,   $C$228*$C$225*$C$226/$C$229*($C$227/H356)^(2/3)   ))</f>
        <v>0.12285788956467124</v>
      </c>
    </row>
    <row r="357" spans="8:9">
      <c r="H357">
        <v>1.31</v>
      </c>
      <c r="I357" s="168">
        <f t="shared" si="8"/>
        <v>0.12223186040440717</v>
      </c>
    </row>
    <row r="358" spans="8:9">
      <c r="H358">
        <v>1.32</v>
      </c>
      <c r="I358" s="168">
        <f t="shared" si="8"/>
        <v>0.12161374567961021</v>
      </c>
    </row>
    <row r="359" spans="8:9">
      <c r="H359">
        <v>1.33</v>
      </c>
      <c r="I359" s="168">
        <f t="shared" si="8"/>
        <v>0.1210033865048276</v>
      </c>
    </row>
    <row r="360" spans="8:9">
      <c r="H360">
        <v>1.34</v>
      </c>
      <c r="I360" s="168">
        <f t="shared" si="8"/>
        <v>0.12040062834766455</v>
      </c>
    </row>
    <row r="361" spans="8:9">
      <c r="H361">
        <v>1.35</v>
      </c>
      <c r="I361" s="168">
        <f t="shared" si="8"/>
        <v>0.11980532087812099</v>
      </c>
    </row>
    <row r="362" spans="8:9">
      <c r="H362">
        <v>1.36</v>
      </c>
      <c r="I362" s="168">
        <f t="shared" si="8"/>
        <v>0.11921731782421337</v>
      </c>
    </row>
    <row r="363" spans="8:9">
      <c r="H363">
        <v>1.37</v>
      </c>
      <c r="I363" s="168">
        <f t="shared" si="8"/>
        <v>0.1186364768335761</v>
      </c>
    </row>
    <row r="364" spans="8:9">
      <c r="H364">
        <v>1.38</v>
      </c>
      <c r="I364" s="168">
        <f t="shared" si="8"/>
        <v>0.11806265934075243</v>
      </c>
    </row>
    <row r="365" spans="8:9">
      <c r="H365">
        <v>1.39</v>
      </c>
      <c r="I365" s="168">
        <f t="shared" si="8"/>
        <v>0.11749573043990244</v>
      </c>
    </row>
    <row r="366" spans="8:9">
      <c r="H366">
        <v>1.4</v>
      </c>
      <c r="I366" s="168">
        <f t="shared" si="8"/>
        <v>0.11693555876266948</v>
      </c>
    </row>
    <row r="367" spans="8:9">
      <c r="H367">
        <v>1.41</v>
      </c>
      <c r="I367" s="168">
        <f t="shared" si="8"/>
        <v>0.11638201636096078</v>
      </c>
    </row>
    <row r="368" spans="8:9">
      <c r="H368">
        <v>1.42</v>
      </c>
      <c r="I368" s="168">
        <f t="shared" si="8"/>
        <v>0.11583497859441146</v>
      </c>
    </row>
    <row r="369" spans="8:9">
      <c r="H369">
        <v>1.43</v>
      </c>
      <c r="I369" s="168">
        <f t="shared" si="8"/>
        <v>0.11529432402231313</v>
      </c>
    </row>
    <row r="370" spans="8:9">
      <c r="H370">
        <v>1.44</v>
      </c>
      <c r="I370" s="168">
        <f t="shared" si="8"/>
        <v>0.11475993429980048</v>
      </c>
    </row>
    <row r="371" spans="8:9">
      <c r="H371">
        <v>1.45</v>
      </c>
      <c r="I371" s="168">
        <f t="shared" si="8"/>
        <v>0.11423169407809956</v>
      </c>
    </row>
    <row r="372" spans="8:9">
      <c r="H372">
        <v>1.46</v>
      </c>
      <c r="I372" s="168">
        <f t="shared" si="8"/>
        <v>0.11370949090865197</v>
      </c>
    </row>
    <row r="373" spans="8:9">
      <c r="H373">
        <v>1.47</v>
      </c>
      <c r="I373" s="168">
        <f t="shared" si="8"/>
        <v>0.1131932151509395</v>
      </c>
    </row>
    <row r="374" spans="8:9">
      <c r="H374">
        <v>1.48</v>
      </c>
      <c r="I374" s="168">
        <f t="shared" si="8"/>
        <v>0.1126827598838417</v>
      </c>
    </row>
    <row r="375" spans="8:9">
      <c r="H375">
        <v>1.49</v>
      </c>
      <c r="I375" s="168">
        <f t="shared" si="8"/>
        <v>0.1121780208203688</v>
      </c>
    </row>
    <row r="376" spans="8:9">
      <c r="H376">
        <v>1.5</v>
      </c>
      <c r="I376" s="168">
        <f t="shared" si="8"/>
        <v>0.111678896225619</v>
      </c>
    </row>
    <row r="377" spans="8:9">
      <c r="H377">
        <v>1.51</v>
      </c>
      <c r="I377" s="168">
        <f t="shared" si="8"/>
        <v>0.11118528683781849</v>
      </c>
    </row>
    <row r="378" spans="8:9">
      <c r="H378">
        <v>1.52</v>
      </c>
      <c r="I378" s="168">
        <f t="shared" si="8"/>
        <v>0.11069709579230806</v>
      </c>
    </row>
    <row r="379" spans="8:9">
      <c r="H379">
        <v>1.53</v>
      </c>
      <c r="I379" s="168">
        <f t="shared" si="8"/>
        <v>0.11021422854834832</v>
      </c>
    </row>
    <row r="380" spans="8:9">
      <c r="H380">
        <v>1.54</v>
      </c>
      <c r="I380" s="168">
        <f t="shared" si="8"/>
        <v>0.10973659281862114</v>
      </c>
    </row>
    <row r="381" spans="8:9">
      <c r="H381">
        <v>1.55</v>
      </c>
      <c r="I381" s="168">
        <f t="shared" si="8"/>
        <v>0.10926409850131119</v>
      </c>
    </row>
    <row r="382" spans="8:9">
      <c r="H382">
        <v>1.56</v>
      </c>
      <c r="I382" s="168">
        <f t="shared" si="8"/>
        <v>0.1087966576146573</v>
      </c>
    </row>
    <row r="383" spans="8:9">
      <c r="H383">
        <v>1.57</v>
      </c>
      <c r="I383" s="168">
        <f t="shared" si="8"/>
        <v>0.10833418423386863</v>
      </c>
    </row>
    <row r="384" spans="8:9">
      <c r="H384">
        <v>1.58</v>
      </c>
      <c r="I384" s="168">
        <f t="shared" si="8"/>
        <v>0.10787659443030573</v>
      </c>
    </row>
    <row r="385" spans="8:9">
      <c r="H385">
        <v>1.59</v>
      </c>
      <c r="I385" s="168">
        <f t="shared" si="8"/>
        <v>0.10742380621283133</v>
      </c>
    </row>
    <row r="386" spans="8:9">
      <c r="H386">
        <v>1.6</v>
      </c>
      <c r="I386" s="168">
        <f t="shared" si="8"/>
        <v>0.10697573947124078</v>
      </c>
    </row>
    <row r="387" spans="8:9">
      <c r="H387">
        <v>1.61</v>
      </c>
      <c r="I387" s="168">
        <f t="shared" si="8"/>
        <v>0.10653231592168529</v>
      </c>
    </row>
    <row r="388" spans="8:9">
      <c r="H388">
        <v>1.62</v>
      </c>
      <c r="I388" s="168">
        <f t="shared" si="8"/>
        <v>0.10609345905400637</v>
      </c>
    </row>
    <row r="389" spans="8:9">
      <c r="H389">
        <v>1.63</v>
      </c>
      <c r="I389" s="168">
        <f t="shared" si="8"/>
        <v>0.10565909408090307</v>
      </c>
    </row>
    <row r="390" spans="8:9">
      <c r="H390">
        <v>1.64</v>
      </c>
      <c r="I390" s="168">
        <f t="shared" si="8"/>
        <v>0.10522914788885743</v>
      </c>
    </row>
    <row r="391" spans="8:9">
      <c r="H391">
        <v>1.65</v>
      </c>
      <c r="I391" s="168">
        <f t="shared" si="8"/>
        <v>0.10480354899074695</v>
      </c>
    </row>
    <row r="392" spans="8:9">
      <c r="H392">
        <v>1.66</v>
      </c>
      <c r="I392" s="168">
        <f t="shared" si="8"/>
        <v>0.1043822274800765</v>
      </c>
    </row>
    <row r="393" spans="8:9">
      <c r="H393">
        <v>1.67</v>
      </c>
      <c r="I393" s="168">
        <f t="shared" si="8"/>
        <v>0.10396511498676464</v>
      </c>
    </row>
    <row r="394" spans="8:9">
      <c r="H394">
        <v>1.68</v>
      </c>
      <c r="I394" s="168">
        <f t="shared" si="8"/>
        <v>0.10355214463442292</v>
      </c>
    </row>
    <row r="395" spans="8:9">
      <c r="H395">
        <v>1.69</v>
      </c>
      <c r="I395" s="168">
        <f t="shared" si="8"/>
        <v>0.10314325099906883</v>
      </c>
    </row>
    <row r="396" spans="8:9">
      <c r="H396">
        <v>1.7</v>
      </c>
      <c r="I396" s="168">
        <f t="shared" si="8"/>
        <v>0.10273837006921671</v>
      </c>
    </row>
    <row r="397" spans="8:9">
      <c r="H397">
        <v>1.71</v>
      </c>
      <c r="I397" s="168">
        <f t="shared" si="8"/>
        <v>0.10233743920729199</v>
      </c>
    </row>
    <row r="398" spans="8:9">
      <c r="H398">
        <v>1.72</v>
      </c>
      <c r="I398" s="168">
        <f t="shared" si="8"/>
        <v>0.10194039711231842</v>
      </c>
    </row>
    <row r="399" spans="8:9">
      <c r="H399">
        <v>1.73</v>
      </c>
      <c r="I399" s="168">
        <f t="shared" si="8"/>
        <v>0.10154718378382825</v>
      </c>
    </row>
    <row r="400" spans="8:9">
      <c r="H400">
        <v>1.74</v>
      </c>
      <c r="I400" s="168">
        <f t="shared" si="8"/>
        <v>0.10115774048694919</v>
      </c>
    </row>
    <row r="401" spans="8:9">
      <c r="H401">
        <v>1.75</v>
      </c>
      <c r="I401" s="168">
        <f t="shared" si="8"/>
        <v>0.10077200971862278</v>
      </c>
    </row>
    <row r="402" spans="8:9">
      <c r="H402">
        <v>1.76</v>
      </c>
      <c r="I402" s="168">
        <f t="shared" si="8"/>
        <v>0.10038993517491153</v>
      </c>
    </row>
    <row r="403" spans="8:9">
      <c r="H403">
        <v>1.77</v>
      </c>
      <c r="I403" s="168">
        <f t="shared" si="8"/>
        <v>0.10001146171935381</v>
      </c>
    </row>
    <row r="404" spans="8:9">
      <c r="H404">
        <v>1.78</v>
      </c>
      <c r="I404" s="168">
        <f t="shared" si="8"/>
        <v>0.09963653535232686</v>
      </c>
    </row>
    <row r="405" spans="8:9">
      <c r="H405">
        <v>1.79</v>
      </c>
      <c r="I405" s="168">
        <f t="shared" si="8"/>
        <v>0.09926510318138093</v>
      </c>
    </row>
    <row r="406" spans="8:9">
      <c r="H406">
        <v>1.8</v>
      </c>
      <c r="I406" s="168">
        <f t="shared" si="8"/>
        <v>0.098897113392508</v>
      </c>
    </row>
    <row r="407" spans="8:9">
      <c r="H407">
        <v>1.81</v>
      </c>
      <c r="I407" s="168">
        <f t="shared" si="8"/>
        <v>0.09853251522231081</v>
      </c>
    </row>
    <row r="408" spans="8:9">
      <c r="H408">
        <v>1.82</v>
      </c>
      <c r="I408" s="168">
        <f t="shared" si="8"/>
        <v>0.09817125893103938</v>
      </c>
    </row>
    <row r="409" spans="8:9">
      <c r="H409">
        <v>1.83</v>
      </c>
      <c r="I409" s="168">
        <f t="shared" si="8"/>
        <v>0.09781329577646317</v>
      </c>
    </row>
    <row r="410" spans="8:9">
      <c r="H410">
        <v>1.84</v>
      </c>
      <c r="I410" s="168">
        <f t="shared" si="8"/>
        <v>0.09745857798854853</v>
      </c>
    </row>
    <row r="411" spans="8:9">
      <c r="H411">
        <v>1.85</v>
      </c>
      <c r="I411" s="168">
        <f t="shared" si="8"/>
        <v>0.09710705874491267</v>
      </c>
    </row>
    <row r="412" spans="8:9">
      <c r="H412">
        <v>1.86</v>
      </c>
      <c r="I412" s="168">
        <f t="shared" si="8"/>
        <v>0.09675869214702602</v>
      </c>
    </row>
    <row r="413" spans="8:9">
      <c r="H413">
        <v>1.87</v>
      </c>
      <c r="I413" s="168">
        <f t="shared" si="8"/>
        <v>0.09641343319713634</v>
      </c>
    </row>
    <row r="414" spans="8:9">
      <c r="H414">
        <v>1.88</v>
      </c>
      <c r="I414" s="168">
        <f t="shared" si="8"/>
        <v>0.09607123777588916</v>
      </c>
    </row>
    <row r="415" spans="8:9">
      <c r="H415">
        <v>1.89</v>
      </c>
      <c r="I415" s="168">
        <f t="shared" si="8"/>
        <v>0.0957320626206196</v>
      </c>
    </row>
    <row r="416" spans="8:9">
      <c r="H416">
        <v>1.9</v>
      </c>
      <c r="I416" s="168">
        <f t="shared" si="8"/>
        <v>0.09539586530429238</v>
      </c>
    </row>
    <row r="417" spans="8:9">
      <c r="H417">
        <v>1.91</v>
      </c>
      <c r="I417" s="168">
        <f t="shared" si="8"/>
        <v>0.09506260421506707</v>
      </c>
    </row>
    <row r="418" spans="8:9">
      <c r="H418">
        <v>1.92</v>
      </c>
      <c r="I418" s="168">
        <f t="shared" si="8"/>
        <v>0.09473223853646709</v>
      </c>
    </row>
    <row r="419" spans="8:9">
      <c r="H419">
        <v>1.93</v>
      </c>
      <c r="I419" s="168">
        <f t="shared" si="8"/>
        <v>0.09440472822813133</v>
      </c>
    </row>
    <row r="420" spans="8:9">
      <c r="H420">
        <v>1.94</v>
      </c>
      <c r="I420" s="168">
        <f t="shared" ref="I420:I483" si="9">IF(H420&lt;$C$227/3,   ($C$228*$C$225/$C$229)*(1+(3*($C$226-1)*H420/$C$227)),   IF(H420&lt;=$C$227,   $C$228*$C$225*$C$226/$C$229,   $C$228*$C$225*$C$226/$C$229*($C$227/H420)^(2/3)   ))</f>
        <v>9.4080034007128652E-2</v>
      </c>
    </row>
    <row r="421" spans="8:9">
      <c r="H421">
        <v>1.95</v>
      </c>
      <c r="I421" s="168">
        <f t="shared" si="9"/>
        <v>0.09375811732981569</v>
      </c>
    </row>
    <row r="422" spans="8:9">
      <c r="H422">
        <v>1.96</v>
      </c>
      <c r="I422" s="168">
        <f t="shared" si="9"/>
        <v>0.0934389403742198</v>
      </c>
    </row>
    <row r="423" spans="8:9">
      <c r="H423">
        <v>1.97</v>
      </c>
      <c r="I423" s="168">
        <f t="shared" si="9"/>
        <v>0.09312246602292906</v>
      </c>
    </row>
    <row r="424" spans="8:9">
      <c r="H424">
        <v>1.98</v>
      </c>
      <c r="I424" s="168">
        <f t="shared" si="9"/>
        <v>0.09280865784647237</v>
      </c>
    </row>
    <row r="425" spans="8:9">
      <c r="H425">
        <v>1.99</v>
      </c>
      <c r="I425" s="168">
        <f t="shared" si="9"/>
        <v>0.09249748008717328</v>
      </c>
    </row>
    <row r="426" spans="8:9">
      <c r="H426">
        <v>2</v>
      </c>
      <c r="I426" s="168">
        <f t="shared" si="9"/>
        <v>0.09218889764346168</v>
      </c>
    </row>
    <row r="427" spans="8:9">
      <c r="H427">
        <v>2.0099999999999998</v>
      </c>
      <c r="I427" s="168">
        <f t="shared" si="9"/>
        <v>0.09188287605462804</v>
      </c>
    </row>
    <row r="428" spans="8:9">
      <c r="H428">
        <v>2.02</v>
      </c>
      <c r="I428" s="168">
        <f t="shared" si="9"/>
        <v>0.09157938148600583</v>
      </c>
    </row>
    <row r="429" spans="8:9">
      <c r="H429">
        <v>2.0299999999999998</v>
      </c>
      <c r="I429" s="168">
        <f t="shared" si="9"/>
        <v>0.09127838071456784</v>
      </c>
    </row>
    <row r="430" spans="8:9">
      <c r="H430">
        <v>2.04</v>
      </c>
      <c r="I430" s="168">
        <f t="shared" si="9"/>
        <v>0.09097984111492285</v>
      </c>
    </row>
    <row r="431" spans="8:9">
      <c r="H431">
        <v>2.0499999999999998</v>
      </c>
      <c r="I431" s="168">
        <f t="shared" si="9"/>
        <v>0.09068373064569993</v>
      </c>
    </row>
    <row r="432" spans="8:9">
      <c r="H432">
        <v>2.06</v>
      </c>
      <c r="I432" s="168">
        <f t="shared" si="9"/>
        <v>0.09039001783630732</v>
      </c>
    </row>
    <row r="433" spans="8:9">
      <c r="H433">
        <v>2.0699999999999998</v>
      </c>
      <c r="I433" s="168">
        <f t="shared" si="9"/>
        <v>0.0900986717740543</v>
      </c>
    </row>
    <row r="434" spans="8:9">
      <c r="H434">
        <v>2.08</v>
      </c>
      <c r="I434" s="168">
        <f t="shared" si="9"/>
        <v>0.08980966209162401</v>
      </c>
    </row>
    <row r="435" spans="8:9">
      <c r="H435">
        <v>2.09</v>
      </c>
      <c r="I435" s="168">
        <f t="shared" si="9"/>
        <v>0.08952295895488635</v>
      </c>
    </row>
    <row r="436" spans="8:9">
      <c r="H436">
        <v>2.1</v>
      </c>
      <c r="I436" s="168">
        <f t="shared" si="9"/>
        <v>0.08923853305103988</v>
      </c>
    </row>
    <row r="437" spans="8:9">
      <c r="H437">
        <v>2.11</v>
      </c>
      <c r="I437" s="168">
        <f t="shared" si="9"/>
        <v>0.08895635557707253</v>
      </c>
    </row>
    <row r="438" spans="8:9">
      <c r="H438">
        <v>2.12</v>
      </c>
      <c r="I438" s="168">
        <f t="shared" si="9"/>
        <v>0.0886763982285309</v>
      </c>
    </row>
    <row r="439" spans="8:9">
      <c r="H439">
        <v>2.13</v>
      </c>
      <c r="I439" s="168">
        <f t="shared" si="9"/>
        <v>0.08839863318858875</v>
      </c>
    </row>
    <row r="440" spans="8:9">
      <c r="H440">
        <v>2.14</v>
      </c>
      <c r="I440" s="168">
        <f t="shared" si="9"/>
        <v>0.08812303311740483</v>
      </c>
    </row>
    <row r="441" spans="8:9">
      <c r="H441">
        <v>2.15</v>
      </c>
      <c r="I441" s="168">
        <f t="shared" si="9"/>
        <v>0.08784957114176195</v>
      </c>
    </row>
    <row r="442" spans="8:9">
      <c r="H442">
        <v>2.16</v>
      </c>
      <c r="I442" s="168">
        <f t="shared" si="9"/>
        <v>0.08757822084497749</v>
      </c>
    </row>
    <row r="443" spans="8:9">
      <c r="H443">
        <v>2.17</v>
      </c>
      <c r="I443" s="168">
        <f t="shared" si="9"/>
        <v>0.08730895625707812</v>
      </c>
    </row>
    <row r="444" spans="8:9">
      <c r="H444">
        <v>2.1800000000000002</v>
      </c>
      <c r="I444" s="168">
        <f t="shared" si="9"/>
        <v>0.08704175184522962</v>
      </c>
    </row>
    <row r="445" spans="8:9">
      <c r="H445">
        <v>2.19</v>
      </c>
      <c r="I445" s="168">
        <f t="shared" si="9"/>
        <v>0.08677658250441501</v>
      </c>
    </row>
    <row r="446" spans="8:9">
      <c r="H446">
        <v>2.2000000000000002</v>
      </c>
      <c r="I446" s="168">
        <f t="shared" si="9"/>
        <v>0.08651342354835256</v>
      </c>
    </row>
    <row r="447" spans="8:9">
      <c r="H447">
        <v>2.21</v>
      </c>
      <c r="I447" s="168">
        <f t="shared" si="9"/>
        <v>0.08625225070064711</v>
      </c>
    </row>
    <row r="448" spans="8:9">
      <c r="H448">
        <v>2.2200000000000002</v>
      </c>
      <c r="I448" s="168">
        <f t="shared" si="9"/>
        <v>0.08599304008616722</v>
      </c>
    </row>
    <row r="449" spans="8:9">
      <c r="H449">
        <v>2.23</v>
      </c>
      <c r="I449" s="168">
        <f t="shared" si="9"/>
        <v>0.08573576822264187</v>
      </c>
    </row>
    <row r="450" spans="8:9">
      <c r="H450">
        <v>2.2400000000000002</v>
      </c>
      <c r="I450" s="168">
        <f t="shared" si="9"/>
        <v>0.08548041201246963</v>
      </c>
    </row>
    <row r="451" spans="8:9">
      <c r="H451">
        <v>2.25</v>
      </c>
      <c r="I451" s="168">
        <f t="shared" si="9"/>
        <v>0.08522694873473442</v>
      </c>
    </row>
    <row r="452" spans="8:9">
      <c r="H452">
        <v>2.2599999999999998</v>
      </c>
      <c r="I452" s="168">
        <f t="shared" si="9"/>
        <v>0.08497535603742161</v>
      </c>
    </row>
    <row r="453" spans="8:9">
      <c r="H453">
        <v>2.27</v>
      </c>
      <c r="I453" s="168">
        <f t="shared" si="9"/>
        <v>0.08472561192982851</v>
      </c>
    </row>
    <row r="454" spans="8:9">
      <c r="H454">
        <v>2.2799999999999998</v>
      </c>
      <c r="I454" s="168">
        <f t="shared" si="9"/>
        <v>0.08447769477516369</v>
      </c>
    </row>
    <row r="455" spans="8:9">
      <c r="H455">
        <v>2.29</v>
      </c>
      <c r="I455" s="168">
        <f t="shared" si="9"/>
        <v>0.08423158328332953</v>
      </c>
    </row>
    <row r="456" spans="8:9">
      <c r="H456">
        <v>2.2999999999999998</v>
      </c>
      <c r="I456" s="168">
        <f t="shared" si="9"/>
        <v>0.08398725650388268</v>
      </c>
    </row>
    <row r="457" spans="8:9">
      <c r="H457">
        <v>2.31</v>
      </c>
      <c r="I457" s="168">
        <f t="shared" si="9"/>
        <v>0.08374469381916752</v>
      </c>
    </row>
    <row r="458" spans="8:9">
      <c r="H458">
        <v>2.3199999999999998</v>
      </c>
      <c r="I458" s="168">
        <f t="shared" si="9"/>
        <v>0.08350387493761718</v>
      </c>
    </row>
    <row r="459" spans="8:9">
      <c r="H459">
        <v>2.33</v>
      </c>
      <c r="I459" s="168">
        <f t="shared" si="9"/>
        <v>0.0832647798872178</v>
      </c>
    </row>
    <row r="460" spans="8:9">
      <c r="H460">
        <v>2.34</v>
      </c>
      <c r="I460" s="168">
        <f t="shared" si="9"/>
        <v>0.08302738900913109</v>
      </c>
    </row>
    <row r="461" spans="8:9">
      <c r="H461">
        <v>2.35</v>
      </c>
      <c r="I461" s="168">
        <f t="shared" si="9"/>
        <v>0.08279168295147088</v>
      </c>
    </row>
    <row r="462" spans="8:9">
      <c r="H462">
        <v>2.36</v>
      </c>
      <c r="I462" s="168">
        <f t="shared" si="9"/>
        <v>0.08255764266322904</v>
      </c>
    </row>
    <row r="463" spans="8:9">
      <c r="H463">
        <v>2.37</v>
      </c>
      <c r="I463" s="168">
        <f t="shared" si="9"/>
        <v>0.08232524938834691</v>
      </c>
    </row>
    <row r="464" spans="8:9">
      <c r="H464">
        <v>2.38</v>
      </c>
      <c r="I464" s="168">
        <f t="shared" si="9"/>
        <v>0.08209448465992791</v>
      </c>
    </row>
    <row r="465" spans="8:9">
      <c r="H465">
        <v>2.39</v>
      </c>
      <c r="I465" s="168">
        <f t="shared" si="9"/>
        <v>0.08186533029458734</v>
      </c>
    </row>
    <row r="466" spans="8:9">
      <c r="H466">
        <v>2.4</v>
      </c>
      <c r="I466" s="168">
        <f t="shared" si="9"/>
        <v>0.08163776838693598</v>
      </c>
    </row>
    <row r="467" spans="8:9">
      <c r="H467">
        <v>2.41</v>
      </c>
      <c r="I467" s="168">
        <f t="shared" si="9"/>
        <v>0.08141178130419316</v>
      </c>
    </row>
    <row r="468" spans="8:9">
      <c r="H468">
        <v>2.42</v>
      </c>
      <c r="I468" s="168">
        <f t="shared" si="9"/>
        <v>0.08118735168092636</v>
      </c>
    </row>
    <row r="469" spans="8:9">
      <c r="H469">
        <v>2.4300000000000002</v>
      </c>
      <c r="I469" s="168">
        <f t="shared" si="9"/>
        <v>0.08096446241391322</v>
      </c>
    </row>
    <row r="470" spans="8:9">
      <c r="H470">
        <v>2.44</v>
      </c>
      <c r="I470" s="168">
        <f t="shared" si="9"/>
        <v>0.08074309665712336</v>
      </c>
    </row>
    <row r="471" spans="8:9">
      <c r="H471">
        <v>2.4500000000000002</v>
      </c>
      <c r="I471" s="168">
        <f t="shared" si="9"/>
        <v>0.08052323781681596</v>
      </c>
    </row>
    <row r="472" spans="8:9">
      <c r="H472">
        <v>2.46</v>
      </c>
      <c r="I472" s="168">
        <f t="shared" si="9"/>
        <v>0.08030486954675066</v>
      </c>
    </row>
    <row r="473" spans="8:9">
      <c r="H473">
        <v>2.4700000000000002</v>
      </c>
      <c r="I473" s="168">
        <f t="shared" si="9"/>
        <v>0.08008797574350812</v>
      </c>
    </row>
    <row r="474" spans="8:9">
      <c r="H474">
        <v>2.48</v>
      </c>
      <c r="I474" s="168">
        <f t="shared" si="9"/>
        <v>0.07987254054191795</v>
      </c>
    </row>
    <row r="475" spans="8:9">
      <c r="H475">
        <v>2.4900000000000002</v>
      </c>
      <c r="I475" s="168">
        <f t="shared" si="9"/>
        <v>0.07965854831059022</v>
      </c>
    </row>
    <row r="476" spans="8:9">
      <c r="H476">
        <v>2.5</v>
      </c>
      <c r="I476" s="168">
        <f t="shared" si="9"/>
        <v>0.07944598364754896</v>
      </c>
    </row>
    <row r="477" spans="8:9">
      <c r="H477">
        <v>2.5099999999999998</v>
      </c>
      <c r="I477" s="168">
        <f t="shared" si="9"/>
        <v>0.07923483137596375</v>
      </c>
    </row>
    <row r="478" spans="8:9">
      <c r="H478">
        <v>2.52</v>
      </c>
      <c r="I478" s="168">
        <f t="shared" si="9"/>
        <v>0.07902507653997766</v>
      </c>
    </row>
    <row r="479" spans="8:9">
      <c r="H479">
        <v>2.5299999999999998</v>
      </c>
      <c r="I479" s="168">
        <f t="shared" si="9"/>
        <v>0.07881670440062868</v>
      </c>
    </row>
    <row r="480" spans="8:9">
      <c r="H480">
        <v>2.54</v>
      </c>
      <c r="I480" s="168">
        <f t="shared" si="9"/>
        <v>0.07860970043186208</v>
      </c>
    </row>
    <row r="481" spans="8:9">
      <c r="H481">
        <v>2.5499999999999998</v>
      </c>
      <c r="I481" s="168">
        <f t="shared" si="9"/>
        <v>0.07840405031663153</v>
      </c>
    </row>
    <row r="482" spans="8:9">
      <c r="H482">
        <v>2.56</v>
      </c>
      <c r="I482" s="168">
        <f t="shared" si="9"/>
        <v>0.07819973994308657</v>
      </c>
    </row>
    <row r="483" spans="8:9">
      <c r="H483">
        <v>2.57</v>
      </c>
      <c r="I483" s="168">
        <f t="shared" si="9"/>
        <v>0.07799675540084419</v>
      </c>
    </row>
    <row r="484" spans="8:9">
      <c r="H484">
        <v>2.58</v>
      </c>
      <c r="I484" s="168">
        <f t="shared" ref="I484:I526" si="10">IF(H484&lt;$C$227/3,   ($C$228*$C$225/$C$229)*(1+(3*($C$226-1)*H484/$C$227)),   IF(H484&lt;=$C$227,   $C$228*$C$225*$C$226/$C$229,   $C$228*$C$225*$C$226/$C$229*($C$227/H484)^(2/3)   ))</f>
        <v>7.7795082977342306E-2</v>
      </c>
    </row>
    <row r="485" spans="8:9">
      <c r="H485">
        <v>2.59</v>
      </c>
      <c r="I485" s="168">
        <f t="shared" si="10"/>
        <v>0.07759470915427315</v>
      </c>
    </row>
    <row r="486" spans="8:9">
      <c r="H486">
        <v>2.6</v>
      </c>
      <c r="I486" s="168">
        <f t="shared" si="10"/>
        <v>0.07739562060409448</v>
      </c>
    </row>
    <row r="487" spans="8:9">
      <c r="H487">
        <v>2.61</v>
      </c>
      <c r="I487" s="168">
        <f t="shared" si="10"/>
        <v>0.07719780418661637</v>
      </c>
    </row>
    <row r="488" spans="8:9">
      <c r="H488">
        <v>2.62</v>
      </c>
      <c r="I488" s="168">
        <f t="shared" si="10"/>
        <v>0.07700124694566211</v>
      </c>
    </row>
    <row r="489" spans="8:9">
      <c r="H489">
        <v>2.63</v>
      </c>
      <c r="I489" s="168">
        <f t="shared" si="10"/>
        <v>0.07680593610580103</v>
      </c>
    </row>
    <row r="490" spans="8:9">
      <c r="H490">
        <v>2.64</v>
      </c>
      <c r="I490" s="168">
        <f t="shared" si="10"/>
        <v>0.0766118590691513</v>
      </c>
    </row>
    <row r="491" spans="8:9">
      <c r="H491">
        <v>2.65</v>
      </c>
      <c r="I491" s="168">
        <f t="shared" si="10"/>
        <v>0.07641900341225155</v>
      </c>
    </row>
    <row r="492" spans="8:9">
      <c r="H492">
        <v>2.66</v>
      </c>
      <c r="I492" s="168">
        <f t="shared" si="10"/>
        <v>0.07622735688299875</v>
      </c>
    </row>
    <row r="493" spans="8:9">
      <c r="H493">
        <v>2.67</v>
      </c>
      <c r="I493" s="168">
        <f t="shared" si="10"/>
        <v>0.0760369073976514</v>
      </c>
    </row>
    <row r="494" spans="8:9">
      <c r="H494">
        <v>2.68</v>
      </c>
      <c r="I494" s="168">
        <f t="shared" si="10"/>
        <v>0.07584764303789597</v>
      </c>
    </row>
    <row r="495" spans="8:9">
      <c r="H495">
        <v>2.69</v>
      </c>
      <c r="I495" s="168">
        <f t="shared" si="10"/>
        <v>0.07565955204797531</v>
      </c>
    </row>
    <row r="496" spans="8:9">
      <c r="H496">
        <v>2.7</v>
      </c>
      <c r="I496" s="168">
        <f t="shared" si="10"/>
        <v>0.07547262283187718</v>
      </c>
    </row>
    <row r="497" spans="8:9">
      <c r="H497">
        <v>2.71</v>
      </c>
      <c r="I497" s="168">
        <f t="shared" si="10"/>
        <v>0.07528684395058186</v>
      </c>
    </row>
    <row r="498" spans="8:9">
      <c r="H498">
        <v>2.72</v>
      </c>
      <c r="I498" s="168">
        <f t="shared" si="10"/>
        <v>0.07510220411936686</v>
      </c>
    </row>
    <row r="499" spans="8:9">
      <c r="H499">
        <v>2.73</v>
      </c>
      <c r="I499" s="168">
        <f t="shared" si="10"/>
        <v>0.07491869220516784</v>
      </c>
    </row>
    <row r="500" spans="8:9">
      <c r="H500">
        <v>2.74</v>
      </c>
      <c r="I500" s="168">
        <f t="shared" si="10"/>
        <v>0.074736297223994</v>
      </c>
    </row>
    <row r="501" spans="8:9">
      <c r="H501">
        <v>2.75</v>
      </c>
      <c r="I501" s="168">
        <f t="shared" si="10"/>
        <v>0.07455500833839682</v>
      </c>
    </row>
    <row r="502" spans="8:9">
      <c r="H502">
        <v>2.76</v>
      </c>
      <c r="I502" s="168">
        <f t="shared" si="10"/>
        <v>0.07437481485499078</v>
      </c>
    </row>
    <row r="503" spans="8:9">
      <c r="H503">
        <v>2.77</v>
      </c>
      <c r="I503" s="168">
        <f t="shared" si="10"/>
        <v>0.07419570622202483</v>
      </c>
    </row>
    <row r="504" spans="8:9">
      <c r="H504">
        <v>2.78</v>
      </c>
      <c r="I504" s="168">
        <f t="shared" si="10"/>
        <v>0.07401767202700345</v>
      </c>
    </row>
    <row r="505" spans="8:9">
      <c r="H505">
        <v>2.79</v>
      </c>
      <c r="I505" s="168">
        <f t="shared" si="10"/>
        <v>0.07384070199435594</v>
      </c>
    </row>
    <row r="506" spans="8:9">
      <c r="H506">
        <v>2.8</v>
      </c>
      <c r="I506" s="168">
        <f t="shared" si="10"/>
        <v>0.07366478598315308</v>
      </c>
    </row>
    <row r="507" spans="8:9">
      <c r="H507">
        <v>2.81</v>
      </c>
      <c r="I507" s="168">
        <f t="shared" si="10"/>
        <v>0.07348991398486962</v>
      </c>
    </row>
    <row r="508" spans="8:9">
      <c r="H508">
        <v>2.82</v>
      </c>
      <c r="I508" s="168">
        <f t="shared" si="10"/>
        <v>0.07331607612119201</v>
      </c>
    </row>
    <row r="509" spans="8:9">
      <c r="H509">
        <v>2.83</v>
      </c>
      <c r="I509" s="168">
        <f t="shared" si="10"/>
        <v>0.07314326264186988</v>
      </c>
    </row>
    <row r="510" spans="8:9">
      <c r="H510">
        <v>2.84</v>
      </c>
      <c r="I510" s="168">
        <f t="shared" si="10"/>
        <v>0.07297146392261052</v>
      </c>
    </row>
    <row r="511" spans="8:9">
      <c r="H511">
        <v>2.85</v>
      </c>
      <c r="I511" s="168">
        <f t="shared" si="10"/>
        <v>0.07280067046301515</v>
      </c>
    </row>
    <row r="512" spans="8:9">
      <c r="H512">
        <v>2.86</v>
      </c>
      <c r="I512" s="168">
        <f t="shared" si="10"/>
        <v>0.07263087288455622</v>
      </c>
    </row>
    <row r="513" spans="8:9">
      <c r="H513">
        <v>2.87</v>
      </c>
      <c r="I513" s="168">
        <f t="shared" si="10"/>
        <v>0.07246206192859456</v>
      </c>
    </row>
    <row r="514" spans="8:9">
      <c r="H514">
        <v>2.88</v>
      </c>
      <c r="I514" s="168">
        <f t="shared" si="10"/>
        <v>0.07229422845443566</v>
      </c>
    </row>
    <row r="515" spans="8:9">
      <c r="H515">
        <v>2.89</v>
      </c>
      <c r="I515" s="168">
        <f t="shared" si="10"/>
        <v>0.07212736343742396</v>
      </c>
    </row>
    <row r="516" spans="8:9">
      <c r="H516">
        <v>2.9</v>
      </c>
      <c r="I516" s="168">
        <f t="shared" si="10"/>
        <v>0.07196145796707458</v>
      </c>
    </row>
    <row r="517" spans="8:9">
      <c r="H517">
        <v>2.91</v>
      </c>
      <c r="I517" s="168">
        <f t="shared" si="10"/>
        <v>0.07179650324524131</v>
      </c>
    </row>
    <row r="518" spans="8:9">
      <c r="H518">
        <v>2.92</v>
      </c>
      <c r="I518" s="168">
        <f t="shared" si="10"/>
        <v>0.07163249058432017</v>
      </c>
    </row>
    <row r="519" spans="8:9">
      <c r="H519">
        <v>2.93</v>
      </c>
      <c r="I519" s="168">
        <f t="shared" si="10"/>
        <v>0.07146941140548783</v>
      </c>
    </row>
    <row r="520" spans="8:9">
      <c r="H520">
        <v>2.94</v>
      </c>
      <c r="I520" s="168">
        <f t="shared" si="10"/>
        <v>0.07130725723697397</v>
      </c>
    </row>
    <row r="521" spans="8:9">
      <c r="H521">
        <v>2.95</v>
      </c>
      <c r="I521" s="168">
        <f t="shared" si="10"/>
        <v>0.07114601971236675</v>
      </c>
    </row>
    <row r="522" spans="8:9">
      <c r="H522">
        <v>2.96</v>
      </c>
      <c r="I522" s="168">
        <f t="shared" si="10"/>
        <v>0.07098569056895088</v>
      </c>
    </row>
    <row r="523" spans="8:9">
      <c r="H523">
        <v>2.97</v>
      </c>
      <c r="I523" s="168">
        <f t="shared" si="10"/>
        <v>0.07082626164607729</v>
      </c>
    </row>
    <row r="524" spans="8:9">
      <c r="H524">
        <v>2.98</v>
      </c>
      <c r="I524" s="168">
        <f t="shared" si="10"/>
        <v>0.070667724883564</v>
      </c>
    </row>
    <row r="525" spans="8:9">
      <c r="H525">
        <v>2.99</v>
      </c>
      <c r="I525" s="168">
        <f t="shared" si="10"/>
        <v>0.07051007232012703</v>
      </c>
    </row>
    <row r="526" spans="8:9">
      <c r="H526">
        <v>3</v>
      </c>
      <c r="I526" s="168">
        <f t="shared" si="10"/>
        <v>0.07035329609184125</v>
      </c>
    </row>
  </sheetData>
  <mergeCells count="9">
    <mergeCell ref="AG8:AK9"/>
    <mergeCell ref="AL8:AM8"/>
    <mergeCell ref="AL9:AM9"/>
    <mergeCell ref="F127:G127"/>
    <mergeCell ref="K209:L209"/>
    <mergeCell ref="B173:L173"/>
    <mergeCell ref="E174:G174"/>
    <mergeCell ref="K174:L174"/>
    <mergeCell ref="H195:J195"/>
  </mergeCells>
  <phoneticPr fontId="9" type="noConversion"/>
  <dataValidations count="4">
    <dataValidation type="list" allowBlank="1" showInputMessage="1" showErrorMessage="1" sqref="F127:G127" xr:uid="{A6E6D509-E13E-4E1A-B998-DB2A9ED4B88C}">
      <formula1>"Marco de Acero,Marco de Concreto,Resto de Sistemas"</formula1>
    </dataValidation>
    <dataValidation type="list" allowBlank="1" showInputMessage="1" showErrorMessage="1" sqref="Q83" xr:uid="{E1871681-98F8-4B7A-B3B7-D133670B1EEF}">
      <formula1>"I,II,III"</formula1>
    </dataValidation>
    <dataValidation type="list" allowBlank="1" showInputMessage="1" showErrorMessage="1" sqref="P53" xr:uid="{0C4B35E5-1032-4E1C-A415-D86FC5D6F8E9}">
      <formula1>"S1,S2,S3,S4"</formula1>
    </dataValidation>
    <dataValidation type="list" allowBlank="1" showInputMessage="1" showErrorMessage="1" sqref="P32" xr:uid="{AFB8AB5C-8414-4B5C-8DA8-4611518B2F1B}">
      <formula1>"1,2"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EE4B-4A1E-4E43-B4D4-2FDFBA31C03C}">
  <dimension ref="B2:AM520"/>
  <sheetViews>
    <sheetView showGridLines="0" topLeftCell="A164" zoomScaleNormal="100" workbookViewId="0">
      <selection activeCell="I165" sqref="I165"/>
    </sheetView>
  </sheetViews>
  <sheetFormatPr baseColWidth="10" defaultColWidth="9.109375" defaultRowHeight="14.4"/>
  <cols>
    <col min="1" max="1" width="3.109375" customWidth="1"/>
    <col min="2" max="2" width="10.44140625" customWidth="1"/>
    <col min="3" max="5" width="14.10937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>
      <c r="B2" s="2" t="s">
        <v>53</v>
      </c>
    </row>
    <row r="3" spans="2:39" ht="21">
      <c r="B3" s="2" t="s">
        <v>54</v>
      </c>
      <c r="D3" s="2" t="s">
        <v>110</v>
      </c>
    </row>
    <row r="5" spans="2:39" ht="15" thickBot="1"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ht="15" thickBot="1">
      <c r="B6" s="1"/>
    </row>
    <row r="7" spans="2:39">
      <c r="C7" s="210"/>
      <c r="D7" s="211"/>
      <c r="E7" s="211"/>
      <c r="F7" s="212" t="s">
        <v>251</v>
      </c>
      <c r="G7" s="213" t="s">
        <v>261</v>
      </c>
      <c r="H7" s="214" t="s">
        <v>268</v>
      </c>
      <c r="V7" s="12"/>
    </row>
    <row r="8" spans="2:39">
      <c r="C8" s="215"/>
      <c r="D8" s="1"/>
      <c r="E8" s="1"/>
      <c r="F8" s="177" t="s">
        <v>2</v>
      </c>
      <c r="G8" s="29" t="s">
        <v>2</v>
      </c>
      <c r="H8" s="216" t="s">
        <v>2</v>
      </c>
      <c r="Q8" s="1"/>
      <c r="R8" s="1"/>
      <c r="S8" s="1"/>
      <c r="T8" s="1"/>
      <c r="U8" s="1"/>
      <c r="V8" s="6"/>
      <c r="AG8" s="269" t="s">
        <v>1</v>
      </c>
      <c r="AH8" s="270"/>
      <c r="AI8" s="270"/>
      <c r="AJ8" s="270"/>
      <c r="AK8" s="270"/>
      <c r="AL8" s="273" t="s">
        <v>51</v>
      </c>
      <c r="AM8" s="273"/>
    </row>
    <row r="9" spans="2:39" ht="15" thickBot="1">
      <c r="C9" s="217" t="s">
        <v>1</v>
      </c>
      <c r="D9" s="3"/>
      <c r="E9" s="3"/>
      <c r="F9" s="218" t="s">
        <v>3</v>
      </c>
      <c r="G9" s="136" t="s">
        <v>3</v>
      </c>
      <c r="H9" s="219" t="s">
        <v>3</v>
      </c>
      <c r="L9" s="1" t="s">
        <v>262</v>
      </c>
      <c r="Q9" s="1"/>
      <c r="R9" s="1"/>
      <c r="S9" s="1"/>
      <c r="T9" s="1"/>
      <c r="V9" s="6"/>
      <c r="AG9" s="271"/>
      <c r="AH9" s="272"/>
      <c r="AI9" s="272"/>
      <c r="AJ9" s="272"/>
      <c r="AK9" s="272"/>
      <c r="AL9" s="273" t="s">
        <v>3</v>
      </c>
      <c r="AM9" s="273"/>
    </row>
    <row r="10" spans="2:39">
      <c r="C10" s="147" t="s">
        <v>5107</v>
      </c>
      <c r="D10" s="220"/>
      <c r="E10" s="220"/>
      <c r="F10" s="221">
        <v>13</v>
      </c>
      <c r="G10" s="222"/>
      <c r="H10" s="223"/>
      <c r="L10" s="1" t="s">
        <v>263</v>
      </c>
      <c r="V10" s="9"/>
      <c r="AG10" s="52"/>
      <c r="AH10" s="53"/>
      <c r="AI10" s="53"/>
      <c r="AJ10" s="53"/>
      <c r="AK10" s="53"/>
      <c r="AL10" s="6"/>
      <c r="AM10" s="29"/>
    </row>
    <row r="11" spans="2:39">
      <c r="C11" s="148" t="s">
        <v>111</v>
      </c>
      <c r="D11" s="28"/>
      <c r="E11" s="28"/>
      <c r="F11" s="183">
        <v>15</v>
      </c>
      <c r="G11" s="184"/>
      <c r="H11" s="224"/>
      <c r="L11" s="1" t="s">
        <v>264</v>
      </c>
      <c r="V11" s="9"/>
      <c r="AG11" s="52"/>
      <c r="AH11" s="53"/>
      <c r="AI11" s="53"/>
      <c r="AJ11" s="53"/>
      <c r="AK11" s="53"/>
      <c r="AL11" s="6"/>
      <c r="AM11" s="29"/>
    </row>
    <row r="12" spans="2:39">
      <c r="C12" s="148" t="s">
        <v>5108</v>
      </c>
      <c r="D12" s="28"/>
      <c r="E12" s="28"/>
      <c r="F12" s="183" t="s">
        <v>50</v>
      </c>
      <c r="G12" s="184"/>
      <c r="H12" s="224"/>
      <c r="L12" s="1" t="s">
        <v>266</v>
      </c>
      <c r="V12" s="9"/>
      <c r="AG12" s="52"/>
      <c r="AH12" s="53"/>
      <c r="AI12" s="53"/>
      <c r="AJ12" s="53"/>
      <c r="AK12" s="53"/>
      <c r="AL12" s="6"/>
      <c r="AM12" s="29"/>
    </row>
    <row r="13" spans="2:39">
      <c r="C13" s="225" t="s">
        <v>5161</v>
      </c>
      <c r="F13" s="178"/>
      <c r="G13" s="48">
        <v>10</v>
      </c>
      <c r="H13" s="226">
        <v>10</v>
      </c>
      <c r="L13" s="1" t="s">
        <v>267</v>
      </c>
      <c r="V13" s="9"/>
      <c r="AG13" s="47"/>
      <c r="AL13" s="9"/>
      <c r="AM13" s="48"/>
    </row>
    <row r="14" spans="2:39">
      <c r="C14" s="148" t="s">
        <v>269</v>
      </c>
      <c r="D14" s="28"/>
      <c r="E14" s="28"/>
      <c r="F14" s="183"/>
      <c r="G14" s="184"/>
      <c r="H14" s="224">
        <v>6</v>
      </c>
      <c r="L14" s="1" t="s">
        <v>298</v>
      </c>
      <c r="V14" s="9"/>
      <c r="AG14" s="47"/>
      <c r="AL14" s="9"/>
      <c r="AM14" s="48"/>
    </row>
    <row r="15" spans="2:39" ht="15" thickBot="1">
      <c r="C15" s="149" t="s">
        <v>13</v>
      </c>
      <c r="D15" s="227"/>
      <c r="E15" s="227"/>
      <c r="F15" s="228">
        <v>20</v>
      </c>
      <c r="G15" s="229">
        <v>10</v>
      </c>
      <c r="H15" s="230"/>
      <c r="L15" s="1" t="s">
        <v>265</v>
      </c>
      <c r="V15" s="9"/>
      <c r="AG15" s="47" t="s">
        <v>12</v>
      </c>
      <c r="AL15" s="9">
        <v>15</v>
      </c>
      <c r="AM15" s="48">
        <v>15</v>
      </c>
    </row>
    <row r="16" spans="2:39" ht="15" thickBot="1">
      <c r="C16" s="231" t="s">
        <v>4</v>
      </c>
      <c r="D16" s="85"/>
      <c r="E16" s="85"/>
      <c r="F16" s="232">
        <f>SUM(F10:F15)</f>
        <v>48</v>
      </c>
      <c r="G16" s="233">
        <f>SUM(G10:G15)</f>
        <v>20</v>
      </c>
      <c r="H16" s="209">
        <f>SUM(H10:H15)</f>
        <v>16</v>
      </c>
      <c r="V16" s="6"/>
      <c r="AG16" s="47" t="s">
        <v>46</v>
      </c>
      <c r="AL16" s="9">
        <v>30</v>
      </c>
      <c r="AM16" s="48" t="s">
        <v>50</v>
      </c>
    </row>
    <row r="17" spans="2:39">
      <c r="H17" s="6"/>
      <c r="AG17" s="49" t="s">
        <v>13</v>
      </c>
      <c r="AH17" s="5"/>
      <c r="AI17" s="5"/>
      <c r="AJ17" s="5"/>
      <c r="AK17" s="5"/>
      <c r="AL17" s="10">
        <v>5</v>
      </c>
      <c r="AM17" s="50">
        <v>5</v>
      </c>
    </row>
    <row r="20" spans="2:39" ht="15" thickBot="1"/>
    <row r="21" spans="2:39" ht="21.6" thickBot="1">
      <c r="B21" s="90" t="s">
        <v>5106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6"/>
    </row>
    <row r="22" spans="2:39">
      <c r="B22" s="1"/>
    </row>
    <row r="23" spans="2:39" ht="15" thickBot="1">
      <c r="B23" s="3" t="s">
        <v>114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>
      <c r="O32" s="15" t="s">
        <v>115</v>
      </c>
      <c r="P32" s="69">
        <v>1</v>
      </c>
    </row>
    <row r="33" spans="2:20">
      <c r="O33" s="15" t="s">
        <v>52</v>
      </c>
      <c r="P33" s="84">
        <f>IF(P32=1,0.4,0.3)</f>
        <v>0.4</v>
      </c>
    </row>
    <row r="47" spans="2:20" ht="15" thickBot="1">
      <c r="B47" s="3" t="s">
        <v>116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>
      <c r="O53" s="15" t="s">
        <v>117</v>
      </c>
      <c r="P53" s="87" t="s">
        <v>5109</v>
      </c>
    </row>
    <row r="54" spans="15:16">
      <c r="O54" s="15"/>
    </row>
    <row r="55" spans="15:16" ht="18">
      <c r="O55" s="15" t="s">
        <v>118</v>
      </c>
      <c r="P55" s="84">
        <f>IF(P53="S1",2.5,IF(P53="S2",2.75,IF(P53="S3",3,3)))</f>
        <v>3</v>
      </c>
    </row>
    <row r="56" spans="15:16">
      <c r="O56" s="15"/>
    </row>
    <row r="57" spans="15:16" ht="18">
      <c r="O57" s="15" t="s">
        <v>119</v>
      </c>
      <c r="P57" s="84">
        <f>IF(P53="S1",0.3,IF(P53="S2",0.5,IF(P53="S3",0.6,0.9)))</f>
        <v>0.6</v>
      </c>
    </row>
    <row r="71" spans="2:20" ht="15" thickBot="1">
      <c r="B71" s="3" t="s">
        <v>120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>
      <c r="P83" s="15" t="s">
        <v>121</v>
      </c>
      <c r="Q83" s="87" t="s">
        <v>18</v>
      </c>
    </row>
    <row r="85" spans="2:20">
      <c r="P85" s="15" t="s">
        <v>122</v>
      </c>
      <c r="Q85" s="84">
        <f>IF(Q83="I",1.5,IF(Q83="II",1.2,1))</f>
        <v>1.2</v>
      </c>
    </row>
    <row r="92" spans="2:20" ht="15" thickBot="1">
      <c r="B92" s="3" t="s">
        <v>123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8">
      <c r="O97" s="15" t="s">
        <v>124</v>
      </c>
      <c r="P97" s="69">
        <v>4</v>
      </c>
    </row>
    <row r="98" spans="15:16">
      <c r="O98" s="15"/>
    </row>
    <row r="99" spans="15:16">
      <c r="O99" s="15" t="s">
        <v>73</v>
      </c>
      <c r="P99" s="69">
        <v>4</v>
      </c>
    </row>
    <row r="124" spans="2:20" ht="15" thickBot="1">
      <c r="B124" s="3" t="s">
        <v>125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>
      <c r="E127" s="15" t="s">
        <v>126</v>
      </c>
      <c r="F127" s="274" t="s">
        <v>5097</v>
      </c>
      <c r="G127" s="274"/>
    </row>
    <row r="129" spans="4:7" ht="18">
      <c r="E129" s="15" t="s">
        <v>127</v>
      </c>
      <c r="F129" s="84">
        <f>IF(F127="Marco de Acero",0.085,IF(F127="Marco de Concreto",0.073,0.049))</f>
        <v>4.9000000000000002E-2</v>
      </c>
    </row>
    <row r="131" spans="4:7" ht="18">
      <c r="E131" s="15" t="s">
        <v>128</v>
      </c>
      <c r="F131" s="69">
        <v>17.7</v>
      </c>
      <c r="G131" t="s">
        <v>21</v>
      </c>
    </row>
    <row r="133" spans="4:7">
      <c r="E133" s="15" t="s">
        <v>129</v>
      </c>
      <c r="F133" s="179">
        <f>IF(F129*F131^(3/4)&lt;=P57,P57,IF(F129*F131^(3/4)&lt;=6*P57,F129*F131^(3/4),6*P57))</f>
        <v>0.6</v>
      </c>
      <c r="G133" t="s">
        <v>20</v>
      </c>
    </row>
    <row r="135" spans="4:7" ht="18">
      <c r="D135" s="1"/>
      <c r="E135" s="34" t="s">
        <v>225</v>
      </c>
      <c r="F135" s="167">
        <f>P33*Q85*P55/P99*(P57/F133)^(2/3)</f>
        <v>0.36</v>
      </c>
    </row>
    <row r="136" spans="4:7">
      <c r="D136" s="1"/>
      <c r="E136" s="34"/>
    </row>
    <row r="137" spans="4:7">
      <c r="E137" s="15" t="s">
        <v>211</v>
      </c>
      <c r="F137" s="69">
        <v>0.9</v>
      </c>
      <c r="G137" t="s">
        <v>20</v>
      </c>
    </row>
    <row r="139" spans="4:7" ht="18">
      <c r="E139" s="34" t="s">
        <v>224</v>
      </c>
      <c r="F139" s="167">
        <f>P33*Q85*P55/P99*(P57/F137)^(2/3)</f>
        <v>0.27473141821279962</v>
      </c>
    </row>
    <row r="140" spans="4:7" ht="16.5" customHeight="1"/>
    <row r="141" spans="4:7">
      <c r="E141" s="15" t="s">
        <v>213</v>
      </c>
      <c r="F141" s="70">
        <f>0.8*F135</f>
        <v>0.28799999999999998</v>
      </c>
    </row>
    <row r="143" spans="4:7">
      <c r="E143" s="34" t="s">
        <v>214</v>
      </c>
      <c r="F143" s="169">
        <f>MAX(F141,F139)</f>
        <v>0.28799999999999998</v>
      </c>
    </row>
    <row r="148" spans="2:25" s="83" customFormat="1"/>
    <row r="150" spans="2:25" ht="15" thickBot="1"/>
    <row r="151" spans="2:25" ht="21" customHeight="1" thickBot="1">
      <c r="B151" s="205" t="s">
        <v>350</v>
      </c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4"/>
    </row>
    <row r="153" spans="2:25" ht="15.6">
      <c r="B153" s="95" t="s">
        <v>252</v>
      </c>
    </row>
    <row r="154" spans="2:25">
      <c r="B154" s="1"/>
    </row>
    <row r="155" spans="2:25" ht="30.75" customHeight="1">
      <c r="B155" s="1"/>
      <c r="C155" s="180" t="s">
        <v>5</v>
      </c>
      <c r="D155" s="180" t="s">
        <v>253</v>
      </c>
      <c r="E155" s="180" t="s">
        <v>254</v>
      </c>
      <c r="F155" s="180" t="s">
        <v>255</v>
      </c>
      <c r="G155" s="180" t="s">
        <v>256</v>
      </c>
    </row>
    <row r="156" spans="2:25">
      <c r="B156" s="1"/>
      <c r="C156" t="s">
        <v>257</v>
      </c>
    </row>
    <row r="157" spans="2:25">
      <c r="B157" s="1"/>
      <c r="C157" t="s">
        <v>258</v>
      </c>
    </row>
    <row r="158" spans="2:25">
      <c r="B158" s="1"/>
      <c r="C158" t="s">
        <v>351</v>
      </c>
    </row>
    <row r="159" spans="2:25">
      <c r="B159" s="1"/>
      <c r="C159" t="s">
        <v>352</v>
      </c>
    </row>
    <row r="160" spans="2:25">
      <c r="B160" s="1"/>
      <c r="C160" t="s">
        <v>259</v>
      </c>
    </row>
    <row r="161" spans="2:14">
      <c r="B161" s="1"/>
    </row>
    <row r="163" spans="2:14">
      <c r="C163" s="1"/>
      <c r="D163" s="34" t="s">
        <v>260</v>
      </c>
      <c r="E163" s="1">
        <f>SUM(G156:G160)</f>
        <v>0</v>
      </c>
      <c r="F163" s="1" t="s">
        <v>220</v>
      </c>
      <c r="G163" s="170">
        <f>E163/1000</f>
        <v>0</v>
      </c>
      <c r="H163" s="1" t="s">
        <v>221</v>
      </c>
    </row>
    <row r="164" spans="2:14">
      <c r="C164" s="1"/>
      <c r="D164" s="34"/>
      <c r="E164" s="1"/>
      <c r="F164" s="1"/>
      <c r="G164" s="170"/>
      <c r="H164" s="1"/>
    </row>
    <row r="165" spans="2:14">
      <c r="D165" s="34" t="s">
        <v>5162</v>
      </c>
      <c r="E165" s="202">
        <v>1772718</v>
      </c>
      <c r="F165" s="1" t="s">
        <v>220</v>
      </c>
      <c r="G165" s="170">
        <f>E165/1000</f>
        <v>1772.7180000000001</v>
      </c>
      <c r="H165" s="1" t="s">
        <v>221</v>
      </c>
    </row>
    <row r="166" spans="2:14">
      <c r="D166" s="34" t="s">
        <v>5163</v>
      </c>
      <c r="E166" s="202">
        <v>1827968</v>
      </c>
      <c r="F166" s="1" t="s">
        <v>220</v>
      </c>
      <c r="G166" s="170">
        <f>E166/1000</f>
        <v>1827.9680000000001</v>
      </c>
      <c r="H166" s="1" t="s">
        <v>221</v>
      </c>
    </row>
    <row r="168" spans="2:14">
      <c r="D168" s="34" t="s">
        <v>362</v>
      </c>
      <c r="E168" s="1"/>
      <c r="F168" s="1" t="s">
        <v>354</v>
      </c>
      <c r="G168" s="206">
        <f>F135</f>
        <v>0.36</v>
      </c>
    </row>
    <row r="169" spans="2:14">
      <c r="C169" s="1"/>
      <c r="D169" s="1"/>
      <c r="E169" s="1"/>
      <c r="F169" s="1"/>
      <c r="G169" s="182"/>
    </row>
    <row r="170" spans="2:14">
      <c r="C170" s="1"/>
      <c r="D170" s="34" t="s">
        <v>5164</v>
      </c>
      <c r="E170" s="1"/>
      <c r="F170" s="1" t="s">
        <v>353</v>
      </c>
      <c r="G170" s="156">
        <f>G168*G165</f>
        <v>638.17848000000004</v>
      </c>
      <c r="H170" s="1" t="s">
        <v>221</v>
      </c>
    </row>
    <row r="171" spans="2:14">
      <c r="C171" s="1"/>
      <c r="D171" s="34" t="s">
        <v>5165</v>
      </c>
      <c r="E171" s="1"/>
      <c r="F171" s="1" t="s">
        <v>353</v>
      </c>
      <c r="G171" s="156">
        <f>G168*G166</f>
        <v>658.06848000000002</v>
      </c>
      <c r="H171" s="1" t="s">
        <v>221</v>
      </c>
    </row>
    <row r="173" spans="2:14" ht="26.25" customHeight="1" thickBot="1">
      <c r="B173" s="277" t="s">
        <v>58</v>
      </c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</row>
    <row r="174" spans="2:14" ht="19.5" customHeight="1" thickBot="1">
      <c r="B174" s="234"/>
      <c r="C174" s="235"/>
      <c r="D174" s="236"/>
      <c r="E174" s="278" t="s">
        <v>228</v>
      </c>
      <c r="F174" s="278"/>
      <c r="G174" s="278"/>
      <c r="H174" s="234"/>
      <c r="I174" s="235"/>
      <c r="J174" s="235"/>
      <c r="K174" s="279" t="s">
        <v>230</v>
      </c>
      <c r="L174" s="280"/>
    </row>
    <row r="175" spans="2:14" ht="16.5" customHeight="1">
      <c r="B175" s="171" t="s">
        <v>59</v>
      </c>
      <c r="C175" s="171" t="s">
        <v>60</v>
      </c>
      <c r="D175" s="171" t="s">
        <v>218</v>
      </c>
      <c r="E175" s="173" t="s">
        <v>64</v>
      </c>
      <c r="F175" s="173" t="s">
        <v>65</v>
      </c>
      <c r="G175" s="173" t="s">
        <v>66</v>
      </c>
      <c r="H175" s="171" t="s">
        <v>63</v>
      </c>
      <c r="I175" s="171" t="s">
        <v>218</v>
      </c>
      <c r="J175" s="171" t="s">
        <v>227</v>
      </c>
      <c r="K175" s="171" t="s">
        <v>68</v>
      </c>
      <c r="L175" s="171" t="s">
        <v>69</v>
      </c>
    </row>
    <row r="176" spans="2:14" ht="16.5" customHeight="1" thickBot="1">
      <c r="B176" s="172"/>
      <c r="C176" s="172" t="s">
        <v>61</v>
      </c>
      <c r="D176" s="172" t="s">
        <v>62</v>
      </c>
      <c r="E176" s="172" t="s">
        <v>226</v>
      </c>
      <c r="F176" s="172" t="s">
        <v>226</v>
      </c>
      <c r="G176" s="172" t="s">
        <v>226</v>
      </c>
      <c r="H176" s="172"/>
      <c r="I176" s="172" t="s">
        <v>62</v>
      </c>
      <c r="J176" s="172" t="s">
        <v>67</v>
      </c>
      <c r="K176" s="172" t="s">
        <v>56</v>
      </c>
      <c r="L176" s="172" t="s">
        <v>56</v>
      </c>
      <c r="N176" s="175" t="s">
        <v>235</v>
      </c>
    </row>
    <row r="177" spans="2:27">
      <c r="B177" s="66">
        <v>1</v>
      </c>
      <c r="C177" s="61">
        <v>0.93300000000000005</v>
      </c>
      <c r="D177" s="181">
        <v>1.0720000000000001</v>
      </c>
      <c r="E177" s="61">
        <v>6.23</v>
      </c>
      <c r="F177" s="61">
        <v>0</v>
      </c>
      <c r="G177" s="61">
        <v>81.075000000000003</v>
      </c>
      <c r="H177" s="61" t="s">
        <v>19</v>
      </c>
      <c r="I177" s="62">
        <f>ROUND(D177,2)</f>
        <v>1.07</v>
      </c>
      <c r="J177" s="64">
        <f>VLOOKUP(I177,$H$221:$I$520,2,0)</f>
        <v>0.2448015420780946</v>
      </c>
      <c r="K177" s="65">
        <f>J177*$K$191*E177/100</f>
        <v>27035.963434335812</v>
      </c>
      <c r="L177" s="67">
        <f>J177*$K$192*G177/100</f>
        <v>362802.01910717448</v>
      </c>
      <c r="N177" s="13" t="s">
        <v>222</v>
      </c>
      <c r="O177" s="55">
        <f>SUM(W177:W228)</f>
        <v>8.0190000000000019</v>
      </c>
      <c r="P177" t="s">
        <v>221</v>
      </c>
    </row>
    <row r="178" spans="2:27">
      <c r="B178" s="66">
        <v>2</v>
      </c>
      <c r="C178" s="61">
        <v>0.94</v>
      </c>
      <c r="D178" s="181">
        <v>1.0640000000000001</v>
      </c>
      <c r="E178" s="61">
        <v>79.19</v>
      </c>
      <c r="F178" s="61">
        <v>0</v>
      </c>
      <c r="G178" s="61">
        <v>6.5229999999999997</v>
      </c>
      <c r="H178" s="61" t="s">
        <v>19</v>
      </c>
      <c r="I178" s="62">
        <f t="shared" ref="I178:I188" si="0">ROUND(D178,2)</f>
        <v>1.06</v>
      </c>
      <c r="J178" s="64">
        <f t="shared" ref="J178:J188" si="1">VLOOKUP(I178,$H$221:$I$520,2,0)</f>
        <v>0.24633876370726165</v>
      </c>
      <c r="K178" s="65">
        <f t="shared" ref="K178:K188" si="2">J178*$K$191*E178/100</f>
        <v>345814.14621706255</v>
      </c>
      <c r="L178" s="67">
        <f t="shared" ref="L178:L188" si="3">J178*$K$192*G178/100</f>
        <v>29373.0283758281</v>
      </c>
      <c r="N178" s="13" t="s">
        <v>223</v>
      </c>
      <c r="O178" s="55">
        <f>SUM(AI177:AI228)</f>
        <v>0</v>
      </c>
      <c r="P178" t="s">
        <v>221</v>
      </c>
    </row>
    <row r="179" spans="2:27">
      <c r="B179" s="66">
        <v>3</v>
      </c>
      <c r="C179" s="61">
        <v>1.49</v>
      </c>
      <c r="D179" s="181">
        <v>0.67100000000000004</v>
      </c>
      <c r="E179" s="61">
        <v>6.8000000000000005E-2</v>
      </c>
      <c r="F179" s="61">
        <v>0</v>
      </c>
      <c r="G179" s="61">
        <v>1.478</v>
      </c>
      <c r="H179" s="61" t="s">
        <v>19</v>
      </c>
      <c r="I179" s="62">
        <f t="shared" si="0"/>
        <v>0.67</v>
      </c>
      <c r="J179" s="64">
        <f t="shared" si="1"/>
        <v>0.33446714716925113</v>
      </c>
      <c r="K179" s="65">
        <f t="shared" si="2"/>
        <v>403.18283389299484</v>
      </c>
      <c r="L179" s="67">
        <f t="shared" si="3"/>
        <v>9036.4216778933551</v>
      </c>
      <c r="N179" s="13"/>
    </row>
    <row r="180" spans="2:27">
      <c r="B180" s="66">
        <v>4</v>
      </c>
      <c r="C180" s="61">
        <v>1.8320000000000001</v>
      </c>
      <c r="D180" s="181">
        <v>0.54600000000000004</v>
      </c>
      <c r="E180" s="61">
        <v>1.6E-2</v>
      </c>
      <c r="F180" s="61">
        <v>0</v>
      </c>
      <c r="G180" s="61">
        <v>2.4780000000000002</v>
      </c>
      <c r="H180" s="61" t="s">
        <v>19</v>
      </c>
      <c r="I180" s="62">
        <f t="shared" si="0"/>
        <v>0.55000000000000004</v>
      </c>
      <c r="J180" s="64">
        <f t="shared" si="1"/>
        <v>0.36</v>
      </c>
      <c r="K180" s="65">
        <f t="shared" si="2"/>
        <v>102.1085568</v>
      </c>
      <c r="L180" s="67">
        <f t="shared" si="3"/>
        <v>16306.936934400001</v>
      </c>
      <c r="N180" s="13"/>
    </row>
    <row r="181" spans="2:27">
      <c r="B181" s="66">
        <v>5</v>
      </c>
      <c r="C181" s="61">
        <v>2.2109999999999999</v>
      </c>
      <c r="D181" s="181">
        <v>0.45200000000000001</v>
      </c>
      <c r="E181" s="61">
        <v>4.1390000000000002</v>
      </c>
      <c r="F181" s="61">
        <v>0</v>
      </c>
      <c r="G181" s="61">
        <v>3.0000000000000001E-3</v>
      </c>
      <c r="H181" s="61" t="s">
        <v>19</v>
      </c>
      <c r="I181" s="62">
        <f t="shared" si="0"/>
        <v>0.45</v>
      </c>
      <c r="J181" s="64">
        <f t="shared" si="1"/>
        <v>0.36</v>
      </c>
      <c r="K181" s="65">
        <f t="shared" si="2"/>
        <v>26414.207287199999</v>
      </c>
      <c r="L181" s="67">
        <f t="shared" si="3"/>
        <v>19.742054400000001</v>
      </c>
      <c r="N181" s="175" t="s">
        <v>236</v>
      </c>
    </row>
    <row r="182" spans="2:27">
      <c r="B182" s="66">
        <v>6</v>
      </c>
      <c r="C182" s="61">
        <v>2.2280000000000002</v>
      </c>
      <c r="D182" s="181">
        <v>0.44900000000000001</v>
      </c>
      <c r="E182" s="61">
        <v>3.448</v>
      </c>
      <c r="F182" s="61">
        <v>0</v>
      </c>
      <c r="G182" s="61">
        <v>0</v>
      </c>
      <c r="H182" s="61" t="s">
        <v>19</v>
      </c>
      <c r="I182" s="62">
        <f t="shared" si="0"/>
        <v>0.45</v>
      </c>
      <c r="J182" s="64">
        <f t="shared" si="1"/>
        <v>0.36</v>
      </c>
      <c r="K182" s="65">
        <f t="shared" si="2"/>
        <v>22004.3939904</v>
      </c>
      <c r="L182" s="67">
        <f t="shared" si="3"/>
        <v>0</v>
      </c>
      <c r="N182" s="13" t="s">
        <v>222</v>
      </c>
      <c r="O182" s="55">
        <f>SUM(AP177:AP256)/1000</f>
        <v>0</v>
      </c>
      <c r="P182" t="s">
        <v>221</v>
      </c>
      <c r="T182" t="s">
        <v>22</v>
      </c>
      <c r="V182" t="s">
        <v>47</v>
      </c>
      <c r="W182" t="s">
        <v>48</v>
      </c>
      <c r="X182" t="s">
        <v>47</v>
      </c>
      <c r="Y182" t="s">
        <v>5071</v>
      </c>
    </row>
    <row r="183" spans="2:27">
      <c r="B183" s="66">
        <v>7</v>
      </c>
      <c r="C183" s="61">
        <v>2.3210000000000002</v>
      </c>
      <c r="D183" s="61">
        <v>0.43099999999999999</v>
      </c>
      <c r="E183" s="61">
        <v>1.6180000000000001</v>
      </c>
      <c r="F183" s="61">
        <v>0</v>
      </c>
      <c r="G183" s="61">
        <v>2E-3</v>
      </c>
      <c r="H183" s="61" t="s">
        <v>19</v>
      </c>
      <c r="I183" s="62">
        <f t="shared" si="0"/>
        <v>0.43</v>
      </c>
      <c r="J183" s="64">
        <f t="shared" si="1"/>
        <v>0.36</v>
      </c>
      <c r="K183" s="65">
        <f t="shared" si="2"/>
        <v>10325.7278064</v>
      </c>
      <c r="L183" s="67">
        <f t="shared" si="3"/>
        <v>13.1613696</v>
      </c>
      <c r="N183" s="13" t="s">
        <v>223</v>
      </c>
      <c r="O183" s="55">
        <f>SUM(BA177:BA256)/1000</f>
        <v>0</v>
      </c>
      <c r="P183" t="s">
        <v>221</v>
      </c>
      <c r="T183" t="s">
        <v>49</v>
      </c>
      <c r="U183" t="s">
        <v>5072</v>
      </c>
      <c r="V183" t="s">
        <v>5073</v>
      </c>
      <c r="W183" t="s">
        <v>5074</v>
      </c>
      <c r="X183" t="s">
        <v>5075</v>
      </c>
      <c r="Y183" t="s">
        <v>5076</v>
      </c>
      <c r="Z183" t="s">
        <v>5077</v>
      </c>
      <c r="AA183" t="s">
        <v>5078</v>
      </c>
    </row>
    <row r="184" spans="2:27" ht="15" customHeight="1">
      <c r="B184" s="66">
        <v>8</v>
      </c>
      <c r="C184" s="61">
        <v>2.4049999999999998</v>
      </c>
      <c r="D184" s="61">
        <v>0.41599999999999998</v>
      </c>
      <c r="E184" s="61">
        <v>4.1000000000000002E-2</v>
      </c>
      <c r="F184" s="61">
        <v>0</v>
      </c>
      <c r="G184" s="61">
        <v>6.0000000000000001E-3</v>
      </c>
      <c r="H184" s="61" t="s">
        <v>19</v>
      </c>
      <c r="I184" s="62">
        <f t="shared" si="0"/>
        <v>0.42</v>
      </c>
      <c r="J184" s="64">
        <f t="shared" si="1"/>
        <v>0.36</v>
      </c>
      <c r="K184" s="65">
        <f t="shared" si="2"/>
        <v>261.65317679999998</v>
      </c>
      <c r="L184" s="67">
        <f t="shared" si="3"/>
        <v>39.484108800000001</v>
      </c>
      <c r="N184" s="13"/>
      <c r="T184">
        <v>1</v>
      </c>
      <c r="U184" t="s">
        <v>5079</v>
      </c>
      <c r="V184">
        <v>-16.126000000000001</v>
      </c>
      <c r="W184">
        <v>-9.5329999999999995</v>
      </c>
      <c r="X184">
        <v>2.4279999999999999</v>
      </c>
      <c r="Y184">
        <v>-8.359</v>
      </c>
      <c r="Z184">
        <v>3.2189999999999999</v>
      </c>
      <c r="AA184">
        <v>82.447999999999993</v>
      </c>
    </row>
    <row r="185" spans="2:27" ht="15.75" customHeight="1">
      <c r="B185" s="66">
        <v>9</v>
      </c>
      <c r="C185" s="61">
        <v>2.4780000000000002</v>
      </c>
      <c r="D185" s="61">
        <v>0.40400000000000003</v>
      </c>
      <c r="E185" s="61">
        <v>2.7E-2</v>
      </c>
      <c r="F185" s="61">
        <v>0</v>
      </c>
      <c r="G185" s="61">
        <v>0.06</v>
      </c>
      <c r="H185" s="61" t="s">
        <v>19</v>
      </c>
      <c r="I185" s="62">
        <f t="shared" si="0"/>
        <v>0.4</v>
      </c>
      <c r="J185" s="64">
        <f t="shared" si="1"/>
        <v>0.36</v>
      </c>
      <c r="K185" s="65">
        <f t="shared" si="2"/>
        <v>172.30818959999999</v>
      </c>
      <c r="L185" s="67">
        <f t="shared" si="3"/>
        <v>394.84108799999996</v>
      </c>
      <c r="N185" s="13"/>
      <c r="T185">
        <v>2</v>
      </c>
      <c r="U185" t="s">
        <v>5079</v>
      </c>
      <c r="V185">
        <v>-1.151</v>
      </c>
      <c r="W185">
        <v>4.484</v>
      </c>
      <c r="X185">
        <v>-0.16800000000000001</v>
      </c>
      <c r="Y185">
        <v>-1.115</v>
      </c>
      <c r="Z185">
        <v>0.25900000000000001</v>
      </c>
      <c r="AA185">
        <v>5.3310000000000004</v>
      </c>
    </row>
    <row r="186" spans="2:27" ht="15.75" customHeight="1">
      <c r="B186" s="66">
        <v>10</v>
      </c>
      <c r="C186" s="61">
        <v>2.4980000000000002</v>
      </c>
      <c r="D186" s="61">
        <v>0.4</v>
      </c>
      <c r="E186" s="61">
        <v>0.01</v>
      </c>
      <c r="F186" s="61">
        <v>0</v>
      </c>
      <c r="G186" s="61">
        <v>0</v>
      </c>
      <c r="H186" s="61" t="s">
        <v>19</v>
      </c>
      <c r="I186" s="62">
        <f t="shared" si="0"/>
        <v>0.4</v>
      </c>
      <c r="J186" s="64">
        <f t="shared" si="1"/>
        <v>0.36</v>
      </c>
      <c r="K186" s="65">
        <f t="shared" si="2"/>
        <v>63.817848000000005</v>
      </c>
      <c r="L186" s="67">
        <f t="shared" si="3"/>
        <v>0</v>
      </c>
      <c r="N186" s="13"/>
      <c r="T186">
        <v>3</v>
      </c>
      <c r="U186" t="s">
        <v>5079</v>
      </c>
      <c r="V186">
        <v>-1.0089999999999999</v>
      </c>
      <c r="W186">
        <v>7.0270000000000001</v>
      </c>
      <c r="X186">
        <v>-0.255</v>
      </c>
      <c r="Y186">
        <v>-1.5580000000000001</v>
      </c>
      <c r="Z186">
        <v>0.10100000000000001</v>
      </c>
      <c r="AA186">
        <v>4.9189999999999996</v>
      </c>
    </row>
    <row r="187" spans="2:27" ht="15.6" customHeight="1">
      <c r="B187" s="66">
        <v>11</v>
      </c>
      <c r="C187" s="61">
        <v>2.5059999999999998</v>
      </c>
      <c r="D187" s="61">
        <v>0.39900000000000002</v>
      </c>
      <c r="E187" s="61">
        <v>1.2E-2</v>
      </c>
      <c r="F187" s="61">
        <v>0</v>
      </c>
      <c r="G187" s="61">
        <v>7.6999999999999999E-2</v>
      </c>
      <c r="H187" s="61" t="s">
        <v>19</v>
      </c>
      <c r="I187" s="62">
        <f t="shared" si="0"/>
        <v>0.4</v>
      </c>
      <c r="J187" s="64">
        <f t="shared" si="1"/>
        <v>0.36</v>
      </c>
      <c r="K187" s="65">
        <f t="shared" si="2"/>
        <v>76.581417599999995</v>
      </c>
      <c r="L187" s="67">
        <f t="shared" si="3"/>
        <v>506.71272959999993</v>
      </c>
      <c r="T187">
        <v>4</v>
      </c>
      <c r="U187" t="s">
        <v>5079</v>
      </c>
      <c r="V187">
        <v>-0.79700000000000004</v>
      </c>
      <c r="W187">
        <v>0.59299999999999997</v>
      </c>
      <c r="X187">
        <v>-0.495</v>
      </c>
      <c r="Y187">
        <v>-2.1120000000000001</v>
      </c>
      <c r="Z187">
        <v>-3.4000000000000002E-2</v>
      </c>
      <c r="AA187">
        <v>4.1509999999999998</v>
      </c>
    </row>
    <row r="188" spans="2:27" ht="15.9" customHeight="1" thickBot="1">
      <c r="B188" s="66">
        <v>12</v>
      </c>
      <c r="C188" s="61">
        <v>2.536</v>
      </c>
      <c r="D188" s="61">
        <v>0.39400000000000002</v>
      </c>
      <c r="E188" s="61">
        <v>3.0000000000000001E-3</v>
      </c>
      <c r="F188" s="61">
        <v>0</v>
      </c>
      <c r="G188" s="61">
        <v>0.378</v>
      </c>
      <c r="H188" s="61" t="s">
        <v>19</v>
      </c>
      <c r="I188" s="62">
        <f t="shared" si="0"/>
        <v>0.39</v>
      </c>
      <c r="J188" s="64">
        <f t="shared" si="1"/>
        <v>0.36</v>
      </c>
      <c r="K188" s="65">
        <f t="shared" si="2"/>
        <v>19.145354399999999</v>
      </c>
      <c r="L188" s="67">
        <f t="shared" si="3"/>
        <v>2487.4988543999998</v>
      </c>
      <c r="T188">
        <v>5</v>
      </c>
      <c r="U188" t="s">
        <v>5079</v>
      </c>
      <c r="V188">
        <v>-0.82299999999999995</v>
      </c>
      <c r="W188">
        <v>-0.90500000000000003</v>
      </c>
      <c r="X188">
        <v>-0.51500000000000001</v>
      </c>
      <c r="Y188">
        <v>-2.3239999999999998</v>
      </c>
      <c r="Z188">
        <v>-0.13600000000000001</v>
      </c>
      <c r="AA188">
        <v>4.1280000000000001</v>
      </c>
    </row>
    <row r="189" spans="2:27" ht="19.5" customHeight="1" thickBot="1">
      <c r="B189" s="237" t="s">
        <v>57</v>
      </c>
      <c r="C189" s="238"/>
      <c r="D189" s="238"/>
      <c r="E189" s="239">
        <f>SUM(E177:E188)</f>
        <v>94.801999999999992</v>
      </c>
      <c r="F189" s="239">
        <f t="shared" ref="F189:G189" si="4">SUM(F177:F188)</f>
        <v>0</v>
      </c>
      <c r="G189" s="239">
        <f t="shared" si="4"/>
        <v>92.079999999999984</v>
      </c>
      <c r="H189" s="281" t="s">
        <v>231</v>
      </c>
      <c r="I189" s="282"/>
      <c r="J189" s="283"/>
      <c r="K189" s="240">
        <f>SQRT(K177^2+K178^2+K179^2+K180^2+K181^2+K182^2+K183^2+K184^2+K185^2+K186^2+K187^2+K188^2)</f>
        <v>348722.20009330398</v>
      </c>
      <c r="L189" s="241">
        <f>SQRT(L177^2+L178^2+L179^2+L180^2+L181^2+L182^2+L183^2+L184^2+L185^2+L186^2+L187^2+L188^2)</f>
        <v>364475.31521753839</v>
      </c>
      <c r="T189">
        <v>6</v>
      </c>
      <c r="U189" t="s">
        <v>5079</v>
      </c>
      <c r="V189">
        <v>-0.82799999999999996</v>
      </c>
      <c r="W189">
        <v>-20.657</v>
      </c>
      <c r="X189">
        <v>-0.64600000000000002</v>
      </c>
      <c r="Y189">
        <v>-2.6890000000000001</v>
      </c>
      <c r="Z189">
        <v>0.27</v>
      </c>
      <c r="AA189">
        <v>4.335</v>
      </c>
    </row>
    <row r="190" spans="2:27">
      <c r="T190">
        <v>7</v>
      </c>
      <c r="U190" t="s">
        <v>5079</v>
      </c>
      <c r="V190">
        <v>-18.55</v>
      </c>
      <c r="W190">
        <v>21.863</v>
      </c>
      <c r="X190">
        <v>-2.94</v>
      </c>
      <c r="Y190">
        <v>-33.993000000000002</v>
      </c>
      <c r="Z190">
        <v>-1.887</v>
      </c>
      <c r="AA190">
        <v>97.242000000000004</v>
      </c>
    </row>
    <row r="191" spans="2:27" ht="15.6">
      <c r="H191" s="15" t="s">
        <v>5166</v>
      </c>
      <c r="J191" s="88" t="s">
        <v>5167</v>
      </c>
      <c r="K191" s="63">
        <f>E165</f>
        <v>1772718</v>
      </c>
      <c r="L191" t="s">
        <v>16</v>
      </c>
      <c r="T191">
        <v>8</v>
      </c>
      <c r="U191" t="s">
        <v>5079</v>
      </c>
      <c r="V191">
        <v>-0.57399999999999995</v>
      </c>
      <c r="W191">
        <v>2.8359999999999999</v>
      </c>
      <c r="X191">
        <v>0.158</v>
      </c>
      <c r="Y191">
        <v>-0.17</v>
      </c>
      <c r="Z191">
        <v>0.30299999999999999</v>
      </c>
      <c r="AA191">
        <v>2.7170000000000001</v>
      </c>
    </row>
    <row r="192" spans="2:27" ht="15.6">
      <c r="H192" s="15" t="s">
        <v>5168</v>
      </c>
      <c r="J192" s="88" t="s">
        <v>5169</v>
      </c>
      <c r="K192" s="63">
        <f>E166</f>
        <v>1827968</v>
      </c>
      <c r="L192" t="s">
        <v>16</v>
      </c>
      <c r="T192">
        <v>10</v>
      </c>
      <c r="U192" t="s">
        <v>5079</v>
      </c>
      <c r="V192">
        <v>-0.58399999999999996</v>
      </c>
      <c r="W192">
        <v>-3.2909999999999999</v>
      </c>
      <c r="X192">
        <v>0.214</v>
      </c>
      <c r="Y192">
        <v>6.6000000000000003E-2</v>
      </c>
      <c r="Z192">
        <v>0.311</v>
      </c>
      <c r="AA192">
        <v>2.9089999999999998</v>
      </c>
    </row>
    <row r="193" spans="8:27">
      <c r="K193" s="168"/>
      <c r="L193" s="168"/>
      <c r="T193">
        <v>12</v>
      </c>
      <c r="U193" t="s">
        <v>5079</v>
      </c>
      <c r="V193">
        <v>-0.52500000000000002</v>
      </c>
      <c r="W193">
        <v>1.724</v>
      </c>
      <c r="X193">
        <v>0.13500000000000001</v>
      </c>
      <c r="Y193">
        <v>6.2E-2</v>
      </c>
      <c r="Z193">
        <v>8.5999999999999993E-2</v>
      </c>
      <c r="AA193">
        <v>2.827</v>
      </c>
    </row>
    <row r="194" spans="8:27">
      <c r="H194" s="15" t="s">
        <v>356</v>
      </c>
      <c r="J194" s="15" t="s">
        <v>357</v>
      </c>
      <c r="K194" s="63">
        <f>K191*VLOOKUP(MAX(E177:E188),E177:J188,6,0)</f>
        <v>436689.16052160948</v>
      </c>
      <c r="L194" s="63">
        <f>K191*VLOOKUP(MAX(G177:G188),G177:J188,4,0)</f>
        <v>433964.10006959568</v>
      </c>
      <c r="T194">
        <v>13</v>
      </c>
      <c r="U194" t="s">
        <v>5079</v>
      </c>
      <c r="V194">
        <v>-0.51400000000000001</v>
      </c>
      <c r="W194">
        <v>1.6060000000000001</v>
      </c>
      <c r="X194">
        <v>0.156</v>
      </c>
      <c r="Y194">
        <v>0.11</v>
      </c>
      <c r="Z194">
        <v>7.2999999999999995E-2</v>
      </c>
      <c r="AA194">
        <v>2.802</v>
      </c>
    </row>
    <row r="195" spans="8:27">
      <c r="J195" s="15" t="s">
        <v>358</v>
      </c>
      <c r="K195" s="63">
        <f>0.9*K194</f>
        <v>393020.24446944852</v>
      </c>
      <c r="L195" s="63">
        <f>0.9*L194</f>
        <v>390567.6900626361</v>
      </c>
      <c r="T195">
        <v>15</v>
      </c>
      <c r="U195" t="s">
        <v>5079</v>
      </c>
      <c r="V195">
        <v>-0.48599999999999999</v>
      </c>
      <c r="W195">
        <v>1.1719999999999999</v>
      </c>
      <c r="X195">
        <v>0.18</v>
      </c>
      <c r="Y195">
        <v>0.13</v>
      </c>
      <c r="Z195">
        <v>6.5000000000000002E-2</v>
      </c>
      <c r="AA195">
        <v>2.6619999999999999</v>
      </c>
    </row>
    <row r="196" spans="8:27">
      <c r="J196" s="15"/>
      <c r="K196" s="168"/>
      <c r="L196" s="168"/>
      <c r="T196">
        <v>17</v>
      </c>
      <c r="U196" t="s">
        <v>5079</v>
      </c>
      <c r="V196">
        <v>-0.44500000000000001</v>
      </c>
      <c r="W196">
        <v>1.792</v>
      </c>
      <c r="X196">
        <v>0.214</v>
      </c>
      <c r="Y196">
        <v>0.121</v>
      </c>
      <c r="Z196">
        <v>7.0000000000000007E-2</v>
      </c>
      <c r="AA196">
        <v>2.4529999999999998</v>
      </c>
    </row>
    <row r="197" spans="8:27">
      <c r="H197" s="15" t="s">
        <v>355</v>
      </c>
      <c r="J197" s="15" t="s">
        <v>359</v>
      </c>
      <c r="K197" s="63">
        <f>K191*G168</f>
        <v>638178.48</v>
      </c>
      <c r="L197" s="63">
        <f>K191*G168</f>
        <v>638178.48</v>
      </c>
      <c r="T197">
        <v>18</v>
      </c>
      <c r="U197" t="s">
        <v>5079</v>
      </c>
      <c r="V197">
        <v>-0.64</v>
      </c>
      <c r="W197">
        <v>0.80200000000000005</v>
      </c>
      <c r="X197">
        <v>-0.26200000000000001</v>
      </c>
      <c r="Y197">
        <v>-2.081</v>
      </c>
      <c r="Z197">
        <v>-5.7000000000000002E-2</v>
      </c>
      <c r="AA197">
        <v>5.1280000000000001</v>
      </c>
    </row>
    <row r="198" spans="8:27">
      <c r="J198" s="15" t="s">
        <v>360</v>
      </c>
      <c r="K198" s="63">
        <f>0.8*K197</f>
        <v>510542.78399999999</v>
      </c>
      <c r="L198" s="63">
        <f>0.8*L197</f>
        <v>510542.78399999999</v>
      </c>
      <c r="P198" s="75"/>
      <c r="T198">
        <v>19</v>
      </c>
      <c r="U198" t="s">
        <v>5079</v>
      </c>
      <c r="V198">
        <v>-0.67500000000000004</v>
      </c>
      <c r="W198">
        <v>-1.3520000000000001</v>
      </c>
      <c r="X198">
        <v>-0.28899999999999998</v>
      </c>
      <c r="Y198">
        <v>-2.327</v>
      </c>
      <c r="Z198">
        <v>-6.6000000000000003E-2</v>
      </c>
      <c r="AA198">
        <v>5.3179999999999996</v>
      </c>
    </row>
    <row r="199" spans="8:27">
      <c r="J199" s="15"/>
      <c r="T199">
        <v>20</v>
      </c>
      <c r="U199" t="s">
        <v>5079</v>
      </c>
      <c r="V199">
        <v>-3.883</v>
      </c>
      <c r="W199">
        <v>2.5870000000000002</v>
      </c>
      <c r="X199">
        <v>-2.3929999999999998</v>
      </c>
      <c r="Y199">
        <v>-26.413</v>
      </c>
      <c r="Z199">
        <v>-0.83899999999999997</v>
      </c>
      <c r="AA199">
        <v>42.207999999999998</v>
      </c>
    </row>
    <row r="200" spans="8:27">
      <c r="T200">
        <v>21</v>
      </c>
      <c r="U200" t="s">
        <v>5079</v>
      </c>
      <c r="V200">
        <v>-0.46300000000000002</v>
      </c>
      <c r="W200">
        <v>7.0590000000000002</v>
      </c>
      <c r="X200">
        <v>0.47499999999999998</v>
      </c>
      <c r="Y200">
        <v>0.27200000000000002</v>
      </c>
      <c r="Z200">
        <v>0.42099999999999999</v>
      </c>
      <c r="AA200">
        <v>2.4009999999999998</v>
      </c>
    </row>
    <row r="201" spans="8:27">
      <c r="H201" s="15" t="s">
        <v>5099</v>
      </c>
      <c r="J201" s="88" t="s">
        <v>361</v>
      </c>
      <c r="K201" s="89">
        <f>MAX(K198,K195)</f>
        <v>510542.78399999999</v>
      </c>
      <c r="L201" s="89">
        <f>MAX(L198,L195)</f>
        <v>510542.78399999999</v>
      </c>
      <c r="T201">
        <v>22</v>
      </c>
      <c r="U201" t="s">
        <v>5079</v>
      </c>
      <c r="V201">
        <v>-0.42499999999999999</v>
      </c>
      <c r="W201">
        <v>5.4690000000000003</v>
      </c>
      <c r="X201">
        <v>0.35399999999999998</v>
      </c>
      <c r="Y201">
        <v>-0.121</v>
      </c>
      <c r="Z201">
        <v>0.43099999999999999</v>
      </c>
      <c r="AA201">
        <v>2.1120000000000001</v>
      </c>
    </row>
    <row r="202" spans="8:27">
      <c r="H202" s="15"/>
      <c r="T202">
        <v>23</v>
      </c>
      <c r="U202" t="s">
        <v>5079</v>
      </c>
      <c r="V202">
        <v>6.5359999999999996</v>
      </c>
      <c r="W202">
        <v>-25.221</v>
      </c>
      <c r="X202">
        <v>5.2270000000000003</v>
      </c>
      <c r="Y202">
        <v>-14.304</v>
      </c>
      <c r="Z202">
        <v>-3.0209999999999999</v>
      </c>
      <c r="AA202">
        <v>20.277000000000001</v>
      </c>
    </row>
    <row r="203" spans="8:27">
      <c r="K203" s="275" t="s">
        <v>371</v>
      </c>
      <c r="L203" s="276"/>
      <c r="T203">
        <v>24</v>
      </c>
      <c r="U203" t="s">
        <v>5079</v>
      </c>
      <c r="V203">
        <v>0.42199999999999999</v>
      </c>
      <c r="W203">
        <v>4.657</v>
      </c>
      <c r="X203">
        <v>-0.121</v>
      </c>
      <c r="Y203">
        <v>-0.72099999999999997</v>
      </c>
      <c r="Z203">
        <v>-0.79800000000000004</v>
      </c>
      <c r="AA203">
        <v>0.27400000000000002</v>
      </c>
    </row>
    <row r="204" spans="8:27">
      <c r="K204" s="51" t="s">
        <v>70</v>
      </c>
      <c r="L204" s="51" t="s">
        <v>71</v>
      </c>
      <c r="T204">
        <v>25</v>
      </c>
      <c r="U204" t="s">
        <v>5079</v>
      </c>
      <c r="V204">
        <v>0.61699999999999999</v>
      </c>
      <c r="W204">
        <v>8.9849999999999994</v>
      </c>
      <c r="X204">
        <v>-0.214</v>
      </c>
      <c r="Y204">
        <v>-1.171</v>
      </c>
      <c r="Z204">
        <v>-0.59099999999999997</v>
      </c>
      <c r="AA204">
        <v>-0.308</v>
      </c>
    </row>
    <row r="205" spans="8:27">
      <c r="J205" s="15" t="s">
        <v>5100</v>
      </c>
      <c r="K205" s="97">
        <f>K201/1000</f>
        <v>510.54278399999998</v>
      </c>
      <c r="L205" s="97">
        <f>L201/1000</f>
        <v>510.54278399999998</v>
      </c>
      <c r="T205">
        <v>26</v>
      </c>
      <c r="U205" t="s">
        <v>5079</v>
      </c>
      <c r="V205">
        <v>0.313</v>
      </c>
      <c r="W205">
        <v>0.95199999999999996</v>
      </c>
      <c r="X205">
        <v>-0.23100000000000001</v>
      </c>
      <c r="Y205">
        <v>-1.2310000000000001</v>
      </c>
      <c r="Z205">
        <v>-0.122</v>
      </c>
      <c r="AA205">
        <v>-0.14399999999999999</v>
      </c>
    </row>
    <row r="206" spans="8:27">
      <c r="J206" s="15" t="s">
        <v>5098</v>
      </c>
      <c r="K206" s="97">
        <f>K189/1000</f>
        <v>348.72220009330397</v>
      </c>
      <c r="L206" s="97">
        <f>L189/1000</f>
        <v>364.47531521753837</v>
      </c>
      <c r="T206">
        <v>27</v>
      </c>
      <c r="U206" t="s">
        <v>5079</v>
      </c>
      <c r="V206">
        <v>0.23400000000000001</v>
      </c>
      <c r="W206">
        <v>-0.751</v>
      </c>
      <c r="X206">
        <v>-0.26200000000000001</v>
      </c>
      <c r="Y206">
        <v>-1.345</v>
      </c>
      <c r="Z206">
        <v>-0.13400000000000001</v>
      </c>
      <c r="AA206">
        <v>1.7999999999999999E-2</v>
      </c>
    </row>
    <row r="207" spans="8:27">
      <c r="J207" s="15" t="s">
        <v>229</v>
      </c>
      <c r="K207" s="185" t="str">
        <f>IF(K189&gt;=K201,"Se Cumple","No se Cumple")</f>
        <v>No se Cumple</v>
      </c>
      <c r="L207" s="185" t="str">
        <f>IF(L189&gt;=K201,"Se Cumple","No se Cumple")</f>
        <v>No se Cumple</v>
      </c>
      <c r="T207">
        <v>28</v>
      </c>
      <c r="U207" t="s">
        <v>5079</v>
      </c>
      <c r="V207">
        <v>0.32100000000000001</v>
      </c>
      <c r="W207">
        <v>-17.114000000000001</v>
      </c>
      <c r="X207">
        <v>-0.27700000000000002</v>
      </c>
      <c r="Y207">
        <v>-1.246</v>
      </c>
      <c r="Z207">
        <v>-0.43</v>
      </c>
      <c r="AA207">
        <v>0.21299999999999999</v>
      </c>
    </row>
    <row r="208" spans="8:27">
      <c r="J208" s="174" t="s">
        <v>5101</v>
      </c>
      <c r="K208" s="206">
        <f>K205/K206*0.9</f>
        <v>1.3176347977761651</v>
      </c>
      <c r="L208" s="206">
        <f>L205/L206*0.9</f>
        <v>1.2606848431580413</v>
      </c>
      <c r="T208">
        <v>29</v>
      </c>
      <c r="U208" t="s">
        <v>5079</v>
      </c>
      <c r="V208">
        <v>4.2859999999999996</v>
      </c>
      <c r="W208">
        <v>21.788</v>
      </c>
      <c r="X208">
        <v>-1.9350000000000001</v>
      </c>
      <c r="Y208">
        <v>-23.631</v>
      </c>
      <c r="Z208">
        <v>-9.1829999999999998</v>
      </c>
      <c r="AA208">
        <v>25.082999999999998</v>
      </c>
    </row>
    <row r="209" spans="2:27">
      <c r="T209">
        <v>30</v>
      </c>
      <c r="U209" t="s">
        <v>5079</v>
      </c>
      <c r="V209">
        <v>-0.73499999999999999</v>
      </c>
      <c r="W209">
        <v>0.59599999999999997</v>
      </c>
      <c r="X209">
        <v>-0.25800000000000001</v>
      </c>
      <c r="Y209">
        <v>-2.048</v>
      </c>
      <c r="Z209">
        <v>4.9000000000000002E-2</v>
      </c>
      <c r="AA209">
        <v>5.8109999999999999</v>
      </c>
    </row>
    <row r="210" spans="2:27">
      <c r="J210" s="174" t="s">
        <v>363</v>
      </c>
      <c r="K210" s="206">
        <f>IF(K195/K189&lt;1,"N/A",K195/K189)</f>
        <v>1.1270296079925286</v>
      </c>
      <c r="L210" s="206">
        <f>IF(L195/L189&lt;1,"N/A",L195/L189)</f>
        <v>1.071588866942949</v>
      </c>
      <c r="T210">
        <v>31</v>
      </c>
      <c r="U210" t="s">
        <v>5079</v>
      </c>
      <c r="V210">
        <v>-0.76800000000000002</v>
      </c>
      <c r="W210">
        <v>-2.02</v>
      </c>
      <c r="X210">
        <v>-0.313</v>
      </c>
      <c r="Y210">
        <v>-2.4649999999999999</v>
      </c>
      <c r="Z210">
        <v>2.7E-2</v>
      </c>
      <c r="AA210">
        <v>5.9809999999999999</v>
      </c>
    </row>
    <row r="211" spans="2:27">
      <c r="T211">
        <v>32</v>
      </c>
      <c r="U211" t="s">
        <v>5079</v>
      </c>
      <c r="V211">
        <v>-4.4340000000000002</v>
      </c>
      <c r="W211">
        <v>2.7130000000000001</v>
      </c>
      <c r="X211">
        <v>-2.952</v>
      </c>
      <c r="Y211">
        <v>-31.574999999999999</v>
      </c>
      <c r="Z211">
        <v>-0.60699999999999998</v>
      </c>
      <c r="AA211">
        <v>47.466000000000001</v>
      </c>
    </row>
    <row r="212" spans="2:27">
      <c r="K212" s="168">
        <f>K194/K189</f>
        <v>1.2522551199916985</v>
      </c>
      <c r="L212" s="168">
        <f>L194/L189</f>
        <v>1.1906542966032765</v>
      </c>
      <c r="T212">
        <v>50</v>
      </c>
      <c r="U212" t="s">
        <v>5079</v>
      </c>
      <c r="V212">
        <v>1.2999999999999999E-2</v>
      </c>
      <c r="W212">
        <v>-3.8079999999999998</v>
      </c>
      <c r="X212">
        <v>-2.3679999999999999</v>
      </c>
      <c r="Y212">
        <v>0</v>
      </c>
      <c r="Z212">
        <v>0</v>
      </c>
      <c r="AA212">
        <v>0</v>
      </c>
    </row>
    <row r="213" spans="2:27">
      <c r="T213">
        <v>51</v>
      </c>
      <c r="U213" t="s">
        <v>5079</v>
      </c>
      <c r="V213">
        <v>1.7000000000000001E-2</v>
      </c>
      <c r="W213">
        <v>0.41299999999999998</v>
      </c>
      <c r="X213">
        <v>-2.5299999999999998</v>
      </c>
      <c r="Y213">
        <v>0</v>
      </c>
      <c r="Z213">
        <v>0</v>
      </c>
      <c r="AA213">
        <v>0</v>
      </c>
    </row>
    <row r="214" spans="2:27">
      <c r="T214">
        <v>52</v>
      </c>
      <c r="U214" t="s">
        <v>5079</v>
      </c>
      <c r="V214">
        <v>2.1000000000000001E-2</v>
      </c>
      <c r="W214">
        <v>-0.50800000000000001</v>
      </c>
      <c r="X214">
        <v>-1.147</v>
      </c>
      <c r="Y214">
        <v>0</v>
      </c>
      <c r="Z214">
        <v>0</v>
      </c>
      <c r="AA214">
        <v>0</v>
      </c>
    </row>
    <row r="215" spans="2:27" ht="15" thickBot="1">
      <c r="B215" s="3" t="s">
        <v>212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T215">
        <v>53</v>
      </c>
      <c r="U215" t="s">
        <v>5079</v>
      </c>
      <c r="V215">
        <v>2.3E-2</v>
      </c>
      <c r="W215">
        <v>-0.66200000000000003</v>
      </c>
      <c r="X215">
        <v>-0.53600000000000003</v>
      </c>
      <c r="Y215">
        <v>0</v>
      </c>
      <c r="Z215">
        <v>0</v>
      </c>
      <c r="AA215">
        <v>0</v>
      </c>
    </row>
    <row r="216" spans="2:27">
      <c r="T216">
        <v>54</v>
      </c>
      <c r="U216" t="s">
        <v>5079</v>
      </c>
      <c r="V216">
        <v>2.5000000000000001E-2</v>
      </c>
      <c r="W216">
        <v>-0.82199999999999995</v>
      </c>
      <c r="X216">
        <v>-0.28000000000000003</v>
      </c>
      <c r="Y216">
        <v>0</v>
      </c>
      <c r="Z216">
        <v>0</v>
      </c>
      <c r="AA216">
        <v>0</v>
      </c>
    </row>
    <row r="217" spans="2:27">
      <c r="B217" t="s">
        <v>215</v>
      </c>
      <c r="T217">
        <v>55</v>
      </c>
      <c r="U217" t="s">
        <v>5079</v>
      </c>
      <c r="V217">
        <v>2.5999999999999999E-2</v>
      </c>
      <c r="W217">
        <v>-0.89700000000000002</v>
      </c>
      <c r="X217">
        <v>-0.22800000000000001</v>
      </c>
      <c r="Y217">
        <v>0</v>
      </c>
      <c r="Z217">
        <v>0</v>
      </c>
      <c r="AA217">
        <v>0</v>
      </c>
    </row>
    <row r="218" spans="2:27">
      <c r="T218">
        <v>56</v>
      </c>
      <c r="U218" t="s">
        <v>5079</v>
      </c>
      <c r="V218">
        <v>2.7E-2</v>
      </c>
      <c r="W218">
        <v>-0.94</v>
      </c>
      <c r="X218">
        <v>-0.34599999999999997</v>
      </c>
      <c r="Y218">
        <v>0</v>
      </c>
      <c r="Z218">
        <v>0</v>
      </c>
      <c r="AA218">
        <v>0</v>
      </c>
    </row>
    <row r="219" spans="2:27">
      <c r="B219" s="15" t="s">
        <v>52</v>
      </c>
      <c r="C219" s="84">
        <f>P33</f>
        <v>0.4</v>
      </c>
      <c r="H219" t="s">
        <v>218</v>
      </c>
      <c r="I219" t="s">
        <v>219</v>
      </c>
      <c r="T219">
        <v>57</v>
      </c>
      <c r="U219" t="s">
        <v>5079</v>
      </c>
      <c r="V219">
        <v>2.5999999999999999E-2</v>
      </c>
      <c r="W219">
        <v>-1.161</v>
      </c>
      <c r="X219">
        <v>-0.72</v>
      </c>
      <c r="Y219">
        <v>0</v>
      </c>
      <c r="Z219">
        <v>0</v>
      </c>
      <c r="AA219">
        <v>0</v>
      </c>
    </row>
    <row r="220" spans="2:27">
      <c r="B220" s="15" t="s">
        <v>216</v>
      </c>
      <c r="C220" s="84">
        <f>P55</f>
        <v>3</v>
      </c>
      <c r="H220" t="s">
        <v>62</v>
      </c>
      <c r="I220" t="s">
        <v>67</v>
      </c>
      <c r="T220">
        <v>58</v>
      </c>
      <c r="U220" t="s">
        <v>5079</v>
      </c>
      <c r="V220">
        <v>2.8000000000000001E-2</v>
      </c>
      <c r="W220">
        <v>-1.196</v>
      </c>
      <c r="X220">
        <v>-1.4870000000000001</v>
      </c>
      <c r="Y220">
        <v>0</v>
      </c>
      <c r="Z220">
        <v>0</v>
      </c>
      <c r="AA220">
        <v>0</v>
      </c>
    </row>
    <row r="221" spans="2:27">
      <c r="B221" s="15" t="s">
        <v>217</v>
      </c>
      <c r="C221" s="84">
        <f>P57</f>
        <v>0.6</v>
      </c>
      <c r="H221">
        <v>0.01</v>
      </c>
      <c r="I221" s="168">
        <f>IF(H221&lt;$C$221/3,   ($C$222*$C$219/$C$223)*(1+(3*($C$220-1)*H221/$C$221)),   IF(H221&lt;=$C$221,   $C$222*$C$219*$C$220/$C$223,   $C$222*$C$219*$C$220/$C$223*($C$221/H221)^(2/3)   ))</f>
        <v>0.13200000000000001</v>
      </c>
      <c r="T221">
        <v>59</v>
      </c>
      <c r="U221" t="s">
        <v>5079</v>
      </c>
      <c r="V221">
        <v>1.2999999999999999E-2</v>
      </c>
      <c r="W221">
        <v>-1.84</v>
      </c>
      <c r="X221">
        <v>-1.3460000000000001</v>
      </c>
      <c r="Y221">
        <v>0</v>
      </c>
      <c r="Z221">
        <v>0</v>
      </c>
      <c r="AA221">
        <v>0</v>
      </c>
    </row>
    <row r="222" spans="2:27">
      <c r="B222" s="15" t="s">
        <v>107</v>
      </c>
      <c r="C222" s="84">
        <f>Q85</f>
        <v>1.2</v>
      </c>
      <c r="H222">
        <v>0.02</v>
      </c>
      <c r="I222" s="168">
        <f t="shared" ref="I222:I285" si="5">IF(H222&lt;$C$221/3,   ($C$222*$C$219/$C$223)*(1+(3*($C$220-1)*H222/$C$221)),   IF(H222&lt;=$C$221,   $C$222*$C$219*$C$220/$C$223,   $C$222*$C$219*$C$220/$C$223*($C$221/H222)^(2/3)   ))</f>
        <v>0.14399999999999999</v>
      </c>
      <c r="T222">
        <v>60</v>
      </c>
      <c r="U222" t="s">
        <v>5079</v>
      </c>
      <c r="V222">
        <v>3.0000000000000001E-3</v>
      </c>
      <c r="W222">
        <v>0.61099999999999999</v>
      </c>
      <c r="X222">
        <v>-3.2080000000000002</v>
      </c>
      <c r="Y222">
        <v>0</v>
      </c>
      <c r="Z222">
        <v>0</v>
      </c>
      <c r="AA222">
        <v>0</v>
      </c>
    </row>
    <row r="223" spans="2:27">
      <c r="B223" s="15" t="s">
        <v>73</v>
      </c>
      <c r="C223" s="84">
        <f>P99</f>
        <v>4</v>
      </c>
      <c r="H223">
        <v>0.03</v>
      </c>
      <c r="I223" s="168">
        <f t="shared" si="5"/>
        <v>0.156</v>
      </c>
      <c r="T223">
        <v>61</v>
      </c>
      <c r="U223" t="s">
        <v>5079</v>
      </c>
      <c r="V223">
        <v>1.4E-2</v>
      </c>
      <c r="W223">
        <v>0.63300000000000001</v>
      </c>
      <c r="X223">
        <v>-3.11</v>
      </c>
      <c r="Y223">
        <v>0</v>
      </c>
      <c r="Z223">
        <v>0</v>
      </c>
      <c r="AA223">
        <v>0</v>
      </c>
    </row>
    <row r="224" spans="2:27">
      <c r="B224" s="15" t="s">
        <v>188</v>
      </c>
      <c r="C224" s="84">
        <f>P97</f>
        <v>4</v>
      </c>
      <c r="H224">
        <v>0.04</v>
      </c>
      <c r="I224" s="168">
        <f t="shared" si="5"/>
        <v>0.16799999999999998</v>
      </c>
      <c r="T224">
        <v>62</v>
      </c>
      <c r="U224" t="s">
        <v>5079</v>
      </c>
      <c r="V224">
        <v>1.2E-2</v>
      </c>
      <c r="W224">
        <v>0.37</v>
      </c>
      <c r="X224">
        <v>-1.9770000000000001</v>
      </c>
      <c r="Y224">
        <v>0</v>
      </c>
      <c r="Z224">
        <v>0</v>
      </c>
      <c r="AA224">
        <v>0</v>
      </c>
    </row>
    <row r="225" spans="8:27">
      <c r="H225">
        <v>0.05</v>
      </c>
      <c r="I225" s="168">
        <f t="shared" si="5"/>
        <v>0.18</v>
      </c>
      <c r="T225">
        <v>63</v>
      </c>
      <c r="U225" t="s">
        <v>5079</v>
      </c>
      <c r="V225">
        <v>3.0000000000000001E-3</v>
      </c>
      <c r="W225">
        <v>0.35399999999999998</v>
      </c>
      <c r="X225">
        <v>-1.7669999999999999</v>
      </c>
      <c r="Y225">
        <v>0</v>
      </c>
      <c r="Z225">
        <v>0</v>
      </c>
      <c r="AA225">
        <v>0</v>
      </c>
    </row>
    <row r="226" spans="8:27">
      <c r="H226">
        <v>0.06</v>
      </c>
      <c r="I226" s="168">
        <f t="shared" si="5"/>
        <v>0.192</v>
      </c>
      <c r="T226">
        <v>64</v>
      </c>
      <c r="U226" t="s">
        <v>5079</v>
      </c>
      <c r="V226">
        <v>1.4999999999999999E-2</v>
      </c>
      <c r="W226">
        <v>-0.24399999999999999</v>
      </c>
      <c r="X226">
        <v>-1.6519999999999999</v>
      </c>
      <c r="Y226">
        <v>0</v>
      </c>
      <c r="Z226">
        <v>0</v>
      </c>
      <c r="AA226">
        <v>0</v>
      </c>
    </row>
    <row r="227" spans="8:27">
      <c r="H227">
        <v>7.0000000000000007E-2</v>
      </c>
      <c r="I227" s="168">
        <f t="shared" si="5"/>
        <v>0.20400000000000001</v>
      </c>
      <c r="T227">
        <v>65</v>
      </c>
      <c r="U227" t="s">
        <v>5079</v>
      </c>
      <c r="V227">
        <v>1.4999999999999999E-2</v>
      </c>
      <c r="W227">
        <v>-0.26400000000000001</v>
      </c>
      <c r="X227">
        <v>-0.72699999999999998</v>
      </c>
      <c r="Y227">
        <v>0</v>
      </c>
      <c r="Z227">
        <v>0</v>
      </c>
      <c r="AA227">
        <v>0</v>
      </c>
    </row>
    <row r="228" spans="8:27">
      <c r="H228">
        <v>0.08</v>
      </c>
      <c r="I228" s="168">
        <f t="shared" si="5"/>
        <v>0.216</v>
      </c>
      <c r="T228">
        <v>66</v>
      </c>
      <c r="U228" t="s">
        <v>5079</v>
      </c>
      <c r="V228">
        <v>2E-3</v>
      </c>
      <c r="W228">
        <v>0.11899999999999999</v>
      </c>
      <c r="X228">
        <v>-0.78900000000000003</v>
      </c>
      <c r="Y228">
        <v>0</v>
      </c>
      <c r="Z228">
        <v>0</v>
      </c>
      <c r="AA228">
        <v>0</v>
      </c>
    </row>
    <row r="229" spans="8:27">
      <c r="H229">
        <v>0.09</v>
      </c>
      <c r="I229" s="168">
        <f t="shared" si="5"/>
        <v>0.22800000000000001</v>
      </c>
      <c r="T229">
        <v>67</v>
      </c>
      <c r="U229" t="s">
        <v>5079</v>
      </c>
      <c r="V229">
        <v>1.6E-2</v>
      </c>
      <c r="W229">
        <v>-0.31900000000000001</v>
      </c>
      <c r="X229">
        <v>-0.91600000000000004</v>
      </c>
      <c r="Y229">
        <v>0</v>
      </c>
      <c r="Z229">
        <v>0</v>
      </c>
      <c r="AA229">
        <v>0</v>
      </c>
    </row>
    <row r="230" spans="8:27">
      <c r="H230">
        <v>0.1</v>
      </c>
      <c r="I230" s="168">
        <f t="shared" si="5"/>
        <v>0.24</v>
      </c>
      <c r="T230">
        <v>68</v>
      </c>
      <c r="U230" t="s">
        <v>5079</v>
      </c>
      <c r="V230">
        <v>1.6E-2</v>
      </c>
      <c r="W230">
        <v>-0.378</v>
      </c>
      <c r="X230">
        <v>-0.24299999999999999</v>
      </c>
      <c r="Y230">
        <v>0</v>
      </c>
      <c r="Z230">
        <v>0</v>
      </c>
      <c r="AA230">
        <v>0</v>
      </c>
    </row>
    <row r="231" spans="8:27">
      <c r="H231">
        <v>0.11</v>
      </c>
      <c r="I231" s="168">
        <f t="shared" si="5"/>
        <v>0.252</v>
      </c>
      <c r="T231">
        <v>69</v>
      </c>
      <c r="U231" t="s">
        <v>5079</v>
      </c>
      <c r="V231">
        <v>2E-3</v>
      </c>
      <c r="W231">
        <v>-0.13100000000000001</v>
      </c>
      <c r="X231">
        <v>-0.38200000000000001</v>
      </c>
      <c r="Y231">
        <v>0</v>
      </c>
      <c r="Z231">
        <v>0</v>
      </c>
      <c r="AA231">
        <v>0</v>
      </c>
    </row>
    <row r="232" spans="8:27">
      <c r="H232">
        <v>0.12</v>
      </c>
      <c r="I232" s="168">
        <f t="shared" si="5"/>
        <v>0.26400000000000001</v>
      </c>
      <c r="T232">
        <v>70</v>
      </c>
      <c r="U232" t="s">
        <v>5079</v>
      </c>
      <c r="V232">
        <v>1.7999999999999999E-2</v>
      </c>
      <c r="W232">
        <v>-0.46400000000000002</v>
      </c>
      <c r="X232">
        <v>-0.61199999999999999</v>
      </c>
      <c r="Y232">
        <v>0</v>
      </c>
      <c r="Z232">
        <v>0</v>
      </c>
      <c r="AA232">
        <v>0</v>
      </c>
    </row>
    <row r="233" spans="8:27">
      <c r="H233">
        <v>0.13</v>
      </c>
      <c r="I233" s="168">
        <f t="shared" si="5"/>
        <v>0.27599999999999997</v>
      </c>
      <c r="T233">
        <v>71</v>
      </c>
      <c r="U233" t="s">
        <v>5079</v>
      </c>
      <c r="V233">
        <v>1.7000000000000001E-2</v>
      </c>
      <c r="W233">
        <v>-0.49099999999999999</v>
      </c>
      <c r="X233">
        <v>0.19700000000000001</v>
      </c>
      <c r="Y233">
        <v>0</v>
      </c>
      <c r="Z233">
        <v>0</v>
      </c>
      <c r="AA233">
        <v>0</v>
      </c>
    </row>
    <row r="234" spans="8:27">
      <c r="H234">
        <v>0.14000000000000001</v>
      </c>
      <c r="I234" s="168">
        <f t="shared" si="5"/>
        <v>0.28800000000000003</v>
      </c>
      <c r="T234">
        <v>72</v>
      </c>
      <c r="U234" t="s">
        <v>5079</v>
      </c>
      <c r="V234">
        <v>3.0000000000000001E-3</v>
      </c>
      <c r="W234">
        <v>-0.19700000000000001</v>
      </c>
      <c r="X234">
        <v>-0.23699999999999999</v>
      </c>
      <c r="Y234">
        <v>0</v>
      </c>
      <c r="Z234">
        <v>0</v>
      </c>
      <c r="AA234">
        <v>0</v>
      </c>
    </row>
    <row r="235" spans="8:27">
      <c r="H235">
        <v>0.15</v>
      </c>
      <c r="I235" s="168">
        <f t="shared" si="5"/>
        <v>0.3</v>
      </c>
      <c r="T235">
        <v>73</v>
      </c>
      <c r="U235" t="s">
        <v>5079</v>
      </c>
      <c r="V235">
        <v>1.7999999999999999E-2</v>
      </c>
      <c r="W235">
        <v>-0.53100000000000003</v>
      </c>
      <c r="X235">
        <v>-0.51600000000000001</v>
      </c>
      <c r="Y235">
        <v>0</v>
      </c>
      <c r="Z235">
        <v>0</v>
      </c>
      <c r="AA235">
        <v>0</v>
      </c>
    </row>
    <row r="236" spans="8:27">
      <c r="H236">
        <v>0.16</v>
      </c>
      <c r="I236" s="168">
        <f t="shared" si="5"/>
        <v>0.312</v>
      </c>
      <c r="T236">
        <v>74</v>
      </c>
      <c r="U236" t="s">
        <v>5079</v>
      </c>
      <c r="V236">
        <v>1.7999999999999999E-2</v>
      </c>
      <c r="W236">
        <v>-0.54900000000000004</v>
      </c>
      <c r="X236">
        <v>0.26700000000000002</v>
      </c>
      <c r="Y236">
        <v>0</v>
      </c>
      <c r="Z236">
        <v>0</v>
      </c>
      <c r="AA236">
        <v>0</v>
      </c>
    </row>
    <row r="237" spans="8:27">
      <c r="H237">
        <v>0.17</v>
      </c>
      <c r="I237" s="168">
        <f t="shared" si="5"/>
        <v>0.32400000000000001</v>
      </c>
      <c r="T237">
        <v>75</v>
      </c>
      <c r="U237" t="s">
        <v>5079</v>
      </c>
      <c r="V237">
        <v>3.0000000000000001E-3</v>
      </c>
      <c r="W237">
        <v>-0.24</v>
      </c>
      <c r="X237">
        <v>-0.26400000000000001</v>
      </c>
      <c r="Y237">
        <v>0</v>
      </c>
      <c r="Z237">
        <v>0</v>
      </c>
      <c r="AA237">
        <v>0</v>
      </c>
    </row>
    <row r="238" spans="8:27">
      <c r="H238">
        <v>0.18</v>
      </c>
      <c r="I238" s="168">
        <f t="shared" si="5"/>
        <v>0.33600000000000002</v>
      </c>
      <c r="T238">
        <v>76</v>
      </c>
      <c r="U238" t="s">
        <v>5079</v>
      </c>
      <c r="V238">
        <v>1.9E-2</v>
      </c>
      <c r="W238">
        <v>-0.57099999999999995</v>
      </c>
      <c r="X238">
        <v>-0.55000000000000004</v>
      </c>
      <c r="Y238">
        <v>0</v>
      </c>
      <c r="Z238">
        <v>0</v>
      </c>
      <c r="AA238">
        <v>0</v>
      </c>
    </row>
    <row r="239" spans="8:27">
      <c r="H239">
        <v>0.19</v>
      </c>
      <c r="I239" s="168">
        <f t="shared" si="5"/>
        <v>0.34800000000000003</v>
      </c>
      <c r="T239">
        <v>77</v>
      </c>
      <c r="U239" t="s">
        <v>5079</v>
      </c>
      <c r="V239">
        <v>1.9E-2</v>
      </c>
      <c r="W239">
        <v>-0.6</v>
      </c>
      <c r="X239">
        <v>0.39400000000000002</v>
      </c>
      <c r="Y239">
        <v>0</v>
      </c>
      <c r="Z239">
        <v>0</v>
      </c>
      <c r="AA239">
        <v>0</v>
      </c>
    </row>
    <row r="240" spans="8:27">
      <c r="H240">
        <v>0.2</v>
      </c>
      <c r="I240" s="168">
        <f t="shared" si="5"/>
        <v>0.36</v>
      </c>
      <c r="T240">
        <v>78</v>
      </c>
      <c r="U240" t="s">
        <v>5079</v>
      </c>
      <c r="V240">
        <v>3.0000000000000001E-3</v>
      </c>
      <c r="W240">
        <v>-0.33800000000000002</v>
      </c>
      <c r="X240">
        <v>-0.50800000000000001</v>
      </c>
      <c r="Y240">
        <v>0</v>
      </c>
      <c r="Z240">
        <v>0</v>
      </c>
      <c r="AA240">
        <v>0</v>
      </c>
    </row>
    <row r="241" spans="8:27">
      <c r="H241">
        <v>0.21</v>
      </c>
      <c r="I241" s="168">
        <f t="shared" si="5"/>
        <v>0.36</v>
      </c>
      <c r="T241">
        <v>79</v>
      </c>
      <c r="U241" t="s">
        <v>5079</v>
      </c>
      <c r="V241">
        <v>1.7999999999999999E-2</v>
      </c>
      <c r="W241">
        <v>-0.73699999999999999</v>
      </c>
      <c r="X241">
        <v>-0.83699999999999997</v>
      </c>
      <c r="Y241">
        <v>0</v>
      </c>
      <c r="Z241">
        <v>0</v>
      </c>
      <c r="AA241">
        <v>0</v>
      </c>
    </row>
    <row r="242" spans="8:27">
      <c r="H242">
        <v>0.22</v>
      </c>
      <c r="I242" s="168">
        <f t="shared" si="5"/>
        <v>0.36</v>
      </c>
      <c r="T242">
        <v>80</v>
      </c>
      <c r="U242" t="s">
        <v>5079</v>
      </c>
      <c r="V242">
        <v>1.9E-2</v>
      </c>
      <c r="W242">
        <v>-0.79600000000000004</v>
      </c>
      <c r="X242">
        <v>-0.79900000000000004</v>
      </c>
      <c r="Y242">
        <v>0</v>
      </c>
      <c r="Z242">
        <v>0</v>
      </c>
      <c r="AA242">
        <v>0</v>
      </c>
    </row>
    <row r="243" spans="8:27">
      <c r="H243">
        <v>0.23</v>
      </c>
      <c r="I243" s="168">
        <f t="shared" si="5"/>
        <v>0.36</v>
      </c>
      <c r="T243">
        <v>81</v>
      </c>
      <c r="U243" t="s">
        <v>5079</v>
      </c>
      <c r="V243">
        <v>2E-3</v>
      </c>
      <c r="W243">
        <v>-0.50600000000000001</v>
      </c>
      <c r="X243">
        <v>-1.109</v>
      </c>
      <c r="Y243">
        <v>0</v>
      </c>
      <c r="Z243">
        <v>0</v>
      </c>
      <c r="AA243">
        <v>0</v>
      </c>
    </row>
    <row r="244" spans="8:27">
      <c r="H244">
        <v>0.24</v>
      </c>
      <c r="I244" s="168">
        <f t="shared" si="5"/>
        <v>0.36</v>
      </c>
      <c r="K244">
        <v>0.5</v>
      </c>
      <c r="L244">
        <v>0</v>
      </c>
      <c r="T244">
        <v>82</v>
      </c>
      <c r="U244" t="s">
        <v>5079</v>
      </c>
      <c r="V244">
        <v>1.9E-2</v>
      </c>
      <c r="W244">
        <v>-0.83599999999999997</v>
      </c>
      <c r="X244">
        <v>-1.57</v>
      </c>
      <c r="Y244">
        <v>0</v>
      </c>
      <c r="Z244">
        <v>0</v>
      </c>
      <c r="AA244">
        <v>0</v>
      </c>
    </row>
    <row r="245" spans="8:27">
      <c r="H245">
        <v>0.25</v>
      </c>
      <c r="I245" s="168">
        <f t="shared" si="5"/>
        <v>0.36</v>
      </c>
      <c r="K245">
        <v>0.5</v>
      </c>
      <c r="L245">
        <v>0.33</v>
      </c>
      <c r="T245">
        <v>83</v>
      </c>
      <c r="U245" t="s">
        <v>5079</v>
      </c>
      <c r="V245">
        <v>2.8000000000000001E-2</v>
      </c>
      <c r="W245">
        <v>-1.24</v>
      </c>
      <c r="X245">
        <v>-1.492</v>
      </c>
      <c r="Y245">
        <v>0</v>
      </c>
      <c r="Z245">
        <v>0</v>
      </c>
      <c r="AA245">
        <v>0</v>
      </c>
    </row>
    <row r="246" spans="8:27">
      <c r="H246">
        <v>0.26</v>
      </c>
      <c r="I246" s="168">
        <f t="shared" si="5"/>
        <v>0.36</v>
      </c>
      <c r="T246">
        <v>84</v>
      </c>
      <c r="U246" t="s">
        <v>5079</v>
      </c>
      <c r="V246">
        <v>1.7000000000000001E-2</v>
      </c>
      <c r="W246">
        <v>-1.847</v>
      </c>
      <c r="X246">
        <v>-1.571</v>
      </c>
      <c r="Y246">
        <v>0</v>
      </c>
      <c r="Z246">
        <v>0</v>
      </c>
      <c r="AA246">
        <v>0</v>
      </c>
    </row>
    <row r="247" spans="8:27">
      <c r="H247">
        <v>0.27</v>
      </c>
      <c r="I247" s="168">
        <f t="shared" si="5"/>
        <v>0.36</v>
      </c>
      <c r="K247">
        <v>0.71</v>
      </c>
      <c r="L247">
        <v>0</v>
      </c>
      <c r="T247">
        <v>85</v>
      </c>
      <c r="U247" t="s">
        <v>5079</v>
      </c>
      <c r="V247">
        <v>7.0000000000000001E-3</v>
      </c>
      <c r="W247">
        <v>-1.621</v>
      </c>
      <c r="X247">
        <v>-0.97299999999999998</v>
      </c>
      <c r="Y247">
        <v>0</v>
      </c>
      <c r="Z247">
        <v>0</v>
      </c>
      <c r="AA247">
        <v>0</v>
      </c>
    </row>
    <row r="248" spans="8:27">
      <c r="H248">
        <v>0.28000000000000003</v>
      </c>
      <c r="I248" s="168">
        <f t="shared" si="5"/>
        <v>0.36</v>
      </c>
      <c r="K248">
        <v>0.71</v>
      </c>
      <c r="L248">
        <v>0.26</v>
      </c>
      <c r="T248">
        <v>88</v>
      </c>
      <c r="U248" t="s">
        <v>5079</v>
      </c>
      <c r="V248">
        <v>-3.0379999999999998</v>
      </c>
      <c r="W248">
        <v>-4.657</v>
      </c>
      <c r="X248">
        <v>8.0000000000000002E-3</v>
      </c>
      <c r="Y248">
        <v>0</v>
      </c>
      <c r="Z248">
        <v>0</v>
      </c>
      <c r="AA248">
        <v>0</v>
      </c>
    </row>
    <row r="249" spans="8:27">
      <c r="H249">
        <v>0.28999999999999998</v>
      </c>
      <c r="I249" s="168">
        <f t="shared" si="5"/>
        <v>0.36</v>
      </c>
      <c r="T249">
        <v>90</v>
      </c>
      <c r="U249" t="s">
        <v>5079</v>
      </c>
      <c r="V249">
        <v>-2.149</v>
      </c>
      <c r="W249">
        <v>-1.8620000000000001</v>
      </c>
      <c r="X249">
        <v>1.2E-2</v>
      </c>
      <c r="Y249">
        <v>0</v>
      </c>
      <c r="Z249">
        <v>0</v>
      </c>
      <c r="AA249">
        <v>0</v>
      </c>
    </row>
    <row r="250" spans="8:27">
      <c r="H250">
        <v>0.3</v>
      </c>
      <c r="I250" s="168">
        <f t="shared" si="5"/>
        <v>0.36</v>
      </c>
      <c r="K250">
        <v>0.94</v>
      </c>
      <c r="L250">
        <v>0</v>
      </c>
      <c r="T250">
        <v>92</v>
      </c>
      <c r="U250" t="s">
        <v>5079</v>
      </c>
      <c r="V250">
        <v>-4.29</v>
      </c>
      <c r="W250">
        <v>0.99299999999999999</v>
      </c>
      <c r="X250">
        <v>2E-3</v>
      </c>
      <c r="Y250">
        <v>0</v>
      </c>
      <c r="Z250">
        <v>0</v>
      </c>
      <c r="AA250">
        <v>0</v>
      </c>
    </row>
    <row r="251" spans="8:27">
      <c r="H251">
        <v>0.31</v>
      </c>
      <c r="I251" s="168">
        <f t="shared" si="5"/>
        <v>0.36</v>
      </c>
      <c r="K251">
        <v>0.94</v>
      </c>
      <c r="L251">
        <v>0.217</v>
      </c>
      <c r="T251">
        <v>94</v>
      </c>
      <c r="U251" t="s">
        <v>5079</v>
      </c>
      <c r="V251">
        <v>-3.952</v>
      </c>
      <c r="W251">
        <v>1.1240000000000001</v>
      </c>
      <c r="X251">
        <v>7.0000000000000001E-3</v>
      </c>
      <c r="Y251">
        <v>0</v>
      </c>
      <c r="Z251">
        <v>0</v>
      </c>
      <c r="AA251">
        <v>0</v>
      </c>
    </row>
    <row r="252" spans="8:27">
      <c r="H252">
        <v>0.32</v>
      </c>
      <c r="I252" s="168">
        <f t="shared" si="5"/>
        <v>0.36</v>
      </c>
      <c r="T252">
        <v>97</v>
      </c>
      <c r="U252" t="s">
        <v>5079</v>
      </c>
      <c r="V252">
        <v>-3.2480000000000002</v>
      </c>
      <c r="W252">
        <v>0.83499999999999996</v>
      </c>
      <c r="X252">
        <v>7.0000000000000001E-3</v>
      </c>
      <c r="Y252">
        <v>0</v>
      </c>
      <c r="Z252">
        <v>0</v>
      </c>
      <c r="AA252">
        <v>0</v>
      </c>
    </row>
    <row r="253" spans="8:27">
      <c r="H253">
        <v>0.33</v>
      </c>
      <c r="I253" s="168">
        <f t="shared" si="5"/>
        <v>0.36</v>
      </c>
      <c r="T253">
        <v>101</v>
      </c>
      <c r="U253" t="s">
        <v>5079</v>
      </c>
      <c r="V253">
        <v>-2.6339999999999999</v>
      </c>
      <c r="W253">
        <v>0.66200000000000003</v>
      </c>
      <c r="X253">
        <v>5.0000000000000001E-3</v>
      </c>
      <c r="Y253">
        <v>0</v>
      </c>
      <c r="Z253">
        <v>0</v>
      </c>
      <c r="AA253">
        <v>0</v>
      </c>
    </row>
    <row r="254" spans="8:27">
      <c r="H254">
        <v>0.34</v>
      </c>
      <c r="I254" s="168">
        <f t="shared" si="5"/>
        <v>0.36</v>
      </c>
      <c r="T254">
        <v>104</v>
      </c>
      <c r="U254" t="s">
        <v>5079</v>
      </c>
      <c r="V254">
        <v>-2.2410000000000001</v>
      </c>
      <c r="W254">
        <v>0.56100000000000005</v>
      </c>
      <c r="X254">
        <v>2E-3</v>
      </c>
      <c r="Y254">
        <v>0</v>
      </c>
      <c r="Z254">
        <v>0</v>
      </c>
      <c r="AA254">
        <v>0</v>
      </c>
    </row>
    <row r="255" spans="8:27">
      <c r="H255">
        <v>0.35</v>
      </c>
      <c r="I255" s="168">
        <f t="shared" si="5"/>
        <v>0.36</v>
      </c>
      <c r="T255">
        <v>107</v>
      </c>
      <c r="U255" t="s">
        <v>5079</v>
      </c>
      <c r="V255">
        <v>-1.9279999999999999</v>
      </c>
      <c r="W255">
        <v>0.443</v>
      </c>
      <c r="X255">
        <v>7.0000000000000001E-3</v>
      </c>
      <c r="Y255">
        <v>0</v>
      </c>
      <c r="Z255">
        <v>0</v>
      </c>
      <c r="AA255">
        <v>0</v>
      </c>
    </row>
    <row r="256" spans="8:27">
      <c r="H256">
        <v>0.36</v>
      </c>
      <c r="I256" s="168">
        <f t="shared" si="5"/>
        <v>0.36</v>
      </c>
      <c r="T256">
        <v>111</v>
      </c>
      <c r="U256" t="s">
        <v>5079</v>
      </c>
      <c r="V256">
        <v>-1.6220000000000001</v>
      </c>
      <c r="W256">
        <v>0.38900000000000001</v>
      </c>
      <c r="X256">
        <v>0.01</v>
      </c>
      <c r="Y256">
        <v>0</v>
      </c>
      <c r="Z256">
        <v>0</v>
      </c>
      <c r="AA256">
        <v>0</v>
      </c>
    </row>
    <row r="257" spans="8:27">
      <c r="H257">
        <v>0.37</v>
      </c>
      <c r="I257" s="168">
        <f t="shared" si="5"/>
        <v>0.36</v>
      </c>
      <c r="T257">
        <v>115</v>
      </c>
      <c r="U257" t="s">
        <v>5079</v>
      </c>
      <c r="V257">
        <v>-1.383</v>
      </c>
      <c r="W257">
        <v>0.33100000000000002</v>
      </c>
      <c r="X257">
        <v>7.0000000000000001E-3</v>
      </c>
      <c r="Y257">
        <v>0</v>
      </c>
      <c r="Z257">
        <v>0</v>
      </c>
      <c r="AA257">
        <v>0</v>
      </c>
    </row>
    <row r="258" spans="8:27">
      <c r="H258">
        <v>0.38</v>
      </c>
      <c r="I258" s="168">
        <f t="shared" si="5"/>
        <v>0.36</v>
      </c>
      <c r="T258">
        <v>116</v>
      </c>
      <c r="U258" t="s">
        <v>5079</v>
      </c>
      <c r="V258">
        <v>-0.06</v>
      </c>
      <c r="W258">
        <v>-0.06</v>
      </c>
      <c r="X258">
        <v>-0.371</v>
      </c>
      <c r="Y258">
        <v>-1.704</v>
      </c>
      <c r="Z258">
        <v>0</v>
      </c>
      <c r="AA258">
        <v>0.27600000000000002</v>
      </c>
    </row>
    <row r="259" spans="8:27">
      <c r="H259">
        <v>0.39</v>
      </c>
      <c r="I259" s="168">
        <f t="shared" si="5"/>
        <v>0.36</v>
      </c>
      <c r="T259">
        <v>120</v>
      </c>
      <c r="U259" t="s">
        <v>5079</v>
      </c>
      <c r="V259">
        <v>-1.2230000000000001</v>
      </c>
      <c r="W259">
        <v>0.28699999999999998</v>
      </c>
      <c r="X259">
        <v>0</v>
      </c>
      <c r="Y259">
        <v>0</v>
      </c>
      <c r="Z259">
        <v>0</v>
      </c>
      <c r="AA259">
        <v>0</v>
      </c>
    </row>
    <row r="260" spans="8:27">
      <c r="H260">
        <v>0.4</v>
      </c>
      <c r="I260" s="168">
        <f t="shared" si="5"/>
        <v>0.36</v>
      </c>
      <c r="T260">
        <v>121</v>
      </c>
      <c r="U260" t="s">
        <v>5079</v>
      </c>
      <c r="V260">
        <v>-1.123</v>
      </c>
      <c r="W260">
        <v>0.18099999999999999</v>
      </c>
      <c r="X260">
        <v>0</v>
      </c>
      <c r="Y260">
        <v>0</v>
      </c>
      <c r="Z260">
        <v>0</v>
      </c>
      <c r="AA260">
        <v>0</v>
      </c>
    </row>
    <row r="261" spans="8:27">
      <c r="H261">
        <v>0.41</v>
      </c>
      <c r="I261" s="168">
        <f t="shared" si="5"/>
        <v>0.36</v>
      </c>
      <c r="T261">
        <v>122</v>
      </c>
      <c r="U261" t="s">
        <v>5079</v>
      </c>
      <c r="V261">
        <v>-1.0820000000000001</v>
      </c>
      <c r="W261">
        <v>-0.16600000000000001</v>
      </c>
      <c r="X261">
        <v>8.0000000000000002E-3</v>
      </c>
      <c r="Y261">
        <v>0</v>
      </c>
      <c r="Z261">
        <v>0</v>
      </c>
      <c r="AA261">
        <v>0</v>
      </c>
    </row>
    <row r="262" spans="8:27">
      <c r="H262">
        <v>0.42</v>
      </c>
      <c r="I262" s="168">
        <f t="shared" si="5"/>
        <v>0.36</v>
      </c>
      <c r="T262">
        <v>124</v>
      </c>
      <c r="U262" t="s">
        <v>5079</v>
      </c>
      <c r="V262">
        <v>-0.92200000000000004</v>
      </c>
      <c r="W262">
        <v>-0.33700000000000002</v>
      </c>
      <c r="X262">
        <v>1.2E-2</v>
      </c>
      <c r="Y262">
        <v>0</v>
      </c>
      <c r="Z262">
        <v>0</v>
      </c>
      <c r="AA262">
        <v>0</v>
      </c>
    </row>
    <row r="263" spans="8:27">
      <c r="H263">
        <v>0.43</v>
      </c>
      <c r="I263" s="168">
        <f t="shared" si="5"/>
        <v>0.36</v>
      </c>
      <c r="T263">
        <v>125</v>
      </c>
      <c r="U263" t="s">
        <v>5079</v>
      </c>
      <c r="V263">
        <v>-0.81899999999999995</v>
      </c>
      <c r="W263">
        <v>-0.23100000000000001</v>
      </c>
      <c r="X263">
        <v>8.0000000000000002E-3</v>
      </c>
      <c r="Y263">
        <v>0</v>
      </c>
      <c r="Z263">
        <v>0</v>
      </c>
      <c r="AA263">
        <v>0</v>
      </c>
    </row>
    <row r="264" spans="8:27">
      <c r="H264">
        <v>0.44</v>
      </c>
      <c r="I264" s="168">
        <f t="shared" si="5"/>
        <v>0.36</v>
      </c>
      <c r="T264">
        <v>126</v>
      </c>
      <c r="U264" t="s">
        <v>5079</v>
      </c>
      <c r="V264">
        <v>-0.90400000000000003</v>
      </c>
      <c r="W264">
        <v>-9.8000000000000004E-2</v>
      </c>
      <c r="X264">
        <v>0</v>
      </c>
      <c r="Y264">
        <v>0</v>
      </c>
      <c r="Z264">
        <v>0</v>
      </c>
      <c r="AA264">
        <v>0</v>
      </c>
    </row>
    <row r="265" spans="8:27">
      <c r="H265">
        <v>0.45</v>
      </c>
      <c r="I265" s="168">
        <f t="shared" si="5"/>
        <v>0.36</v>
      </c>
      <c r="T265">
        <v>127</v>
      </c>
      <c r="U265" t="s">
        <v>5079</v>
      </c>
      <c r="V265">
        <v>-1.0409999999999999</v>
      </c>
      <c r="W265">
        <v>-0.17</v>
      </c>
      <c r="X265">
        <v>0</v>
      </c>
      <c r="Y265">
        <v>0</v>
      </c>
      <c r="Z265">
        <v>0</v>
      </c>
      <c r="AA265">
        <v>0</v>
      </c>
    </row>
    <row r="266" spans="8:27">
      <c r="H266">
        <v>0.46</v>
      </c>
      <c r="I266" s="168">
        <f t="shared" si="5"/>
        <v>0.36</v>
      </c>
      <c r="T266">
        <v>128</v>
      </c>
      <c r="U266" t="s">
        <v>5079</v>
      </c>
      <c r="V266">
        <v>-1.222</v>
      </c>
      <c r="W266">
        <v>-0.42699999999999999</v>
      </c>
      <c r="X266">
        <v>8.9999999999999993E-3</v>
      </c>
      <c r="Y266">
        <v>0</v>
      </c>
      <c r="Z266">
        <v>0</v>
      </c>
      <c r="AA266">
        <v>0</v>
      </c>
    </row>
    <row r="267" spans="8:27">
      <c r="H267">
        <v>0.47</v>
      </c>
      <c r="I267" s="168">
        <f t="shared" si="5"/>
        <v>0.36</v>
      </c>
      <c r="T267">
        <v>130</v>
      </c>
      <c r="U267" t="s">
        <v>5079</v>
      </c>
      <c r="V267">
        <v>-1.3320000000000001</v>
      </c>
      <c r="W267">
        <v>-0.66300000000000003</v>
      </c>
      <c r="X267">
        <v>1.2999999999999999E-2</v>
      </c>
      <c r="Y267">
        <v>0</v>
      </c>
      <c r="Z267">
        <v>0</v>
      </c>
      <c r="AA267">
        <v>0</v>
      </c>
    </row>
    <row r="268" spans="8:27">
      <c r="H268">
        <v>0.48</v>
      </c>
      <c r="I268" s="168">
        <f t="shared" si="5"/>
        <v>0.36</v>
      </c>
      <c r="T268">
        <v>131</v>
      </c>
      <c r="U268" t="s">
        <v>5079</v>
      </c>
      <c r="V268">
        <v>-1.5349999999999999</v>
      </c>
      <c r="W268">
        <v>-0.64200000000000002</v>
      </c>
      <c r="X268">
        <v>8.9999999999999993E-3</v>
      </c>
      <c r="Y268">
        <v>0</v>
      </c>
      <c r="Z268">
        <v>0</v>
      </c>
      <c r="AA268">
        <v>0</v>
      </c>
    </row>
    <row r="269" spans="8:27">
      <c r="H269">
        <v>0.49</v>
      </c>
      <c r="I269" s="168">
        <f t="shared" si="5"/>
        <v>0.36</v>
      </c>
      <c r="T269">
        <v>132</v>
      </c>
      <c r="U269" t="s">
        <v>5079</v>
      </c>
      <c r="V269">
        <v>-2.069</v>
      </c>
      <c r="W269">
        <v>-0.751</v>
      </c>
      <c r="X269">
        <v>1E-3</v>
      </c>
      <c r="Y269">
        <v>0</v>
      </c>
      <c r="Z269">
        <v>0</v>
      </c>
      <c r="AA269">
        <v>0</v>
      </c>
    </row>
    <row r="270" spans="8:27">
      <c r="H270">
        <v>0.5</v>
      </c>
      <c r="I270" s="168">
        <f t="shared" si="5"/>
        <v>0.36</v>
      </c>
      <c r="T270">
        <v>133</v>
      </c>
      <c r="U270" t="s">
        <v>5079</v>
      </c>
      <c r="V270">
        <v>-2.7650000000000001</v>
      </c>
      <c r="W270">
        <v>-1.23</v>
      </c>
      <c r="X270">
        <v>8.0000000000000002E-3</v>
      </c>
      <c r="Y270">
        <v>0</v>
      </c>
      <c r="Z270">
        <v>0</v>
      </c>
      <c r="AA270">
        <v>0</v>
      </c>
    </row>
    <row r="271" spans="8:27">
      <c r="H271">
        <v>0.51</v>
      </c>
      <c r="I271" s="168">
        <f t="shared" si="5"/>
        <v>0.36</v>
      </c>
      <c r="T271">
        <v>135</v>
      </c>
      <c r="U271" t="s">
        <v>5079</v>
      </c>
      <c r="V271">
        <v>-2.7410000000000001</v>
      </c>
      <c r="W271">
        <v>-1.5840000000000001</v>
      </c>
      <c r="X271">
        <v>1.0999999999999999E-2</v>
      </c>
      <c r="Y271">
        <v>0</v>
      </c>
      <c r="Z271">
        <v>0</v>
      </c>
      <c r="AA271">
        <v>0</v>
      </c>
    </row>
    <row r="272" spans="8:27">
      <c r="H272">
        <v>0.52</v>
      </c>
      <c r="I272" s="168">
        <f t="shared" si="5"/>
        <v>0.36</v>
      </c>
      <c r="T272">
        <v>136</v>
      </c>
      <c r="U272" t="s">
        <v>5079</v>
      </c>
      <c r="V272">
        <v>-2.851</v>
      </c>
      <c r="W272">
        <v>-1.452</v>
      </c>
      <c r="X272">
        <v>7.0000000000000001E-3</v>
      </c>
      <c r="Y272">
        <v>0</v>
      </c>
      <c r="Z272">
        <v>0</v>
      </c>
      <c r="AA272">
        <v>0</v>
      </c>
    </row>
    <row r="273" spans="8:27">
      <c r="H273">
        <v>0.53</v>
      </c>
      <c r="I273" s="168">
        <f t="shared" si="5"/>
        <v>0.36</v>
      </c>
      <c r="T273">
        <v>137</v>
      </c>
      <c r="U273" t="s">
        <v>5079</v>
      </c>
      <c r="V273">
        <v>-3.181</v>
      </c>
      <c r="W273">
        <v>-0.95899999999999996</v>
      </c>
      <c r="X273">
        <v>3.0000000000000001E-3</v>
      </c>
      <c r="Y273">
        <v>0</v>
      </c>
      <c r="Z273">
        <v>0</v>
      </c>
      <c r="AA273">
        <v>0</v>
      </c>
    </row>
    <row r="274" spans="8:27">
      <c r="H274">
        <v>0.54</v>
      </c>
      <c r="I274" s="168">
        <f t="shared" si="5"/>
        <v>0.36</v>
      </c>
      <c r="T274">
        <v>138</v>
      </c>
      <c r="U274" t="s">
        <v>5079</v>
      </c>
      <c r="V274">
        <v>-1.9530000000000001</v>
      </c>
      <c r="W274">
        <v>1.2609999999999999</v>
      </c>
      <c r="X274">
        <v>-5.0000000000000001E-3</v>
      </c>
      <c r="Y274">
        <v>0</v>
      </c>
      <c r="Z274">
        <v>0</v>
      </c>
      <c r="AA274">
        <v>0</v>
      </c>
    </row>
    <row r="275" spans="8:27">
      <c r="H275">
        <v>0.55000000000000004</v>
      </c>
      <c r="I275" s="168">
        <f t="shared" si="5"/>
        <v>0.36</v>
      </c>
      <c r="T275">
        <v>140</v>
      </c>
      <c r="U275" t="s">
        <v>5079</v>
      </c>
      <c r="V275">
        <v>-2.2210000000000001</v>
      </c>
      <c r="W275">
        <v>3.423</v>
      </c>
      <c r="X275">
        <v>4.0000000000000001E-3</v>
      </c>
      <c r="Y275">
        <v>0</v>
      </c>
      <c r="Z275">
        <v>0</v>
      </c>
      <c r="AA275">
        <v>0</v>
      </c>
    </row>
    <row r="276" spans="8:27">
      <c r="H276">
        <v>0.56000000000000005</v>
      </c>
      <c r="I276" s="168">
        <f t="shared" si="5"/>
        <v>0.36</v>
      </c>
    </row>
    <row r="277" spans="8:27">
      <c r="H277">
        <v>0.56999999999999995</v>
      </c>
      <c r="I277" s="168">
        <f t="shared" si="5"/>
        <v>0.36</v>
      </c>
      <c r="V277">
        <f>SUM(V184:V275)</f>
        <v>-96.689999999999955</v>
      </c>
    </row>
    <row r="278" spans="8:27">
      <c r="H278">
        <v>0.57999999999999996</v>
      </c>
      <c r="I278" s="168">
        <f t="shared" si="5"/>
        <v>0.36</v>
      </c>
    </row>
    <row r="279" spans="8:27">
      <c r="H279">
        <v>0.59</v>
      </c>
      <c r="I279" s="168">
        <f t="shared" si="5"/>
        <v>0.36</v>
      </c>
    </row>
    <row r="280" spans="8:27">
      <c r="H280">
        <v>0.6</v>
      </c>
      <c r="I280" s="168">
        <f t="shared" si="5"/>
        <v>0.36</v>
      </c>
    </row>
    <row r="281" spans="8:27">
      <c r="H281">
        <v>0.61</v>
      </c>
      <c r="I281" s="168">
        <f t="shared" si="5"/>
        <v>0.35605474489202127</v>
      </c>
    </row>
    <row r="282" spans="8:27">
      <c r="H282">
        <v>0.62</v>
      </c>
      <c r="I282" s="168">
        <f t="shared" si="5"/>
        <v>0.35221583298070425</v>
      </c>
    </row>
    <row r="283" spans="8:27">
      <c r="H283">
        <v>0.63</v>
      </c>
      <c r="I283" s="168">
        <f t="shared" si="5"/>
        <v>0.34847875090794972</v>
      </c>
    </row>
    <row r="284" spans="8:27">
      <c r="H284">
        <v>0.64</v>
      </c>
      <c r="I284" s="168">
        <f t="shared" si="5"/>
        <v>0.34483924457709886</v>
      </c>
    </row>
    <row r="285" spans="8:27">
      <c r="H285">
        <v>0.65</v>
      </c>
      <c r="I285" s="168">
        <f t="shared" si="5"/>
        <v>0.34129330049071599</v>
      </c>
    </row>
    <row r="286" spans="8:27">
      <c r="H286">
        <v>0.66</v>
      </c>
      <c r="I286" s="168">
        <f t="shared" ref="I286:I349" si="6">IF(H286&lt;$C$221/3,   ($C$222*$C$219/$C$223)*(1+(3*($C$220-1)*H286/$C$221)),   IF(H286&lt;=$C$221,   $C$222*$C$219*$C$220/$C$223,   $C$222*$C$219*$C$220/$C$223*($C$221/H286)^(2/3)   ))</f>
        <v>0.33783712869481103</v>
      </c>
    </row>
    <row r="287" spans="8:27">
      <c r="H287">
        <v>0.67</v>
      </c>
      <c r="I287" s="168">
        <f t="shared" si="6"/>
        <v>0.33446714716925113</v>
      </c>
    </row>
    <row r="288" spans="8:27">
      <c r="H288">
        <v>0.68</v>
      </c>
      <c r="I288" s="168">
        <f t="shared" si="6"/>
        <v>0.33117996752222112</v>
      </c>
    </row>
    <row r="289" spans="8:9">
      <c r="H289">
        <v>0.69</v>
      </c>
      <c r="I289" s="168">
        <f t="shared" si="6"/>
        <v>0.32797238186242872</v>
      </c>
    </row>
    <row r="290" spans="8:9">
      <c r="H290">
        <v>0.7</v>
      </c>
      <c r="I290" s="168">
        <f t="shared" si="6"/>
        <v>0.3248413507366138</v>
      </c>
    </row>
    <row r="291" spans="8:9">
      <c r="H291">
        <v>0.71</v>
      </c>
      <c r="I291" s="168">
        <f t="shared" si="6"/>
        <v>0.32178399203209451</v>
      </c>
    </row>
    <row r="292" spans="8:9">
      <c r="H292">
        <v>0.72</v>
      </c>
      <c r="I292" s="168">
        <f t="shared" si="6"/>
        <v>0.31879757075478332</v>
      </c>
    </row>
    <row r="293" spans="8:9">
      <c r="H293">
        <v>0.73</v>
      </c>
      <c r="I293" s="168">
        <f t="shared" si="6"/>
        <v>0.31587948960253448</v>
      </c>
    </row>
    <row r="294" spans="8:9">
      <c r="H294">
        <v>0.74</v>
      </c>
      <c r="I294" s="168">
        <f t="shared" si="6"/>
        <v>0.3130272802620081</v>
      </c>
    </row>
    <row r="295" spans="8:9">
      <c r="H295">
        <v>0.75</v>
      </c>
      <c r="I295" s="168">
        <f t="shared" si="6"/>
        <v>0.31023859536459125</v>
      </c>
    </row>
    <row r="296" spans="8:9">
      <c r="H296">
        <v>0.76</v>
      </c>
      <c r="I296" s="168">
        <f t="shared" si="6"/>
        <v>0.3075112010434351</v>
      </c>
    </row>
    <row r="297" spans="8:9">
      <c r="H297">
        <v>0.77</v>
      </c>
      <c r="I297" s="168">
        <f t="shared" si="6"/>
        <v>0.30484297003944899</v>
      </c>
    </row>
    <row r="298" spans="8:9">
      <c r="H298">
        <v>0.78</v>
      </c>
      <c r="I298" s="168">
        <f t="shared" si="6"/>
        <v>0.30223187530922929</v>
      </c>
    </row>
    <row r="299" spans="8:9">
      <c r="H299">
        <v>0.79</v>
      </c>
      <c r="I299" s="168">
        <f t="shared" si="6"/>
        <v>0.29967598409247465</v>
      </c>
    </row>
    <row r="300" spans="8:9">
      <c r="H300">
        <v>0.8</v>
      </c>
      <c r="I300" s="168">
        <f t="shared" si="6"/>
        <v>0.29717345240051635</v>
      </c>
    </row>
    <row r="301" spans="8:9">
      <c r="H301">
        <v>0.81</v>
      </c>
      <c r="I301" s="168">
        <f t="shared" si="6"/>
        <v>0.29472251989123088</v>
      </c>
    </row>
    <row r="302" spans="8:9">
      <c r="H302">
        <v>0.82</v>
      </c>
      <c r="I302" s="168">
        <f t="shared" si="6"/>
        <v>0.29232150509885663</v>
      </c>
    </row>
    <row r="303" spans="8:9">
      <c r="H303">
        <v>0.83</v>
      </c>
      <c r="I303" s="168">
        <f t="shared" si="6"/>
        <v>0.28996880099015032</v>
      </c>
    </row>
    <row r="304" spans="8:9">
      <c r="H304">
        <v>0.84</v>
      </c>
      <c r="I304" s="168">
        <f t="shared" si="6"/>
        <v>0.28766287082093062</v>
      </c>
    </row>
    <row r="305" spans="8:9">
      <c r="H305">
        <v>0.85</v>
      </c>
      <c r="I305" s="168">
        <f t="shared" si="6"/>
        <v>0.28540224426940236</v>
      </c>
    </row>
    <row r="306" spans="8:9">
      <c r="H306">
        <v>0.86</v>
      </c>
      <c r="I306" s="168">
        <f t="shared" si="6"/>
        <v>0.28318551382476292</v>
      </c>
    </row>
    <row r="307" spans="8:9">
      <c r="H307">
        <v>0.87</v>
      </c>
      <c r="I307" s="168">
        <f t="shared" si="6"/>
        <v>0.28101133141149121</v>
      </c>
    </row>
    <row r="308" spans="8:9">
      <c r="H308">
        <v>0.88</v>
      </c>
      <c r="I308" s="168">
        <f t="shared" si="6"/>
        <v>0.27887840523142932</v>
      </c>
    </row>
    <row r="309" spans="8:9">
      <c r="H309">
        <v>0.89</v>
      </c>
      <c r="I309" s="168">
        <f t="shared" si="6"/>
        <v>0.27678549680731312</v>
      </c>
    </row>
    <row r="310" spans="8:9">
      <c r="H310">
        <v>0.9</v>
      </c>
      <c r="I310" s="168">
        <f t="shared" si="6"/>
        <v>0.27473141821279962</v>
      </c>
    </row>
    <row r="311" spans="8:9">
      <c r="H311">
        <v>0.91</v>
      </c>
      <c r="I311" s="168">
        <f t="shared" si="6"/>
        <v>0.27271502947530524</v>
      </c>
    </row>
    <row r="312" spans="8:9">
      <c r="H312">
        <v>0.92</v>
      </c>
      <c r="I312" s="168">
        <f t="shared" si="6"/>
        <v>0.27073523613910677</v>
      </c>
    </row>
    <row r="313" spans="8:9">
      <c r="H313">
        <v>0.93</v>
      </c>
      <c r="I313" s="168">
        <f t="shared" si="6"/>
        <v>0.26879098697719844</v>
      </c>
    </row>
    <row r="314" spans="8:9">
      <c r="H314">
        <v>0.94</v>
      </c>
      <c r="I314" s="168">
        <f t="shared" si="6"/>
        <v>0.26688127184133364</v>
      </c>
    </row>
    <row r="315" spans="8:9">
      <c r="H315">
        <v>0.95</v>
      </c>
      <c r="I315" s="168">
        <f t="shared" si="6"/>
        <v>0.26500511964053813</v>
      </c>
    </row>
    <row r="316" spans="8:9">
      <c r="H316">
        <v>0.96</v>
      </c>
      <c r="I316" s="168">
        <f t="shared" si="6"/>
        <v>0.26316159643915793</v>
      </c>
    </row>
    <row r="317" spans="8:9">
      <c r="H317">
        <v>0.97</v>
      </c>
      <c r="I317" s="168">
        <f t="shared" si="6"/>
        <v>0.26134980366620997</v>
      </c>
    </row>
    <row r="318" spans="8:9">
      <c r="H318">
        <v>0.98</v>
      </c>
      <c r="I318" s="168">
        <f t="shared" si="6"/>
        <v>0.25956887642845317</v>
      </c>
    </row>
    <row r="319" spans="8:9">
      <c r="H319">
        <v>0.99</v>
      </c>
      <c r="I319" s="168">
        <f t="shared" si="6"/>
        <v>0.25781798192018207</v>
      </c>
    </row>
    <row r="320" spans="8:9">
      <c r="H320">
        <v>1</v>
      </c>
      <c r="I320" s="168">
        <f t="shared" si="6"/>
        <v>0.25609631792328447</v>
      </c>
    </row>
    <row r="321" spans="8:9">
      <c r="H321">
        <v>1.01</v>
      </c>
      <c r="I321" s="168">
        <f t="shared" si="6"/>
        <v>0.25440311139159472</v>
      </c>
    </row>
    <row r="322" spans="8:9">
      <c r="H322">
        <v>1.02</v>
      </c>
      <c r="I322" s="168">
        <f t="shared" si="6"/>
        <v>0.25273761711402432</v>
      </c>
    </row>
    <row r="323" spans="8:9">
      <c r="H323">
        <v>1.03</v>
      </c>
      <c r="I323" s="168">
        <f t="shared" si="6"/>
        <v>0.25109911645136246</v>
      </c>
    </row>
    <row r="324" spans="8:9">
      <c r="H324">
        <v>1.04</v>
      </c>
      <c r="I324" s="168">
        <f t="shared" si="6"/>
        <v>0.24948691614201682</v>
      </c>
    </row>
    <row r="325" spans="8:9">
      <c r="H325">
        <v>1.05</v>
      </c>
      <c r="I325" s="168">
        <f t="shared" si="6"/>
        <v>0.24790034717230935</v>
      </c>
    </row>
    <row r="326" spans="8:9">
      <c r="H326">
        <v>1.06</v>
      </c>
      <c r="I326" s="168">
        <f t="shared" si="6"/>
        <v>0.24633876370726165</v>
      </c>
    </row>
    <row r="327" spans="8:9">
      <c r="H327">
        <v>1.07</v>
      </c>
      <c r="I327" s="168">
        <f t="shared" si="6"/>
        <v>0.2448015420780946</v>
      </c>
    </row>
    <row r="328" spans="8:9">
      <c r="H328">
        <v>1.08</v>
      </c>
      <c r="I328" s="168">
        <f t="shared" si="6"/>
        <v>0.24328807982293599</v>
      </c>
    </row>
    <row r="329" spans="8:9">
      <c r="H329">
        <v>1.0900000000000001</v>
      </c>
      <c r="I329" s="168">
        <f t="shared" si="6"/>
        <v>0.24179779477747679</v>
      </c>
    </row>
    <row r="330" spans="8:9">
      <c r="H330">
        <v>1.1000000000000001</v>
      </c>
      <c r="I330" s="168">
        <f t="shared" si="6"/>
        <v>0.24033012421254424</v>
      </c>
    </row>
    <row r="331" spans="8:9">
      <c r="H331">
        <v>1.1100000000000001</v>
      </c>
      <c r="I331" s="168">
        <f t="shared" si="6"/>
        <v>0.2388845240157694</v>
      </c>
    </row>
    <row r="332" spans="8:9">
      <c r="H332">
        <v>1.1200000000000001</v>
      </c>
      <c r="I332" s="168">
        <f t="shared" si="6"/>
        <v>0.23746046791472145</v>
      </c>
    </row>
    <row r="333" spans="8:9">
      <c r="H333">
        <v>1.1299999999999999</v>
      </c>
      <c r="I333" s="168">
        <f t="shared" si="6"/>
        <v>0.23605744673905688</v>
      </c>
    </row>
    <row r="334" spans="8:9">
      <c r="H334">
        <v>1.1399999999999999</v>
      </c>
      <c r="I334" s="168">
        <f t="shared" si="6"/>
        <v>0.2346749677194008</v>
      </c>
    </row>
    <row r="335" spans="8:9">
      <c r="H335">
        <v>1.1499999999999999</v>
      </c>
      <c r="I335" s="168">
        <f t="shared" si="6"/>
        <v>0.23331255382082614</v>
      </c>
    </row>
    <row r="336" spans="8:9">
      <c r="H336">
        <v>1.1599999999999999</v>
      </c>
      <c r="I336" s="168">
        <f t="shared" si="6"/>
        <v>0.23196974310894033</v>
      </c>
    </row>
    <row r="337" spans="8:9">
      <c r="H337">
        <v>1.17</v>
      </c>
      <c r="I337" s="168">
        <f t="shared" si="6"/>
        <v>0.23064608814671833</v>
      </c>
    </row>
    <row r="338" spans="8:9">
      <c r="H338">
        <v>1.18</v>
      </c>
      <c r="I338" s="168">
        <f t="shared" si="6"/>
        <v>0.22934115542034283</v>
      </c>
    </row>
    <row r="339" spans="8:9">
      <c r="H339">
        <v>1.19</v>
      </c>
      <c r="I339" s="168">
        <f t="shared" si="6"/>
        <v>0.22805452479242433</v>
      </c>
    </row>
    <row r="340" spans="8:9">
      <c r="H340">
        <v>1.2</v>
      </c>
      <c r="I340" s="168">
        <f t="shared" si="6"/>
        <v>0.22678578898107715</v>
      </c>
    </row>
    <row r="341" spans="8:9">
      <c r="H341">
        <v>1.21</v>
      </c>
      <c r="I341" s="168">
        <f t="shared" si="6"/>
        <v>0.22553455306342568</v>
      </c>
    </row>
    <row r="342" spans="8:9">
      <c r="H342">
        <v>1.22</v>
      </c>
      <c r="I342" s="168">
        <f t="shared" si="6"/>
        <v>0.22430043400220334</v>
      </c>
    </row>
    <row r="343" spans="8:9">
      <c r="H343">
        <v>1.23</v>
      </c>
      <c r="I343" s="168">
        <f t="shared" si="6"/>
        <v>0.22308306019419175</v>
      </c>
    </row>
    <row r="344" spans="8:9">
      <c r="H344">
        <v>1.24</v>
      </c>
      <c r="I344" s="168">
        <f t="shared" si="6"/>
        <v>0.22188207103932309</v>
      </c>
    </row>
    <row r="345" spans="8:9">
      <c r="H345">
        <v>1.25</v>
      </c>
      <c r="I345" s="168">
        <f t="shared" si="6"/>
        <v>0.22069711652934326</v>
      </c>
    </row>
    <row r="346" spans="8:9">
      <c r="H346">
        <v>1.26</v>
      </c>
      <c r="I346" s="168">
        <f t="shared" si="6"/>
        <v>0.21952785685499901</v>
      </c>
    </row>
    <row r="347" spans="8:9">
      <c r="H347">
        <v>1.27</v>
      </c>
      <c r="I347" s="168">
        <f t="shared" si="6"/>
        <v>0.21837396203077505</v>
      </c>
    </row>
    <row r="348" spans="8:9">
      <c r="H348">
        <v>1.28</v>
      </c>
      <c r="I348" s="168">
        <f t="shared" si="6"/>
        <v>0.21723511153626671</v>
      </c>
    </row>
    <row r="349" spans="8:9">
      <c r="H349">
        <v>1.29</v>
      </c>
      <c r="I349" s="168">
        <f t="shared" si="6"/>
        <v>0.21611099397332639</v>
      </c>
    </row>
    <row r="350" spans="8:9">
      <c r="H350">
        <v>1.3</v>
      </c>
      <c r="I350" s="168">
        <f t="shared" ref="I350:I413" si="7">IF(H350&lt;$C$221/3,   ($C$222*$C$219/$C$223)*(1+(3*($C$220-1)*H350/$C$221)),   IF(H350&lt;=$C$221,   $C$222*$C$219*$C$220/$C$223,   $C$222*$C$219*$C$220/$C$223*($C$221/H350)^(2/3)   ))</f>
        <v>0.21500130673817466</v>
      </c>
    </row>
    <row r="351" spans="8:9">
      <c r="H351">
        <v>1.31</v>
      </c>
      <c r="I351" s="168">
        <f t="shared" si="7"/>
        <v>0.21390575570771253</v>
      </c>
    </row>
    <row r="352" spans="8:9">
      <c r="H352">
        <v>1.32</v>
      </c>
      <c r="I352" s="168">
        <f t="shared" si="7"/>
        <v>0.21282405493931786</v>
      </c>
    </row>
    <row r="353" spans="8:9">
      <c r="H353">
        <v>1.33</v>
      </c>
      <c r="I353" s="168">
        <f t="shared" si="7"/>
        <v>0.21175592638344826</v>
      </c>
    </row>
    <row r="354" spans="8:9">
      <c r="H354">
        <v>1.34</v>
      </c>
      <c r="I354" s="168">
        <f t="shared" si="7"/>
        <v>0.21070109960841296</v>
      </c>
    </row>
    <row r="355" spans="8:9">
      <c r="H355">
        <v>1.35</v>
      </c>
      <c r="I355" s="168">
        <f t="shared" si="7"/>
        <v>0.20965931153671172</v>
      </c>
    </row>
    <row r="356" spans="8:9">
      <c r="H356">
        <v>1.36</v>
      </c>
      <c r="I356" s="168">
        <f t="shared" si="7"/>
        <v>0.20863030619237341</v>
      </c>
    </row>
    <row r="357" spans="8:9">
      <c r="H357">
        <v>1.37</v>
      </c>
      <c r="I357" s="168">
        <f t="shared" si="7"/>
        <v>0.20761383445875817</v>
      </c>
    </row>
    <row r="358" spans="8:9">
      <c r="H358">
        <v>1.38</v>
      </c>
      <c r="I358" s="168">
        <f t="shared" si="7"/>
        <v>0.20660965384631674</v>
      </c>
    </row>
    <row r="359" spans="8:9">
      <c r="H359">
        <v>1.39</v>
      </c>
      <c r="I359" s="168">
        <f t="shared" si="7"/>
        <v>0.20561752826982926</v>
      </c>
    </row>
    <row r="360" spans="8:9">
      <c r="H360">
        <v>1.4</v>
      </c>
      <c r="I360" s="168">
        <f t="shared" si="7"/>
        <v>0.20463722783467156</v>
      </c>
    </row>
    <row r="361" spans="8:9">
      <c r="H361">
        <v>1.41</v>
      </c>
      <c r="I361" s="168">
        <f t="shared" si="7"/>
        <v>0.20366852863168136</v>
      </c>
    </row>
    <row r="362" spans="8:9">
      <c r="H362">
        <v>1.42</v>
      </c>
      <c r="I362" s="168">
        <f t="shared" si="7"/>
        <v>0.20271121254022001</v>
      </c>
    </row>
    <row r="363" spans="8:9">
      <c r="H363">
        <v>1.43</v>
      </c>
      <c r="I363" s="168">
        <f t="shared" si="7"/>
        <v>0.20176506703904798</v>
      </c>
    </row>
    <row r="364" spans="8:9">
      <c r="H364">
        <v>1.44</v>
      </c>
      <c r="I364" s="168">
        <f t="shared" si="7"/>
        <v>0.20082988502465088</v>
      </c>
    </row>
    <row r="365" spans="8:9">
      <c r="H365">
        <v>1.45</v>
      </c>
      <c r="I365" s="168">
        <f t="shared" si="7"/>
        <v>0.19990546463667425</v>
      </c>
    </row>
    <row r="366" spans="8:9">
      <c r="H366">
        <v>1.46</v>
      </c>
      <c r="I366" s="168">
        <f t="shared" si="7"/>
        <v>0.19899160909014094</v>
      </c>
    </row>
    <row r="367" spans="8:9">
      <c r="H367">
        <v>1.47</v>
      </c>
      <c r="I367" s="168">
        <f t="shared" si="7"/>
        <v>0.19808812651414412</v>
      </c>
    </row>
    <row r="368" spans="8:9">
      <c r="H368">
        <v>1.48</v>
      </c>
      <c r="I368" s="168">
        <f t="shared" si="7"/>
        <v>0.19719482979672298</v>
      </c>
    </row>
    <row r="369" spans="8:9">
      <c r="H369">
        <v>1.49</v>
      </c>
      <c r="I369" s="168">
        <f t="shared" si="7"/>
        <v>0.19631153643564539</v>
      </c>
    </row>
    <row r="370" spans="8:9">
      <c r="H370">
        <v>1.5</v>
      </c>
      <c r="I370" s="168">
        <f t="shared" si="7"/>
        <v>0.19543806839483324</v>
      </c>
    </row>
    <row r="371" spans="8:9">
      <c r="H371">
        <v>1.51</v>
      </c>
      <c r="I371" s="168">
        <f t="shared" si="7"/>
        <v>0.19457425196618233</v>
      </c>
    </row>
    <row r="372" spans="8:9">
      <c r="H372">
        <v>1.52</v>
      </c>
      <c r="I372" s="168">
        <f t="shared" si="7"/>
        <v>0.19371991763653909</v>
      </c>
    </row>
    <row r="373" spans="8:9">
      <c r="H373">
        <v>1.53</v>
      </c>
      <c r="I373" s="168">
        <f t="shared" si="7"/>
        <v>0.19287489995960955</v>
      </c>
    </row>
    <row r="374" spans="8:9">
      <c r="H374">
        <v>1.54</v>
      </c>
      <c r="I374" s="168">
        <f t="shared" si="7"/>
        <v>0.19203903743258699</v>
      </c>
    </row>
    <row r="375" spans="8:9">
      <c r="H375">
        <v>1.55</v>
      </c>
      <c r="I375" s="168">
        <f t="shared" si="7"/>
        <v>0.19121217237729457</v>
      </c>
    </row>
    <row r="376" spans="8:9">
      <c r="H376">
        <v>1.56</v>
      </c>
      <c r="I376" s="168">
        <f t="shared" si="7"/>
        <v>0.19039415082565028</v>
      </c>
    </row>
    <row r="377" spans="8:9">
      <c r="H377">
        <v>1.57</v>
      </c>
      <c r="I377" s="168">
        <f t="shared" si="7"/>
        <v>0.1895848224092701</v>
      </c>
    </row>
    <row r="378" spans="8:9">
      <c r="H378">
        <v>1.58</v>
      </c>
      <c r="I378" s="168">
        <f t="shared" si="7"/>
        <v>0.18878404025303502</v>
      </c>
    </row>
    <row r="379" spans="8:9">
      <c r="H379">
        <v>1.59</v>
      </c>
      <c r="I379" s="168">
        <f t="shared" si="7"/>
        <v>0.18799166087245484</v>
      </c>
    </row>
    <row r="380" spans="8:9">
      <c r="H380">
        <v>1.6</v>
      </c>
      <c r="I380" s="168">
        <f t="shared" si="7"/>
        <v>0.18720754407467136</v>
      </c>
    </row>
    <row r="381" spans="8:9">
      <c r="H381">
        <v>1.61</v>
      </c>
      <c r="I381" s="168">
        <f t="shared" si="7"/>
        <v>0.18643155286294927</v>
      </c>
    </row>
    <row r="382" spans="8:9">
      <c r="H382">
        <v>1.62</v>
      </c>
      <c r="I382" s="168">
        <f t="shared" si="7"/>
        <v>0.18566355334451112</v>
      </c>
    </row>
    <row r="383" spans="8:9">
      <c r="H383">
        <v>1.63</v>
      </c>
      <c r="I383" s="168">
        <f t="shared" si="7"/>
        <v>0.18490341464158036</v>
      </c>
    </row>
    <row r="384" spans="8:9">
      <c r="H384">
        <v>1.64</v>
      </c>
      <c r="I384" s="168">
        <f t="shared" si="7"/>
        <v>0.1841510088055005</v>
      </c>
    </row>
    <row r="385" spans="8:9">
      <c r="H385">
        <v>1.65</v>
      </c>
      <c r="I385" s="168">
        <f t="shared" si="7"/>
        <v>0.18340621073380717</v>
      </c>
    </row>
    <row r="386" spans="8:9">
      <c r="H386">
        <v>1.66</v>
      </c>
      <c r="I386" s="168">
        <f t="shared" si="7"/>
        <v>0.18266889809013387</v>
      </c>
    </row>
    <row r="387" spans="8:9">
      <c r="H387">
        <v>1.67</v>
      </c>
      <c r="I387" s="168">
        <f t="shared" si="7"/>
        <v>0.18193895122683812</v>
      </c>
    </row>
    <row r="388" spans="8:9">
      <c r="H388">
        <v>1.68</v>
      </c>
      <c r="I388" s="168">
        <f t="shared" si="7"/>
        <v>0.18121625311024009</v>
      </c>
    </row>
    <row r="389" spans="8:9">
      <c r="H389">
        <v>1.69</v>
      </c>
      <c r="I389" s="168">
        <f t="shared" si="7"/>
        <v>0.18050068924837046</v>
      </c>
    </row>
    <row r="390" spans="8:9">
      <c r="H390">
        <v>1.7</v>
      </c>
      <c r="I390" s="168">
        <f t="shared" si="7"/>
        <v>0.17979214762112924</v>
      </c>
    </row>
    <row r="391" spans="8:9">
      <c r="H391">
        <v>1.71</v>
      </c>
      <c r="I391" s="168">
        <f t="shared" si="7"/>
        <v>0.17909051861276098</v>
      </c>
    </row>
    <row r="392" spans="8:9">
      <c r="H392">
        <v>1.72</v>
      </c>
      <c r="I392" s="168">
        <f t="shared" si="7"/>
        <v>0.17839569494655724</v>
      </c>
    </row>
    <row r="393" spans="8:9">
      <c r="H393">
        <v>1.73</v>
      </c>
      <c r="I393" s="168">
        <f t="shared" si="7"/>
        <v>0.17770757162169945</v>
      </c>
    </row>
    <row r="394" spans="8:9">
      <c r="H394">
        <v>1.74</v>
      </c>
      <c r="I394" s="168">
        <f t="shared" si="7"/>
        <v>0.17702604585216106</v>
      </c>
    </row>
    <row r="395" spans="8:9">
      <c r="H395">
        <v>1.75</v>
      </c>
      <c r="I395" s="168">
        <f t="shared" si="7"/>
        <v>0.17635101700758984</v>
      </c>
    </row>
    <row r="396" spans="8:9">
      <c r="H396">
        <v>1.76</v>
      </c>
      <c r="I396" s="168">
        <f t="shared" si="7"/>
        <v>0.17568238655609517</v>
      </c>
    </row>
    <row r="397" spans="8:9">
      <c r="H397">
        <v>1.77</v>
      </c>
      <c r="I397" s="168">
        <f t="shared" si="7"/>
        <v>0.17502005800886916</v>
      </c>
    </row>
    <row r="398" spans="8:9">
      <c r="H398">
        <v>1.78</v>
      </c>
      <c r="I398" s="168">
        <f t="shared" si="7"/>
        <v>0.17436393686657201</v>
      </c>
    </row>
    <row r="399" spans="8:9">
      <c r="H399">
        <v>1.79</v>
      </c>
      <c r="I399" s="168">
        <f t="shared" si="7"/>
        <v>0.17371393056741666</v>
      </c>
    </row>
    <row r="400" spans="8:9">
      <c r="H400">
        <v>1.8</v>
      </c>
      <c r="I400" s="168">
        <f t="shared" si="7"/>
        <v>0.173069948436889</v>
      </c>
    </row>
    <row r="401" spans="8:9">
      <c r="H401">
        <v>1.81</v>
      </c>
      <c r="I401" s="168">
        <f t="shared" si="7"/>
        <v>0.17243190163904393</v>
      </c>
    </row>
    <row r="402" spans="8:9">
      <c r="H402">
        <v>1.82</v>
      </c>
      <c r="I402" s="168">
        <f t="shared" si="7"/>
        <v>0.17179970312931891</v>
      </c>
    </row>
    <row r="403" spans="8:9">
      <c r="H403">
        <v>1.83</v>
      </c>
      <c r="I403" s="168">
        <f t="shared" si="7"/>
        <v>0.17117326760881052</v>
      </c>
    </row>
    <row r="404" spans="8:9">
      <c r="H404">
        <v>1.84</v>
      </c>
      <c r="I404" s="168">
        <f t="shared" si="7"/>
        <v>0.17055251147995992</v>
      </c>
    </row>
    <row r="405" spans="8:9">
      <c r="H405">
        <v>1.85</v>
      </c>
      <c r="I405" s="168">
        <f t="shared" si="7"/>
        <v>0.16993735280359717</v>
      </c>
    </row>
    <row r="406" spans="8:9">
      <c r="H406">
        <v>1.86</v>
      </c>
      <c r="I406" s="168">
        <f t="shared" si="7"/>
        <v>0.16932771125729554</v>
      </c>
    </row>
    <row r="407" spans="8:9">
      <c r="H407">
        <v>1.87</v>
      </c>
      <c r="I407" s="168">
        <f t="shared" si="7"/>
        <v>0.16872350809498857</v>
      </c>
    </row>
    <row r="408" spans="8:9">
      <c r="H408">
        <v>1.88</v>
      </c>
      <c r="I408" s="168">
        <f t="shared" si="7"/>
        <v>0.16812466610780608</v>
      </c>
    </row>
    <row r="409" spans="8:9">
      <c r="H409">
        <v>1.89</v>
      </c>
      <c r="I409" s="168">
        <f t="shared" si="7"/>
        <v>0.1675311095860843</v>
      </c>
    </row>
    <row r="410" spans="8:9">
      <c r="H410">
        <v>1.9</v>
      </c>
      <c r="I410" s="168">
        <f t="shared" si="7"/>
        <v>0.16694276428251165</v>
      </c>
    </row>
    <row r="411" spans="8:9">
      <c r="H411">
        <v>1.91</v>
      </c>
      <c r="I411" s="168">
        <f t="shared" si="7"/>
        <v>0.16635955737636735</v>
      </c>
    </row>
    <row r="412" spans="8:9">
      <c r="H412">
        <v>1.92</v>
      </c>
      <c r="I412" s="168">
        <f t="shared" si="7"/>
        <v>0.16578141743881741</v>
      </c>
    </row>
    <row r="413" spans="8:9">
      <c r="H413">
        <v>1.93</v>
      </c>
      <c r="I413" s="168">
        <f t="shared" si="7"/>
        <v>0.1652082743992298</v>
      </c>
    </row>
    <row r="414" spans="8:9">
      <c r="H414">
        <v>1.94</v>
      </c>
      <c r="I414" s="168">
        <f t="shared" ref="I414:I477" si="8">IF(H414&lt;$C$221/3,   ($C$222*$C$219/$C$223)*(1+(3*($C$220-1)*H414/$C$221)),   IF(H414&lt;=$C$221,   $C$222*$C$219*$C$220/$C$223,   $C$222*$C$219*$C$220/$C$223*($C$221/H414)^(2/3)   ))</f>
        <v>0.16464005951247512</v>
      </c>
    </row>
    <row r="415" spans="8:9">
      <c r="H415">
        <v>1.95</v>
      </c>
      <c r="I415" s="168">
        <f t="shared" si="8"/>
        <v>0.16407670532717744</v>
      </c>
    </row>
    <row r="416" spans="8:9">
      <c r="H416">
        <v>1.96</v>
      </c>
      <c r="I416" s="168">
        <f t="shared" si="8"/>
        <v>0.16351814565488465</v>
      </c>
    </row>
    <row r="417" spans="8:9">
      <c r="H417">
        <v>1.97</v>
      </c>
      <c r="I417" s="168">
        <f t="shared" si="8"/>
        <v>0.16296431554012586</v>
      </c>
    </row>
    <row r="418" spans="8:9">
      <c r="H418">
        <v>1.98</v>
      </c>
      <c r="I418" s="168">
        <f t="shared" si="8"/>
        <v>0.16241515123132663</v>
      </c>
    </row>
    <row r="419" spans="8:9">
      <c r="H419">
        <v>1.99</v>
      </c>
      <c r="I419" s="168">
        <f t="shared" si="8"/>
        <v>0.16187059015255323</v>
      </c>
    </row>
    <row r="420" spans="8:9">
      <c r="H420">
        <v>2</v>
      </c>
      <c r="I420" s="168">
        <f t="shared" si="8"/>
        <v>0.1613305708760579</v>
      </c>
    </row>
    <row r="421" spans="8:9">
      <c r="H421">
        <v>2.0099999999999998</v>
      </c>
      <c r="I421" s="168">
        <f t="shared" si="8"/>
        <v>0.16079503309559909</v>
      </c>
    </row>
    <row r="422" spans="8:9">
      <c r="H422">
        <v>2.02</v>
      </c>
      <c r="I422" s="168">
        <f t="shared" si="8"/>
        <v>0.16026391760051018</v>
      </c>
    </row>
    <row r="423" spans="8:9">
      <c r="H423">
        <v>2.0299999999999998</v>
      </c>
      <c r="I423" s="168">
        <f t="shared" si="8"/>
        <v>0.15973716625049372</v>
      </c>
    </row>
    <row r="424" spans="8:9">
      <c r="H424">
        <v>2.04</v>
      </c>
      <c r="I424" s="168">
        <f t="shared" si="8"/>
        <v>0.159214721951115</v>
      </c>
    </row>
    <row r="425" spans="8:9">
      <c r="H425">
        <v>2.0499999999999998</v>
      </c>
      <c r="I425" s="168">
        <f t="shared" si="8"/>
        <v>0.15869652862997488</v>
      </c>
    </row>
    <row r="426" spans="8:9">
      <c r="H426">
        <v>2.06</v>
      </c>
      <c r="I426" s="168">
        <f t="shared" si="8"/>
        <v>0.15818253121353781</v>
      </c>
    </row>
    <row r="427" spans="8:9">
      <c r="H427">
        <v>2.0699999999999998</v>
      </c>
      <c r="I427" s="168">
        <f t="shared" si="8"/>
        <v>0.157672675604595</v>
      </c>
    </row>
    <row r="428" spans="8:9">
      <c r="H428">
        <v>2.08</v>
      </c>
      <c r="I428" s="168">
        <f t="shared" si="8"/>
        <v>0.157166908660342</v>
      </c>
    </row>
    <row r="429" spans="8:9">
      <c r="H429">
        <v>2.09</v>
      </c>
      <c r="I429" s="168">
        <f t="shared" si="8"/>
        <v>0.15666517817105111</v>
      </c>
    </row>
    <row r="430" spans="8:9">
      <c r="H430">
        <v>2.1</v>
      </c>
      <c r="I430" s="168">
        <f t="shared" si="8"/>
        <v>0.15616743283931978</v>
      </c>
    </row>
    <row r="431" spans="8:9">
      <c r="H431">
        <v>2.11</v>
      </c>
      <c r="I431" s="168">
        <f t="shared" si="8"/>
        <v>0.15567362225987691</v>
      </c>
    </row>
    <row r="432" spans="8:9">
      <c r="H432">
        <v>2.12</v>
      </c>
      <c r="I432" s="168">
        <f t="shared" si="8"/>
        <v>0.15518369689992909</v>
      </c>
    </row>
    <row r="433" spans="8:9">
      <c r="H433">
        <v>2.13</v>
      </c>
      <c r="I433" s="168">
        <f t="shared" si="8"/>
        <v>0.15469760808003027</v>
      </c>
    </row>
    <row r="434" spans="8:9">
      <c r="H434">
        <v>2.14</v>
      </c>
      <c r="I434" s="168">
        <f t="shared" si="8"/>
        <v>0.15421530795545846</v>
      </c>
    </row>
    <row r="435" spans="8:9">
      <c r="H435">
        <v>2.15</v>
      </c>
      <c r="I435" s="168">
        <f t="shared" si="8"/>
        <v>0.15373674949808341</v>
      </c>
    </row>
    <row r="436" spans="8:9">
      <c r="H436">
        <v>2.16</v>
      </c>
      <c r="I436" s="168">
        <f t="shared" si="8"/>
        <v>0.15326188647871061</v>
      </c>
    </row>
    <row r="437" spans="8:9">
      <c r="H437">
        <v>2.17</v>
      </c>
      <c r="I437" s="168">
        <f t="shared" si="8"/>
        <v>0.1527906734498867</v>
      </c>
    </row>
    <row r="438" spans="8:9">
      <c r="H438">
        <v>2.1800000000000002</v>
      </c>
      <c r="I438" s="168">
        <f t="shared" si="8"/>
        <v>0.15232306572915183</v>
      </c>
    </row>
    <row r="439" spans="8:9">
      <c r="H439">
        <v>2.19</v>
      </c>
      <c r="I439" s="168">
        <f t="shared" si="8"/>
        <v>0.15185901938272628</v>
      </c>
    </row>
    <row r="440" spans="8:9">
      <c r="H440">
        <v>2.2000000000000002</v>
      </c>
      <c r="I440" s="168">
        <f t="shared" si="8"/>
        <v>0.15139849120961699</v>
      </c>
    </row>
    <row r="441" spans="8:9">
      <c r="H441">
        <v>2.21</v>
      </c>
      <c r="I441" s="168">
        <f t="shared" si="8"/>
        <v>0.15094143872613244</v>
      </c>
    </row>
    <row r="442" spans="8:9">
      <c r="H442">
        <v>2.2200000000000002</v>
      </c>
      <c r="I442" s="168">
        <f t="shared" si="8"/>
        <v>0.15048782015079262</v>
      </c>
    </row>
    <row r="443" spans="8:9">
      <c r="H443">
        <v>2.23</v>
      </c>
      <c r="I443" s="168">
        <f t="shared" si="8"/>
        <v>0.15003759438962327</v>
      </c>
    </row>
    <row r="444" spans="8:9">
      <c r="H444">
        <v>2.2400000000000002</v>
      </c>
      <c r="I444" s="168">
        <f t="shared" si="8"/>
        <v>0.14959072102182183</v>
      </c>
    </row>
    <row r="445" spans="8:9">
      <c r="H445">
        <v>2.25</v>
      </c>
      <c r="I445" s="168">
        <f t="shared" si="8"/>
        <v>0.14914716028578523</v>
      </c>
    </row>
    <row r="446" spans="8:9">
      <c r="H446">
        <v>2.2599999999999998</v>
      </c>
      <c r="I446" s="168">
        <f t="shared" si="8"/>
        <v>0.1487068730654878</v>
      </c>
    </row>
    <row r="447" spans="8:9">
      <c r="H447">
        <v>2.27</v>
      </c>
      <c r="I447" s="168">
        <f t="shared" si="8"/>
        <v>0.14826982087719989</v>
      </c>
    </row>
    <row r="448" spans="8:9">
      <c r="H448">
        <v>2.2799999999999998</v>
      </c>
      <c r="I448" s="168">
        <f t="shared" si="8"/>
        <v>0.14783596585653644</v>
      </c>
    </row>
    <row r="449" spans="8:9">
      <c r="H449">
        <v>2.29</v>
      </c>
      <c r="I449" s="168">
        <f t="shared" si="8"/>
        <v>0.14740527074582666</v>
      </c>
    </row>
    <row r="450" spans="8:9">
      <c r="H450">
        <v>2.2999999999999998</v>
      </c>
      <c r="I450" s="168">
        <f t="shared" si="8"/>
        <v>0.14697769888179471</v>
      </c>
    </row>
    <row r="451" spans="8:9">
      <c r="H451">
        <v>2.31</v>
      </c>
      <c r="I451" s="168">
        <f t="shared" si="8"/>
        <v>0.14655321418354317</v>
      </c>
    </row>
    <row r="452" spans="8:9">
      <c r="H452">
        <v>2.3199999999999998</v>
      </c>
      <c r="I452" s="168">
        <f t="shared" si="8"/>
        <v>0.14613178114083009</v>
      </c>
    </row>
    <row r="453" spans="8:9">
      <c r="H453">
        <v>2.33</v>
      </c>
      <c r="I453" s="168">
        <f t="shared" si="8"/>
        <v>0.14571336480263111</v>
      </c>
    </row>
    <row r="454" spans="8:9">
      <c r="H454">
        <v>2.34</v>
      </c>
      <c r="I454" s="168">
        <f t="shared" si="8"/>
        <v>0.14529793076597941</v>
      </c>
    </row>
    <row r="455" spans="8:9">
      <c r="H455">
        <v>2.35</v>
      </c>
      <c r="I455" s="168">
        <f t="shared" si="8"/>
        <v>0.14488544516507401</v>
      </c>
    </row>
    <row r="456" spans="8:9">
      <c r="H456">
        <v>2.36</v>
      </c>
      <c r="I456" s="168">
        <f t="shared" si="8"/>
        <v>0.14447587466065082</v>
      </c>
    </row>
    <row r="457" spans="8:9">
      <c r="H457">
        <v>2.37</v>
      </c>
      <c r="I457" s="168">
        <f t="shared" si="8"/>
        <v>0.14406918642960712</v>
      </c>
    </row>
    <row r="458" spans="8:9">
      <c r="H458">
        <v>2.38</v>
      </c>
      <c r="I458" s="168">
        <f t="shared" si="8"/>
        <v>0.14366534815487386</v>
      </c>
    </row>
    <row r="459" spans="8:9">
      <c r="H459">
        <v>2.39</v>
      </c>
      <c r="I459" s="168">
        <f t="shared" si="8"/>
        <v>0.14326432801552783</v>
      </c>
    </row>
    <row r="460" spans="8:9">
      <c r="H460">
        <v>2.4</v>
      </c>
      <c r="I460" s="168">
        <f t="shared" si="8"/>
        <v>0.14286609467713796</v>
      </c>
    </row>
    <row r="461" spans="8:9">
      <c r="H461">
        <v>2.41</v>
      </c>
      <c r="I461" s="168">
        <f t="shared" si="8"/>
        <v>0.14247061728233804</v>
      </c>
    </row>
    <row r="462" spans="8:9">
      <c r="H462">
        <v>2.42</v>
      </c>
      <c r="I462" s="168">
        <f t="shared" si="8"/>
        <v>0.14207786544162113</v>
      </c>
    </row>
    <row r="463" spans="8:9">
      <c r="H463">
        <v>2.4300000000000002</v>
      </c>
      <c r="I463" s="168">
        <f t="shared" si="8"/>
        <v>0.14168780922434812</v>
      </c>
    </row>
    <row r="464" spans="8:9">
      <c r="H464">
        <v>2.44</v>
      </c>
      <c r="I464" s="168">
        <f t="shared" si="8"/>
        <v>0.14130041914996586</v>
      </c>
    </row>
    <row r="465" spans="8:9">
      <c r="H465">
        <v>2.4500000000000002</v>
      </c>
      <c r="I465" s="168">
        <f t="shared" si="8"/>
        <v>0.14091566617942791</v>
      </c>
    </row>
    <row r="466" spans="8:9">
      <c r="H466">
        <v>2.46</v>
      </c>
      <c r="I466" s="168">
        <f t="shared" si="8"/>
        <v>0.14053352170681363</v>
      </c>
    </row>
    <row r="467" spans="8:9">
      <c r="H467">
        <v>2.4700000000000002</v>
      </c>
      <c r="I467" s="168">
        <f t="shared" si="8"/>
        <v>0.14015395755113924</v>
      </c>
    </row>
    <row r="468" spans="8:9">
      <c r="H468">
        <v>2.48</v>
      </c>
      <c r="I468" s="168">
        <f t="shared" si="8"/>
        <v>0.13977694594835638</v>
      </c>
    </row>
    <row r="469" spans="8:9">
      <c r="H469">
        <v>2.4900000000000002</v>
      </c>
      <c r="I469" s="168">
        <f t="shared" si="8"/>
        <v>0.13940245954353289</v>
      </c>
    </row>
    <row r="470" spans="8:9">
      <c r="H470">
        <v>2.5</v>
      </c>
      <c r="I470" s="168">
        <f t="shared" si="8"/>
        <v>0.13903047138321067</v>
      </c>
    </row>
    <row r="471" spans="8:9">
      <c r="H471">
        <v>2.5099999999999998</v>
      </c>
      <c r="I471" s="168">
        <f t="shared" si="8"/>
        <v>0.13866095490793656</v>
      </c>
    </row>
    <row r="472" spans="8:9">
      <c r="H472">
        <v>2.52</v>
      </c>
      <c r="I472" s="168">
        <f t="shared" si="8"/>
        <v>0.13829388394496089</v>
      </c>
    </row>
    <row r="473" spans="8:9">
      <c r="H473">
        <v>2.5299999999999998</v>
      </c>
      <c r="I473" s="168">
        <f t="shared" si="8"/>
        <v>0.13792923270110019</v>
      </c>
    </row>
    <row r="474" spans="8:9">
      <c r="H474">
        <v>2.54</v>
      </c>
      <c r="I474" s="168">
        <f t="shared" si="8"/>
        <v>0.13756697575575863</v>
      </c>
    </row>
    <row r="475" spans="8:9">
      <c r="H475">
        <v>2.5499999999999998</v>
      </c>
      <c r="I475" s="168">
        <f t="shared" si="8"/>
        <v>0.13720708805410517</v>
      </c>
    </row>
    <row r="476" spans="8:9">
      <c r="H476">
        <v>2.56</v>
      </c>
      <c r="I476" s="168">
        <f t="shared" si="8"/>
        <v>0.13684954490040149</v>
      </c>
    </row>
    <row r="477" spans="8:9">
      <c r="H477">
        <v>2.57</v>
      </c>
      <c r="I477" s="168">
        <f t="shared" si="8"/>
        <v>0.13649432195147732</v>
      </c>
    </row>
    <row r="478" spans="8:9">
      <c r="H478">
        <v>2.58</v>
      </c>
      <c r="I478" s="168">
        <f t="shared" ref="I478:I520" si="9">IF(H478&lt;$C$221/3,   ($C$222*$C$219/$C$223)*(1+(3*($C$220-1)*H478/$C$221)),   IF(H478&lt;=$C$221,   $C$222*$C$219*$C$220/$C$223,   $C$222*$C$219*$C$220/$C$223*($C$221/H478)^(2/3)   ))</f>
        <v>0.13614139521034901</v>
      </c>
    </row>
    <row r="479" spans="8:9">
      <c r="H479">
        <v>2.59</v>
      </c>
      <c r="I479" s="168">
        <f t="shared" si="9"/>
        <v>0.13579074101997804</v>
      </c>
    </row>
    <row r="480" spans="8:9">
      <c r="H480">
        <v>2.6</v>
      </c>
      <c r="I480" s="168">
        <f t="shared" si="9"/>
        <v>0.13544233605716532</v>
      </c>
    </row>
    <row r="481" spans="8:9">
      <c r="H481">
        <v>2.61</v>
      </c>
      <c r="I481" s="168">
        <f t="shared" si="9"/>
        <v>0.13509615732657862</v>
      </c>
    </row>
    <row r="482" spans="8:9">
      <c r="H482">
        <v>2.62</v>
      </c>
      <c r="I482" s="168">
        <f t="shared" si="9"/>
        <v>0.1347521821549087</v>
      </c>
    </row>
    <row r="483" spans="8:9">
      <c r="H483">
        <v>2.63</v>
      </c>
      <c r="I483" s="168">
        <f t="shared" si="9"/>
        <v>0.1344103881851518</v>
      </c>
    </row>
    <row r="484" spans="8:9">
      <c r="H484">
        <v>2.64</v>
      </c>
      <c r="I484" s="168">
        <f t="shared" si="9"/>
        <v>0.13407075337101476</v>
      </c>
    </row>
    <row r="485" spans="8:9">
      <c r="H485">
        <v>2.65</v>
      </c>
      <c r="I485" s="168">
        <f t="shared" si="9"/>
        <v>0.1337332559714402</v>
      </c>
    </row>
    <row r="486" spans="8:9">
      <c r="H486">
        <v>2.66</v>
      </c>
      <c r="I486" s="168">
        <f t="shared" si="9"/>
        <v>0.13339787454524782</v>
      </c>
    </row>
    <row r="487" spans="8:9">
      <c r="H487">
        <v>2.67</v>
      </c>
      <c r="I487" s="168">
        <f t="shared" si="9"/>
        <v>0.13306458794588996</v>
      </c>
    </row>
    <row r="488" spans="8:9">
      <c r="H488">
        <v>2.68</v>
      </c>
      <c r="I488" s="168">
        <f t="shared" si="9"/>
        <v>0.13273337531631796</v>
      </c>
    </row>
    <row r="489" spans="8:9">
      <c r="H489">
        <v>2.69</v>
      </c>
      <c r="I489" s="168">
        <f t="shared" si="9"/>
        <v>0.13240421608395678</v>
      </c>
    </row>
    <row r="490" spans="8:9">
      <c r="H490">
        <v>2.7</v>
      </c>
      <c r="I490" s="168">
        <f t="shared" si="9"/>
        <v>0.13207708995578504</v>
      </c>
    </row>
    <row r="491" spans="8:9">
      <c r="H491">
        <v>2.71</v>
      </c>
      <c r="I491" s="168">
        <f t="shared" si="9"/>
        <v>0.13175197691351823</v>
      </c>
    </row>
    <row r="492" spans="8:9">
      <c r="H492">
        <v>2.72</v>
      </c>
      <c r="I492" s="168">
        <f t="shared" si="9"/>
        <v>0.131428857208892</v>
      </c>
    </row>
    <row r="493" spans="8:9">
      <c r="H493">
        <v>2.73</v>
      </c>
      <c r="I493" s="168">
        <f t="shared" si="9"/>
        <v>0.13110771135904373</v>
      </c>
    </row>
    <row r="494" spans="8:9">
      <c r="H494">
        <v>2.74</v>
      </c>
      <c r="I494" s="168">
        <f t="shared" si="9"/>
        <v>0.13078852014198949</v>
      </c>
    </row>
    <row r="495" spans="8:9">
      <c r="H495">
        <v>2.75</v>
      </c>
      <c r="I495" s="168">
        <f t="shared" si="9"/>
        <v>0.13047126459219444</v>
      </c>
    </row>
    <row r="496" spans="8:9">
      <c r="H496">
        <v>2.76</v>
      </c>
      <c r="I496" s="168">
        <f t="shared" si="9"/>
        <v>0.13015592599623385</v>
      </c>
    </row>
    <row r="497" spans="8:9">
      <c r="H497">
        <v>2.77</v>
      </c>
      <c r="I497" s="168">
        <f t="shared" si="9"/>
        <v>0.12984248588854344</v>
      </c>
    </row>
    <row r="498" spans="8:9">
      <c r="H498">
        <v>2.78</v>
      </c>
      <c r="I498" s="168">
        <f t="shared" si="9"/>
        <v>0.12953092604725602</v>
      </c>
    </row>
    <row r="499" spans="8:9">
      <c r="H499">
        <v>2.79</v>
      </c>
      <c r="I499" s="168">
        <f t="shared" si="9"/>
        <v>0.12922122849012291</v>
      </c>
    </row>
    <row r="500" spans="8:9">
      <c r="H500">
        <v>2.8</v>
      </c>
      <c r="I500" s="168">
        <f t="shared" si="9"/>
        <v>0.12891337547051787</v>
      </c>
    </row>
    <row r="501" spans="8:9">
      <c r="H501">
        <v>2.81</v>
      </c>
      <c r="I501" s="168">
        <f t="shared" si="9"/>
        <v>0.12860734947352184</v>
      </c>
    </row>
    <row r="502" spans="8:9">
      <c r="H502">
        <v>2.82</v>
      </c>
      <c r="I502" s="168">
        <f t="shared" si="9"/>
        <v>0.12830313321208603</v>
      </c>
    </row>
    <row r="503" spans="8:9">
      <c r="H503">
        <v>2.83</v>
      </c>
      <c r="I503" s="168">
        <f t="shared" si="9"/>
        <v>0.12800070962327229</v>
      </c>
    </row>
    <row r="504" spans="8:9">
      <c r="H504">
        <v>2.84</v>
      </c>
      <c r="I504" s="168">
        <f t="shared" si="9"/>
        <v>0.12770006186456839</v>
      </c>
    </row>
    <row r="505" spans="8:9">
      <c r="H505">
        <v>2.85</v>
      </c>
      <c r="I505" s="168">
        <f t="shared" si="9"/>
        <v>0.12740117331027651</v>
      </c>
    </row>
    <row r="506" spans="8:9">
      <c r="H506">
        <v>2.86</v>
      </c>
      <c r="I506" s="168">
        <f t="shared" si="9"/>
        <v>0.1271040275479734</v>
      </c>
    </row>
    <row r="507" spans="8:9">
      <c r="H507">
        <v>2.87</v>
      </c>
      <c r="I507" s="168">
        <f t="shared" si="9"/>
        <v>0.12680860837504046</v>
      </c>
    </row>
    <row r="508" spans="8:9">
      <c r="H508">
        <v>2.88</v>
      </c>
      <c r="I508" s="168">
        <f t="shared" si="9"/>
        <v>0.1265148997952624</v>
      </c>
    </row>
    <row r="509" spans="8:9">
      <c r="H509">
        <v>2.89</v>
      </c>
      <c r="I509" s="168">
        <f t="shared" si="9"/>
        <v>0.12622288601549192</v>
      </c>
    </row>
    <row r="510" spans="8:9">
      <c r="H510">
        <v>2.9</v>
      </c>
      <c r="I510" s="168">
        <f t="shared" si="9"/>
        <v>0.12593255144238055</v>
      </c>
    </row>
    <row r="511" spans="8:9">
      <c r="H511">
        <v>2.91</v>
      </c>
      <c r="I511" s="168">
        <f t="shared" si="9"/>
        <v>0.12564388067917229</v>
      </c>
    </row>
    <row r="512" spans="8:9">
      <c r="H512">
        <v>2.92</v>
      </c>
      <c r="I512" s="168">
        <f t="shared" si="9"/>
        <v>0.12535685852256029</v>
      </c>
    </row>
    <row r="513" spans="8:9">
      <c r="H513">
        <v>2.93</v>
      </c>
      <c r="I513" s="168">
        <f t="shared" si="9"/>
        <v>0.12507146995960372</v>
      </c>
    </row>
    <row r="514" spans="8:9">
      <c r="H514">
        <v>2.94</v>
      </c>
      <c r="I514" s="168">
        <f t="shared" si="9"/>
        <v>0.12478770016470447</v>
      </c>
    </row>
    <row r="515" spans="8:9">
      <c r="H515">
        <v>2.95</v>
      </c>
      <c r="I515" s="168">
        <f t="shared" si="9"/>
        <v>0.12450553449664183</v>
      </c>
    </row>
    <row r="516" spans="8:9">
      <c r="H516">
        <v>2.96</v>
      </c>
      <c r="I516" s="168">
        <f t="shared" si="9"/>
        <v>0.12422495849566402</v>
      </c>
    </row>
    <row r="517" spans="8:9">
      <c r="H517">
        <v>2.97</v>
      </c>
      <c r="I517" s="168">
        <f t="shared" si="9"/>
        <v>0.12394595788063524</v>
      </c>
    </row>
    <row r="518" spans="8:9">
      <c r="H518">
        <v>2.98</v>
      </c>
      <c r="I518" s="168">
        <f t="shared" si="9"/>
        <v>0.12366851854623701</v>
      </c>
    </row>
    <row r="519" spans="8:9">
      <c r="H519">
        <v>2.99</v>
      </c>
      <c r="I519" s="168">
        <f t="shared" si="9"/>
        <v>0.12339262656022232</v>
      </c>
    </row>
    <row r="520" spans="8:9">
      <c r="H520">
        <v>3</v>
      </c>
      <c r="I520" s="168">
        <f t="shared" si="9"/>
        <v>0.12311826816072217</v>
      </c>
    </row>
  </sheetData>
  <mergeCells count="9">
    <mergeCell ref="K203:L203"/>
    <mergeCell ref="AG8:AK9"/>
    <mergeCell ref="AL8:AM8"/>
    <mergeCell ref="AL9:AM9"/>
    <mergeCell ref="F127:G127"/>
    <mergeCell ref="B173:L173"/>
    <mergeCell ref="E174:G174"/>
    <mergeCell ref="K174:L174"/>
    <mergeCell ref="H189:J189"/>
  </mergeCells>
  <dataValidations count="4">
    <dataValidation type="list" allowBlank="1" showInputMessage="1" showErrorMessage="1" sqref="P32" xr:uid="{D6790A59-73F9-4FA0-8CCA-5D8BD2F6027F}">
      <formula1>"1,2"</formula1>
    </dataValidation>
    <dataValidation type="list" allowBlank="1" showInputMessage="1" showErrorMessage="1" sqref="P53" xr:uid="{524F1118-CB82-4CDD-A5E0-22CB3B22B328}">
      <formula1>"S1,S2,S3,S4"</formula1>
    </dataValidation>
    <dataValidation type="list" allowBlank="1" showInputMessage="1" showErrorMessage="1" sqref="Q83" xr:uid="{BC6C95C3-F5D1-4068-A346-3C77278649D6}">
      <formula1>"I,II,III"</formula1>
    </dataValidation>
    <dataValidation type="list" allowBlank="1" showInputMessage="1" showErrorMessage="1" sqref="F127:G127" xr:uid="{A53B50E4-C00A-4EA9-AFB4-46A79189B807}">
      <formula1>"Marco de Acero,Marco de Concreto,Resto de Sistemas"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70A0-614C-4928-907B-680589573B49}">
  <dimension ref="B2:U227"/>
  <sheetViews>
    <sheetView showGridLines="0" topLeftCell="A194" zoomScale="55" zoomScaleNormal="55" workbookViewId="0">
      <selection activeCell="F54" sqref="F54"/>
    </sheetView>
  </sheetViews>
  <sheetFormatPr baseColWidth="10" defaultRowHeight="14.4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bestFit="1" customWidth="1"/>
    <col min="17" max="17" width="12" bestFit="1" customWidth="1"/>
  </cols>
  <sheetData>
    <row r="2" spans="2:5" ht="18">
      <c r="B2" s="14" t="s">
        <v>299</v>
      </c>
    </row>
    <row r="4" spans="2:5" ht="15.6">
      <c r="C4" s="186" t="s">
        <v>301</v>
      </c>
      <c r="D4" s="95" t="s">
        <v>300</v>
      </c>
    </row>
    <row r="6" spans="2:5">
      <c r="B6" s="1" t="s">
        <v>302</v>
      </c>
    </row>
    <row r="8" spans="2:5">
      <c r="C8" t="s">
        <v>303</v>
      </c>
      <c r="E8" s="68" t="s">
        <v>304</v>
      </c>
    </row>
    <row r="18" spans="2:5">
      <c r="B18" s="1" t="s">
        <v>305</v>
      </c>
    </row>
    <row r="20" spans="2:5">
      <c r="C20" t="s">
        <v>308</v>
      </c>
    </row>
    <row r="22" spans="2:5">
      <c r="C22" s="15" t="s">
        <v>306</v>
      </c>
      <c r="D22" s="69">
        <v>120</v>
      </c>
      <c r="E22" t="s">
        <v>142</v>
      </c>
    </row>
    <row r="24" spans="2:5">
      <c r="C24" s="15" t="s">
        <v>307</v>
      </c>
      <c r="D24" s="69">
        <v>1.3</v>
      </c>
    </row>
    <row r="26" spans="2:5">
      <c r="C26" s="15" t="s">
        <v>309</v>
      </c>
      <c r="D26" s="187">
        <f>D22/D24</f>
        <v>92.307692307692307</v>
      </c>
      <c r="E26" t="s">
        <v>142</v>
      </c>
    </row>
    <row r="28" spans="2:5">
      <c r="C28" s="34" t="s">
        <v>310</v>
      </c>
      <c r="D28" s="156">
        <f>0.0048*D26^2</f>
        <v>40.899408284023664</v>
      </c>
      <c r="E28" s="1" t="s">
        <v>3</v>
      </c>
    </row>
    <row r="40" spans="2:4">
      <c r="B40" s="1" t="s">
        <v>372</v>
      </c>
    </row>
    <row r="42" spans="2:4">
      <c r="C42" s="15" t="s">
        <v>312</v>
      </c>
      <c r="D42" s="68" t="s">
        <v>17</v>
      </c>
    </row>
    <row r="44" spans="2:4">
      <c r="C44" s="15" t="s">
        <v>313</v>
      </c>
      <c r="D44" s="84">
        <f>IF(D42="A",0.65,IF(D42="B",1,1.6))</f>
        <v>1</v>
      </c>
    </row>
    <row r="45" spans="2:4">
      <c r="C45" s="15"/>
    </row>
    <row r="46" spans="2:4">
      <c r="C46" s="15" t="s">
        <v>314</v>
      </c>
      <c r="D46" s="84">
        <f>IF(D42="A",3.6,IF(D42="B",4.5,7))</f>
        <v>4.5</v>
      </c>
    </row>
    <row r="49" spans="2:7">
      <c r="C49" s="15" t="s">
        <v>318</v>
      </c>
      <c r="D49" s="69">
        <v>18</v>
      </c>
      <c r="E49" t="s">
        <v>21</v>
      </c>
    </row>
    <row r="51" spans="2:7">
      <c r="C51" s="15" t="s">
        <v>315</v>
      </c>
      <c r="D51" s="187">
        <f>IF(D49&lt;10,1,(D49/10)^(2/D46))</f>
        <v>1.2985373526865052</v>
      </c>
    </row>
    <row r="61" spans="2:7">
      <c r="B61" s="1" t="s">
        <v>311</v>
      </c>
    </row>
    <row r="63" spans="2:7">
      <c r="D63" s="34" t="s">
        <v>316</v>
      </c>
      <c r="E63" s="188">
        <f>D51*D44*D28</f>
        <v>53.10940935958061</v>
      </c>
      <c r="F63" s="1" t="s">
        <v>317</v>
      </c>
      <c r="G63" s="1" t="s">
        <v>3</v>
      </c>
    </row>
    <row r="68" spans="2:17">
      <c r="B68" s="1" t="s">
        <v>319</v>
      </c>
    </row>
    <row r="70" spans="2:17" ht="20.25" customHeight="1">
      <c r="B70" s="189" t="s">
        <v>320</v>
      </c>
      <c r="C70" s="190"/>
      <c r="D70" s="59" t="s">
        <v>321</v>
      </c>
      <c r="E70" s="59" t="s">
        <v>322</v>
      </c>
      <c r="G70" s="59" t="s">
        <v>346</v>
      </c>
    </row>
    <row r="71" spans="2:17">
      <c r="B71" s="32" t="s">
        <v>323</v>
      </c>
      <c r="C71" s="31"/>
      <c r="D71" s="191">
        <v>0.8</v>
      </c>
      <c r="E71" s="192">
        <f>$E$63*D71</f>
        <v>42.487527487664494</v>
      </c>
      <c r="G71" s="199">
        <f>E71/10000</f>
        <v>4.2487527487664496E-3</v>
      </c>
      <c r="O71">
        <v>1.7</v>
      </c>
      <c r="Q71">
        <v>0.8</v>
      </c>
    </row>
    <row r="72" spans="2:17">
      <c r="B72" s="32" t="s">
        <v>324</v>
      </c>
      <c r="C72" s="31"/>
      <c r="D72" s="191">
        <v>-0.5</v>
      </c>
      <c r="E72" s="192">
        <f t="shared" ref="E72:E74" si="0">$E$63*D72</f>
        <v>-26.554704679790305</v>
      </c>
      <c r="G72" s="199">
        <f t="shared" ref="G72:G74" si="1">E72/10000</f>
        <v>-2.6554704679790306E-3</v>
      </c>
      <c r="O72">
        <v>1.1100000000000001</v>
      </c>
      <c r="Q72">
        <v>1.1100000000000001</v>
      </c>
    </row>
    <row r="73" spans="2:17">
      <c r="B73" s="32" t="s">
        <v>325</v>
      </c>
      <c r="C73" s="31"/>
      <c r="D73" s="191">
        <v>-0.7</v>
      </c>
      <c r="E73" s="192">
        <f t="shared" si="0"/>
        <v>-37.176586551706421</v>
      </c>
      <c r="G73" s="199">
        <f t="shared" si="1"/>
        <v>-3.7176586551706421E-3</v>
      </c>
      <c r="O73" s="258">
        <f>E63*O71*O72/100</f>
        <v>1.0021745546152863</v>
      </c>
      <c r="Q73" s="258">
        <f>E63*Q71*Q72/100</f>
        <v>0.4716115551130759</v>
      </c>
    </row>
    <row r="74" spans="2:17">
      <c r="B74" s="32" t="s">
        <v>326</v>
      </c>
      <c r="C74" s="31"/>
      <c r="D74" s="191">
        <v>-0.7</v>
      </c>
      <c r="E74" s="192">
        <f t="shared" si="0"/>
        <v>-37.176586551706421</v>
      </c>
      <c r="G74" s="199">
        <f t="shared" si="1"/>
        <v>-3.7176586551706421E-3</v>
      </c>
    </row>
    <row r="84" spans="2:8">
      <c r="B84" s="1" t="s">
        <v>327</v>
      </c>
    </row>
    <row r="86" spans="2:8">
      <c r="F86" s="15" t="s">
        <v>328</v>
      </c>
      <c r="G86" s="69">
        <v>296</v>
      </c>
      <c r="H86" t="s">
        <v>7</v>
      </c>
    </row>
    <row r="88" spans="2:8">
      <c r="F88" s="15" t="s">
        <v>329</v>
      </c>
      <c r="G88" s="69">
        <v>2780</v>
      </c>
      <c r="H88" t="s">
        <v>7</v>
      </c>
    </row>
    <row r="90" spans="2:8">
      <c r="F90" s="15" t="s">
        <v>330</v>
      </c>
      <c r="G90" s="193">
        <f>G86/G88</f>
        <v>0.10647482014388489</v>
      </c>
      <c r="H90" s="1" t="str">
        <f>IF(G90&lt;0.3,"   &lt; 30%   No hay presiones internas","   &gt; 30%   Hay presiones internas")</f>
        <v xml:space="preserve">   &lt; 30%   No hay presiones internas</v>
      </c>
    </row>
    <row r="105" spans="2:21">
      <c r="B105" t="s">
        <v>331</v>
      </c>
    </row>
    <row r="107" spans="2:21" ht="15" thickBot="1">
      <c r="B107" s="200" t="s">
        <v>332</v>
      </c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</row>
    <row r="109" spans="2:21">
      <c r="B109" s="197" t="s">
        <v>333</v>
      </c>
      <c r="F109" s="197" t="s">
        <v>337</v>
      </c>
      <c r="J109" s="197" t="s">
        <v>338</v>
      </c>
    </row>
    <row r="111" spans="2:21" ht="30.75" customHeight="1">
      <c r="B111" s="194" t="s">
        <v>334</v>
      </c>
      <c r="C111" s="195" t="s">
        <v>336</v>
      </c>
      <c r="D111" s="195" t="s">
        <v>335</v>
      </c>
      <c r="F111" s="194" t="s">
        <v>334</v>
      </c>
      <c r="G111" s="195" t="s">
        <v>336</v>
      </c>
      <c r="H111" s="195" t="s">
        <v>335</v>
      </c>
      <c r="J111" s="194" t="s">
        <v>334</v>
      </c>
      <c r="K111" s="195" t="s">
        <v>336</v>
      </c>
      <c r="L111" s="195" t="s">
        <v>335</v>
      </c>
    </row>
    <row r="112" spans="2:21">
      <c r="B112" s="35" t="s">
        <v>277</v>
      </c>
      <c r="C112" s="198">
        <v>3</v>
      </c>
      <c r="D112" s="187">
        <f>$E$71*C112/100</f>
        <v>1.2746258246299349</v>
      </c>
      <c r="F112" s="35" t="s">
        <v>283</v>
      </c>
      <c r="G112" s="198">
        <v>3</v>
      </c>
      <c r="H112" s="187">
        <f>$E$72*G112/100</f>
        <v>-0.79664114039370915</v>
      </c>
      <c r="J112" s="35" t="s">
        <v>270</v>
      </c>
      <c r="K112" s="198">
        <v>4.5</v>
      </c>
      <c r="L112" s="187">
        <f>$E$73*K112/100</f>
        <v>-1.6729463948267889</v>
      </c>
    </row>
    <row r="113" spans="2:12">
      <c r="B113" s="35" t="s">
        <v>284</v>
      </c>
      <c r="C113" s="198">
        <v>8</v>
      </c>
      <c r="D113" s="187">
        <f t="shared" ref="D113:D121" si="2">$E$71*C113/100</f>
        <v>3.3990021990131596</v>
      </c>
      <c r="F113" s="35" t="s">
        <v>292</v>
      </c>
      <c r="G113" s="198">
        <v>8</v>
      </c>
      <c r="H113" s="187">
        <f t="shared" ref="H113:H118" si="3">$E$72*G113/100</f>
        <v>-2.1243763743832242</v>
      </c>
      <c r="J113" s="35" t="s">
        <v>271</v>
      </c>
      <c r="K113" s="198">
        <v>9</v>
      </c>
      <c r="L113" s="187">
        <f t="shared" ref="L113:L126" si="4">$E$73*K113/100</f>
        <v>-3.3458927896535777</v>
      </c>
    </row>
    <row r="114" spans="2:12">
      <c r="B114" s="35" t="s">
        <v>285</v>
      </c>
      <c r="C114" s="198">
        <v>10</v>
      </c>
      <c r="D114" s="187">
        <f t="shared" si="2"/>
        <v>4.2487527487664494</v>
      </c>
      <c r="F114" s="35" t="s">
        <v>293</v>
      </c>
      <c r="G114" s="198">
        <v>11</v>
      </c>
      <c r="H114" s="187">
        <f t="shared" si="3"/>
        <v>-2.9210175147769335</v>
      </c>
      <c r="J114" s="35" t="s">
        <v>272</v>
      </c>
      <c r="K114" s="198">
        <v>10.5</v>
      </c>
      <c r="L114" s="187">
        <f t="shared" si="4"/>
        <v>-3.9035415879291744</v>
      </c>
    </row>
    <row r="115" spans="2:12">
      <c r="B115" s="35" t="s">
        <v>286</v>
      </c>
      <c r="C115" s="198">
        <v>10</v>
      </c>
      <c r="D115" s="187">
        <f t="shared" si="2"/>
        <v>4.2487527487664494</v>
      </c>
      <c r="F115" s="35" t="s">
        <v>294</v>
      </c>
      <c r="G115" s="198">
        <v>10</v>
      </c>
      <c r="H115" s="187">
        <f t="shared" si="3"/>
        <v>-2.6554704679790304</v>
      </c>
      <c r="J115" s="35" t="s">
        <v>273</v>
      </c>
      <c r="K115" s="198">
        <v>12</v>
      </c>
      <c r="L115" s="187">
        <f t="shared" si="4"/>
        <v>-4.4611903862047706</v>
      </c>
    </row>
    <row r="116" spans="2:12">
      <c r="B116" s="35" t="s">
        <v>287</v>
      </c>
      <c r="C116" s="198">
        <v>10</v>
      </c>
      <c r="D116" s="187">
        <f t="shared" si="2"/>
        <v>4.2487527487664494</v>
      </c>
      <c r="F116" s="35" t="s">
        <v>295</v>
      </c>
      <c r="G116" s="198">
        <v>9</v>
      </c>
      <c r="H116" s="187">
        <f t="shared" si="3"/>
        <v>-2.3899234211811273</v>
      </c>
      <c r="J116" s="35" t="s">
        <v>274</v>
      </c>
      <c r="K116" s="198">
        <v>11</v>
      </c>
      <c r="L116" s="187">
        <f t="shared" si="4"/>
        <v>-4.0894245206877065</v>
      </c>
    </row>
    <row r="117" spans="2:12">
      <c r="B117" s="35" t="s">
        <v>288</v>
      </c>
      <c r="C117" s="198">
        <v>10</v>
      </c>
      <c r="D117" s="187">
        <f t="shared" si="2"/>
        <v>4.2487527487664494</v>
      </c>
      <c r="F117" s="35" t="s">
        <v>296</v>
      </c>
      <c r="G117" s="198">
        <v>10</v>
      </c>
      <c r="H117" s="187">
        <f t="shared" si="3"/>
        <v>-2.6554704679790304</v>
      </c>
      <c r="J117" s="35" t="s">
        <v>275</v>
      </c>
      <c r="K117" s="198">
        <v>9</v>
      </c>
      <c r="L117" s="187">
        <f t="shared" si="4"/>
        <v>-3.3458927896535777</v>
      </c>
    </row>
    <row r="118" spans="2:12">
      <c r="B118" s="35" t="s">
        <v>289</v>
      </c>
      <c r="C118" s="198">
        <v>10</v>
      </c>
      <c r="D118" s="187">
        <f t="shared" si="2"/>
        <v>4.2487527487664494</v>
      </c>
      <c r="F118" s="35" t="s">
        <v>297</v>
      </c>
      <c r="G118" s="198">
        <v>5</v>
      </c>
      <c r="H118" s="187">
        <f t="shared" si="3"/>
        <v>-1.3277352339895152</v>
      </c>
      <c r="J118" s="35" t="s">
        <v>276</v>
      </c>
      <c r="K118" s="198">
        <v>4</v>
      </c>
      <c r="L118" s="187">
        <f t="shared" si="4"/>
        <v>-1.4870634620682568</v>
      </c>
    </row>
    <row r="119" spans="2:12">
      <c r="B119" s="35" t="s">
        <v>290</v>
      </c>
      <c r="C119" s="198">
        <v>10</v>
      </c>
      <c r="D119" s="187">
        <f t="shared" si="2"/>
        <v>4.2487527487664494</v>
      </c>
      <c r="G119" s="15"/>
      <c r="J119" s="35"/>
      <c r="K119" s="198"/>
      <c r="L119" s="187"/>
    </row>
    <row r="120" spans="2:12">
      <c r="B120" s="35" t="s">
        <v>291</v>
      </c>
      <c r="C120" s="198">
        <v>9.5</v>
      </c>
      <c r="D120" s="187">
        <f t="shared" si="2"/>
        <v>4.0363151113281273</v>
      </c>
      <c r="J120" s="35" t="s">
        <v>277</v>
      </c>
      <c r="K120" s="198">
        <v>4.5</v>
      </c>
      <c r="L120" s="187">
        <f t="shared" si="4"/>
        <v>-1.6729463948267889</v>
      </c>
    </row>
    <row r="121" spans="2:12">
      <c r="B121" s="35" t="s">
        <v>270</v>
      </c>
      <c r="C121" s="198">
        <v>4.5</v>
      </c>
      <c r="D121" s="187">
        <f t="shared" si="2"/>
        <v>1.9119387369449021</v>
      </c>
      <c r="J121" s="35" t="s">
        <v>278</v>
      </c>
      <c r="K121" s="198">
        <v>9</v>
      </c>
      <c r="L121" s="187">
        <f t="shared" si="4"/>
        <v>-3.3458927896535777</v>
      </c>
    </row>
    <row r="122" spans="2:12">
      <c r="J122" s="35" t="s">
        <v>279</v>
      </c>
      <c r="K122" s="198">
        <v>10.5</v>
      </c>
      <c r="L122" s="187">
        <f t="shared" si="4"/>
        <v>-3.9035415879291744</v>
      </c>
    </row>
    <row r="123" spans="2:12">
      <c r="J123" s="35" t="s">
        <v>280</v>
      </c>
      <c r="K123" s="198">
        <v>12</v>
      </c>
      <c r="L123" s="187">
        <f t="shared" si="4"/>
        <v>-4.4611903862047706</v>
      </c>
    </row>
    <row r="124" spans="2:12">
      <c r="J124" s="35" t="s">
        <v>281</v>
      </c>
      <c r="K124" s="198">
        <v>11</v>
      </c>
      <c r="L124" s="187">
        <f t="shared" si="4"/>
        <v>-4.0894245206877065</v>
      </c>
    </row>
    <row r="125" spans="2:12">
      <c r="J125" s="35" t="s">
        <v>282</v>
      </c>
      <c r="K125" s="198">
        <v>9</v>
      </c>
      <c r="L125" s="187">
        <f t="shared" si="4"/>
        <v>-3.3458927896535777</v>
      </c>
    </row>
    <row r="126" spans="2:12">
      <c r="J126" s="35" t="s">
        <v>283</v>
      </c>
      <c r="K126" s="198">
        <v>4</v>
      </c>
      <c r="L126" s="187">
        <f t="shared" si="4"/>
        <v>-1.4870634620682568</v>
      </c>
    </row>
    <row r="129" spans="2:21">
      <c r="B129" s="197" t="s">
        <v>339</v>
      </c>
      <c r="F129" s="197" t="s">
        <v>344</v>
      </c>
    </row>
    <row r="131" spans="2:21" ht="28.8">
      <c r="B131" s="194" t="s">
        <v>179</v>
      </c>
      <c r="C131" s="195" t="s">
        <v>340</v>
      </c>
      <c r="D131" s="195" t="s">
        <v>341</v>
      </c>
      <c r="F131" s="194" t="s">
        <v>345</v>
      </c>
      <c r="G131" s="195" t="s">
        <v>336</v>
      </c>
      <c r="H131" s="195" t="s">
        <v>335</v>
      </c>
    </row>
    <row r="132" spans="2:21">
      <c r="B132" s="35" t="s">
        <v>342</v>
      </c>
      <c r="C132" s="198">
        <v>1</v>
      </c>
      <c r="D132" s="187">
        <f>$E$74*C132</f>
        <v>-37.176586551706421</v>
      </c>
      <c r="F132" s="35" t="s">
        <v>108</v>
      </c>
      <c r="G132" s="196">
        <v>1.35</v>
      </c>
      <c r="H132" s="187">
        <f>$E$74*G132/100</f>
        <v>-0.5018839184480367</v>
      </c>
    </row>
    <row r="133" spans="2:21">
      <c r="B133" s="35" t="s">
        <v>343</v>
      </c>
      <c r="C133" s="198">
        <v>2</v>
      </c>
      <c r="D133" s="187">
        <f t="shared" ref="D133:D134" si="5">$E$74*C133</f>
        <v>-74.353173103412843</v>
      </c>
      <c r="F133" s="35" t="s">
        <v>109</v>
      </c>
      <c r="G133" s="196">
        <f>G132/2</f>
        <v>0.67500000000000004</v>
      </c>
      <c r="H133" s="187">
        <f>$E$74*G133/100</f>
        <v>-0.25094195922401835</v>
      </c>
    </row>
    <row r="134" spans="2:21">
      <c r="B134" s="35" t="s">
        <v>94</v>
      </c>
      <c r="C134" s="198">
        <v>4</v>
      </c>
      <c r="D134" s="187">
        <f t="shared" si="5"/>
        <v>-148.70634620682569</v>
      </c>
    </row>
    <row r="135" spans="2:21">
      <c r="C135" s="15"/>
    </row>
    <row r="137" spans="2:21" ht="15" thickBot="1">
      <c r="B137" s="200" t="s">
        <v>347</v>
      </c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</row>
    <row r="139" spans="2:21">
      <c r="B139" s="197" t="s">
        <v>333</v>
      </c>
      <c r="F139" s="197" t="s">
        <v>337</v>
      </c>
      <c r="J139" s="197" t="s">
        <v>338</v>
      </c>
    </row>
    <row r="141" spans="2:21" ht="28.8">
      <c r="B141" s="194" t="s">
        <v>334</v>
      </c>
      <c r="C141" s="195" t="s">
        <v>336</v>
      </c>
      <c r="D141" s="195" t="s">
        <v>335</v>
      </c>
      <c r="F141" s="194" t="s">
        <v>334</v>
      </c>
      <c r="G141" s="195" t="s">
        <v>336</v>
      </c>
      <c r="H141" s="195" t="s">
        <v>335</v>
      </c>
      <c r="J141" s="194" t="s">
        <v>334</v>
      </c>
      <c r="K141" s="195" t="s">
        <v>336</v>
      </c>
      <c r="L141" s="195" t="s">
        <v>335</v>
      </c>
    </row>
    <row r="142" spans="2:21">
      <c r="B142" s="35" t="s">
        <v>283</v>
      </c>
      <c r="C142" s="198">
        <v>3</v>
      </c>
      <c r="D142" s="187">
        <f>$E$71*C142/100</f>
        <v>1.2746258246299349</v>
      </c>
      <c r="F142" s="35" t="s">
        <v>277</v>
      </c>
      <c r="G142" s="198">
        <v>3</v>
      </c>
      <c r="H142" s="187">
        <f>$E$72*G142/100</f>
        <v>-0.79664114039370915</v>
      </c>
      <c r="J142" s="35" t="s">
        <v>270</v>
      </c>
      <c r="K142" s="198">
        <v>4.5</v>
      </c>
      <c r="L142" s="187">
        <f>$E$73*K142/100</f>
        <v>-1.6729463948267889</v>
      </c>
    </row>
    <row r="143" spans="2:21">
      <c r="B143" s="35" t="s">
        <v>292</v>
      </c>
      <c r="C143" s="198">
        <v>8</v>
      </c>
      <c r="D143" s="187">
        <f t="shared" ref="D143:D148" si="6">$E$71*C143/100</f>
        <v>3.3990021990131596</v>
      </c>
      <c r="F143" s="35" t="s">
        <v>284</v>
      </c>
      <c r="G143" s="198">
        <v>8</v>
      </c>
      <c r="H143" s="187">
        <f t="shared" ref="H143:H151" si="7">$E$72*G143/100</f>
        <v>-2.1243763743832242</v>
      </c>
      <c r="J143" s="35" t="s">
        <v>271</v>
      </c>
      <c r="K143" s="198">
        <v>9</v>
      </c>
      <c r="L143" s="187">
        <f t="shared" ref="L143:L156" si="8">$E$73*K143/100</f>
        <v>-3.3458927896535777</v>
      </c>
    </row>
    <row r="144" spans="2:21">
      <c r="B144" s="35" t="s">
        <v>293</v>
      </c>
      <c r="C144" s="198">
        <v>11</v>
      </c>
      <c r="D144" s="187">
        <f t="shared" si="6"/>
        <v>4.6736280236430945</v>
      </c>
      <c r="F144" s="35" t="s">
        <v>285</v>
      </c>
      <c r="G144" s="198">
        <v>10</v>
      </c>
      <c r="H144" s="187">
        <f t="shared" si="7"/>
        <v>-2.6554704679790304</v>
      </c>
      <c r="J144" s="35" t="s">
        <v>272</v>
      </c>
      <c r="K144" s="198">
        <v>10.5</v>
      </c>
      <c r="L144" s="187">
        <f t="shared" si="8"/>
        <v>-3.9035415879291744</v>
      </c>
    </row>
    <row r="145" spans="2:12">
      <c r="B145" s="35" t="s">
        <v>294</v>
      </c>
      <c r="C145" s="198">
        <v>10</v>
      </c>
      <c r="D145" s="187">
        <f t="shared" si="6"/>
        <v>4.2487527487664494</v>
      </c>
      <c r="F145" s="35" t="s">
        <v>286</v>
      </c>
      <c r="G145" s="198">
        <v>10</v>
      </c>
      <c r="H145" s="187">
        <f t="shared" si="7"/>
        <v>-2.6554704679790304</v>
      </c>
      <c r="J145" s="35" t="s">
        <v>273</v>
      </c>
      <c r="K145" s="198">
        <v>12</v>
      </c>
      <c r="L145" s="187">
        <f t="shared" si="8"/>
        <v>-4.4611903862047706</v>
      </c>
    </row>
    <row r="146" spans="2:12">
      <c r="B146" s="35" t="s">
        <v>295</v>
      </c>
      <c r="C146" s="198">
        <v>9</v>
      </c>
      <c r="D146" s="187">
        <f t="shared" si="6"/>
        <v>3.8238774738898043</v>
      </c>
      <c r="F146" s="35" t="s">
        <v>287</v>
      </c>
      <c r="G146" s="198">
        <v>10</v>
      </c>
      <c r="H146" s="187">
        <f t="shared" si="7"/>
        <v>-2.6554704679790304</v>
      </c>
      <c r="J146" s="35" t="s">
        <v>274</v>
      </c>
      <c r="K146" s="198">
        <v>11</v>
      </c>
      <c r="L146" s="187">
        <f t="shared" si="8"/>
        <v>-4.0894245206877065</v>
      </c>
    </row>
    <row r="147" spans="2:12">
      <c r="B147" s="35" t="s">
        <v>296</v>
      </c>
      <c r="C147" s="198">
        <v>10</v>
      </c>
      <c r="D147" s="187">
        <f t="shared" si="6"/>
        <v>4.2487527487664494</v>
      </c>
      <c r="F147" s="35" t="s">
        <v>288</v>
      </c>
      <c r="G147" s="198">
        <v>10</v>
      </c>
      <c r="H147" s="187">
        <f t="shared" si="7"/>
        <v>-2.6554704679790304</v>
      </c>
      <c r="J147" s="35" t="s">
        <v>275</v>
      </c>
      <c r="K147" s="198">
        <v>9</v>
      </c>
      <c r="L147" s="187">
        <f t="shared" si="8"/>
        <v>-3.3458927896535777</v>
      </c>
    </row>
    <row r="148" spans="2:12">
      <c r="B148" s="35" t="s">
        <v>297</v>
      </c>
      <c r="C148" s="198">
        <v>5</v>
      </c>
      <c r="D148" s="187">
        <f t="shared" si="6"/>
        <v>2.1243763743832247</v>
      </c>
      <c r="F148" s="35" t="s">
        <v>289</v>
      </c>
      <c r="G148" s="198">
        <v>10</v>
      </c>
      <c r="H148" s="187">
        <f t="shared" si="7"/>
        <v>-2.6554704679790304</v>
      </c>
      <c r="J148" s="35" t="s">
        <v>276</v>
      </c>
      <c r="K148" s="198">
        <v>4</v>
      </c>
      <c r="L148" s="187">
        <f t="shared" si="8"/>
        <v>-1.4870634620682568</v>
      </c>
    </row>
    <row r="149" spans="2:12">
      <c r="F149" s="35" t="s">
        <v>290</v>
      </c>
      <c r="G149" s="198">
        <v>10</v>
      </c>
      <c r="H149" s="187">
        <f t="shared" si="7"/>
        <v>-2.6554704679790304</v>
      </c>
      <c r="J149" s="35"/>
      <c r="K149" s="198"/>
      <c r="L149" s="187"/>
    </row>
    <row r="150" spans="2:12">
      <c r="F150" s="35" t="s">
        <v>291</v>
      </c>
      <c r="G150" s="198">
        <v>9.5</v>
      </c>
      <c r="H150" s="187">
        <f t="shared" si="7"/>
        <v>-2.5226969445800789</v>
      </c>
      <c r="J150" s="35" t="s">
        <v>277</v>
      </c>
      <c r="K150" s="198">
        <v>4.5</v>
      </c>
      <c r="L150" s="187">
        <f t="shared" si="8"/>
        <v>-1.6729463948267889</v>
      </c>
    </row>
    <row r="151" spans="2:12">
      <c r="F151" s="35" t="s">
        <v>270</v>
      </c>
      <c r="G151" s="198">
        <v>4.5</v>
      </c>
      <c r="H151" s="187">
        <f t="shared" si="7"/>
        <v>-1.1949617105905637</v>
      </c>
      <c r="J151" s="35" t="s">
        <v>278</v>
      </c>
      <c r="K151" s="198">
        <v>9</v>
      </c>
      <c r="L151" s="187">
        <f t="shared" si="8"/>
        <v>-3.3458927896535777</v>
      </c>
    </row>
    <row r="152" spans="2:12">
      <c r="J152" s="35" t="s">
        <v>279</v>
      </c>
      <c r="K152" s="198">
        <v>10.5</v>
      </c>
      <c r="L152" s="187">
        <f t="shared" si="8"/>
        <v>-3.9035415879291744</v>
      </c>
    </row>
    <row r="153" spans="2:12">
      <c r="J153" s="35" t="s">
        <v>280</v>
      </c>
      <c r="K153" s="198">
        <v>12</v>
      </c>
      <c r="L153" s="187">
        <f t="shared" si="8"/>
        <v>-4.4611903862047706</v>
      </c>
    </row>
    <row r="154" spans="2:12">
      <c r="J154" s="35" t="s">
        <v>281</v>
      </c>
      <c r="K154" s="198">
        <v>11</v>
      </c>
      <c r="L154" s="187">
        <f t="shared" si="8"/>
        <v>-4.0894245206877065</v>
      </c>
    </row>
    <row r="155" spans="2:12">
      <c r="J155" s="35" t="s">
        <v>282</v>
      </c>
      <c r="K155" s="198">
        <v>9</v>
      </c>
      <c r="L155" s="187">
        <f t="shared" si="8"/>
        <v>-3.3458927896535777</v>
      </c>
    </row>
    <row r="156" spans="2:12">
      <c r="J156" s="35" t="s">
        <v>283</v>
      </c>
      <c r="K156" s="198">
        <v>4</v>
      </c>
      <c r="L156" s="187">
        <f t="shared" si="8"/>
        <v>-1.4870634620682568</v>
      </c>
    </row>
    <row r="159" spans="2:12">
      <c r="B159" s="197" t="s">
        <v>339</v>
      </c>
      <c r="F159" s="197" t="s">
        <v>344</v>
      </c>
    </row>
    <row r="161" spans="2:21" ht="28.8">
      <c r="B161" s="194" t="s">
        <v>179</v>
      </c>
      <c r="C161" s="195" t="s">
        <v>340</v>
      </c>
      <c r="D161" s="195" t="s">
        <v>341</v>
      </c>
      <c r="F161" s="194" t="s">
        <v>345</v>
      </c>
      <c r="G161" s="195" t="s">
        <v>336</v>
      </c>
      <c r="H161" s="195" t="s">
        <v>335</v>
      </c>
    </row>
    <row r="162" spans="2:21">
      <c r="B162" s="35" t="s">
        <v>342</v>
      </c>
      <c r="C162" s="198">
        <v>1</v>
      </c>
      <c r="D162" s="187">
        <f>$E$74*C162</f>
        <v>-37.176586551706421</v>
      </c>
      <c r="F162" s="35" t="s">
        <v>108</v>
      </c>
      <c r="G162" s="196">
        <v>1.35</v>
      </c>
      <c r="H162" s="187">
        <f>$E$74*G162/100</f>
        <v>-0.5018839184480367</v>
      </c>
    </row>
    <row r="163" spans="2:21">
      <c r="B163" s="35" t="s">
        <v>343</v>
      </c>
      <c r="C163" s="198">
        <v>2</v>
      </c>
      <c r="D163" s="187">
        <f t="shared" ref="D163:D164" si="9">$E$74*C163</f>
        <v>-74.353173103412843</v>
      </c>
      <c r="F163" s="35" t="s">
        <v>109</v>
      </c>
      <c r="G163" s="196">
        <f>G162/2</f>
        <v>0.67500000000000004</v>
      </c>
      <c r="H163" s="187">
        <f>$E$74*G163/100</f>
        <v>-0.25094195922401835</v>
      </c>
    </row>
    <row r="164" spans="2:21">
      <c r="B164" s="35" t="s">
        <v>94</v>
      </c>
      <c r="C164" s="198">
        <v>4</v>
      </c>
      <c r="D164" s="187">
        <f t="shared" si="9"/>
        <v>-148.70634620682569</v>
      </c>
    </row>
    <row r="165" spans="2:21">
      <c r="C165" s="15"/>
    </row>
    <row r="168" spans="2:21" ht="15" thickBot="1">
      <c r="B168" s="200" t="s">
        <v>348</v>
      </c>
      <c r="C168" s="201"/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</row>
    <row r="170" spans="2:21">
      <c r="B170" s="197" t="s">
        <v>333</v>
      </c>
      <c r="F170" s="197" t="s">
        <v>337</v>
      </c>
      <c r="J170" s="197" t="s">
        <v>338</v>
      </c>
    </row>
    <row r="172" spans="2:21" ht="28.8">
      <c r="B172" s="194" t="s">
        <v>334</v>
      </c>
      <c r="C172" s="195" t="s">
        <v>336</v>
      </c>
      <c r="D172" s="195" t="s">
        <v>335</v>
      </c>
      <c r="F172" s="194" t="s">
        <v>334</v>
      </c>
      <c r="G172" s="195" t="s">
        <v>336</v>
      </c>
      <c r="H172" s="195" t="s">
        <v>335</v>
      </c>
      <c r="J172" s="194" t="s">
        <v>334</v>
      </c>
      <c r="K172" s="195" t="s">
        <v>336</v>
      </c>
      <c r="L172" s="195" t="s">
        <v>335</v>
      </c>
    </row>
    <row r="173" spans="2:21">
      <c r="B173" s="35" t="s">
        <v>270</v>
      </c>
      <c r="C173" s="198">
        <v>4.5</v>
      </c>
      <c r="D173" s="187">
        <f>$E$71*C173/100</f>
        <v>1.9119387369449021</v>
      </c>
      <c r="F173" s="35" t="s">
        <v>277</v>
      </c>
      <c r="G173" s="198">
        <v>4.5</v>
      </c>
      <c r="H173" s="187">
        <f>$E$72*G173/100</f>
        <v>-1.1949617105905637</v>
      </c>
      <c r="J173" s="35" t="s">
        <v>283</v>
      </c>
      <c r="K173" s="198">
        <v>3</v>
      </c>
      <c r="L173" s="187">
        <f>$E$73*K173/100</f>
        <v>-1.1152975965511926</v>
      </c>
    </row>
    <row r="174" spans="2:21">
      <c r="B174" s="35" t="s">
        <v>271</v>
      </c>
      <c r="C174" s="198">
        <v>9</v>
      </c>
      <c r="D174" s="187">
        <f t="shared" ref="D174:D179" si="10">$E$71*C174/100</f>
        <v>3.8238774738898043</v>
      </c>
      <c r="F174" s="35" t="s">
        <v>278</v>
      </c>
      <c r="G174" s="198">
        <v>9</v>
      </c>
      <c r="H174" s="187">
        <f t="shared" ref="H174:H179" si="11">$E$72*G174/100</f>
        <v>-2.3899234211811273</v>
      </c>
      <c r="J174" s="35" t="s">
        <v>292</v>
      </c>
      <c r="K174" s="198">
        <v>8</v>
      </c>
      <c r="L174" s="187">
        <f t="shared" ref="L174:L190" si="12">$E$73*K174/100</f>
        <v>-2.9741269241365136</v>
      </c>
    </row>
    <row r="175" spans="2:21">
      <c r="B175" s="35" t="s">
        <v>272</v>
      </c>
      <c r="C175" s="198">
        <v>10.5</v>
      </c>
      <c r="D175" s="187">
        <f t="shared" si="10"/>
        <v>4.4611903862047715</v>
      </c>
      <c r="F175" s="35" t="s">
        <v>279</v>
      </c>
      <c r="G175" s="198">
        <v>10.5</v>
      </c>
      <c r="H175" s="187">
        <f t="shared" si="11"/>
        <v>-2.788243991377982</v>
      </c>
      <c r="J175" s="35" t="s">
        <v>293</v>
      </c>
      <c r="K175" s="198">
        <v>11</v>
      </c>
      <c r="L175" s="187">
        <f t="shared" si="12"/>
        <v>-4.0894245206877065</v>
      </c>
    </row>
    <row r="176" spans="2:21">
      <c r="B176" s="35" t="s">
        <v>273</v>
      </c>
      <c r="C176" s="198">
        <v>12</v>
      </c>
      <c r="D176" s="187">
        <f t="shared" si="10"/>
        <v>5.0985032985197396</v>
      </c>
      <c r="F176" s="35" t="s">
        <v>280</v>
      </c>
      <c r="G176" s="198">
        <v>12</v>
      </c>
      <c r="H176" s="187">
        <f t="shared" si="11"/>
        <v>-3.1865645615748366</v>
      </c>
      <c r="J176" s="35" t="s">
        <v>294</v>
      </c>
      <c r="K176" s="198">
        <v>10</v>
      </c>
      <c r="L176" s="187">
        <f t="shared" si="12"/>
        <v>-3.7176586551706419</v>
      </c>
    </row>
    <row r="177" spans="2:12">
      <c r="B177" s="35" t="s">
        <v>274</v>
      </c>
      <c r="C177" s="198">
        <v>11</v>
      </c>
      <c r="D177" s="187">
        <f t="shared" si="10"/>
        <v>4.6736280236430945</v>
      </c>
      <c r="F177" s="35" t="s">
        <v>281</v>
      </c>
      <c r="G177" s="198">
        <v>11</v>
      </c>
      <c r="H177" s="187">
        <f t="shared" si="11"/>
        <v>-2.9210175147769335</v>
      </c>
      <c r="J177" s="35" t="s">
        <v>295</v>
      </c>
      <c r="K177" s="198">
        <v>9</v>
      </c>
      <c r="L177" s="187">
        <f t="shared" si="12"/>
        <v>-3.3458927896535777</v>
      </c>
    </row>
    <row r="178" spans="2:12">
      <c r="B178" s="35" t="s">
        <v>275</v>
      </c>
      <c r="C178" s="198">
        <v>9</v>
      </c>
      <c r="D178" s="187">
        <f t="shared" si="10"/>
        <v>3.8238774738898043</v>
      </c>
      <c r="F178" s="35" t="s">
        <v>282</v>
      </c>
      <c r="G178" s="198">
        <v>9</v>
      </c>
      <c r="H178" s="187">
        <f t="shared" si="11"/>
        <v>-2.3899234211811273</v>
      </c>
      <c r="J178" s="35" t="s">
        <v>296</v>
      </c>
      <c r="K178" s="198">
        <v>10</v>
      </c>
      <c r="L178" s="187">
        <f t="shared" si="12"/>
        <v>-3.7176586551706419</v>
      </c>
    </row>
    <row r="179" spans="2:12">
      <c r="B179" s="35" t="s">
        <v>276</v>
      </c>
      <c r="C179" s="198">
        <v>4</v>
      </c>
      <c r="D179" s="187">
        <f t="shared" si="10"/>
        <v>1.6995010995065798</v>
      </c>
      <c r="F179" s="35" t="s">
        <v>283</v>
      </c>
      <c r="G179" s="198">
        <v>4</v>
      </c>
      <c r="H179" s="187">
        <f t="shared" si="11"/>
        <v>-1.0621881871916121</v>
      </c>
      <c r="J179" s="35" t="s">
        <v>297</v>
      </c>
      <c r="K179" s="198">
        <v>5</v>
      </c>
      <c r="L179" s="187">
        <f t="shared" si="12"/>
        <v>-1.8588293275853209</v>
      </c>
    </row>
    <row r="180" spans="2:12">
      <c r="J180" s="35"/>
      <c r="K180" s="35"/>
      <c r="L180" s="187"/>
    </row>
    <row r="181" spans="2:12">
      <c r="J181" s="35" t="s">
        <v>277</v>
      </c>
      <c r="K181" s="198">
        <v>3</v>
      </c>
      <c r="L181" s="187">
        <f t="shared" si="12"/>
        <v>-1.1152975965511926</v>
      </c>
    </row>
    <row r="182" spans="2:12">
      <c r="J182" s="35" t="s">
        <v>284</v>
      </c>
      <c r="K182" s="198">
        <v>8</v>
      </c>
      <c r="L182" s="187">
        <f t="shared" si="12"/>
        <v>-2.9741269241365136</v>
      </c>
    </row>
    <row r="183" spans="2:12">
      <c r="J183" s="35" t="s">
        <v>285</v>
      </c>
      <c r="K183" s="198">
        <v>10</v>
      </c>
      <c r="L183" s="187">
        <f t="shared" si="12"/>
        <v>-3.7176586551706419</v>
      </c>
    </row>
    <row r="184" spans="2:12">
      <c r="J184" s="35" t="s">
        <v>286</v>
      </c>
      <c r="K184" s="198">
        <v>10</v>
      </c>
      <c r="L184" s="187">
        <f t="shared" si="12"/>
        <v>-3.7176586551706419</v>
      </c>
    </row>
    <row r="185" spans="2:12">
      <c r="J185" s="35" t="s">
        <v>287</v>
      </c>
      <c r="K185" s="198">
        <v>10</v>
      </c>
      <c r="L185" s="187">
        <f t="shared" si="12"/>
        <v>-3.7176586551706419</v>
      </c>
    </row>
    <row r="186" spans="2:12">
      <c r="J186" s="35" t="s">
        <v>288</v>
      </c>
      <c r="K186" s="198">
        <v>10</v>
      </c>
      <c r="L186" s="187">
        <f t="shared" si="12"/>
        <v>-3.7176586551706419</v>
      </c>
    </row>
    <row r="187" spans="2:12">
      <c r="J187" s="35" t="s">
        <v>289</v>
      </c>
      <c r="K187" s="198">
        <v>10</v>
      </c>
      <c r="L187" s="187">
        <f t="shared" si="12"/>
        <v>-3.7176586551706419</v>
      </c>
    </row>
    <row r="188" spans="2:12">
      <c r="J188" s="35" t="s">
        <v>290</v>
      </c>
      <c r="K188" s="198">
        <v>10</v>
      </c>
      <c r="L188" s="187">
        <f t="shared" si="12"/>
        <v>-3.7176586551706419</v>
      </c>
    </row>
    <row r="189" spans="2:12">
      <c r="J189" s="35" t="s">
        <v>291</v>
      </c>
      <c r="K189" s="198">
        <v>9.5</v>
      </c>
      <c r="L189" s="187">
        <f t="shared" si="12"/>
        <v>-3.5317757224121102</v>
      </c>
    </row>
    <row r="190" spans="2:12">
      <c r="B190" s="197" t="s">
        <v>339</v>
      </c>
      <c r="F190" s="197" t="s">
        <v>344</v>
      </c>
      <c r="J190" s="35" t="s">
        <v>270</v>
      </c>
      <c r="K190" s="198">
        <v>4.5</v>
      </c>
      <c r="L190" s="187">
        <f t="shared" si="12"/>
        <v>-1.6729463948267889</v>
      </c>
    </row>
    <row r="192" spans="2:12" ht="28.8">
      <c r="B192" s="194" t="s">
        <v>179</v>
      </c>
      <c r="C192" s="195" t="s">
        <v>340</v>
      </c>
      <c r="D192" s="195" t="s">
        <v>341</v>
      </c>
      <c r="F192" s="194" t="s">
        <v>345</v>
      </c>
      <c r="G192" s="195" t="s">
        <v>336</v>
      </c>
      <c r="H192" s="195" t="s">
        <v>335</v>
      </c>
    </row>
    <row r="193" spans="2:21">
      <c r="B193" s="35" t="s">
        <v>342</v>
      </c>
      <c r="C193" s="198">
        <v>1</v>
      </c>
      <c r="D193" s="187">
        <f>$E$74*C193</f>
        <v>-37.176586551706421</v>
      </c>
      <c r="F193" s="35" t="s">
        <v>108</v>
      </c>
      <c r="G193" s="196">
        <v>1.35</v>
      </c>
      <c r="H193" s="187">
        <f>$E$74*G193/100</f>
        <v>-0.5018839184480367</v>
      </c>
    </row>
    <row r="194" spans="2:21">
      <c r="B194" s="35" t="s">
        <v>343</v>
      </c>
      <c r="C194" s="198">
        <v>2</v>
      </c>
      <c r="D194" s="187">
        <f t="shared" ref="D194:D195" si="13">$E$74*C194</f>
        <v>-74.353173103412843</v>
      </c>
      <c r="F194" s="35" t="s">
        <v>109</v>
      </c>
      <c r="G194" s="196">
        <f>G193/2</f>
        <v>0.67500000000000004</v>
      </c>
      <c r="H194" s="187">
        <f>$E$74*G194/100</f>
        <v>-0.25094195922401835</v>
      </c>
    </row>
    <row r="195" spans="2:21">
      <c r="B195" s="35" t="s">
        <v>94</v>
      </c>
      <c r="C195" s="198">
        <v>4</v>
      </c>
      <c r="D195" s="187">
        <f t="shared" si="13"/>
        <v>-148.70634620682569</v>
      </c>
    </row>
    <row r="196" spans="2:21">
      <c r="C196" s="15"/>
    </row>
    <row r="199" spans="2:21" ht="15" thickBot="1">
      <c r="B199" s="200" t="s">
        <v>349</v>
      </c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</row>
    <row r="201" spans="2:21">
      <c r="B201" s="197" t="s">
        <v>333</v>
      </c>
      <c r="F201" s="197" t="s">
        <v>337</v>
      </c>
      <c r="J201" s="197" t="s">
        <v>338</v>
      </c>
    </row>
    <row r="203" spans="2:21" ht="28.8">
      <c r="B203" s="194" t="s">
        <v>334</v>
      </c>
      <c r="C203" s="195" t="s">
        <v>336</v>
      </c>
      <c r="D203" s="195" t="s">
        <v>335</v>
      </c>
      <c r="F203" s="194" t="s">
        <v>334</v>
      </c>
      <c r="G203" s="195" t="s">
        <v>336</v>
      </c>
      <c r="H203" s="195" t="s">
        <v>335</v>
      </c>
      <c r="J203" s="194" t="s">
        <v>334</v>
      </c>
      <c r="K203" s="195" t="s">
        <v>336</v>
      </c>
      <c r="L203" s="195" t="s">
        <v>335</v>
      </c>
    </row>
    <row r="204" spans="2:21">
      <c r="B204" s="35" t="s">
        <v>277</v>
      </c>
      <c r="C204" s="198">
        <v>4.5</v>
      </c>
      <c r="D204" s="187">
        <f>$E$71*C204/100</f>
        <v>1.9119387369449021</v>
      </c>
      <c r="F204" s="35" t="s">
        <v>270</v>
      </c>
      <c r="G204" s="198">
        <v>4.5</v>
      </c>
      <c r="H204" s="187">
        <f>$E$72*G204/100</f>
        <v>-1.1949617105905637</v>
      </c>
      <c r="J204" s="35" t="s">
        <v>283</v>
      </c>
      <c r="K204" s="198">
        <v>3</v>
      </c>
      <c r="L204" s="187">
        <f>$E$73*K204/100</f>
        <v>-1.1152975965511926</v>
      </c>
    </row>
    <row r="205" spans="2:21">
      <c r="B205" s="35" t="s">
        <v>278</v>
      </c>
      <c r="C205" s="198">
        <v>9</v>
      </c>
      <c r="D205" s="187">
        <f t="shared" ref="D205:D210" si="14">$E$71*C205/100</f>
        <v>3.8238774738898043</v>
      </c>
      <c r="F205" s="35" t="s">
        <v>271</v>
      </c>
      <c r="G205" s="198">
        <v>9</v>
      </c>
      <c r="H205" s="187">
        <f t="shared" ref="H205:H210" si="15">$E$72*G205/100</f>
        <v>-2.3899234211811273</v>
      </c>
      <c r="J205" s="35" t="s">
        <v>292</v>
      </c>
      <c r="K205" s="198">
        <v>8</v>
      </c>
      <c r="L205" s="187">
        <f t="shared" ref="L205:L221" si="16">$E$73*K205/100</f>
        <v>-2.9741269241365136</v>
      </c>
    </row>
    <row r="206" spans="2:21">
      <c r="B206" s="35" t="s">
        <v>279</v>
      </c>
      <c r="C206" s="198">
        <v>10.5</v>
      </c>
      <c r="D206" s="187">
        <f t="shared" si="14"/>
        <v>4.4611903862047715</v>
      </c>
      <c r="F206" s="35" t="s">
        <v>272</v>
      </c>
      <c r="G206" s="198">
        <v>10.5</v>
      </c>
      <c r="H206" s="187">
        <f t="shared" si="15"/>
        <v>-2.788243991377982</v>
      </c>
      <c r="J206" s="35" t="s">
        <v>293</v>
      </c>
      <c r="K206" s="198">
        <v>11</v>
      </c>
      <c r="L206" s="187">
        <f t="shared" si="16"/>
        <v>-4.0894245206877065</v>
      </c>
    </row>
    <row r="207" spans="2:21">
      <c r="B207" s="35" t="s">
        <v>280</v>
      </c>
      <c r="C207" s="198">
        <v>12</v>
      </c>
      <c r="D207" s="187">
        <f t="shared" si="14"/>
        <v>5.0985032985197396</v>
      </c>
      <c r="F207" s="35" t="s">
        <v>273</v>
      </c>
      <c r="G207" s="198">
        <v>12</v>
      </c>
      <c r="H207" s="187">
        <f t="shared" si="15"/>
        <v>-3.1865645615748366</v>
      </c>
      <c r="J207" s="35" t="s">
        <v>294</v>
      </c>
      <c r="K207" s="198">
        <v>10</v>
      </c>
      <c r="L207" s="187">
        <f t="shared" si="16"/>
        <v>-3.7176586551706419</v>
      </c>
    </row>
    <row r="208" spans="2:21">
      <c r="B208" s="35" t="s">
        <v>281</v>
      </c>
      <c r="C208" s="198">
        <v>11</v>
      </c>
      <c r="D208" s="187">
        <f t="shared" si="14"/>
        <v>4.6736280236430945</v>
      </c>
      <c r="F208" s="35" t="s">
        <v>274</v>
      </c>
      <c r="G208" s="198">
        <v>11</v>
      </c>
      <c r="H208" s="187">
        <f t="shared" si="15"/>
        <v>-2.9210175147769335</v>
      </c>
      <c r="J208" s="35" t="s">
        <v>295</v>
      </c>
      <c r="K208" s="198">
        <v>9</v>
      </c>
      <c r="L208" s="187">
        <f t="shared" si="16"/>
        <v>-3.3458927896535777</v>
      </c>
    </row>
    <row r="209" spans="2:12">
      <c r="B209" s="35" t="s">
        <v>282</v>
      </c>
      <c r="C209" s="198">
        <v>9</v>
      </c>
      <c r="D209" s="187">
        <f t="shared" si="14"/>
        <v>3.8238774738898043</v>
      </c>
      <c r="F209" s="35" t="s">
        <v>275</v>
      </c>
      <c r="G209" s="198">
        <v>9</v>
      </c>
      <c r="H209" s="187">
        <f t="shared" si="15"/>
        <v>-2.3899234211811273</v>
      </c>
      <c r="J209" s="35" t="s">
        <v>296</v>
      </c>
      <c r="K209" s="198">
        <v>10</v>
      </c>
      <c r="L209" s="187">
        <f t="shared" si="16"/>
        <v>-3.7176586551706419</v>
      </c>
    </row>
    <row r="210" spans="2:12">
      <c r="B210" s="35" t="s">
        <v>283</v>
      </c>
      <c r="C210" s="198">
        <v>4</v>
      </c>
      <c r="D210" s="187">
        <f t="shared" si="14"/>
        <v>1.6995010995065798</v>
      </c>
      <c r="F210" s="35" t="s">
        <v>276</v>
      </c>
      <c r="G210" s="198">
        <v>4</v>
      </c>
      <c r="H210" s="187">
        <f t="shared" si="15"/>
        <v>-1.0621881871916121</v>
      </c>
      <c r="J210" s="35" t="s">
        <v>297</v>
      </c>
      <c r="K210" s="198">
        <v>5</v>
      </c>
      <c r="L210" s="187">
        <f t="shared" si="16"/>
        <v>-1.8588293275853209</v>
      </c>
    </row>
    <row r="211" spans="2:12">
      <c r="J211" s="35"/>
      <c r="K211" s="35"/>
      <c r="L211" s="187"/>
    </row>
    <row r="212" spans="2:12">
      <c r="J212" s="35" t="s">
        <v>277</v>
      </c>
      <c r="K212" s="198">
        <v>3</v>
      </c>
      <c r="L212" s="187">
        <f t="shared" si="16"/>
        <v>-1.1152975965511926</v>
      </c>
    </row>
    <row r="213" spans="2:12">
      <c r="J213" s="35" t="s">
        <v>284</v>
      </c>
      <c r="K213" s="198">
        <v>8</v>
      </c>
      <c r="L213" s="187">
        <f t="shared" si="16"/>
        <v>-2.9741269241365136</v>
      </c>
    </row>
    <row r="214" spans="2:12">
      <c r="J214" s="35" t="s">
        <v>285</v>
      </c>
      <c r="K214" s="198">
        <v>10</v>
      </c>
      <c r="L214" s="187">
        <f t="shared" si="16"/>
        <v>-3.7176586551706419</v>
      </c>
    </row>
    <row r="215" spans="2:12">
      <c r="J215" s="35" t="s">
        <v>286</v>
      </c>
      <c r="K215" s="198">
        <v>10</v>
      </c>
      <c r="L215" s="187">
        <f t="shared" si="16"/>
        <v>-3.7176586551706419</v>
      </c>
    </row>
    <row r="216" spans="2:12">
      <c r="J216" s="35" t="s">
        <v>287</v>
      </c>
      <c r="K216" s="198">
        <v>10</v>
      </c>
      <c r="L216" s="187">
        <f t="shared" si="16"/>
        <v>-3.7176586551706419</v>
      </c>
    </row>
    <row r="217" spans="2:12">
      <c r="J217" s="35" t="s">
        <v>288</v>
      </c>
      <c r="K217" s="198">
        <v>10</v>
      </c>
      <c r="L217" s="187">
        <f t="shared" si="16"/>
        <v>-3.7176586551706419</v>
      </c>
    </row>
    <row r="218" spans="2:12">
      <c r="J218" s="35" t="s">
        <v>289</v>
      </c>
      <c r="K218" s="198">
        <v>10</v>
      </c>
      <c r="L218" s="187">
        <f t="shared" si="16"/>
        <v>-3.7176586551706419</v>
      </c>
    </row>
    <row r="219" spans="2:12">
      <c r="J219" s="35" t="s">
        <v>290</v>
      </c>
      <c r="K219" s="198">
        <v>10</v>
      </c>
      <c r="L219" s="187">
        <f t="shared" si="16"/>
        <v>-3.7176586551706419</v>
      </c>
    </row>
    <row r="220" spans="2:12">
      <c r="J220" s="35" t="s">
        <v>291</v>
      </c>
      <c r="K220" s="198">
        <v>9.5</v>
      </c>
      <c r="L220" s="187">
        <f t="shared" si="16"/>
        <v>-3.5317757224121102</v>
      </c>
    </row>
    <row r="221" spans="2:12">
      <c r="B221" s="197" t="s">
        <v>339</v>
      </c>
      <c r="F221" s="197" t="s">
        <v>344</v>
      </c>
      <c r="J221" s="35" t="s">
        <v>270</v>
      </c>
      <c r="K221" s="198">
        <v>4.5</v>
      </c>
      <c r="L221" s="187">
        <f t="shared" si="16"/>
        <v>-1.6729463948267889</v>
      </c>
    </row>
    <row r="223" spans="2:12" ht="28.8">
      <c r="B223" s="194" t="s">
        <v>179</v>
      </c>
      <c r="C223" s="195" t="s">
        <v>340</v>
      </c>
      <c r="D223" s="195" t="s">
        <v>341</v>
      </c>
      <c r="F223" s="194" t="s">
        <v>345</v>
      </c>
      <c r="G223" s="195" t="s">
        <v>336</v>
      </c>
      <c r="H223" s="195" t="s">
        <v>335</v>
      </c>
    </row>
    <row r="224" spans="2:12">
      <c r="B224" s="35" t="s">
        <v>342</v>
      </c>
      <c r="C224" s="198">
        <v>1</v>
      </c>
      <c r="D224" s="187">
        <f>$E$74*C224</f>
        <v>-37.176586551706421</v>
      </c>
      <c r="F224" s="35" t="s">
        <v>108</v>
      </c>
      <c r="G224" s="196">
        <v>1.35</v>
      </c>
      <c r="H224" s="187">
        <f>$E$63*(1.45)*G224/100</f>
        <v>1.0396166882137905</v>
      </c>
    </row>
    <row r="225" spans="2:8">
      <c r="B225" s="35" t="s">
        <v>343</v>
      </c>
      <c r="C225" s="198">
        <v>2</v>
      </c>
      <c r="D225" s="187">
        <f t="shared" ref="D225:D226" si="17">$E$74*C225</f>
        <v>-74.353173103412843</v>
      </c>
      <c r="F225" s="35" t="s">
        <v>109</v>
      </c>
      <c r="G225" s="196">
        <f>G224/2</f>
        <v>0.67500000000000004</v>
      </c>
      <c r="H225" s="187">
        <f>$E$63*(1.45)*G225/100</f>
        <v>0.51980834410689525</v>
      </c>
    </row>
    <row r="226" spans="2:8">
      <c r="B226" s="35" t="s">
        <v>94</v>
      </c>
      <c r="C226" s="198">
        <v>4</v>
      </c>
      <c r="D226" s="187">
        <f t="shared" si="17"/>
        <v>-148.70634620682569</v>
      </c>
    </row>
    <row r="227" spans="2:8">
      <c r="C227" s="15"/>
    </row>
  </sheetData>
  <dataValidations count="2">
    <dataValidation type="list" allowBlank="1" showInputMessage="1" showErrorMessage="1" sqref="E8" xr:uid="{1B457843-272A-4B17-9565-A85241F6E985}">
      <formula1>"Tipo 1,Tipo 2,Tipo 3"</formula1>
    </dataValidation>
    <dataValidation type="list" allowBlank="1" showInputMessage="1" showErrorMessage="1" sqref="D42" xr:uid="{B4CE16C0-9A23-472B-95E1-D5B423633875}">
      <formula1>"A,B,C"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346"/>
  <sheetViews>
    <sheetView showGridLines="0" topLeftCell="A350" zoomScale="70" zoomScaleNormal="70" workbookViewId="0">
      <selection activeCell="R91" sqref="R91"/>
    </sheetView>
  </sheetViews>
  <sheetFormatPr baseColWidth="10" defaultRowHeight="14.4"/>
  <cols>
    <col min="1" max="1" width="7.44140625" customWidth="1"/>
    <col min="4" max="4" width="19.33203125" customWidth="1"/>
    <col min="5" max="5" width="12.44140625" customWidth="1"/>
    <col min="6" max="6" width="14.44140625" customWidth="1"/>
    <col min="7" max="7" width="12" bestFit="1" customWidth="1"/>
    <col min="11" max="11" width="17.6640625" customWidth="1"/>
    <col min="12" max="12" width="11.88671875" customWidth="1"/>
    <col min="19" max="19" width="23.5546875" customWidth="1"/>
  </cols>
  <sheetData>
    <row r="2" spans="2:15" ht="18">
      <c r="B2" s="14" t="s">
        <v>26</v>
      </c>
    </row>
    <row r="4" spans="2:15" ht="16.2" thickBot="1">
      <c r="B4" s="91" t="s">
        <v>130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11" spans="2:15">
      <c r="B11" s="7" t="s">
        <v>131</v>
      </c>
      <c r="C11" s="5"/>
      <c r="D11" s="5"/>
      <c r="E11" s="5"/>
      <c r="F11" s="5"/>
      <c r="G11" s="5"/>
      <c r="H11" s="5"/>
      <c r="I11" s="5"/>
      <c r="J11" s="5"/>
      <c r="K11" s="5"/>
    </row>
    <row r="15" spans="2:15">
      <c r="I15" s="15" t="s">
        <v>134</v>
      </c>
      <c r="J15" s="68" t="s">
        <v>72</v>
      </c>
    </row>
    <row r="17" spans="9:11">
      <c r="I17" s="15" t="s">
        <v>133</v>
      </c>
      <c r="J17" s="69">
        <v>18</v>
      </c>
      <c r="K17" t="s">
        <v>21</v>
      </c>
    </row>
    <row r="18" spans="9:11">
      <c r="I18" s="15"/>
    </row>
    <row r="19" spans="9:11">
      <c r="I19" s="34" t="s">
        <v>132</v>
      </c>
      <c r="J19" s="92">
        <v>1.31</v>
      </c>
    </row>
    <row r="34" spans="2:11">
      <c r="B34" s="7" t="s">
        <v>135</v>
      </c>
      <c r="C34" s="5"/>
      <c r="D34" s="5"/>
      <c r="E34" s="5"/>
      <c r="F34" s="5"/>
      <c r="G34" s="5"/>
      <c r="H34" s="5"/>
      <c r="I34" s="5"/>
      <c r="J34" s="5"/>
      <c r="K34" s="5"/>
    </row>
    <row r="39" spans="2:11">
      <c r="C39" t="s">
        <v>136</v>
      </c>
      <c r="I39" s="34" t="s">
        <v>137</v>
      </c>
      <c r="J39" s="92">
        <v>1</v>
      </c>
    </row>
    <row r="42" spans="2:11">
      <c r="B42" s="7" t="s">
        <v>138</v>
      </c>
      <c r="C42" s="5"/>
      <c r="D42" s="5"/>
      <c r="E42" s="5"/>
      <c r="F42" s="5"/>
      <c r="G42" s="5"/>
      <c r="H42" s="5"/>
      <c r="I42" s="5"/>
      <c r="J42" s="5"/>
      <c r="K42" s="5"/>
    </row>
    <row r="46" spans="2:11">
      <c r="I46" s="34" t="s">
        <v>139</v>
      </c>
      <c r="J46" s="92">
        <v>0.85</v>
      </c>
    </row>
    <row r="70" spans="2:11">
      <c r="B70" s="7" t="s">
        <v>106</v>
      </c>
      <c r="C70" s="5"/>
      <c r="D70" s="5"/>
      <c r="E70" s="5"/>
      <c r="F70" s="5"/>
      <c r="G70" s="5"/>
      <c r="H70" s="5"/>
      <c r="I70" s="5"/>
      <c r="J70" s="5"/>
      <c r="K70" s="5"/>
    </row>
    <row r="75" spans="2:11">
      <c r="I75" t="s">
        <v>121</v>
      </c>
      <c r="J75" s="93" t="s">
        <v>18</v>
      </c>
    </row>
    <row r="76" spans="2:11">
      <c r="J76" s="15"/>
    </row>
    <row r="77" spans="2:11">
      <c r="I77" s="1" t="s">
        <v>107</v>
      </c>
      <c r="J77" s="94">
        <v>1</v>
      </c>
    </row>
    <row r="86" spans="2:15">
      <c r="B86" s="7" t="s">
        <v>27</v>
      </c>
      <c r="C86" s="5"/>
      <c r="D86" s="5"/>
      <c r="E86" s="5"/>
      <c r="F86" s="5"/>
      <c r="G86" s="5"/>
      <c r="H86" s="5"/>
      <c r="I86" s="5"/>
      <c r="J86" s="5"/>
      <c r="K86" s="5"/>
    </row>
    <row r="88" spans="2:15">
      <c r="D88" s="55">
        <f>G88*1000/3600</f>
        <v>33.333333333333336</v>
      </c>
      <c r="E88" t="s">
        <v>143</v>
      </c>
      <c r="F88" s="15" t="s">
        <v>141</v>
      </c>
      <c r="G88" s="69">
        <v>120</v>
      </c>
      <c r="H88" t="s">
        <v>142</v>
      </c>
    </row>
    <row r="90" spans="2:15">
      <c r="F90" s="15" t="s">
        <v>140</v>
      </c>
      <c r="G90" s="116">
        <f>0.613*J19*J39*J46*J77*D88^2</f>
        <v>758.41722222222234</v>
      </c>
      <c r="H90" t="s">
        <v>28</v>
      </c>
      <c r="I90" t="s">
        <v>144</v>
      </c>
    </row>
    <row r="91" spans="2:15">
      <c r="F91" s="15"/>
      <c r="G91" s="54"/>
    </row>
    <row r="92" spans="2:15">
      <c r="F92" s="15" t="s">
        <v>140</v>
      </c>
      <c r="G92" s="116">
        <f>G90/9.84</f>
        <v>77.074920957542915</v>
      </c>
      <c r="H92" t="s">
        <v>28</v>
      </c>
      <c r="I92" t="s">
        <v>3</v>
      </c>
    </row>
    <row r="93" spans="2:15">
      <c r="F93" s="15"/>
      <c r="G93" s="54"/>
    </row>
    <row r="94" spans="2:15">
      <c r="F94" s="15"/>
      <c r="G94" s="54"/>
    </row>
    <row r="96" spans="2:15" ht="15.6">
      <c r="B96" s="16" t="s">
        <v>101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8"/>
    </row>
    <row r="98" spans="3:20">
      <c r="C98" s="23" t="s">
        <v>78</v>
      </c>
      <c r="E98" s="24"/>
      <c r="K98" s="23" t="s">
        <v>79</v>
      </c>
      <c r="M98" s="24"/>
    </row>
    <row r="99" spans="3:20">
      <c r="C99" s="23"/>
      <c r="E99" s="24"/>
      <c r="K99" s="23"/>
      <c r="M99" s="24"/>
    </row>
    <row r="100" spans="3:20">
      <c r="D100" s="284" t="s">
        <v>89</v>
      </c>
      <c r="E100" s="285"/>
      <c r="K100" s="284" t="s">
        <v>90</v>
      </c>
      <c r="L100" s="285"/>
      <c r="M100" s="24"/>
    </row>
    <row r="101" spans="3:20">
      <c r="D101" s="36" t="s">
        <v>34</v>
      </c>
      <c r="E101" s="39" t="s">
        <v>88</v>
      </c>
      <c r="G101" s="24" t="s">
        <v>35</v>
      </c>
      <c r="H101" s="22">
        <v>17</v>
      </c>
      <c r="I101" s="23" t="s">
        <v>21</v>
      </c>
      <c r="K101" s="36" t="s">
        <v>34</v>
      </c>
      <c r="L101" s="39" t="s">
        <v>88</v>
      </c>
      <c r="O101" s="24"/>
      <c r="P101" s="22"/>
      <c r="Q101" s="23"/>
    </row>
    <row r="102" spans="3:20">
      <c r="D102" s="71" t="s">
        <v>80</v>
      </c>
      <c r="E102" s="37"/>
      <c r="K102" s="71" t="s">
        <v>94</v>
      </c>
      <c r="L102" s="37"/>
    </row>
    <row r="103" spans="3:20" ht="21.75" customHeight="1">
      <c r="D103" s="38" t="s">
        <v>23</v>
      </c>
      <c r="E103" s="39">
        <v>0.8</v>
      </c>
      <c r="K103" s="77" t="s">
        <v>91</v>
      </c>
      <c r="L103" s="78"/>
      <c r="S103" s="286" t="s">
        <v>89</v>
      </c>
      <c r="T103" s="287"/>
    </row>
    <row r="104" spans="3:20">
      <c r="D104" s="40" t="s">
        <v>24</v>
      </c>
      <c r="E104" s="41">
        <v>-0.5</v>
      </c>
      <c r="K104" s="79"/>
      <c r="L104" s="80"/>
      <c r="S104" s="117" t="s">
        <v>34</v>
      </c>
      <c r="T104" s="122" t="s">
        <v>88</v>
      </c>
    </row>
    <row r="105" spans="3:20">
      <c r="C105" s="23"/>
      <c r="D105" s="40" t="s">
        <v>36</v>
      </c>
      <c r="E105" s="42"/>
      <c r="K105" s="40" t="s">
        <v>92</v>
      </c>
      <c r="L105" s="42">
        <v>0.6</v>
      </c>
      <c r="S105" s="118" t="s">
        <v>80</v>
      </c>
      <c r="T105" s="123"/>
    </row>
    <row r="106" spans="3:20">
      <c r="C106" s="23"/>
      <c r="D106" s="43" t="s">
        <v>37</v>
      </c>
      <c r="E106" s="42">
        <v>-0.65</v>
      </c>
      <c r="G106" s="25" t="s">
        <v>38</v>
      </c>
      <c r="H106">
        <f>H101</f>
        <v>17</v>
      </c>
      <c r="I106" s="23" t="s">
        <v>21</v>
      </c>
      <c r="K106" s="40"/>
      <c r="L106" s="42"/>
      <c r="O106" s="25"/>
      <c r="Q106" s="23"/>
      <c r="S106" s="119"/>
      <c r="T106" s="124"/>
    </row>
    <row r="107" spans="3:20">
      <c r="C107" s="23"/>
      <c r="D107" s="43" t="s">
        <v>39</v>
      </c>
      <c r="E107" s="41">
        <v>-0.5</v>
      </c>
      <c r="G107" s="25" t="s">
        <v>40</v>
      </c>
      <c r="H107">
        <f>H101*2</f>
        <v>34</v>
      </c>
      <c r="I107" s="23" t="s">
        <v>21</v>
      </c>
      <c r="K107" s="81" t="s">
        <v>93</v>
      </c>
      <c r="L107" s="82">
        <v>-0.3</v>
      </c>
      <c r="O107" s="25"/>
      <c r="Q107" s="23"/>
      <c r="S107" s="127" t="s">
        <v>175</v>
      </c>
      <c r="T107" s="125">
        <v>0.8</v>
      </c>
    </row>
    <row r="108" spans="3:20">
      <c r="D108" s="43" t="s">
        <v>41</v>
      </c>
      <c r="E108" s="41">
        <v>-0.3</v>
      </c>
      <c r="G108" s="25" t="s">
        <v>41</v>
      </c>
      <c r="H108">
        <f>H101*3</f>
        <v>51</v>
      </c>
      <c r="I108" s="23" t="s">
        <v>21</v>
      </c>
      <c r="O108" s="25"/>
      <c r="Q108" s="23"/>
      <c r="S108" s="127" t="s">
        <v>176</v>
      </c>
      <c r="T108" s="125">
        <v>-0.5</v>
      </c>
    </row>
    <row r="109" spans="3:20">
      <c r="D109" s="43" t="s">
        <v>42</v>
      </c>
      <c r="E109" s="41">
        <v>-0.2</v>
      </c>
      <c r="S109" s="127" t="s">
        <v>177</v>
      </c>
      <c r="T109" s="126">
        <v>-0.7</v>
      </c>
    </row>
    <row r="110" spans="3:20">
      <c r="D110" s="44" t="s">
        <v>25</v>
      </c>
      <c r="E110" s="41"/>
      <c r="S110" s="127" t="s">
        <v>178</v>
      </c>
      <c r="T110" s="126">
        <v>-0.7</v>
      </c>
    </row>
    <row r="111" spans="3:20">
      <c r="D111" s="43" t="s">
        <v>37</v>
      </c>
      <c r="E111" s="41">
        <v>-0.9</v>
      </c>
      <c r="G111" s="25" t="s">
        <v>232</v>
      </c>
      <c r="H111">
        <f>H101</f>
        <v>17</v>
      </c>
      <c r="I111" s="23" t="s">
        <v>21</v>
      </c>
      <c r="O111" s="25"/>
      <c r="Q111" s="23"/>
      <c r="S111" s="120"/>
      <c r="T111" s="121"/>
    </row>
    <row r="112" spans="3:20">
      <c r="D112" s="43" t="s">
        <v>39</v>
      </c>
      <c r="E112" s="41">
        <v>-0.5</v>
      </c>
      <c r="G112" s="25" t="s">
        <v>233</v>
      </c>
      <c r="H112">
        <f>H101*2</f>
        <v>34</v>
      </c>
      <c r="I112" s="23" t="s">
        <v>21</v>
      </c>
      <c r="O112" s="25"/>
      <c r="Q112" s="23"/>
    </row>
    <row r="113" spans="2:17">
      <c r="D113" s="45" t="s">
        <v>234</v>
      </c>
      <c r="E113" s="46">
        <v>-0.3</v>
      </c>
      <c r="G113" s="25" t="s">
        <v>234</v>
      </c>
      <c r="H113" s="15" t="str">
        <f>"&gt; "&amp;H112</f>
        <v>&gt; 34</v>
      </c>
      <c r="I113" s="23" t="s">
        <v>21</v>
      </c>
      <c r="O113" s="25"/>
      <c r="Q113" s="23"/>
    </row>
    <row r="116" spans="2:17">
      <c r="B116" s="19" t="s">
        <v>29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1"/>
    </row>
    <row r="118" spans="2:17" ht="15" thickBot="1">
      <c r="C118" s="3" t="s">
        <v>30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2:17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7">
      <c r="C120" t="s">
        <v>81</v>
      </c>
      <c r="F120" s="15" t="s">
        <v>82</v>
      </c>
      <c r="G120" s="11">
        <v>0.8</v>
      </c>
      <c r="H120" s="1"/>
      <c r="I120" s="1"/>
      <c r="J120" s="1"/>
      <c r="K120" s="1"/>
      <c r="L120" s="1"/>
      <c r="M120" s="1"/>
    </row>
    <row r="121" spans="2:17">
      <c r="C121" t="s">
        <v>83</v>
      </c>
      <c r="F121" s="15" t="s">
        <v>84</v>
      </c>
      <c r="G121" s="11">
        <v>0</v>
      </c>
    </row>
    <row r="122" spans="2:17">
      <c r="C122" s="72" t="s">
        <v>31</v>
      </c>
      <c r="D122" s="72"/>
      <c r="E122" s="72"/>
      <c r="F122" s="73" t="s">
        <v>32</v>
      </c>
      <c r="G122" s="72">
        <f>G120-G121</f>
        <v>0.8</v>
      </c>
    </row>
    <row r="124" spans="2:17">
      <c r="C124" t="s">
        <v>14</v>
      </c>
      <c r="F124" t="s">
        <v>6</v>
      </c>
      <c r="G124" t="s">
        <v>8</v>
      </c>
      <c r="H124" t="s">
        <v>10</v>
      </c>
    </row>
    <row r="125" spans="2:17">
      <c r="C125" s="5"/>
      <c r="D125" s="5"/>
      <c r="E125" s="5"/>
      <c r="F125" s="5" t="s">
        <v>21</v>
      </c>
      <c r="G125" s="5" t="s">
        <v>9</v>
      </c>
      <c r="H125" s="5" t="s">
        <v>11</v>
      </c>
      <c r="I125" s="5"/>
      <c r="J125" s="5"/>
    </row>
    <row r="126" spans="2:17">
      <c r="C126" t="s">
        <v>95</v>
      </c>
      <c r="F126" s="76">
        <v>3.77</v>
      </c>
      <c r="G126" s="13">
        <f t="shared" ref="G126:G132" si="0">$G$92*$G$122*F126</f>
        <v>232.45796160794944</v>
      </c>
      <c r="H126" s="26">
        <f>G126/100</f>
        <v>2.3245796160794945</v>
      </c>
      <c r="I126" s="55"/>
    </row>
    <row r="127" spans="2:17">
      <c r="C127" t="s">
        <v>96</v>
      </c>
      <c r="F127" s="76">
        <v>8.35</v>
      </c>
      <c r="G127" s="13">
        <f t="shared" si="0"/>
        <v>514.86047199638665</v>
      </c>
      <c r="H127" s="26">
        <f t="shared" ref="H127" si="1">G127/100</f>
        <v>5.1486047199638669</v>
      </c>
      <c r="I127" s="55"/>
    </row>
    <row r="128" spans="2:17">
      <c r="C128" t="s">
        <v>97</v>
      </c>
      <c r="F128" s="76">
        <v>9.15</v>
      </c>
      <c r="G128" s="13">
        <f t="shared" si="0"/>
        <v>564.18842140921413</v>
      </c>
      <c r="H128" s="26">
        <f t="shared" ref="H128:H132" si="2">G128/100</f>
        <v>5.6418842140921415</v>
      </c>
      <c r="I128" s="55"/>
    </row>
    <row r="129" spans="3:13">
      <c r="C129" t="s">
        <v>98</v>
      </c>
      <c r="F129" s="76">
        <v>9.15</v>
      </c>
      <c r="G129" s="13">
        <f t="shared" si="0"/>
        <v>564.18842140921413</v>
      </c>
      <c r="H129" s="26">
        <f t="shared" si="2"/>
        <v>5.6418842140921415</v>
      </c>
      <c r="I129" s="55"/>
    </row>
    <row r="130" spans="3:13">
      <c r="C130" t="s">
        <v>99</v>
      </c>
      <c r="F130" s="76">
        <v>6.86</v>
      </c>
      <c r="G130" s="13">
        <f t="shared" si="0"/>
        <v>422.98716621499557</v>
      </c>
      <c r="H130" s="26">
        <f t="shared" si="2"/>
        <v>4.2298716621499555</v>
      </c>
      <c r="I130" s="55"/>
    </row>
    <row r="131" spans="3:13">
      <c r="C131" t="s">
        <v>100</v>
      </c>
      <c r="F131" s="76">
        <v>4.12</v>
      </c>
      <c r="G131" s="13">
        <f t="shared" si="0"/>
        <v>254.03893947606147</v>
      </c>
      <c r="H131" s="26">
        <f t="shared" si="2"/>
        <v>2.5403893947606146</v>
      </c>
      <c r="I131" s="55"/>
    </row>
    <row r="132" spans="3:13">
      <c r="C132" t="s">
        <v>105</v>
      </c>
      <c r="F132" s="76">
        <v>1.83</v>
      </c>
      <c r="G132" s="13">
        <f t="shared" si="0"/>
        <v>112.83768428184284</v>
      </c>
      <c r="H132" s="26">
        <f t="shared" si="2"/>
        <v>1.1283768428184284</v>
      </c>
      <c r="I132" s="55"/>
    </row>
    <row r="133" spans="3:13">
      <c r="F133" s="11"/>
      <c r="G133" s="13"/>
    </row>
    <row r="135" spans="3:13" ht="15" thickBot="1">
      <c r="C135" s="3" t="s">
        <v>33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3:1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3:13">
      <c r="C137" t="s">
        <v>81</v>
      </c>
      <c r="F137" s="15" t="s">
        <v>82</v>
      </c>
      <c r="G137" s="11">
        <v>-0.5</v>
      </c>
      <c r="H137" s="1"/>
      <c r="I137" s="1"/>
      <c r="J137" s="1"/>
      <c r="K137" s="1"/>
      <c r="L137" s="1"/>
      <c r="M137" s="1"/>
    </row>
    <row r="138" spans="3:13">
      <c r="C138" t="s">
        <v>83</v>
      </c>
      <c r="F138" s="15" t="s">
        <v>84</v>
      </c>
      <c r="G138" s="11">
        <v>0</v>
      </c>
    </row>
    <row r="139" spans="3:13">
      <c r="C139" s="72" t="s">
        <v>31</v>
      </c>
      <c r="D139" s="72"/>
      <c r="E139" s="72"/>
      <c r="F139" s="73" t="s">
        <v>32</v>
      </c>
      <c r="G139" s="72">
        <f>G137-G138</f>
        <v>-0.5</v>
      </c>
    </row>
    <row r="141" spans="3:13">
      <c r="C141" t="s">
        <v>14</v>
      </c>
      <c r="F141" t="s">
        <v>6</v>
      </c>
      <c r="G141" t="s">
        <v>8</v>
      </c>
      <c r="H141" t="s">
        <v>10</v>
      </c>
    </row>
    <row r="142" spans="3:13">
      <c r="C142" s="5"/>
      <c r="D142" s="5"/>
      <c r="E142" s="5"/>
      <c r="F142" s="5" t="s">
        <v>21</v>
      </c>
      <c r="G142" s="5" t="s">
        <v>9</v>
      </c>
      <c r="H142" s="5" t="s">
        <v>11</v>
      </c>
      <c r="I142" s="5"/>
      <c r="J142" s="5"/>
    </row>
    <row r="143" spans="3:13">
      <c r="C143" t="s">
        <v>95</v>
      </c>
      <c r="F143" s="76">
        <v>3.77</v>
      </c>
      <c r="G143" s="13">
        <f t="shared" ref="G143:G149" si="3">$G$92*$G$139*F143</f>
        <v>-145.2862260049684</v>
      </c>
      <c r="H143" s="26">
        <f>G143/100</f>
        <v>-1.4528622600496839</v>
      </c>
      <c r="I143" s="55"/>
    </row>
    <row r="144" spans="3:13">
      <c r="C144" t="s">
        <v>96</v>
      </c>
      <c r="F144" s="76">
        <v>8.35</v>
      </c>
      <c r="G144" s="13">
        <f t="shared" si="3"/>
        <v>-321.78779499774163</v>
      </c>
      <c r="H144" s="26">
        <f>G144/100</f>
        <v>-3.2178779499774164</v>
      </c>
      <c r="I144" s="55"/>
    </row>
    <row r="145" spans="3:15">
      <c r="C145" t="s">
        <v>97</v>
      </c>
      <c r="F145" s="76">
        <v>9.15</v>
      </c>
      <c r="G145" s="13">
        <f t="shared" si="3"/>
        <v>-352.61776338075884</v>
      </c>
      <c r="H145" s="26">
        <f t="shared" ref="H145:H149" si="4">G145/100</f>
        <v>-3.5261776338075883</v>
      </c>
      <c r="I145" s="55"/>
    </row>
    <row r="146" spans="3:15">
      <c r="C146" t="s">
        <v>98</v>
      </c>
      <c r="F146" s="76">
        <v>9.15</v>
      </c>
      <c r="G146" s="13">
        <f t="shared" si="3"/>
        <v>-352.61776338075884</v>
      </c>
      <c r="H146" s="26">
        <f t="shared" si="4"/>
        <v>-3.5261776338075883</v>
      </c>
      <c r="I146" s="55"/>
    </row>
    <row r="147" spans="3:15">
      <c r="C147" t="s">
        <v>99</v>
      </c>
      <c r="F147" s="76">
        <v>6.86</v>
      </c>
      <c r="G147" s="13">
        <f t="shared" si="3"/>
        <v>-264.3669788843722</v>
      </c>
      <c r="H147" s="26">
        <f t="shared" si="4"/>
        <v>-2.6436697888437219</v>
      </c>
      <c r="I147" s="55"/>
    </row>
    <row r="148" spans="3:15">
      <c r="C148" t="s">
        <v>100</v>
      </c>
      <c r="F148" s="76">
        <v>4.12</v>
      </c>
      <c r="G148" s="13">
        <f t="shared" si="3"/>
        <v>-158.7743371725384</v>
      </c>
      <c r="H148" s="26">
        <f t="shared" si="4"/>
        <v>-1.5877433717253839</v>
      </c>
      <c r="I148" s="55"/>
    </row>
    <row r="149" spans="3:15">
      <c r="C149" t="s">
        <v>105</v>
      </c>
      <c r="F149" s="76">
        <v>1.83</v>
      </c>
      <c r="G149" s="13">
        <f t="shared" si="3"/>
        <v>-70.523552676151766</v>
      </c>
      <c r="H149" s="26">
        <f t="shared" si="4"/>
        <v>-0.70523552676151768</v>
      </c>
      <c r="I149" s="55"/>
    </row>
    <row r="153" spans="3:15" ht="15" thickBot="1">
      <c r="C153" s="3" t="s">
        <v>43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3:1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3:15">
      <c r="H155" s="5" t="s">
        <v>45</v>
      </c>
      <c r="I155" s="5"/>
      <c r="J155" s="5"/>
      <c r="M155" s="1"/>
    </row>
    <row r="156" spans="3:15">
      <c r="C156" s="1" t="s">
        <v>5</v>
      </c>
      <c r="D156" s="1"/>
      <c r="E156" s="1"/>
      <c r="F156" s="6" t="s">
        <v>6</v>
      </c>
      <c r="G156" s="34" t="s">
        <v>44</v>
      </c>
      <c r="H156" s="1">
        <f>$H$106</f>
        <v>17</v>
      </c>
      <c r="I156" s="1">
        <f>$H$107</f>
        <v>34</v>
      </c>
      <c r="J156" s="1">
        <f>$H$108</f>
        <v>51</v>
      </c>
      <c r="K156" s="34" t="str">
        <f>"&gt; "&amp;H108</f>
        <v>&gt; 51</v>
      </c>
      <c r="M156" s="1"/>
    </row>
    <row r="157" spans="3:15">
      <c r="G157" s="34" t="s">
        <v>82</v>
      </c>
      <c r="H157">
        <f>$E$106</f>
        <v>-0.65</v>
      </c>
      <c r="I157">
        <f>$E$107</f>
        <v>-0.5</v>
      </c>
      <c r="J157">
        <f>$E$108</f>
        <v>-0.3</v>
      </c>
      <c r="K157">
        <f>$E$109</f>
        <v>-0.2</v>
      </c>
      <c r="M157" s="1"/>
    </row>
    <row r="158" spans="3:15">
      <c r="G158" s="34" t="s">
        <v>84</v>
      </c>
      <c r="H158" s="11">
        <v>0</v>
      </c>
      <c r="I158" s="11">
        <v>0</v>
      </c>
      <c r="J158" s="11">
        <v>0</v>
      </c>
      <c r="K158" s="11">
        <v>0</v>
      </c>
      <c r="M158" s="1"/>
    </row>
    <row r="159" spans="3:15">
      <c r="C159" s="7"/>
      <c r="D159" s="7"/>
      <c r="E159" s="7"/>
      <c r="F159" s="8" t="s">
        <v>7</v>
      </c>
      <c r="G159" s="56" t="s">
        <v>32</v>
      </c>
      <c r="H159" s="7">
        <f>H157-H158</f>
        <v>-0.65</v>
      </c>
      <c r="I159" s="7">
        <f t="shared" ref="I159:K159" si="5">I157-I158</f>
        <v>-0.5</v>
      </c>
      <c r="J159" s="7">
        <f t="shared" si="5"/>
        <v>-0.3</v>
      </c>
      <c r="K159" s="7">
        <f t="shared" si="5"/>
        <v>-0.2</v>
      </c>
      <c r="M159" s="1"/>
    </row>
    <row r="160" spans="3:15">
      <c r="C160" t="s">
        <v>96</v>
      </c>
      <c r="F160" s="30">
        <v>3</v>
      </c>
      <c r="H160" s="26">
        <f>$G$92*H$159*$F160/100</f>
        <v>-1.5029609586720869</v>
      </c>
      <c r="I160" s="26">
        <f>$G$92*I$159*$F160/100</f>
        <v>-1.1561238143631436</v>
      </c>
      <c r="J160" s="26">
        <f>$G$92*J$159*$F160/100</f>
        <v>-0.69367428861788627</v>
      </c>
      <c r="K160" s="26">
        <f>$G$92*K$159*$F160/100</f>
        <v>-0.46244952574525755</v>
      </c>
      <c r="L160" s="55"/>
      <c r="M160" s="57"/>
      <c r="N160" s="55"/>
      <c r="O160" s="55"/>
    </row>
    <row r="164" spans="3:13" ht="15" thickBot="1">
      <c r="C164" s="3" t="s">
        <v>55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6" spans="3:13">
      <c r="H166" s="5" t="s">
        <v>45</v>
      </c>
      <c r="I166" s="5"/>
      <c r="J166" s="5"/>
    </row>
    <row r="167" spans="3:13">
      <c r="C167" s="1" t="s">
        <v>5</v>
      </c>
      <c r="D167" s="1"/>
      <c r="E167" s="1"/>
      <c r="F167" s="6" t="s">
        <v>102</v>
      </c>
      <c r="G167" s="34" t="s">
        <v>44</v>
      </c>
      <c r="H167" s="1">
        <f>$H$111</f>
        <v>17</v>
      </c>
      <c r="I167" s="1">
        <f>$H$112</f>
        <v>34</v>
      </c>
      <c r="J167" s="34" t="str">
        <f>$H$113</f>
        <v>&gt; 34</v>
      </c>
    </row>
    <row r="168" spans="3:13">
      <c r="C168" s="1"/>
      <c r="D168" s="1"/>
      <c r="E168" s="1"/>
      <c r="F168" s="6"/>
      <c r="G168" s="34" t="s">
        <v>82</v>
      </c>
      <c r="H168">
        <v>-0.9</v>
      </c>
      <c r="I168">
        <v>-0.5</v>
      </c>
      <c r="J168">
        <v>-0.3</v>
      </c>
    </row>
    <row r="169" spans="3:13">
      <c r="C169" s="1"/>
      <c r="D169" s="1"/>
      <c r="E169" s="1"/>
      <c r="F169" s="6"/>
      <c r="G169" s="34" t="s">
        <v>84</v>
      </c>
      <c r="H169" s="11">
        <v>0</v>
      </c>
      <c r="I169" s="11">
        <v>0</v>
      </c>
      <c r="J169" s="11">
        <v>0</v>
      </c>
    </row>
    <row r="170" spans="3:13">
      <c r="C170" s="7"/>
      <c r="D170" s="7"/>
      <c r="E170" s="7"/>
      <c r="F170" s="8" t="s">
        <v>7</v>
      </c>
      <c r="G170" s="56" t="s">
        <v>32</v>
      </c>
      <c r="H170" s="7">
        <f>H168-H169</f>
        <v>-0.9</v>
      </c>
      <c r="I170" s="7">
        <f t="shared" ref="I170:J170" si="6">I168-I169</f>
        <v>-0.5</v>
      </c>
      <c r="J170" s="7">
        <f t="shared" si="6"/>
        <v>-0.3</v>
      </c>
    </row>
    <row r="171" spans="3:13">
      <c r="C171" t="s">
        <v>112</v>
      </c>
      <c r="F171" s="30">
        <v>1</v>
      </c>
      <c r="H171" s="74">
        <f>$G$92*H$170*$F171</f>
        <v>-69.367428861788625</v>
      </c>
      <c r="I171" s="74">
        <f t="shared" ref="I171:J173" si="7">$G$92*I$170*$F171</f>
        <v>-38.537460478771457</v>
      </c>
      <c r="J171" s="74">
        <f t="shared" si="7"/>
        <v>-23.122476287262874</v>
      </c>
    </row>
    <row r="172" spans="3:13">
      <c r="C172" t="s">
        <v>113</v>
      </c>
      <c r="F172" s="30">
        <v>2</v>
      </c>
      <c r="H172" s="74">
        <f t="shared" ref="H172:H173" si="8">$G$92*H$170*$F172</f>
        <v>-138.73485772357725</v>
      </c>
      <c r="I172" s="74">
        <f t="shared" si="7"/>
        <v>-77.074920957542915</v>
      </c>
      <c r="J172" s="74">
        <f t="shared" si="7"/>
        <v>-46.244952574525747</v>
      </c>
    </row>
    <row r="173" spans="3:13">
      <c r="C173" t="s">
        <v>85</v>
      </c>
      <c r="E173" s="60"/>
      <c r="F173" s="58">
        <v>4</v>
      </c>
      <c r="H173" s="74">
        <f t="shared" si="8"/>
        <v>-277.4697154471545</v>
      </c>
      <c r="I173" s="74">
        <f t="shared" si="7"/>
        <v>-154.14984191508583</v>
      </c>
      <c r="J173" s="74">
        <f t="shared" si="7"/>
        <v>-92.489905149051495</v>
      </c>
    </row>
    <row r="174" spans="3:13">
      <c r="F174" s="58"/>
      <c r="H174" s="57"/>
      <c r="I174" s="57"/>
      <c r="J174" s="57"/>
    </row>
    <row r="175" spans="3:13">
      <c r="F175" s="58"/>
      <c r="H175" s="26"/>
      <c r="I175" s="26"/>
      <c r="J175" s="26"/>
    </row>
    <row r="176" spans="3:13">
      <c r="F176" s="58"/>
      <c r="H176" s="57"/>
      <c r="I176" s="57"/>
      <c r="J176" s="57"/>
    </row>
    <row r="179" spans="2:15">
      <c r="B179" s="19" t="s">
        <v>86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1"/>
    </row>
    <row r="181" spans="2:15" ht="15" thickBot="1">
      <c r="C181" s="3" t="s">
        <v>30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2:1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5">
      <c r="C183" t="s">
        <v>81</v>
      </c>
      <c r="F183" s="15" t="s">
        <v>82</v>
      </c>
      <c r="G183" s="11">
        <v>0.8</v>
      </c>
      <c r="H183" s="1"/>
      <c r="I183" s="1"/>
      <c r="J183" s="1"/>
      <c r="K183" s="1"/>
      <c r="L183" s="1"/>
      <c r="M183" s="1"/>
    </row>
    <row r="184" spans="2:15">
      <c r="C184" t="s">
        <v>83</v>
      </c>
      <c r="F184" s="15" t="s">
        <v>84</v>
      </c>
      <c r="G184" s="11">
        <v>0</v>
      </c>
    </row>
    <row r="185" spans="2:15">
      <c r="C185" s="72" t="s">
        <v>31</v>
      </c>
      <c r="D185" s="72"/>
      <c r="E185" s="72"/>
      <c r="F185" s="73" t="s">
        <v>32</v>
      </c>
      <c r="G185" s="72">
        <f>G183-G184</f>
        <v>0.8</v>
      </c>
    </row>
    <row r="187" spans="2:15">
      <c r="C187" t="s">
        <v>14</v>
      </c>
      <c r="F187" t="s">
        <v>6</v>
      </c>
      <c r="G187" t="s">
        <v>8</v>
      </c>
      <c r="H187" t="s">
        <v>10</v>
      </c>
    </row>
    <row r="188" spans="2:15">
      <c r="C188" s="5"/>
      <c r="D188" s="5"/>
      <c r="E188" s="5"/>
      <c r="F188" s="5" t="s">
        <v>21</v>
      </c>
      <c r="G188" s="5" t="s">
        <v>9</v>
      </c>
      <c r="H188" s="5" t="s">
        <v>11</v>
      </c>
      <c r="I188" s="5"/>
      <c r="J188" s="5"/>
    </row>
    <row r="189" spans="2:15">
      <c r="C189" t="s">
        <v>95</v>
      </c>
      <c r="F189" s="30">
        <v>3</v>
      </c>
      <c r="G189" s="13">
        <f>$G$92*$G$185*F189</f>
        <v>184.97981029810302</v>
      </c>
      <c r="H189" s="26">
        <f>G189/100</f>
        <v>1.8497981029810302</v>
      </c>
    </row>
    <row r="190" spans="2:15">
      <c r="F190" s="30"/>
      <c r="G190" s="13"/>
      <c r="H190" s="26"/>
    </row>
    <row r="191" spans="2:15">
      <c r="F191" s="11"/>
      <c r="G191" s="13"/>
    </row>
    <row r="193" spans="3:13" ht="15" thickBot="1">
      <c r="C193" s="3" t="s">
        <v>33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3:1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3:13">
      <c r="C195" t="s">
        <v>81</v>
      </c>
      <c r="F195" s="15" t="s">
        <v>82</v>
      </c>
      <c r="G195" s="11">
        <v>-0.5</v>
      </c>
      <c r="H195" s="1"/>
      <c r="I195" s="1"/>
      <c r="J195" s="1"/>
      <c r="K195" s="1"/>
      <c r="L195" s="1"/>
      <c r="M195" s="1"/>
    </row>
    <row r="196" spans="3:13">
      <c r="C196" t="s">
        <v>83</v>
      </c>
      <c r="F196" s="15" t="s">
        <v>84</v>
      </c>
      <c r="G196" s="11">
        <v>0</v>
      </c>
    </row>
    <row r="197" spans="3:13">
      <c r="C197" s="72" t="s">
        <v>31</v>
      </c>
      <c r="D197" s="72"/>
      <c r="E197" s="72"/>
      <c r="F197" s="73" t="s">
        <v>32</v>
      </c>
      <c r="G197" s="72">
        <f>G195-G196</f>
        <v>-0.5</v>
      </c>
    </row>
    <row r="199" spans="3:13">
      <c r="C199" t="s">
        <v>14</v>
      </c>
      <c r="F199" t="s">
        <v>6</v>
      </c>
      <c r="G199" t="s">
        <v>8</v>
      </c>
      <c r="H199" t="s">
        <v>10</v>
      </c>
    </row>
    <row r="200" spans="3:13">
      <c r="C200" s="5"/>
      <c r="D200" s="5"/>
      <c r="E200" s="5"/>
      <c r="F200" s="5" t="s">
        <v>21</v>
      </c>
      <c r="G200" s="5" t="s">
        <v>9</v>
      </c>
      <c r="H200" s="5" t="s">
        <v>11</v>
      </c>
      <c r="I200" s="5"/>
      <c r="J200" s="5"/>
    </row>
    <row r="201" spans="3:13">
      <c r="C201" t="s">
        <v>95</v>
      </c>
      <c r="F201" s="30">
        <v>3</v>
      </c>
      <c r="G201" s="13">
        <f>$G$92*$G$197*F201</f>
        <v>-115.61238143631437</v>
      </c>
      <c r="H201" s="26">
        <f>G201/100</f>
        <v>-1.1561238143631436</v>
      </c>
    </row>
    <row r="202" spans="3:13">
      <c r="F202" s="30"/>
      <c r="G202" s="13"/>
      <c r="H202" s="26"/>
    </row>
    <row r="205" spans="3:13" ht="15" thickBot="1">
      <c r="C205" s="3" t="s">
        <v>43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3:1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3:13">
      <c r="H207" s="5" t="s">
        <v>45</v>
      </c>
      <c r="I207" s="5"/>
      <c r="J207" s="5"/>
      <c r="M207" s="1"/>
    </row>
    <row r="208" spans="3:13">
      <c r="C208" s="1" t="s">
        <v>5</v>
      </c>
      <c r="D208" s="1"/>
      <c r="E208" s="1"/>
      <c r="F208" s="6" t="s">
        <v>6</v>
      </c>
      <c r="G208" s="34" t="s">
        <v>44</v>
      </c>
      <c r="H208" s="1">
        <f>$H$106</f>
        <v>17</v>
      </c>
      <c r="I208" s="1">
        <f>$H$107</f>
        <v>34</v>
      </c>
      <c r="J208" s="1">
        <f>$H$108</f>
        <v>51</v>
      </c>
      <c r="K208" s="34" t="str">
        <f>"&gt; "&amp;H169</f>
        <v>&gt; 0</v>
      </c>
      <c r="M208" s="1"/>
    </row>
    <row r="209" spans="3:13">
      <c r="G209" s="34" t="s">
        <v>82</v>
      </c>
      <c r="H209">
        <f>$E$106</f>
        <v>-0.65</v>
      </c>
      <c r="I209">
        <f>$E$107</f>
        <v>-0.5</v>
      </c>
      <c r="J209">
        <f>$E$108</f>
        <v>-0.3</v>
      </c>
      <c r="K209">
        <f>$E$109</f>
        <v>-0.2</v>
      </c>
      <c r="M209" s="1"/>
    </row>
    <row r="210" spans="3:13">
      <c r="G210" s="34" t="s">
        <v>84</v>
      </c>
      <c r="H210" s="11">
        <v>0</v>
      </c>
      <c r="I210" s="11">
        <v>0</v>
      </c>
      <c r="J210" s="11">
        <v>0</v>
      </c>
      <c r="K210" s="11">
        <v>0</v>
      </c>
      <c r="M210" s="1"/>
    </row>
    <row r="211" spans="3:13">
      <c r="C211" s="7"/>
      <c r="D211" s="7"/>
      <c r="E211" s="7"/>
      <c r="F211" s="8" t="s">
        <v>7</v>
      </c>
      <c r="G211" s="56" t="s">
        <v>32</v>
      </c>
      <c r="H211" s="7">
        <f>H209-H210</f>
        <v>-0.65</v>
      </c>
      <c r="I211" s="7">
        <f t="shared" ref="I211" si="9">I209-I210</f>
        <v>-0.5</v>
      </c>
      <c r="J211" s="7">
        <f t="shared" ref="J211" si="10">J209-J210</f>
        <v>-0.3</v>
      </c>
      <c r="K211" s="7">
        <f t="shared" ref="K211" si="11">K209-K210</f>
        <v>-0.2</v>
      </c>
      <c r="M211" s="1"/>
    </row>
    <row r="212" spans="3:13">
      <c r="C212" t="s">
        <v>95</v>
      </c>
      <c r="F212" s="76">
        <v>3.77</v>
      </c>
      <c r="H212" s="26">
        <f t="shared" ref="H212:K218" si="12">$G$92*H$211*$F212/100</f>
        <v>-1.8887209380645893</v>
      </c>
      <c r="I212" s="26">
        <f t="shared" si="12"/>
        <v>-1.4528622600496839</v>
      </c>
      <c r="J212" s="26">
        <f t="shared" si="12"/>
        <v>-0.87171735602981026</v>
      </c>
      <c r="K212" s="26">
        <f t="shared" si="12"/>
        <v>-0.58114490401987362</v>
      </c>
      <c r="M212" s="1"/>
    </row>
    <row r="213" spans="3:13">
      <c r="C213" t="s">
        <v>96</v>
      </c>
      <c r="F213" s="76">
        <v>8.35</v>
      </c>
      <c r="H213" s="26">
        <f t="shared" si="12"/>
        <v>-4.1832413349706421</v>
      </c>
      <c r="I213" s="26">
        <f t="shared" si="12"/>
        <v>-3.2178779499774164</v>
      </c>
      <c r="J213" s="26">
        <f t="shared" si="12"/>
        <v>-1.9307267699864499</v>
      </c>
      <c r="K213" s="26">
        <f t="shared" si="12"/>
        <v>-1.2871511799909667</v>
      </c>
      <c r="M213" s="1"/>
    </row>
    <row r="214" spans="3:13">
      <c r="C214" t="s">
        <v>97</v>
      </c>
      <c r="F214" s="76">
        <v>9.15</v>
      </c>
      <c r="H214" s="26">
        <f t="shared" si="12"/>
        <v>-4.5840309239498653</v>
      </c>
      <c r="I214" s="26">
        <f t="shared" si="12"/>
        <v>-3.5261776338075883</v>
      </c>
      <c r="J214" s="26">
        <f t="shared" si="12"/>
        <v>-2.1157065802845532</v>
      </c>
      <c r="K214" s="26">
        <f t="shared" si="12"/>
        <v>-1.4104710535230354</v>
      </c>
      <c r="M214" s="1"/>
    </row>
    <row r="215" spans="3:13">
      <c r="C215" t="s">
        <v>98</v>
      </c>
      <c r="F215" s="76">
        <v>9.15</v>
      </c>
      <c r="H215" s="26">
        <f t="shared" si="12"/>
        <v>-4.5840309239498653</v>
      </c>
      <c r="I215" s="26">
        <f t="shared" si="12"/>
        <v>-3.5261776338075883</v>
      </c>
      <c r="J215" s="26">
        <f t="shared" si="12"/>
        <v>-2.1157065802845532</v>
      </c>
      <c r="K215" s="26">
        <f t="shared" si="12"/>
        <v>-1.4104710535230354</v>
      </c>
      <c r="M215" s="1"/>
    </row>
    <row r="216" spans="3:13">
      <c r="C216" t="s">
        <v>99</v>
      </c>
      <c r="F216" s="76">
        <v>6.86</v>
      </c>
      <c r="H216" s="26">
        <f t="shared" si="12"/>
        <v>-3.4367707254968387</v>
      </c>
      <c r="I216" s="26">
        <f t="shared" si="12"/>
        <v>-2.6436697888437219</v>
      </c>
      <c r="J216" s="26">
        <f t="shared" si="12"/>
        <v>-1.5862018733062331</v>
      </c>
      <c r="K216" s="26">
        <f t="shared" si="12"/>
        <v>-1.0574679155374889</v>
      </c>
      <c r="M216" s="1"/>
    </row>
    <row r="217" spans="3:13">
      <c r="C217" t="s">
        <v>100</v>
      </c>
      <c r="F217" s="76">
        <v>4.12</v>
      </c>
      <c r="H217" s="26">
        <f t="shared" si="12"/>
        <v>-2.0640663832429995</v>
      </c>
      <c r="I217" s="26">
        <f t="shared" si="12"/>
        <v>-1.5877433717253839</v>
      </c>
      <c r="J217" s="26">
        <f t="shared" si="12"/>
        <v>-0.95264602303523049</v>
      </c>
      <c r="K217" s="26">
        <f t="shared" si="12"/>
        <v>-0.63509734869015366</v>
      </c>
      <c r="M217" s="1"/>
    </row>
    <row r="218" spans="3:13">
      <c r="C218" t="s">
        <v>105</v>
      </c>
      <c r="F218" s="76">
        <v>1.83</v>
      </c>
      <c r="H218" s="26">
        <f t="shared" si="12"/>
        <v>-0.916806184789973</v>
      </c>
      <c r="I218" s="26">
        <f t="shared" si="12"/>
        <v>-0.70523552676151768</v>
      </c>
      <c r="J218" s="26">
        <f t="shared" si="12"/>
        <v>-0.42314131605691058</v>
      </c>
      <c r="K218" s="26">
        <f t="shared" si="12"/>
        <v>-0.28209421070460711</v>
      </c>
      <c r="M218" s="1"/>
    </row>
    <row r="221" spans="3:13" ht="15" thickBot="1">
      <c r="C221" s="3" t="s">
        <v>87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3" spans="3:13">
      <c r="H223" s="5" t="s">
        <v>45</v>
      </c>
      <c r="I223" s="5"/>
      <c r="J223" s="5"/>
    </row>
    <row r="224" spans="3:13">
      <c r="C224" s="1" t="s">
        <v>5</v>
      </c>
      <c r="D224" s="1"/>
      <c r="E224" s="1"/>
      <c r="F224" s="6" t="s">
        <v>15</v>
      </c>
      <c r="G224" s="34" t="s">
        <v>44</v>
      </c>
      <c r="H224" s="1">
        <f>$H$111</f>
        <v>17</v>
      </c>
      <c r="I224" s="1">
        <f>$H$112</f>
        <v>34</v>
      </c>
      <c r="J224" s="34" t="str">
        <f>$H$113</f>
        <v>&gt; 34</v>
      </c>
    </row>
    <row r="225" spans="2:15">
      <c r="C225" s="1"/>
      <c r="D225" s="1"/>
      <c r="E225" s="1"/>
      <c r="F225" s="6"/>
      <c r="G225" s="34" t="s">
        <v>82</v>
      </c>
      <c r="H225">
        <f>$E$111</f>
        <v>-0.9</v>
      </c>
      <c r="I225">
        <f>$E$112</f>
        <v>-0.5</v>
      </c>
      <c r="J225">
        <f>$E$113</f>
        <v>-0.3</v>
      </c>
    </row>
    <row r="226" spans="2:15">
      <c r="C226" s="1"/>
      <c r="D226" s="1"/>
      <c r="E226" s="1"/>
      <c r="F226" s="6"/>
      <c r="G226" s="34" t="s">
        <v>84</v>
      </c>
      <c r="H226" s="11">
        <v>0</v>
      </c>
      <c r="I226" s="11">
        <v>0</v>
      </c>
      <c r="J226" s="11">
        <v>0</v>
      </c>
    </row>
    <row r="227" spans="2:15">
      <c r="C227" s="7"/>
      <c r="D227" s="7"/>
      <c r="E227" s="7"/>
      <c r="F227" s="8" t="s">
        <v>7</v>
      </c>
      <c r="G227" s="56" t="s">
        <v>32</v>
      </c>
      <c r="H227" s="7">
        <f>H225-H226</f>
        <v>-0.9</v>
      </c>
      <c r="I227" s="7">
        <f t="shared" ref="I227" si="13">I225-I226</f>
        <v>-0.5</v>
      </c>
      <c r="J227" s="7">
        <f t="shared" ref="J227" si="14">J225-J226</f>
        <v>-0.3</v>
      </c>
    </row>
    <row r="228" spans="2:15">
      <c r="C228" t="s">
        <v>108</v>
      </c>
      <c r="F228" s="30">
        <v>1.3</v>
      </c>
      <c r="H228" s="26">
        <f t="shared" ref="H228:J229" si="15">$G$92*H$227*$F228/100</f>
        <v>-0.90177657520325216</v>
      </c>
      <c r="I228" s="26">
        <f t="shared" si="15"/>
        <v>-0.50098698622402904</v>
      </c>
      <c r="J228" s="26">
        <f t="shared" si="15"/>
        <v>-0.30059219173441737</v>
      </c>
    </row>
    <row r="229" spans="2:15">
      <c r="C229" t="s">
        <v>109</v>
      </c>
      <c r="F229" s="30">
        <v>0.65</v>
      </c>
      <c r="H229" s="26">
        <f t="shared" si="15"/>
        <v>-0.45088828760162608</v>
      </c>
      <c r="I229" s="26">
        <f t="shared" si="15"/>
        <v>-0.25049349311201452</v>
      </c>
      <c r="J229" s="26">
        <f t="shared" si="15"/>
        <v>-0.15029609586720868</v>
      </c>
    </row>
    <row r="230" spans="2:15">
      <c r="E230" s="60"/>
      <c r="F230" s="58"/>
      <c r="H230" s="74"/>
      <c r="I230" s="74"/>
      <c r="J230" s="74"/>
    </row>
    <row r="231" spans="2:15">
      <c r="F231" s="58"/>
      <c r="H231" s="74"/>
      <c r="I231" s="74"/>
      <c r="J231" s="74"/>
    </row>
    <row r="232" spans="2:15">
      <c r="F232" s="58"/>
      <c r="H232" s="26"/>
      <c r="I232" s="26"/>
      <c r="J232" s="26"/>
    </row>
    <row r="233" spans="2:15">
      <c r="F233" s="58"/>
      <c r="H233" s="57"/>
      <c r="I233" s="57"/>
      <c r="J233" s="57"/>
    </row>
    <row r="236" spans="2:15">
      <c r="B236" s="19" t="s">
        <v>75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1"/>
    </row>
    <row r="238" spans="2:15" ht="15" thickBot="1">
      <c r="C238" s="3" t="s">
        <v>30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2:1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2:15">
      <c r="C240" t="s">
        <v>81</v>
      </c>
      <c r="F240" s="15" t="s">
        <v>82</v>
      </c>
      <c r="G240" s="11">
        <v>0.8</v>
      </c>
      <c r="H240" s="1"/>
      <c r="I240" s="1"/>
      <c r="J240" s="1"/>
      <c r="K240" s="1"/>
      <c r="L240" s="1"/>
      <c r="M240" s="1"/>
    </row>
    <row r="241" spans="3:13">
      <c r="C241" t="s">
        <v>83</v>
      </c>
      <c r="F241" s="15" t="s">
        <v>84</v>
      </c>
      <c r="G241" s="11">
        <v>0</v>
      </c>
    </row>
    <row r="242" spans="3:13">
      <c r="C242" s="72" t="s">
        <v>31</v>
      </c>
      <c r="D242" s="72"/>
      <c r="E242" s="72"/>
      <c r="F242" s="73" t="s">
        <v>32</v>
      </c>
      <c r="G242" s="72">
        <f>G240-G241</f>
        <v>0.8</v>
      </c>
    </row>
    <row r="244" spans="3:13">
      <c r="C244" t="s">
        <v>14</v>
      </c>
      <c r="F244" t="s">
        <v>6</v>
      </c>
      <c r="G244" t="s">
        <v>8</v>
      </c>
      <c r="H244" t="s">
        <v>10</v>
      </c>
    </row>
    <row r="245" spans="3:13">
      <c r="C245" s="5"/>
      <c r="D245" s="5"/>
      <c r="E245" s="5"/>
      <c r="F245" s="5" t="s">
        <v>21</v>
      </c>
      <c r="G245" s="5" t="s">
        <v>9</v>
      </c>
      <c r="H245" s="5" t="s">
        <v>11</v>
      </c>
      <c r="I245" s="5"/>
      <c r="J245" s="5"/>
    </row>
    <row r="246" spans="3:13">
      <c r="C246" t="s">
        <v>95</v>
      </c>
      <c r="F246" s="76">
        <v>3.66</v>
      </c>
      <c r="G246" s="13">
        <f t="shared" ref="G246:G251" si="16">$G$92*$G$122*F246</f>
        <v>225.67536856368568</v>
      </c>
      <c r="H246" s="26">
        <f>G246/100</f>
        <v>2.2567536856368569</v>
      </c>
      <c r="I246" s="55"/>
    </row>
    <row r="247" spans="3:13">
      <c r="C247" t="s">
        <v>96</v>
      </c>
      <c r="F247" s="76">
        <v>7.31</v>
      </c>
      <c r="G247" s="13">
        <f t="shared" si="16"/>
        <v>450.73413775971096</v>
      </c>
      <c r="H247" s="26">
        <f t="shared" ref="H247:H251" si="17">G247/100</f>
        <v>4.5073413775971094</v>
      </c>
      <c r="I247" s="55"/>
    </row>
    <row r="248" spans="3:13">
      <c r="C248" t="s">
        <v>97</v>
      </c>
      <c r="F248" s="76">
        <v>7.31</v>
      </c>
      <c r="G248" s="13">
        <f t="shared" si="16"/>
        <v>450.73413775971096</v>
      </c>
      <c r="H248" s="26">
        <f t="shared" si="17"/>
        <v>4.5073413775971094</v>
      </c>
      <c r="I248" s="55"/>
    </row>
    <row r="249" spans="3:13">
      <c r="C249" t="s">
        <v>98</v>
      </c>
      <c r="F249" s="76">
        <v>7.31</v>
      </c>
      <c r="G249" s="13">
        <f t="shared" si="16"/>
        <v>450.73413775971096</v>
      </c>
      <c r="H249" s="26">
        <f t="shared" si="17"/>
        <v>4.5073413775971094</v>
      </c>
      <c r="I249" s="55"/>
    </row>
    <row r="250" spans="3:13">
      <c r="C250" t="s">
        <v>99</v>
      </c>
      <c r="F250" s="76">
        <v>7.31</v>
      </c>
      <c r="G250" s="13">
        <f t="shared" si="16"/>
        <v>450.73413775971096</v>
      </c>
      <c r="H250" s="26">
        <f t="shared" si="17"/>
        <v>4.5073413775971094</v>
      </c>
      <c r="I250" s="55"/>
    </row>
    <row r="251" spans="3:13">
      <c r="C251" t="s">
        <v>100</v>
      </c>
      <c r="F251" s="76">
        <v>3.66</v>
      </c>
      <c r="G251" s="13">
        <f t="shared" si="16"/>
        <v>225.67536856368568</v>
      </c>
      <c r="H251" s="26">
        <f t="shared" si="17"/>
        <v>2.2567536856368569</v>
      </c>
      <c r="I251" s="55"/>
    </row>
    <row r="252" spans="3:13">
      <c r="F252" s="11"/>
      <c r="G252" s="13"/>
    </row>
    <row r="254" spans="3:13" ht="15" thickBot="1">
      <c r="C254" s="3" t="s">
        <v>33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3:1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3:13">
      <c r="C256" t="s">
        <v>81</v>
      </c>
      <c r="F256" s="15" t="s">
        <v>82</v>
      </c>
      <c r="G256" s="11">
        <v>-0.5</v>
      </c>
      <c r="H256" s="1"/>
      <c r="I256" s="1"/>
      <c r="J256" s="1"/>
      <c r="K256" s="1"/>
      <c r="L256" s="1"/>
      <c r="M256" s="1"/>
    </row>
    <row r="257" spans="3:13">
      <c r="C257" t="s">
        <v>83</v>
      </c>
      <c r="F257" s="15" t="s">
        <v>84</v>
      </c>
      <c r="G257" s="11">
        <v>0</v>
      </c>
    </row>
    <row r="258" spans="3:13">
      <c r="C258" s="72" t="s">
        <v>31</v>
      </c>
      <c r="D258" s="72"/>
      <c r="E258" s="72"/>
      <c r="F258" s="73" t="s">
        <v>32</v>
      </c>
      <c r="G258" s="72">
        <f>G256-G257</f>
        <v>-0.5</v>
      </c>
    </row>
    <row r="260" spans="3:13">
      <c r="C260" t="s">
        <v>14</v>
      </c>
      <c r="F260" t="s">
        <v>6</v>
      </c>
      <c r="G260" t="s">
        <v>8</v>
      </c>
      <c r="H260" t="s">
        <v>10</v>
      </c>
    </row>
    <row r="261" spans="3:13">
      <c r="C261" s="5"/>
      <c r="D261" s="5"/>
      <c r="E261" s="5"/>
      <c r="F261" s="5" t="s">
        <v>21</v>
      </c>
      <c r="G261" s="5" t="s">
        <v>9</v>
      </c>
      <c r="H261" s="5" t="s">
        <v>11</v>
      </c>
      <c r="I261" s="5"/>
      <c r="J261" s="5"/>
    </row>
    <row r="262" spans="3:13">
      <c r="C262" t="s">
        <v>95</v>
      </c>
      <c r="F262" s="76">
        <v>3.66</v>
      </c>
      <c r="G262" s="13">
        <f t="shared" ref="G262:G267" si="18">$G$92*$G$139*F262</f>
        <v>-141.04710535230353</v>
      </c>
      <c r="H262" s="26">
        <f>G262/100</f>
        <v>-1.4104710535230354</v>
      </c>
      <c r="I262" s="55"/>
    </row>
    <row r="263" spans="3:13">
      <c r="C263" t="s">
        <v>96</v>
      </c>
      <c r="F263" s="76">
        <v>7.31</v>
      </c>
      <c r="G263" s="13">
        <f t="shared" si="18"/>
        <v>-281.70883609981934</v>
      </c>
      <c r="H263" s="26">
        <f>G263/100</f>
        <v>-2.8170883609981932</v>
      </c>
      <c r="I263" s="55"/>
    </row>
    <row r="264" spans="3:13">
      <c r="C264" t="s">
        <v>97</v>
      </c>
      <c r="F264" s="76">
        <v>7.31</v>
      </c>
      <c r="G264" s="13">
        <f t="shared" si="18"/>
        <v>-281.70883609981934</v>
      </c>
      <c r="H264" s="26">
        <f t="shared" ref="H264:H267" si="19">G264/100</f>
        <v>-2.8170883609981932</v>
      </c>
      <c r="I264" s="55"/>
    </row>
    <row r="265" spans="3:13">
      <c r="C265" t="s">
        <v>98</v>
      </c>
      <c r="F265" s="76">
        <v>7.31</v>
      </c>
      <c r="G265" s="13">
        <f t="shared" si="18"/>
        <v>-281.70883609981934</v>
      </c>
      <c r="H265" s="26">
        <f t="shared" si="19"/>
        <v>-2.8170883609981932</v>
      </c>
      <c r="I265" s="55"/>
    </row>
    <row r="266" spans="3:13">
      <c r="C266" t="s">
        <v>99</v>
      </c>
      <c r="F266" s="76">
        <v>7.31</v>
      </c>
      <c r="G266" s="13">
        <f t="shared" si="18"/>
        <v>-281.70883609981934</v>
      </c>
      <c r="H266" s="26">
        <f t="shared" si="19"/>
        <v>-2.8170883609981932</v>
      </c>
      <c r="I266" s="55"/>
    </row>
    <row r="267" spans="3:13">
      <c r="C267" t="s">
        <v>100</v>
      </c>
      <c r="F267" s="76">
        <v>3.66</v>
      </c>
      <c r="G267" s="13">
        <f t="shared" si="18"/>
        <v>-141.04710535230353</v>
      </c>
      <c r="H267" s="26">
        <f t="shared" si="19"/>
        <v>-1.4104710535230354</v>
      </c>
      <c r="I267" s="55"/>
    </row>
    <row r="271" spans="3:13" ht="15" thickBot="1">
      <c r="C271" s="3" t="s">
        <v>43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3:1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3:15">
      <c r="H273" s="5" t="s">
        <v>45</v>
      </c>
      <c r="I273" s="5"/>
      <c r="J273" s="5"/>
      <c r="M273" s="1"/>
    </row>
    <row r="274" spans="3:15">
      <c r="C274" s="1" t="s">
        <v>5</v>
      </c>
      <c r="D274" s="1"/>
      <c r="E274" s="1"/>
      <c r="F274" s="6" t="s">
        <v>6</v>
      </c>
      <c r="G274" s="34" t="s">
        <v>44</v>
      </c>
      <c r="H274" s="1">
        <f>$H$106</f>
        <v>17</v>
      </c>
      <c r="I274" s="1">
        <f>$H$107</f>
        <v>34</v>
      </c>
      <c r="J274" s="1">
        <f>$H$108</f>
        <v>51</v>
      </c>
      <c r="K274" s="34" t="str">
        <f>"&gt; "&amp;H226</f>
        <v>&gt; 0</v>
      </c>
      <c r="M274" s="1"/>
    </row>
    <row r="275" spans="3:15">
      <c r="G275" s="34" t="s">
        <v>82</v>
      </c>
      <c r="H275">
        <f>$E$106</f>
        <v>-0.65</v>
      </c>
      <c r="I275">
        <f>$E$107</f>
        <v>-0.5</v>
      </c>
      <c r="J275">
        <f>$E$108</f>
        <v>-0.3</v>
      </c>
      <c r="K275">
        <f>$E$109</f>
        <v>-0.2</v>
      </c>
      <c r="M275" s="1"/>
    </row>
    <row r="276" spans="3:15">
      <c r="G276" s="34" t="s">
        <v>84</v>
      </c>
      <c r="H276" s="11">
        <v>0</v>
      </c>
      <c r="I276" s="11">
        <v>0</v>
      </c>
      <c r="J276" s="11">
        <v>0</v>
      </c>
      <c r="K276" s="11">
        <v>0</v>
      </c>
      <c r="M276" s="1"/>
    </row>
    <row r="277" spans="3:15">
      <c r="C277" s="7"/>
      <c r="D277" s="7"/>
      <c r="E277" s="7"/>
      <c r="F277" s="8" t="s">
        <v>7</v>
      </c>
      <c r="G277" s="56" t="s">
        <v>32</v>
      </c>
      <c r="H277" s="7">
        <f>H275-H276</f>
        <v>-0.65</v>
      </c>
      <c r="I277" s="7">
        <f t="shared" ref="I277:K277" si="20">I275-I276</f>
        <v>-0.5</v>
      </c>
      <c r="J277" s="7">
        <f t="shared" si="20"/>
        <v>-0.3</v>
      </c>
      <c r="K277" s="7">
        <f t="shared" si="20"/>
        <v>-0.2</v>
      </c>
      <c r="M277" s="1"/>
    </row>
    <row r="278" spans="3:15">
      <c r="C278" t="s">
        <v>95</v>
      </c>
      <c r="F278" s="30">
        <v>3.66</v>
      </c>
      <c r="H278" s="26">
        <f>$G$92*H$157*$F278/100</f>
        <v>-1.833612369579946</v>
      </c>
      <c r="I278" s="26">
        <f t="shared" ref="I278:K279" si="21">$G$92*I$159*$F278/100</f>
        <v>-1.4104710535230354</v>
      </c>
      <c r="J278" s="26">
        <f t="shared" si="21"/>
        <v>-0.84628263211382115</v>
      </c>
      <c r="K278" s="26">
        <f t="shared" si="21"/>
        <v>-0.56418842140921421</v>
      </c>
      <c r="L278" s="55"/>
      <c r="M278" s="57"/>
      <c r="N278" s="55"/>
      <c r="O278" s="55"/>
    </row>
    <row r="279" spans="3:15">
      <c r="C279" t="s">
        <v>96</v>
      </c>
      <c r="F279" s="30">
        <v>7.32</v>
      </c>
      <c r="H279" s="26">
        <f>$G$92*H$159*$F279/100</f>
        <v>-3.667224739159892</v>
      </c>
      <c r="I279" s="26">
        <f t="shared" si="21"/>
        <v>-2.8209421070460707</v>
      </c>
      <c r="J279" s="26">
        <f t="shared" si="21"/>
        <v>-1.6925652642276423</v>
      </c>
      <c r="K279" s="26">
        <f t="shared" si="21"/>
        <v>-1.1283768428184284</v>
      </c>
      <c r="L279" s="55"/>
      <c r="M279" s="57"/>
      <c r="N279" s="55"/>
      <c r="O279" s="55"/>
    </row>
    <row r="283" spans="3:15" ht="15" thickBot="1">
      <c r="C283" s="3" t="s">
        <v>55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5" spans="3:15">
      <c r="H285" s="5" t="s">
        <v>45</v>
      </c>
      <c r="I285" s="5"/>
      <c r="J285" s="5"/>
    </row>
    <row r="286" spans="3:15">
      <c r="C286" s="1" t="s">
        <v>5</v>
      </c>
      <c r="D286" s="1"/>
      <c r="E286" s="1"/>
      <c r="F286" s="6" t="s">
        <v>102</v>
      </c>
      <c r="G286" s="34" t="s">
        <v>44</v>
      </c>
      <c r="H286" s="1">
        <f>$H$111</f>
        <v>17</v>
      </c>
      <c r="I286" s="1">
        <f>$H$112</f>
        <v>34</v>
      </c>
      <c r="J286" s="34" t="str">
        <f>$H$113</f>
        <v>&gt; 34</v>
      </c>
    </row>
    <row r="287" spans="3:15">
      <c r="C287" s="1"/>
      <c r="D287" s="1"/>
      <c r="E287" s="1"/>
      <c r="F287" s="6"/>
      <c r="G287" s="34" t="s">
        <v>82</v>
      </c>
      <c r="H287">
        <v>1.3</v>
      </c>
      <c r="I287">
        <v>0.7</v>
      </c>
      <c r="J287">
        <v>0.3</v>
      </c>
    </row>
    <row r="288" spans="3:15">
      <c r="C288" s="1"/>
      <c r="D288" s="1"/>
      <c r="E288" s="1"/>
      <c r="F288" s="6"/>
      <c r="G288" s="34" t="s">
        <v>84</v>
      </c>
      <c r="H288" s="11">
        <v>0</v>
      </c>
      <c r="I288" s="11">
        <v>0</v>
      </c>
      <c r="J288" s="11">
        <v>0</v>
      </c>
    </row>
    <row r="289" spans="2:15">
      <c r="C289" s="7"/>
      <c r="D289" s="7"/>
      <c r="E289" s="7"/>
      <c r="F289" s="8" t="s">
        <v>103</v>
      </c>
      <c r="G289" s="56" t="s">
        <v>32</v>
      </c>
      <c r="H289" s="7">
        <f>H287-H288</f>
        <v>1.3</v>
      </c>
      <c r="I289" s="7">
        <f t="shared" ref="I289:J289" si="22">I287-I288</f>
        <v>0.7</v>
      </c>
      <c r="J289" s="7">
        <f t="shared" si="22"/>
        <v>0.3</v>
      </c>
    </row>
    <row r="290" spans="2:15">
      <c r="C290" t="s">
        <v>76</v>
      </c>
      <c r="F290" s="30">
        <v>0.84</v>
      </c>
      <c r="H290" s="74">
        <f t="shared" ref="H290:J292" si="23">$G$92*H$170*$F290</f>
        <v>-58.268640243902439</v>
      </c>
      <c r="I290" s="74">
        <f t="shared" si="23"/>
        <v>-32.371466802168023</v>
      </c>
      <c r="J290" s="74">
        <f t="shared" si="23"/>
        <v>-19.422880081300814</v>
      </c>
    </row>
    <row r="291" spans="2:15">
      <c r="C291" t="s">
        <v>77</v>
      </c>
      <c r="F291" s="30">
        <v>1.67</v>
      </c>
      <c r="H291" s="74">
        <f t="shared" si="23"/>
        <v>-115.84360619918699</v>
      </c>
      <c r="I291" s="74">
        <f t="shared" si="23"/>
        <v>-64.357558999548331</v>
      </c>
      <c r="J291" s="74">
        <f t="shared" si="23"/>
        <v>-38.614535399729</v>
      </c>
    </row>
    <row r="292" spans="2:15">
      <c r="C292" t="s">
        <v>85</v>
      </c>
      <c r="E292" s="60"/>
      <c r="F292" s="58">
        <v>3.35</v>
      </c>
      <c r="H292" s="74">
        <f t="shared" si="23"/>
        <v>-232.38088668699189</v>
      </c>
      <c r="I292" s="74">
        <f t="shared" si="23"/>
        <v>-129.10049260388439</v>
      </c>
      <c r="J292" s="74">
        <f t="shared" si="23"/>
        <v>-77.460295562330629</v>
      </c>
    </row>
    <row r="293" spans="2:15">
      <c r="F293" s="58"/>
      <c r="H293" s="57"/>
      <c r="I293" s="57"/>
      <c r="J293" s="57"/>
    </row>
    <row r="294" spans="2:15">
      <c r="C294" t="s">
        <v>104</v>
      </c>
      <c r="F294" s="58">
        <v>1.22</v>
      </c>
      <c r="H294" s="26">
        <f>$G$92*H$170*$F294/100</f>
        <v>-0.84628263211382115</v>
      </c>
      <c r="I294" s="26">
        <f>$G$92*I$170*$F294/100</f>
        <v>-0.47015701784101177</v>
      </c>
      <c r="J294" s="26">
        <f>$G$92*J$170*$F294/100</f>
        <v>-0.28209421070460705</v>
      </c>
    </row>
    <row r="295" spans="2:15">
      <c r="F295" s="58"/>
      <c r="H295" s="57"/>
      <c r="I295" s="57"/>
      <c r="J295" s="57"/>
    </row>
    <row r="297" spans="2:15">
      <c r="B297" s="19" t="s">
        <v>74</v>
      </c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1"/>
    </row>
    <row r="299" spans="2:15" ht="15" thickBot="1">
      <c r="C299" s="3" t="s">
        <v>30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2:1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2:15">
      <c r="C301" t="s">
        <v>81</v>
      </c>
      <c r="F301" s="15" t="s">
        <v>82</v>
      </c>
      <c r="G301" s="11">
        <v>0.8</v>
      </c>
      <c r="H301" s="1"/>
      <c r="I301" s="1"/>
      <c r="J301" s="1"/>
      <c r="K301" s="1"/>
      <c r="L301" s="1"/>
      <c r="M301" s="1"/>
    </row>
    <row r="302" spans="2:15">
      <c r="C302" t="s">
        <v>83</v>
      </c>
      <c r="F302" s="15" t="s">
        <v>84</v>
      </c>
      <c r="G302" s="11">
        <v>0</v>
      </c>
    </row>
    <row r="303" spans="2:15">
      <c r="C303" s="72" t="s">
        <v>31</v>
      </c>
      <c r="D303" s="72"/>
      <c r="E303" s="72"/>
      <c r="F303" s="73" t="s">
        <v>32</v>
      </c>
      <c r="G303" s="72">
        <f>G301-G302</f>
        <v>0.8</v>
      </c>
    </row>
    <row r="305" spans="3:13">
      <c r="C305" t="s">
        <v>14</v>
      </c>
      <c r="F305" t="s">
        <v>6</v>
      </c>
      <c r="G305" t="s">
        <v>8</v>
      </c>
      <c r="H305" t="s">
        <v>10</v>
      </c>
    </row>
    <row r="306" spans="3:13">
      <c r="C306" s="5"/>
      <c r="D306" s="5"/>
      <c r="E306" s="5"/>
      <c r="F306" s="5" t="s">
        <v>21</v>
      </c>
      <c r="G306" s="5" t="s">
        <v>9</v>
      </c>
      <c r="H306" s="5" t="s">
        <v>11</v>
      </c>
      <c r="I306" s="5"/>
      <c r="J306" s="5"/>
    </row>
    <row r="307" spans="3:13">
      <c r="C307" t="s">
        <v>95</v>
      </c>
      <c r="F307" s="30">
        <v>3.66</v>
      </c>
      <c r="G307" s="13">
        <f>$G$92*$G$185*F307</f>
        <v>225.67536856368568</v>
      </c>
      <c r="H307" s="26">
        <f>G307/100</f>
        <v>2.2567536856368569</v>
      </c>
    </row>
    <row r="308" spans="3:13">
      <c r="C308" t="s">
        <v>96</v>
      </c>
      <c r="F308" s="30">
        <v>7.32</v>
      </c>
      <c r="G308" s="13">
        <f>$G$92*$G$185*F308</f>
        <v>451.35073712737136</v>
      </c>
      <c r="H308" s="26">
        <f t="shared" ref="H308" si="24">G308/100</f>
        <v>4.5135073712737137</v>
      </c>
    </row>
    <row r="309" spans="3:13">
      <c r="F309" s="11"/>
      <c r="G309" s="13"/>
    </row>
    <row r="311" spans="3:13" ht="15" thickBot="1">
      <c r="C311" s="3" t="s">
        <v>33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3:13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3:13">
      <c r="C313" t="s">
        <v>81</v>
      </c>
      <c r="F313" s="15" t="s">
        <v>82</v>
      </c>
      <c r="G313" s="11">
        <v>-0.5</v>
      </c>
      <c r="H313" s="1"/>
      <c r="I313" s="1"/>
      <c r="J313" s="1"/>
      <c r="K313" s="1"/>
      <c r="L313" s="1"/>
      <c r="M313" s="1"/>
    </row>
    <row r="314" spans="3:13">
      <c r="C314" t="s">
        <v>83</v>
      </c>
      <c r="F314" s="15" t="s">
        <v>84</v>
      </c>
      <c r="G314" s="11">
        <v>0</v>
      </c>
    </row>
    <row r="315" spans="3:13">
      <c r="C315" s="72" t="s">
        <v>31</v>
      </c>
      <c r="D315" s="72"/>
      <c r="E315" s="72"/>
      <c r="F315" s="73" t="s">
        <v>32</v>
      </c>
      <c r="G315" s="72">
        <f>G313-G314</f>
        <v>-0.5</v>
      </c>
    </row>
    <row r="317" spans="3:13">
      <c r="C317" t="s">
        <v>14</v>
      </c>
      <c r="F317" t="s">
        <v>6</v>
      </c>
      <c r="G317" t="s">
        <v>8</v>
      </c>
      <c r="H317" t="s">
        <v>10</v>
      </c>
    </row>
    <row r="318" spans="3:13">
      <c r="C318" s="5"/>
      <c r="D318" s="5"/>
      <c r="E318" s="5"/>
      <c r="F318" s="5" t="s">
        <v>21</v>
      </c>
      <c r="G318" s="5" t="s">
        <v>9</v>
      </c>
      <c r="H318" s="5" t="s">
        <v>11</v>
      </c>
      <c r="I318" s="5"/>
      <c r="J318" s="5"/>
    </row>
    <row r="319" spans="3:13">
      <c r="C319" t="s">
        <v>95</v>
      </c>
      <c r="F319" s="30">
        <v>3.66</v>
      </c>
      <c r="G319" s="13">
        <f>$G$92*$G$197*F319</f>
        <v>-141.04710535230353</v>
      </c>
      <c r="H319" s="26">
        <f>G319/100</f>
        <v>-1.4104710535230354</v>
      </c>
    </row>
    <row r="320" spans="3:13">
      <c r="C320" t="s">
        <v>96</v>
      </c>
      <c r="F320" s="30">
        <v>7.32</v>
      </c>
      <c r="G320" s="13">
        <f>$G$92*$G$197*F320</f>
        <v>-282.09421070460706</v>
      </c>
      <c r="H320" s="26">
        <f t="shared" ref="H320" si="25">G320/100</f>
        <v>-2.8209421070460707</v>
      </c>
    </row>
    <row r="323" spans="3:13" ht="15" thickBot="1">
      <c r="C323" s="3" t="s">
        <v>43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3:13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3:13">
      <c r="H325" s="5" t="s">
        <v>45</v>
      </c>
      <c r="I325" s="5"/>
      <c r="J325" s="5"/>
      <c r="M325" s="1"/>
    </row>
    <row r="326" spans="3:13">
      <c r="C326" s="1" t="s">
        <v>5</v>
      </c>
      <c r="D326" s="1"/>
      <c r="E326" s="1"/>
      <c r="F326" s="6" t="s">
        <v>6</v>
      </c>
      <c r="G326" s="34" t="s">
        <v>44</v>
      </c>
      <c r="H326" s="1">
        <f>$H$106</f>
        <v>17</v>
      </c>
      <c r="I326" s="1">
        <f>$H$107</f>
        <v>34</v>
      </c>
      <c r="J326" s="1">
        <f>$H$108</f>
        <v>51</v>
      </c>
      <c r="K326" s="34" t="str">
        <f>"&gt; "&amp;H287</f>
        <v>&gt; 1.3</v>
      </c>
      <c r="M326" s="1"/>
    </row>
    <row r="327" spans="3:13">
      <c r="G327" s="34" t="s">
        <v>82</v>
      </c>
      <c r="H327">
        <f>$E$106</f>
        <v>-0.65</v>
      </c>
      <c r="I327">
        <f>$E$107</f>
        <v>-0.5</v>
      </c>
      <c r="J327">
        <f>$E$108</f>
        <v>-0.3</v>
      </c>
      <c r="K327">
        <f>$E$109</f>
        <v>-0.2</v>
      </c>
      <c r="M327" s="1"/>
    </row>
    <row r="328" spans="3:13">
      <c r="G328" s="34" t="s">
        <v>84</v>
      </c>
      <c r="H328" s="11">
        <v>0</v>
      </c>
      <c r="I328" s="11">
        <v>0</v>
      </c>
      <c r="J328" s="11">
        <v>0</v>
      </c>
      <c r="K328" s="11">
        <v>0</v>
      </c>
      <c r="M328" s="1"/>
    </row>
    <row r="329" spans="3:13">
      <c r="C329" s="7"/>
      <c r="D329" s="7"/>
      <c r="E329" s="7"/>
      <c r="F329" s="8" t="s">
        <v>7</v>
      </c>
      <c r="G329" s="56" t="s">
        <v>32</v>
      </c>
      <c r="H329" s="7">
        <f>H327-H328</f>
        <v>-0.65</v>
      </c>
      <c r="I329" s="7">
        <f t="shared" ref="I329:K329" si="26">I327-I328</f>
        <v>-0.5</v>
      </c>
      <c r="J329" s="7">
        <f t="shared" si="26"/>
        <v>-0.3</v>
      </c>
      <c r="K329" s="7">
        <f t="shared" si="26"/>
        <v>-0.2</v>
      </c>
      <c r="M329" s="1"/>
    </row>
    <row r="330" spans="3:13">
      <c r="C330" t="s">
        <v>95</v>
      </c>
      <c r="F330" s="76">
        <v>3.66</v>
      </c>
      <c r="H330" s="26">
        <f t="shared" ref="H330:K331" si="27">$G$92*H$211*$F330/100</f>
        <v>-1.833612369579946</v>
      </c>
      <c r="I330" s="26">
        <f t="shared" si="27"/>
        <v>-1.4104710535230354</v>
      </c>
      <c r="J330" s="26">
        <f t="shared" si="27"/>
        <v>-0.84628263211382115</v>
      </c>
      <c r="K330" s="26">
        <f t="shared" si="27"/>
        <v>-0.56418842140921421</v>
      </c>
      <c r="M330" s="1"/>
    </row>
    <row r="331" spans="3:13">
      <c r="C331" t="s">
        <v>96</v>
      </c>
      <c r="F331" s="76">
        <v>7.31</v>
      </c>
      <c r="H331" s="26">
        <f t="shared" si="27"/>
        <v>-3.6622148692976513</v>
      </c>
      <c r="I331" s="26">
        <f t="shared" si="27"/>
        <v>-2.8170883609981932</v>
      </c>
      <c r="J331" s="26">
        <f t="shared" si="27"/>
        <v>-1.690253016598916</v>
      </c>
      <c r="K331" s="26">
        <f t="shared" si="27"/>
        <v>-1.1268353443992773</v>
      </c>
      <c r="M331" s="1"/>
    </row>
    <row r="334" spans="3:13" ht="15" thickBot="1">
      <c r="C334" s="3" t="s">
        <v>87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6" spans="3:13">
      <c r="H336" s="5" t="s">
        <v>45</v>
      </c>
      <c r="I336" s="5"/>
      <c r="J336" s="5"/>
    </row>
    <row r="337" spans="3:10">
      <c r="C337" s="1" t="s">
        <v>5</v>
      </c>
      <c r="D337" s="1"/>
      <c r="E337" s="1"/>
      <c r="F337" s="6" t="s">
        <v>15</v>
      </c>
      <c r="G337" s="34" t="s">
        <v>44</v>
      </c>
      <c r="H337" s="1">
        <f>$H$111</f>
        <v>17</v>
      </c>
      <c r="I337" s="1">
        <f>$H$112</f>
        <v>34</v>
      </c>
      <c r="J337" s="34" t="str">
        <f>$H$113</f>
        <v>&gt; 34</v>
      </c>
    </row>
    <row r="338" spans="3:10">
      <c r="C338" s="1"/>
      <c r="D338" s="1"/>
      <c r="E338" s="1"/>
      <c r="F338" s="6"/>
      <c r="G338" s="34" t="s">
        <v>82</v>
      </c>
      <c r="H338">
        <f>$E$111</f>
        <v>-0.9</v>
      </c>
      <c r="I338">
        <f>$E$112</f>
        <v>-0.5</v>
      </c>
      <c r="J338">
        <f>$E$113</f>
        <v>-0.3</v>
      </c>
    </row>
    <row r="339" spans="3:10">
      <c r="C339" s="1"/>
      <c r="D339" s="1"/>
      <c r="E339" s="1"/>
      <c r="F339" s="6"/>
      <c r="G339" s="34" t="s">
        <v>84</v>
      </c>
      <c r="H339" s="11">
        <v>0</v>
      </c>
      <c r="I339" s="11">
        <v>0</v>
      </c>
      <c r="J339" s="11">
        <v>0</v>
      </c>
    </row>
    <row r="340" spans="3:10">
      <c r="C340" s="7"/>
      <c r="D340" s="7"/>
      <c r="E340" s="7"/>
      <c r="F340" s="8" t="s">
        <v>7</v>
      </c>
      <c r="G340" s="56" t="s">
        <v>32</v>
      </c>
      <c r="H340" s="7">
        <f>H338-H339</f>
        <v>-0.9</v>
      </c>
      <c r="I340" s="7">
        <f t="shared" ref="I340:J340" si="28">I338-I339</f>
        <v>-0.5</v>
      </c>
      <c r="J340" s="7">
        <f t="shared" si="28"/>
        <v>-0.3</v>
      </c>
    </row>
    <row r="341" spans="3:10">
      <c r="C341" t="s">
        <v>76</v>
      </c>
      <c r="F341" s="30">
        <v>0.84</v>
      </c>
      <c r="H341" s="74">
        <f t="shared" ref="H341:J343" si="29">$G$92*H$227*$F341</f>
        <v>-58.268640243902439</v>
      </c>
      <c r="I341" s="74">
        <f t="shared" si="29"/>
        <v>-32.371466802168023</v>
      </c>
      <c r="J341" s="74">
        <f t="shared" si="29"/>
        <v>-19.422880081300814</v>
      </c>
    </row>
    <row r="342" spans="3:10">
      <c r="C342" t="s">
        <v>77</v>
      </c>
      <c r="F342" s="30">
        <v>1.67</v>
      </c>
      <c r="H342" s="74">
        <f t="shared" si="29"/>
        <v>-115.84360619918699</v>
      </c>
      <c r="I342" s="74">
        <f t="shared" si="29"/>
        <v>-64.357558999548331</v>
      </c>
      <c r="J342" s="74">
        <f t="shared" si="29"/>
        <v>-38.614535399729</v>
      </c>
    </row>
    <row r="343" spans="3:10">
      <c r="C343" t="s">
        <v>85</v>
      </c>
      <c r="E343" s="60"/>
      <c r="F343" s="58">
        <v>3.35</v>
      </c>
      <c r="H343" s="74">
        <f t="shared" si="29"/>
        <v>-232.38088668699189</v>
      </c>
      <c r="I343" s="74">
        <f t="shared" si="29"/>
        <v>-129.10049260388439</v>
      </c>
      <c r="J343" s="74">
        <f t="shared" si="29"/>
        <v>-77.460295562330629</v>
      </c>
    </row>
    <row r="344" spans="3:10">
      <c r="F344" s="58"/>
      <c r="H344" s="74"/>
      <c r="I344" s="74"/>
      <c r="J344" s="74"/>
    </row>
    <row r="345" spans="3:10">
      <c r="C345" t="s">
        <v>104</v>
      </c>
      <c r="F345" s="58">
        <v>1.22</v>
      </c>
      <c r="H345" s="26">
        <f>$G$92*H$227*$F345/100</f>
        <v>-0.84628263211382115</v>
      </c>
      <c r="I345" s="26">
        <f>$G$92*I$227*$F345/100</f>
        <v>-0.47015701784101177</v>
      </c>
      <c r="J345" s="26">
        <f>$G$92*J$227*$F345/100</f>
        <v>-0.28209421070460705</v>
      </c>
    </row>
    <row r="346" spans="3:10">
      <c r="F346" s="58"/>
      <c r="H346" s="57"/>
      <c r="I346" s="57"/>
      <c r="J346" s="57"/>
    </row>
  </sheetData>
  <mergeCells count="3">
    <mergeCell ref="D100:E100"/>
    <mergeCell ref="K100:L100"/>
    <mergeCell ref="S103:T103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D205-8873-44C4-9DA3-46F6BFBB38C8}">
  <dimension ref="B2:AT820"/>
  <sheetViews>
    <sheetView showGridLines="0" topLeftCell="C1" zoomScale="40" zoomScaleNormal="40" workbookViewId="0">
      <selection activeCell="AS23" sqref="AS23"/>
    </sheetView>
  </sheetViews>
  <sheetFormatPr baseColWidth="10" defaultRowHeight="14.4"/>
  <cols>
    <col min="5" max="6" width="13.33203125" customWidth="1"/>
    <col min="7" max="7" width="14" bestFit="1" customWidth="1"/>
    <col min="8" max="8" width="12" bestFit="1" customWidth="1"/>
    <col min="9" max="9" width="12.88671875" bestFit="1" customWidth="1"/>
    <col min="46" max="46" width="12" bestFit="1" customWidth="1"/>
  </cols>
  <sheetData>
    <row r="2" spans="2:43" ht="15.6">
      <c r="B2" s="95" t="s">
        <v>145</v>
      </c>
    </row>
    <row r="4" spans="2:43" ht="15" thickBot="1">
      <c r="B4" s="3" t="s">
        <v>146</v>
      </c>
      <c r="C4" s="4"/>
      <c r="D4" s="4"/>
      <c r="E4" s="4"/>
      <c r="F4" s="4"/>
      <c r="AO4" t="s">
        <v>5180</v>
      </c>
      <c r="AQ4" t="s">
        <v>5187</v>
      </c>
    </row>
    <row r="6" spans="2:43">
      <c r="AO6">
        <v>1552</v>
      </c>
      <c r="AQ6" s="268">
        <f>0.02*AO6*$D$25/$D$24</f>
        <v>6.2079999999999993</v>
      </c>
    </row>
    <row r="7" spans="2:43">
      <c r="AQ7" s="268"/>
    </row>
    <row r="8" spans="2:43">
      <c r="AQ8" s="268"/>
    </row>
    <row r="9" spans="2:43">
      <c r="AQ9" s="268"/>
    </row>
    <row r="10" spans="2:43">
      <c r="AO10">
        <v>1681</v>
      </c>
      <c r="AQ10" s="268">
        <f>0.02*AO10*$D$25/$D$24</f>
        <v>6.7239999999999993</v>
      </c>
    </row>
    <row r="11" spans="2:43">
      <c r="AQ11" s="268"/>
    </row>
    <row r="12" spans="2:43">
      <c r="AQ12" s="268"/>
    </row>
    <row r="13" spans="2:43">
      <c r="AQ13" s="268"/>
    </row>
    <row r="14" spans="2:43">
      <c r="AQ14" s="268"/>
    </row>
    <row r="15" spans="2:43">
      <c r="AQ15" s="268"/>
    </row>
    <row r="16" spans="2:43">
      <c r="AO16">
        <v>1841</v>
      </c>
      <c r="AQ16" s="268">
        <f>0.02*AO16*$D$25/$D$24</f>
        <v>7.3639999999999999</v>
      </c>
    </row>
    <row r="17" spans="2:43">
      <c r="AQ17" s="268"/>
    </row>
    <row r="18" spans="2:43">
      <c r="AQ18" s="268"/>
    </row>
    <row r="19" spans="2:43">
      <c r="AQ19" s="268"/>
    </row>
    <row r="20" spans="2:43">
      <c r="AQ20" s="268"/>
    </row>
    <row r="21" spans="2:43">
      <c r="AO21">
        <v>1717</v>
      </c>
      <c r="AQ21" s="268">
        <f>0.02*AO21*$D$25/$D$24</f>
        <v>6.8680000000000012</v>
      </c>
    </row>
    <row r="22" spans="2:43">
      <c r="G22" s="34" t="s">
        <v>5184</v>
      </c>
      <c r="H22" s="261">
        <f>MAX(H29:H820)</f>
        <v>2.3288173683199331E-4</v>
      </c>
      <c r="I22" s="261">
        <f>MAX(I29:I820)</f>
        <v>3.1415834522111268E-2</v>
      </c>
      <c r="AQ22" s="268"/>
    </row>
    <row r="23" spans="2:43">
      <c r="G23" s="15" t="s">
        <v>5186</v>
      </c>
      <c r="H23">
        <f>VLOOKUP(H22,H29:K820,4,0)</f>
        <v>8893</v>
      </c>
      <c r="I23">
        <f>VLOOKUP(I22,I29:K820,3,0)</f>
        <v>2606</v>
      </c>
      <c r="AQ23" s="268"/>
    </row>
    <row r="24" spans="2:43">
      <c r="C24" s="15" t="s">
        <v>188</v>
      </c>
      <c r="D24" s="84">
        <f>'CARGAS Y SISMO F1'!P97</f>
        <v>6</v>
      </c>
      <c r="AQ24" s="268"/>
    </row>
    <row r="25" spans="2:43">
      <c r="C25" s="15" t="s">
        <v>5183</v>
      </c>
      <c r="D25" s="84">
        <f>'CARGAS Y SISMO F1'!Q85</f>
        <v>1.2</v>
      </c>
      <c r="G25" s="34" t="s">
        <v>5185</v>
      </c>
      <c r="H25" s="261">
        <f>MIN(H29:H820)</f>
        <v>-9.6016903099161431E-4</v>
      </c>
      <c r="I25" s="261">
        <f>MIN(I29:I820)</f>
        <v>5.3450691356520677E-3</v>
      </c>
      <c r="AQ25" s="268"/>
    </row>
    <row r="26" spans="2:43">
      <c r="G26" s="15" t="s">
        <v>5186</v>
      </c>
      <c r="H26">
        <f>VLOOKUP(H25,H29:K820,4,0)</f>
        <v>5034</v>
      </c>
      <c r="I26">
        <f>VLOOKUP(I25,I29:K820,3,0)</f>
        <v>7051</v>
      </c>
      <c r="AO26">
        <v>1751</v>
      </c>
      <c r="AQ26" s="268">
        <f>0.02*AO26*$D$25/$D$24</f>
        <v>7.0040000000000004</v>
      </c>
    </row>
    <row r="27" spans="2:43">
      <c r="M27" t="s">
        <v>148</v>
      </c>
      <c r="N27" t="s">
        <v>181</v>
      </c>
      <c r="O27" t="s">
        <v>206</v>
      </c>
      <c r="P27" t="s">
        <v>182</v>
      </c>
      <c r="R27" s="259" t="s">
        <v>22</v>
      </c>
      <c r="T27" t="s">
        <v>47</v>
      </c>
      <c r="U27" t="s">
        <v>48</v>
      </c>
      <c r="V27" t="s">
        <v>47</v>
      </c>
      <c r="W27" t="s">
        <v>5170</v>
      </c>
      <c r="X27" t="s">
        <v>5171</v>
      </c>
      <c r="AQ27" s="268"/>
    </row>
    <row r="28" spans="2:43">
      <c r="B28" t="s">
        <v>148</v>
      </c>
      <c r="C28" t="s">
        <v>5180</v>
      </c>
      <c r="D28" t="s">
        <v>5176</v>
      </c>
      <c r="E28" t="s">
        <v>5177</v>
      </c>
      <c r="F28" t="s">
        <v>5178</v>
      </c>
      <c r="G28" t="s">
        <v>5179</v>
      </c>
      <c r="H28" t="s">
        <v>5181</v>
      </c>
      <c r="I28" t="s">
        <v>5182</v>
      </c>
      <c r="M28">
        <v>2597</v>
      </c>
      <c r="N28">
        <v>-200</v>
      </c>
      <c r="O28">
        <v>1402</v>
      </c>
      <c r="P28">
        <v>18186.801100000001</v>
      </c>
      <c r="R28" t="s">
        <v>49</v>
      </c>
      <c r="S28" t="s">
        <v>5072</v>
      </c>
      <c r="T28" t="s">
        <v>5188</v>
      </c>
      <c r="U28" t="s">
        <v>5189</v>
      </c>
      <c r="V28" t="s">
        <v>5190</v>
      </c>
      <c r="W28" t="s">
        <v>5191</v>
      </c>
      <c r="X28" t="s">
        <v>5192</v>
      </c>
      <c r="Y28" t="s">
        <v>5193</v>
      </c>
      <c r="Z28" t="s">
        <v>5194</v>
      </c>
      <c r="AA28" t="s">
        <v>5172</v>
      </c>
      <c r="AB28" t="s">
        <v>5173</v>
      </c>
      <c r="AC28" t="s">
        <v>5174</v>
      </c>
      <c r="AD28" t="s">
        <v>5173</v>
      </c>
      <c r="AE28" t="s">
        <v>5175</v>
      </c>
      <c r="AF28" t="s">
        <v>5173</v>
      </c>
      <c r="AO28">
        <v>1692</v>
      </c>
      <c r="AQ28" s="268">
        <f>0.02*AO28*$D$25/$D$24</f>
        <v>6.7680000000000007</v>
      </c>
    </row>
    <row r="29" spans="2:43">
      <c r="B29">
        <f>R29</f>
        <v>2597</v>
      </c>
      <c r="C29">
        <f>VLOOKUP(B29,$M$28:$O$126,3,0)</f>
        <v>1402</v>
      </c>
      <c r="D29" s="55">
        <f>U29</f>
        <v>-3.6999999999999998E-2</v>
      </c>
      <c r="E29" s="55">
        <f>W29</f>
        <v>1.5820000000000001</v>
      </c>
      <c r="F29" s="55">
        <f>$D$24*D29/$D$25</f>
        <v>-0.185</v>
      </c>
      <c r="G29" s="55">
        <f>$D$24*E29/$D$25</f>
        <v>7.910000000000001</v>
      </c>
      <c r="H29" s="260">
        <f>F29/C29</f>
        <v>-1.3195435092724678E-4</v>
      </c>
      <c r="I29" s="260">
        <f>G29/C29</f>
        <v>5.6419400855920124E-3</v>
      </c>
      <c r="K29">
        <f>B29</f>
        <v>2597</v>
      </c>
      <c r="M29">
        <v>2598</v>
      </c>
      <c r="N29">
        <v>800</v>
      </c>
      <c r="O29">
        <v>1402</v>
      </c>
      <c r="P29">
        <v>18186.801100000001</v>
      </c>
      <c r="R29">
        <v>2597</v>
      </c>
      <c r="S29" t="s">
        <v>5195</v>
      </c>
      <c r="T29">
        <v>1.581</v>
      </c>
      <c r="U29">
        <v>-3.6999999999999998E-2</v>
      </c>
      <c r="V29">
        <v>5.3999999999999999E-2</v>
      </c>
      <c r="W29">
        <v>1.5820000000000001</v>
      </c>
      <c r="X29">
        <v>-2E-3</v>
      </c>
      <c r="Y29">
        <v>1E-3</v>
      </c>
      <c r="Z29">
        <v>-1E-3</v>
      </c>
      <c r="AA29">
        <v>-1E-3</v>
      </c>
      <c r="AQ29" s="268"/>
    </row>
    <row r="30" spans="2:43">
      <c r="B30">
        <f>B29</f>
        <v>2597</v>
      </c>
      <c r="C30">
        <f t="shared" ref="C30:C93" si="0">VLOOKUP(B30,$M$28:$O$126,3,0)</f>
        <v>1402</v>
      </c>
      <c r="D30" s="55">
        <f t="shared" ref="D30:D93" si="1">U30</f>
        <v>-3.6999999999999998E-2</v>
      </c>
      <c r="E30" s="55">
        <f t="shared" ref="E30:E93" si="2">W30</f>
        <v>2.819</v>
      </c>
      <c r="F30" s="55">
        <f t="shared" ref="F30:F93" si="3">$D$24*D30/$D$25</f>
        <v>-0.185</v>
      </c>
      <c r="G30" s="55">
        <f t="shared" ref="G30:G93" si="4">$D$24*E30/$D$25</f>
        <v>14.095000000000002</v>
      </c>
      <c r="H30" s="260">
        <f t="shared" ref="H30:H93" si="5">F30/C30</f>
        <v>-1.3195435092724678E-4</v>
      </c>
      <c r="I30" s="260">
        <f t="shared" ref="I30:I93" si="6">G30/C30</f>
        <v>1.0053495007132669E-2</v>
      </c>
      <c r="K30">
        <f t="shared" ref="K30:K93" si="7">B30</f>
        <v>2597</v>
      </c>
      <c r="M30">
        <v>2599</v>
      </c>
      <c r="N30">
        <v>1800</v>
      </c>
      <c r="O30">
        <v>1402</v>
      </c>
      <c r="P30">
        <v>18186.801100000001</v>
      </c>
      <c r="S30" t="s">
        <v>5196</v>
      </c>
      <c r="T30">
        <v>2.4900000000000002</v>
      </c>
      <c r="U30">
        <v>-3.6999999999999998E-2</v>
      </c>
      <c r="V30">
        <v>-1.321</v>
      </c>
      <c r="W30">
        <v>2.819</v>
      </c>
      <c r="X30">
        <v>-1E-3</v>
      </c>
      <c r="Y30">
        <v>1E-3</v>
      </c>
      <c r="Z30">
        <v>-1E-3</v>
      </c>
      <c r="AA30">
        <v>-1E-3</v>
      </c>
      <c r="AQ30" s="268"/>
    </row>
    <row r="31" spans="2:43">
      <c r="B31">
        <f t="shared" ref="B31:B36" si="8">B30</f>
        <v>2597</v>
      </c>
      <c r="C31">
        <f t="shared" si="0"/>
        <v>1402</v>
      </c>
      <c r="D31" s="55">
        <f t="shared" si="1"/>
        <v>-3.9E-2</v>
      </c>
      <c r="E31" s="55">
        <f t="shared" si="2"/>
        <v>3.1720000000000002</v>
      </c>
      <c r="F31" s="55">
        <f t="shared" si="3"/>
        <v>-0.19500000000000001</v>
      </c>
      <c r="G31" s="55">
        <f t="shared" si="4"/>
        <v>15.860000000000001</v>
      </c>
      <c r="H31" s="260">
        <f t="shared" si="5"/>
        <v>-1.390870185449358E-4</v>
      </c>
      <c r="I31" s="260">
        <f t="shared" si="6"/>
        <v>1.1312410841654779E-2</v>
      </c>
      <c r="K31">
        <f t="shared" si="7"/>
        <v>2597</v>
      </c>
      <c r="M31">
        <v>2600</v>
      </c>
      <c r="N31">
        <v>2600</v>
      </c>
      <c r="O31">
        <v>1402</v>
      </c>
      <c r="P31">
        <v>18186.801100000001</v>
      </c>
      <c r="S31" t="s">
        <v>5197</v>
      </c>
      <c r="T31">
        <v>-2.76</v>
      </c>
      <c r="U31">
        <v>-3.9E-2</v>
      </c>
      <c r="V31">
        <v>1.5620000000000001</v>
      </c>
      <c r="W31">
        <v>3.1720000000000002</v>
      </c>
      <c r="X31">
        <v>-1E-3</v>
      </c>
      <c r="Y31">
        <v>-1E-3</v>
      </c>
      <c r="Z31">
        <v>-2E-3</v>
      </c>
      <c r="AA31">
        <v>-2E-3</v>
      </c>
      <c r="AQ31" s="268"/>
    </row>
    <row r="32" spans="2:43">
      <c r="B32">
        <f t="shared" si="8"/>
        <v>2597</v>
      </c>
      <c r="C32">
        <f t="shared" si="0"/>
        <v>1402</v>
      </c>
      <c r="D32" s="55">
        <f t="shared" si="1"/>
        <v>-3.9E-2</v>
      </c>
      <c r="E32" s="55">
        <f t="shared" si="2"/>
        <v>1.861</v>
      </c>
      <c r="F32" s="55">
        <f t="shared" si="3"/>
        <v>-0.19500000000000001</v>
      </c>
      <c r="G32" s="55">
        <f t="shared" si="4"/>
        <v>9.3050000000000015</v>
      </c>
      <c r="H32" s="260">
        <f t="shared" si="5"/>
        <v>-1.390870185449358E-4</v>
      </c>
      <c r="I32" s="260">
        <f t="shared" si="6"/>
        <v>6.6369472182596298E-3</v>
      </c>
      <c r="K32">
        <f t="shared" si="7"/>
        <v>2597</v>
      </c>
      <c r="M32">
        <v>2601</v>
      </c>
      <c r="N32">
        <v>3400</v>
      </c>
      <c r="O32">
        <v>1402</v>
      </c>
      <c r="P32">
        <v>18186.801100000001</v>
      </c>
      <c r="S32" t="s">
        <v>5198</v>
      </c>
      <c r="T32">
        <v>-1.8520000000000001</v>
      </c>
      <c r="U32">
        <v>-3.9E-2</v>
      </c>
      <c r="V32">
        <v>0.188</v>
      </c>
      <c r="W32">
        <v>1.861</v>
      </c>
      <c r="X32">
        <v>-1E-3</v>
      </c>
      <c r="Y32">
        <v>-2E-3</v>
      </c>
      <c r="Z32">
        <v>-2E-3</v>
      </c>
      <c r="AA32">
        <v>-2E-3</v>
      </c>
      <c r="AQ32" s="268"/>
    </row>
    <row r="33" spans="2:46">
      <c r="B33">
        <f t="shared" si="8"/>
        <v>2597</v>
      </c>
      <c r="C33">
        <f t="shared" si="0"/>
        <v>1402</v>
      </c>
      <c r="D33" s="55">
        <f t="shared" si="1"/>
        <v>-3.7999999999999999E-2</v>
      </c>
      <c r="E33" s="55">
        <f t="shared" si="2"/>
        <v>2.403</v>
      </c>
      <c r="F33" s="55">
        <f t="shared" si="3"/>
        <v>-0.19</v>
      </c>
      <c r="G33" s="55">
        <f t="shared" si="4"/>
        <v>12.015000000000001</v>
      </c>
      <c r="H33" s="260">
        <f t="shared" si="5"/>
        <v>-1.3552068473609129E-4</v>
      </c>
      <c r="I33" s="260">
        <f t="shared" si="6"/>
        <v>8.5699001426533528E-3</v>
      </c>
      <c r="K33">
        <f t="shared" si="7"/>
        <v>2597</v>
      </c>
      <c r="M33">
        <v>2602</v>
      </c>
      <c r="N33">
        <v>4200</v>
      </c>
      <c r="O33">
        <v>1402</v>
      </c>
      <c r="P33">
        <v>18186.801100000001</v>
      </c>
      <c r="S33" t="s">
        <v>5199</v>
      </c>
      <c r="T33">
        <v>-0.998</v>
      </c>
      <c r="U33">
        <v>-3.7999999999999999E-2</v>
      </c>
      <c r="V33">
        <v>2.1850000000000001</v>
      </c>
      <c r="W33">
        <v>2.403</v>
      </c>
      <c r="X33">
        <v>-2E-3</v>
      </c>
      <c r="Y33">
        <v>1E-3</v>
      </c>
      <c r="Z33">
        <v>-1E-3</v>
      </c>
      <c r="AA33">
        <v>-1E-3</v>
      </c>
      <c r="AO33">
        <v>1552</v>
      </c>
      <c r="AQ33" s="268">
        <f>0.02*AO33*$D$25/$D$24</f>
        <v>6.2079999999999993</v>
      </c>
    </row>
    <row r="34" spans="2:46">
      <c r="B34">
        <f t="shared" si="8"/>
        <v>2597</v>
      </c>
      <c r="C34">
        <f t="shared" si="0"/>
        <v>1402</v>
      </c>
      <c r="D34" s="55">
        <f t="shared" si="1"/>
        <v>-3.7999999999999999E-2</v>
      </c>
      <c r="E34" s="55">
        <f t="shared" si="2"/>
        <v>3.141</v>
      </c>
      <c r="F34" s="55">
        <f t="shared" si="3"/>
        <v>-0.19</v>
      </c>
      <c r="G34" s="55">
        <f t="shared" si="4"/>
        <v>15.705</v>
      </c>
      <c r="H34" s="260">
        <f t="shared" si="5"/>
        <v>-1.3552068473609129E-4</v>
      </c>
      <c r="I34" s="260">
        <f t="shared" si="6"/>
        <v>1.1201854493580599E-2</v>
      </c>
      <c r="K34">
        <f t="shared" si="7"/>
        <v>2597</v>
      </c>
      <c r="M34">
        <v>2603</v>
      </c>
      <c r="N34">
        <v>5000</v>
      </c>
      <c r="O34">
        <v>1402</v>
      </c>
      <c r="P34">
        <v>18186.801100000001</v>
      </c>
      <c r="S34" t="s">
        <v>5200</v>
      </c>
      <c r="T34">
        <v>2.0299999999999998</v>
      </c>
      <c r="U34">
        <v>-3.7999999999999999E-2</v>
      </c>
      <c r="V34">
        <v>-2.3959999999999999</v>
      </c>
      <c r="W34">
        <v>3.141</v>
      </c>
      <c r="X34">
        <v>-1E-3</v>
      </c>
      <c r="Y34">
        <v>-1E-3</v>
      </c>
      <c r="Z34">
        <v>-1E-3</v>
      </c>
      <c r="AA34">
        <v>-1E-3</v>
      </c>
      <c r="AQ34" s="268"/>
    </row>
    <row r="35" spans="2:46">
      <c r="B35">
        <f>B34</f>
        <v>2597</v>
      </c>
      <c r="C35">
        <f t="shared" si="0"/>
        <v>1402</v>
      </c>
      <c r="D35" s="55">
        <f t="shared" si="1"/>
        <v>-3.9E-2</v>
      </c>
      <c r="E35" s="55">
        <f t="shared" si="2"/>
        <v>3.5</v>
      </c>
      <c r="F35" s="55">
        <f t="shared" si="3"/>
        <v>-0.19500000000000001</v>
      </c>
      <c r="G35" s="55">
        <f t="shared" si="4"/>
        <v>17.5</v>
      </c>
      <c r="H35" s="260">
        <f t="shared" si="5"/>
        <v>-1.390870185449358E-4</v>
      </c>
      <c r="I35" s="260">
        <f t="shared" si="6"/>
        <v>1.2482168330955777E-2</v>
      </c>
      <c r="K35">
        <f t="shared" si="7"/>
        <v>2597</v>
      </c>
      <c r="M35">
        <v>2604</v>
      </c>
      <c r="N35">
        <v>5800</v>
      </c>
      <c r="O35">
        <v>1402</v>
      </c>
      <c r="P35">
        <v>18186.801100000001</v>
      </c>
      <c r="S35" t="s">
        <v>5201</v>
      </c>
      <c r="T35">
        <v>-2.3010000000000002</v>
      </c>
      <c r="U35">
        <v>-3.9E-2</v>
      </c>
      <c r="V35">
        <v>2.6379999999999999</v>
      </c>
      <c r="W35">
        <v>3.5</v>
      </c>
      <c r="X35">
        <v>-2E-3</v>
      </c>
      <c r="Y35">
        <v>1E-3</v>
      </c>
      <c r="Z35">
        <v>-1E-3</v>
      </c>
      <c r="AA35">
        <v>-2E-3</v>
      </c>
      <c r="AQ35" s="268"/>
    </row>
    <row r="36" spans="2:46">
      <c r="B36">
        <f t="shared" si="8"/>
        <v>2597</v>
      </c>
      <c r="C36">
        <f t="shared" si="0"/>
        <v>1402</v>
      </c>
      <c r="D36" s="55">
        <f t="shared" si="1"/>
        <v>-3.7999999999999999E-2</v>
      </c>
      <c r="E36" s="55">
        <f t="shared" si="2"/>
        <v>2.0760000000000001</v>
      </c>
      <c r="F36" s="55">
        <f t="shared" si="3"/>
        <v>-0.19</v>
      </c>
      <c r="G36" s="55">
        <f t="shared" si="4"/>
        <v>10.38</v>
      </c>
      <c r="H36" s="260">
        <f t="shared" si="5"/>
        <v>-1.3552068473609129E-4</v>
      </c>
      <c r="I36" s="260">
        <f t="shared" si="6"/>
        <v>7.4037089871611984E-3</v>
      </c>
      <c r="K36">
        <f t="shared" si="7"/>
        <v>2597</v>
      </c>
      <c r="M36">
        <v>2605</v>
      </c>
      <c r="N36">
        <v>6600</v>
      </c>
      <c r="O36">
        <v>1402</v>
      </c>
      <c r="P36">
        <v>18186.801100000001</v>
      </c>
      <c r="S36" t="s">
        <v>5202</v>
      </c>
      <c r="T36">
        <v>0.72799999999999998</v>
      </c>
      <c r="U36">
        <v>-3.7999999999999999E-2</v>
      </c>
      <c r="V36">
        <v>-1.944</v>
      </c>
      <c r="W36">
        <v>2.0760000000000001</v>
      </c>
      <c r="X36">
        <v>-1E-3</v>
      </c>
      <c r="Y36">
        <v>-2E-3</v>
      </c>
      <c r="Z36">
        <v>-2E-3</v>
      </c>
      <c r="AA36">
        <v>-1E-3</v>
      </c>
      <c r="AQ36" s="268"/>
    </row>
    <row r="37" spans="2:46">
      <c r="B37">
        <f>R37</f>
        <v>2598</v>
      </c>
      <c r="C37">
        <f t="shared" si="0"/>
        <v>1402</v>
      </c>
      <c r="D37" s="55">
        <f t="shared" si="1"/>
        <v>-1E-3</v>
      </c>
      <c r="E37" s="55">
        <f t="shared" si="2"/>
        <v>1.6719999999999999</v>
      </c>
      <c r="F37" s="55">
        <f t="shared" si="3"/>
        <v>-5.0000000000000001E-3</v>
      </c>
      <c r="G37" s="55">
        <f t="shared" si="4"/>
        <v>8.3600000000000012</v>
      </c>
      <c r="H37" s="260">
        <f t="shared" si="5"/>
        <v>-3.5663338088445078E-6</v>
      </c>
      <c r="I37" s="260">
        <f t="shared" si="6"/>
        <v>5.9629101283880182E-3</v>
      </c>
      <c r="K37">
        <f t="shared" si="7"/>
        <v>2598</v>
      </c>
      <c r="M37">
        <v>2606</v>
      </c>
      <c r="N37">
        <v>7400</v>
      </c>
      <c r="O37">
        <v>1402</v>
      </c>
      <c r="P37">
        <v>18186.801100000001</v>
      </c>
      <c r="R37">
        <v>2598</v>
      </c>
      <c r="S37" t="s">
        <v>5195</v>
      </c>
      <c r="T37">
        <v>1.4219999999999999</v>
      </c>
      <c r="U37">
        <v>-1E-3</v>
      </c>
      <c r="V37">
        <v>0.88</v>
      </c>
      <c r="W37">
        <v>1.6719999999999999</v>
      </c>
      <c r="X37">
        <v>-2E-3</v>
      </c>
      <c r="Y37">
        <v>0</v>
      </c>
      <c r="Z37">
        <v>0</v>
      </c>
      <c r="AA37">
        <v>0</v>
      </c>
      <c r="AQ37" s="268"/>
    </row>
    <row r="38" spans="2:46">
      <c r="B38">
        <f>B37</f>
        <v>2598</v>
      </c>
      <c r="C38">
        <f t="shared" si="0"/>
        <v>1402</v>
      </c>
      <c r="D38" s="55">
        <f t="shared" si="1"/>
        <v>1.7000000000000001E-2</v>
      </c>
      <c r="E38" s="55">
        <f t="shared" si="2"/>
        <v>2.5299999999999998</v>
      </c>
      <c r="F38" s="55">
        <f t="shared" si="3"/>
        <v>8.5000000000000006E-2</v>
      </c>
      <c r="G38" s="55">
        <f t="shared" si="4"/>
        <v>12.65</v>
      </c>
      <c r="H38" s="260">
        <f t="shared" si="5"/>
        <v>6.0627674750356636E-5</v>
      </c>
      <c r="I38" s="260">
        <f t="shared" si="6"/>
        <v>9.0228245363766051E-3</v>
      </c>
      <c r="K38">
        <f t="shared" si="7"/>
        <v>2598</v>
      </c>
      <c r="M38">
        <v>2607</v>
      </c>
      <c r="N38">
        <v>8200</v>
      </c>
      <c r="O38">
        <v>1402</v>
      </c>
      <c r="P38">
        <v>18186.801100000001</v>
      </c>
      <c r="S38" t="s">
        <v>5196</v>
      </c>
      <c r="T38">
        <v>2.2469999999999999</v>
      </c>
      <c r="U38">
        <v>1.7000000000000001E-2</v>
      </c>
      <c r="V38">
        <v>-1.1619999999999999</v>
      </c>
      <c r="W38">
        <v>2.5299999999999998</v>
      </c>
      <c r="X38">
        <v>-3.0000000000000001E-3</v>
      </c>
      <c r="Y38">
        <v>-1E-3</v>
      </c>
      <c r="Z38">
        <v>0</v>
      </c>
      <c r="AA38">
        <v>0</v>
      </c>
      <c r="AO38">
        <v>1402</v>
      </c>
      <c r="AQ38" s="268">
        <f>0.02*AO38*$D$25/$D$24</f>
        <v>5.6079999999999997</v>
      </c>
      <c r="AS38">
        <v>9.15</v>
      </c>
      <c r="AT38" s="168">
        <f>AS38/AQ38</f>
        <v>1.6315977175463625</v>
      </c>
    </row>
    <row r="39" spans="2:46">
      <c r="B39">
        <f t="shared" ref="B39:B44" si="9">B38</f>
        <v>2598</v>
      </c>
      <c r="C39">
        <f t="shared" si="0"/>
        <v>1402</v>
      </c>
      <c r="D39" s="55">
        <f t="shared" si="1"/>
        <v>-7.8E-2</v>
      </c>
      <c r="E39" s="55">
        <f t="shared" si="2"/>
        <v>3.0249999999999999</v>
      </c>
      <c r="F39" s="55">
        <f t="shared" si="3"/>
        <v>-0.39</v>
      </c>
      <c r="G39" s="55">
        <f t="shared" si="4"/>
        <v>15.125</v>
      </c>
      <c r="H39" s="260">
        <f t="shared" si="5"/>
        <v>-2.781740370898716E-4</v>
      </c>
      <c r="I39" s="260">
        <f t="shared" si="6"/>
        <v>1.0788159771754636E-2</v>
      </c>
      <c r="K39">
        <f t="shared" si="7"/>
        <v>2598</v>
      </c>
      <c r="M39">
        <v>2608</v>
      </c>
      <c r="N39">
        <v>9000</v>
      </c>
      <c r="O39">
        <v>1402</v>
      </c>
      <c r="P39">
        <v>18186.801100000001</v>
      </c>
      <c r="S39" t="s">
        <v>5197</v>
      </c>
      <c r="T39">
        <v>-2.5670000000000002</v>
      </c>
      <c r="U39">
        <v>-7.8E-2</v>
      </c>
      <c r="V39">
        <v>1.5980000000000001</v>
      </c>
      <c r="W39">
        <v>3.0249999999999999</v>
      </c>
      <c r="X39">
        <v>-2E-3</v>
      </c>
      <c r="Y39">
        <v>1E-3</v>
      </c>
      <c r="Z39">
        <v>1E-3</v>
      </c>
      <c r="AA39">
        <v>1E-3</v>
      </c>
    </row>
    <row r="40" spans="2:46">
      <c r="B40">
        <f t="shared" si="9"/>
        <v>2598</v>
      </c>
      <c r="C40">
        <f t="shared" si="0"/>
        <v>1402</v>
      </c>
      <c r="D40" s="55">
        <f t="shared" si="1"/>
        <v>-0.06</v>
      </c>
      <c r="E40" s="55">
        <f t="shared" si="2"/>
        <v>1.798</v>
      </c>
      <c r="F40" s="55">
        <f t="shared" si="3"/>
        <v>-0.3</v>
      </c>
      <c r="G40" s="55">
        <f t="shared" si="4"/>
        <v>8.99</v>
      </c>
      <c r="H40" s="260">
        <f t="shared" si="5"/>
        <v>-2.1398002853067046E-4</v>
      </c>
      <c r="I40" s="260">
        <f t="shared" si="6"/>
        <v>6.4122681883024253E-3</v>
      </c>
      <c r="K40">
        <f t="shared" si="7"/>
        <v>2598</v>
      </c>
      <c r="M40">
        <v>2609</v>
      </c>
      <c r="N40">
        <v>9800</v>
      </c>
      <c r="O40">
        <v>1402</v>
      </c>
      <c r="P40">
        <v>18186.801100000001</v>
      </c>
      <c r="S40" t="s">
        <v>5198</v>
      </c>
      <c r="T40">
        <v>-1.742</v>
      </c>
      <c r="U40">
        <v>-0.06</v>
      </c>
      <c r="V40">
        <v>-0.44400000000000001</v>
      </c>
      <c r="W40">
        <v>1.798</v>
      </c>
      <c r="X40">
        <v>-3.0000000000000001E-3</v>
      </c>
      <c r="Y40">
        <v>1E-3</v>
      </c>
      <c r="Z40">
        <v>0</v>
      </c>
      <c r="AA40">
        <v>1E-3</v>
      </c>
    </row>
    <row r="41" spans="2:46">
      <c r="B41">
        <f t="shared" si="9"/>
        <v>2598</v>
      </c>
      <c r="C41">
        <f t="shared" si="0"/>
        <v>1402</v>
      </c>
      <c r="D41" s="55">
        <f t="shared" si="1"/>
        <v>-0.05</v>
      </c>
      <c r="E41" s="55">
        <f t="shared" si="2"/>
        <v>3.6360000000000001</v>
      </c>
      <c r="F41" s="55">
        <f t="shared" si="3"/>
        <v>-0.25000000000000006</v>
      </c>
      <c r="G41" s="55">
        <f t="shared" si="4"/>
        <v>18.180000000000003</v>
      </c>
      <c r="H41" s="260">
        <f t="shared" si="5"/>
        <v>-1.7831669044222542E-4</v>
      </c>
      <c r="I41" s="260">
        <f t="shared" si="6"/>
        <v>1.2967189728958634E-2</v>
      </c>
      <c r="K41">
        <f t="shared" si="7"/>
        <v>2598</v>
      </c>
      <c r="M41">
        <v>2610</v>
      </c>
      <c r="N41">
        <v>10600</v>
      </c>
      <c r="O41">
        <v>1402</v>
      </c>
      <c r="P41">
        <v>18186.801100000001</v>
      </c>
      <c r="S41" t="s">
        <v>5199</v>
      </c>
      <c r="T41">
        <v>-0.93700000000000006</v>
      </c>
      <c r="U41">
        <v>-0.05</v>
      </c>
      <c r="V41">
        <v>3.5129999999999999</v>
      </c>
      <c r="W41">
        <v>3.6360000000000001</v>
      </c>
      <c r="X41">
        <v>-1E-3</v>
      </c>
      <c r="Y41">
        <v>1E-3</v>
      </c>
      <c r="Z41">
        <v>1E-3</v>
      </c>
      <c r="AA41">
        <v>1E-3</v>
      </c>
    </row>
    <row r="42" spans="2:46">
      <c r="B42">
        <f t="shared" si="9"/>
        <v>2598</v>
      </c>
      <c r="C42">
        <f t="shared" si="0"/>
        <v>1402</v>
      </c>
      <c r="D42" s="55">
        <f t="shared" si="1"/>
        <v>1.2E-2</v>
      </c>
      <c r="E42" s="55">
        <f t="shared" si="2"/>
        <v>3.7589999999999999</v>
      </c>
      <c r="F42" s="55">
        <f t="shared" si="3"/>
        <v>6.0000000000000012E-2</v>
      </c>
      <c r="G42" s="55">
        <f t="shared" si="4"/>
        <v>18.794999999999998</v>
      </c>
      <c r="H42" s="260">
        <f t="shared" si="5"/>
        <v>4.2796005706134101E-5</v>
      </c>
      <c r="I42" s="260">
        <f t="shared" si="6"/>
        <v>1.3405848787446504E-2</v>
      </c>
      <c r="K42">
        <f t="shared" si="7"/>
        <v>2598</v>
      </c>
      <c r="M42">
        <v>2611</v>
      </c>
      <c r="N42">
        <v>11600</v>
      </c>
      <c r="O42">
        <v>1402</v>
      </c>
      <c r="P42">
        <v>18186.801100000001</v>
      </c>
      <c r="S42" t="s">
        <v>5200</v>
      </c>
      <c r="T42">
        <v>1.8140000000000001</v>
      </c>
      <c r="U42">
        <v>1.2E-2</v>
      </c>
      <c r="V42">
        <v>-3.2919999999999998</v>
      </c>
      <c r="W42">
        <v>3.7589999999999999</v>
      </c>
      <c r="X42">
        <v>-4.0000000000000001E-3</v>
      </c>
      <c r="Y42">
        <v>-1E-3</v>
      </c>
      <c r="Z42">
        <v>-1E-3</v>
      </c>
      <c r="AA42">
        <v>0</v>
      </c>
    </row>
    <row r="43" spans="2:46">
      <c r="B43">
        <f>B42</f>
        <v>2598</v>
      </c>
      <c r="C43">
        <f t="shared" si="0"/>
        <v>1402</v>
      </c>
      <c r="D43" s="55">
        <f t="shared" si="1"/>
        <v>-7.2999999999999995E-2</v>
      </c>
      <c r="E43" s="55">
        <f t="shared" si="2"/>
        <v>4.2960000000000003</v>
      </c>
      <c r="F43" s="55">
        <f t="shared" si="3"/>
        <v>-0.36499999999999999</v>
      </c>
      <c r="G43" s="55">
        <f t="shared" si="4"/>
        <v>21.480000000000004</v>
      </c>
      <c r="H43" s="260">
        <f t="shared" si="5"/>
        <v>-2.6034236804564907E-4</v>
      </c>
      <c r="I43" s="260">
        <f t="shared" si="6"/>
        <v>1.5320970042796008E-2</v>
      </c>
      <c r="K43">
        <f t="shared" si="7"/>
        <v>2598</v>
      </c>
      <c r="M43">
        <v>3235</v>
      </c>
      <c r="N43">
        <v>-200</v>
      </c>
      <c r="O43">
        <v>1451.94</v>
      </c>
      <c r="P43">
        <v>17188.000499999998</v>
      </c>
      <c r="S43" t="s">
        <v>5201</v>
      </c>
      <c r="T43">
        <v>-2.133</v>
      </c>
      <c r="U43">
        <v>-7.2999999999999995E-2</v>
      </c>
      <c r="V43">
        <v>3.7280000000000002</v>
      </c>
      <c r="W43">
        <v>4.2960000000000003</v>
      </c>
      <c r="X43">
        <v>0</v>
      </c>
      <c r="Y43">
        <v>1E-3</v>
      </c>
      <c r="Z43">
        <v>1E-3</v>
      </c>
      <c r="AA43">
        <v>1E-3</v>
      </c>
    </row>
    <row r="44" spans="2:46">
      <c r="B44">
        <f t="shared" si="9"/>
        <v>2598</v>
      </c>
      <c r="C44">
        <f t="shared" si="0"/>
        <v>1402</v>
      </c>
      <c r="D44" s="55">
        <f t="shared" si="1"/>
        <v>-1.2E-2</v>
      </c>
      <c r="E44" s="55">
        <f t="shared" si="2"/>
        <v>3.1379999999999999</v>
      </c>
      <c r="F44" s="55">
        <f t="shared" si="3"/>
        <v>-6.0000000000000012E-2</v>
      </c>
      <c r="G44" s="55">
        <f t="shared" si="4"/>
        <v>15.69</v>
      </c>
      <c r="H44" s="260">
        <f t="shared" si="5"/>
        <v>-4.2796005706134101E-5</v>
      </c>
      <c r="I44" s="260">
        <f t="shared" si="6"/>
        <v>1.1191155492154065E-2</v>
      </c>
      <c r="K44">
        <f t="shared" si="7"/>
        <v>2598</v>
      </c>
      <c r="M44">
        <v>3236</v>
      </c>
      <c r="N44">
        <v>11600</v>
      </c>
      <c r="O44">
        <v>1451.94</v>
      </c>
      <c r="P44">
        <v>17188.000499999998</v>
      </c>
      <c r="S44" t="s">
        <v>5202</v>
      </c>
      <c r="T44">
        <v>0.61699999999999999</v>
      </c>
      <c r="U44">
        <v>-1.2E-2</v>
      </c>
      <c r="V44">
        <v>-3.077</v>
      </c>
      <c r="W44">
        <v>3.1379999999999999</v>
      </c>
      <c r="X44">
        <v>-4.0000000000000001E-3</v>
      </c>
      <c r="Y44">
        <v>0</v>
      </c>
      <c r="Z44">
        <v>0</v>
      </c>
      <c r="AA44">
        <v>0</v>
      </c>
    </row>
    <row r="45" spans="2:46">
      <c r="B45">
        <f>R45</f>
        <v>2599</v>
      </c>
      <c r="C45">
        <f t="shared" si="0"/>
        <v>1402</v>
      </c>
      <c r="D45" s="55">
        <f t="shared" si="1"/>
        <v>-1.4999999999999999E-2</v>
      </c>
      <c r="E45" s="55">
        <f t="shared" si="2"/>
        <v>2.2610000000000001</v>
      </c>
      <c r="F45" s="55">
        <f t="shared" si="3"/>
        <v>-7.4999999999999997E-2</v>
      </c>
      <c r="G45" s="55">
        <f t="shared" si="4"/>
        <v>11.305000000000001</v>
      </c>
      <c r="H45" s="260">
        <f t="shared" si="5"/>
        <v>-5.3495007132667614E-5</v>
      </c>
      <c r="I45" s="260">
        <f t="shared" si="6"/>
        <v>8.0634807417974338E-3</v>
      </c>
      <c r="K45">
        <f t="shared" si="7"/>
        <v>2599</v>
      </c>
      <c r="M45">
        <v>4137</v>
      </c>
      <c r="N45">
        <v>-200</v>
      </c>
      <c r="O45">
        <v>1501.88</v>
      </c>
      <c r="P45">
        <v>16189.300499999999</v>
      </c>
      <c r="R45">
        <v>2599</v>
      </c>
      <c r="S45" t="s">
        <v>5195</v>
      </c>
      <c r="T45">
        <v>1.4930000000000001</v>
      </c>
      <c r="U45">
        <v>-1.4999999999999999E-2</v>
      </c>
      <c r="V45">
        <v>1.698</v>
      </c>
      <c r="W45">
        <v>2.2610000000000001</v>
      </c>
      <c r="X45">
        <v>0</v>
      </c>
      <c r="Y45">
        <v>0</v>
      </c>
      <c r="Z45">
        <v>0</v>
      </c>
      <c r="AA45">
        <v>0</v>
      </c>
    </row>
    <row r="46" spans="2:46">
      <c r="B46">
        <f>B45</f>
        <v>2599</v>
      </c>
      <c r="C46">
        <f t="shared" si="0"/>
        <v>1402</v>
      </c>
      <c r="D46" s="55">
        <f t="shared" si="1"/>
        <v>-1.2E-2</v>
      </c>
      <c r="E46" s="55">
        <f t="shared" si="2"/>
        <v>2.4740000000000002</v>
      </c>
      <c r="F46" s="55">
        <f t="shared" si="3"/>
        <v>-6.0000000000000012E-2</v>
      </c>
      <c r="G46" s="55">
        <f t="shared" si="4"/>
        <v>12.370000000000001</v>
      </c>
      <c r="H46" s="260">
        <f t="shared" si="5"/>
        <v>-4.2796005706134101E-5</v>
      </c>
      <c r="I46" s="260">
        <f t="shared" si="6"/>
        <v>8.8231098430813139E-3</v>
      </c>
      <c r="K46">
        <f t="shared" si="7"/>
        <v>2599</v>
      </c>
      <c r="M46">
        <v>5030</v>
      </c>
      <c r="N46">
        <v>-200</v>
      </c>
      <c r="O46">
        <v>1551.8100999999999</v>
      </c>
      <c r="P46">
        <v>9.4822000000000006</v>
      </c>
      <c r="S46" t="s">
        <v>5196</v>
      </c>
      <c r="T46">
        <v>2.2759999999999998</v>
      </c>
      <c r="U46">
        <v>-1.2E-2</v>
      </c>
      <c r="V46">
        <v>-0.97</v>
      </c>
      <c r="W46">
        <v>2.4740000000000002</v>
      </c>
      <c r="X46">
        <v>-2E-3</v>
      </c>
      <c r="Y46">
        <v>0</v>
      </c>
      <c r="Z46">
        <v>0</v>
      </c>
      <c r="AA46">
        <v>0</v>
      </c>
    </row>
    <row r="47" spans="2:46">
      <c r="B47">
        <f t="shared" ref="B47:B52" si="10">B46</f>
        <v>2599</v>
      </c>
      <c r="C47">
        <f t="shared" si="0"/>
        <v>1402</v>
      </c>
      <c r="D47" s="55">
        <f t="shared" si="1"/>
        <v>-2.7E-2</v>
      </c>
      <c r="E47" s="55">
        <f t="shared" si="2"/>
        <v>3.085</v>
      </c>
      <c r="F47" s="55">
        <f t="shared" si="3"/>
        <v>-0.13500000000000001</v>
      </c>
      <c r="G47" s="55">
        <f t="shared" si="4"/>
        <v>15.424999999999999</v>
      </c>
      <c r="H47" s="260">
        <f t="shared" si="5"/>
        <v>-9.6291012838801721E-5</v>
      </c>
      <c r="I47" s="260">
        <f t="shared" si="6"/>
        <v>1.1002139800285306E-2</v>
      </c>
      <c r="K47">
        <f t="shared" si="7"/>
        <v>2599</v>
      </c>
      <c r="M47">
        <v>5031</v>
      </c>
      <c r="N47">
        <v>-200</v>
      </c>
      <c r="O47">
        <v>1551.8100999999999</v>
      </c>
      <c r="P47">
        <v>15190.499900000001</v>
      </c>
      <c r="S47" t="s">
        <v>5197</v>
      </c>
      <c r="T47">
        <v>-2.4900000000000002</v>
      </c>
      <c r="U47">
        <v>-2.7E-2</v>
      </c>
      <c r="V47">
        <v>1.82</v>
      </c>
      <c r="W47">
        <v>3.085</v>
      </c>
      <c r="X47">
        <v>0</v>
      </c>
      <c r="Y47">
        <v>0</v>
      </c>
      <c r="Z47">
        <v>0</v>
      </c>
      <c r="AA47">
        <v>0</v>
      </c>
    </row>
    <row r="48" spans="2:46">
      <c r="B48">
        <f t="shared" si="10"/>
        <v>2599</v>
      </c>
      <c r="C48">
        <f t="shared" si="0"/>
        <v>1402</v>
      </c>
      <c r="D48" s="55">
        <f t="shared" si="1"/>
        <v>-2.5000000000000001E-2</v>
      </c>
      <c r="E48" s="55">
        <f t="shared" si="2"/>
        <v>1.9059999999999999</v>
      </c>
      <c r="F48" s="55">
        <f t="shared" si="3"/>
        <v>-0.12500000000000003</v>
      </c>
      <c r="G48" s="55">
        <f t="shared" si="4"/>
        <v>9.5300000000000011</v>
      </c>
      <c r="H48" s="260">
        <f t="shared" si="5"/>
        <v>-8.9158345221112712E-5</v>
      </c>
      <c r="I48" s="260">
        <f t="shared" si="6"/>
        <v>6.7974322396576331E-3</v>
      </c>
      <c r="K48">
        <f t="shared" si="7"/>
        <v>2599</v>
      </c>
      <c r="M48">
        <v>5032</v>
      </c>
      <c r="N48">
        <v>1000</v>
      </c>
      <c r="O48">
        <v>1551.8100999999999</v>
      </c>
      <c r="P48">
        <v>9.4822000000000006</v>
      </c>
      <c r="S48" t="s">
        <v>5198</v>
      </c>
      <c r="T48">
        <v>-1.7070000000000001</v>
      </c>
      <c r="U48">
        <v>-2.5000000000000001E-2</v>
      </c>
      <c r="V48">
        <v>-0.84799999999999998</v>
      </c>
      <c r="W48">
        <v>1.9059999999999999</v>
      </c>
      <c r="X48">
        <v>-2E-3</v>
      </c>
      <c r="Y48">
        <v>0</v>
      </c>
      <c r="Z48">
        <v>0</v>
      </c>
      <c r="AA48">
        <v>0</v>
      </c>
    </row>
    <row r="49" spans="2:27">
      <c r="B49">
        <f t="shared" si="10"/>
        <v>2599</v>
      </c>
      <c r="C49">
        <f t="shared" si="0"/>
        <v>1402</v>
      </c>
      <c r="D49" s="55">
        <f t="shared" si="1"/>
        <v>-2.1999999999999999E-2</v>
      </c>
      <c r="E49" s="55">
        <f t="shared" si="2"/>
        <v>4.9219999999999997</v>
      </c>
      <c r="F49" s="55">
        <f t="shared" si="3"/>
        <v>-0.11000000000000001</v>
      </c>
      <c r="G49" s="55">
        <f t="shared" si="4"/>
        <v>24.61</v>
      </c>
      <c r="H49" s="260">
        <f t="shared" si="5"/>
        <v>-7.8459343794579179E-5</v>
      </c>
      <c r="I49" s="260">
        <f t="shared" si="6"/>
        <v>1.7553495007132668E-2</v>
      </c>
      <c r="K49">
        <f t="shared" si="7"/>
        <v>2599</v>
      </c>
      <c r="M49">
        <v>5033</v>
      </c>
      <c r="N49">
        <v>1800</v>
      </c>
      <c r="O49">
        <v>1551.8100999999999</v>
      </c>
      <c r="P49">
        <v>9.4822000000000006</v>
      </c>
      <c r="S49" t="s">
        <v>5199</v>
      </c>
      <c r="T49">
        <v>-0.81499999999999995</v>
      </c>
      <c r="U49">
        <v>-2.1999999999999999E-2</v>
      </c>
      <c r="V49">
        <v>4.8540000000000001</v>
      </c>
      <c r="W49">
        <v>4.9219999999999997</v>
      </c>
      <c r="X49">
        <v>2E-3</v>
      </c>
      <c r="Y49">
        <v>0</v>
      </c>
      <c r="Z49">
        <v>0</v>
      </c>
      <c r="AA49">
        <v>0</v>
      </c>
    </row>
    <row r="50" spans="2:27">
      <c r="B50">
        <f t="shared" si="10"/>
        <v>2599</v>
      </c>
      <c r="C50">
        <f t="shared" si="0"/>
        <v>1402</v>
      </c>
      <c r="D50" s="55">
        <f t="shared" si="1"/>
        <v>-1.4E-2</v>
      </c>
      <c r="E50" s="55">
        <f t="shared" si="2"/>
        <v>4.4219999999999997</v>
      </c>
      <c r="F50" s="55">
        <f t="shared" si="3"/>
        <v>-7.0000000000000007E-2</v>
      </c>
      <c r="G50" s="55">
        <f t="shared" si="4"/>
        <v>22.11</v>
      </c>
      <c r="H50" s="260">
        <f t="shared" si="5"/>
        <v>-4.9928673323823116E-5</v>
      </c>
      <c r="I50" s="260">
        <f t="shared" si="6"/>
        <v>1.5770328102710413E-2</v>
      </c>
      <c r="K50">
        <f t="shared" si="7"/>
        <v>2599</v>
      </c>
      <c r="M50">
        <v>5034</v>
      </c>
      <c r="N50">
        <v>1800</v>
      </c>
      <c r="O50">
        <v>1551.8100999999999</v>
      </c>
      <c r="P50">
        <v>15190.499900000001</v>
      </c>
      <c r="S50" t="s">
        <v>5200</v>
      </c>
      <c r="T50">
        <v>1.796</v>
      </c>
      <c r="U50">
        <v>-1.4E-2</v>
      </c>
      <c r="V50">
        <v>-4.04</v>
      </c>
      <c r="W50">
        <v>4.4219999999999997</v>
      </c>
      <c r="X50">
        <v>-5.0000000000000001E-3</v>
      </c>
      <c r="Y50">
        <v>0</v>
      </c>
      <c r="Z50">
        <v>0</v>
      </c>
      <c r="AA50">
        <v>0</v>
      </c>
    </row>
    <row r="51" spans="2:27">
      <c r="B51">
        <f>B50</f>
        <v>2599</v>
      </c>
      <c r="C51">
        <f t="shared" si="0"/>
        <v>1402</v>
      </c>
      <c r="D51" s="55">
        <f t="shared" si="1"/>
        <v>-2.5999999999999999E-2</v>
      </c>
      <c r="E51" s="55">
        <f t="shared" si="2"/>
        <v>5.2880000000000003</v>
      </c>
      <c r="F51" s="55">
        <f t="shared" si="3"/>
        <v>-0.13</v>
      </c>
      <c r="G51" s="55">
        <f t="shared" si="4"/>
        <v>26.44</v>
      </c>
      <c r="H51" s="260">
        <f t="shared" si="5"/>
        <v>-9.272467902995721E-5</v>
      </c>
      <c r="I51" s="260">
        <f t="shared" si="6"/>
        <v>1.8858773181169759E-2</v>
      </c>
      <c r="K51">
        <f t="shared" si="7"/>
        <v>2599</v>
      </c>
      <c r="M51">
        <v>5035</v>
      </c>
      <c r="N51">
        <v>2600</v>
      </c>
      <c r="O51">
        <v>1551.8100999999999</v>
      </c>
      <c r="P51">
        <v>9.4822000000000006</v>
      </c>
      <c r="S51" t="s">
        <v>5201</v>
      </c>
      <c r="T51">
        <v>-2.0099999999999998</v>
      </c>
      <c r="U51">
        <v>-2.5999999999999999E-2</v>
      </c>
      <c r="V51">
        <v>4.891</v>
      </c>
      <c r="W51">
        <v>5.2880000000000003</v>
      </c>
      <c r="X51">
        <v>2E-3</v>
      </c>
      <c r="Y51">
        <v>0</v>
      </c>
      <c r="Z51">
        <v>0</v>
      </c>
      <c r="AA51">
        <v>0</v>
      </c>
    </row>
    <row r="52" spans="2:27">
      <c r="B52">
        <f t="shared" si="10"/>
        <v>2599</v>
      </c>
      <c r="C52">
        <f t="shared" si="0"/>
        <v>1402</v>
      </c>
      <c r="D52" s="55">
        <f t="shared" si="1"/>
        <v>-1.7999999999999999E-2</v>
      </c>
      <c r="E52" s="55">
        <f t="shared" si="2"/>
        <v>4.0490000000000004</v>
      </c>
      <c r="F52" s="55">
        <f t="shared" si="3"/>
        <v>-0.09</v>
      </c>
      <c r="G52" s="55">
        <f t="shared" si="4"/>
        <v>20.245000000000005</v>
      </c>
      <c r="H52" s="260">
        <f t="shared" si="5"/>
        <v>-6.4194008559201134E-5</v>
      </c>
      <c r="I52" s="260">
        <f t="shared" si="6"/>
        <v>1.4440085592011416E-2</v>
      </c>
      <c r="K52">
        <f t="shared" si="7"/>
        <v>2599</v>
      </c>
      <c r="M52">
        <v>5036</v>
      </c>
      <c r="N52">
        <v>3400</v>
      </c>
      <c r="O52">
        <v>1551.8100999999999</v>
      </c>
      <c r="P52">
        <v>9.4822000000000006</v>
      </c>
      <c r="S52" t="s">
        <v>5202</v>
      </c>
      <c r="T52">
        <v>0.60099999999999998</v>
      </c>
      <c r="U52">
        <v>-1.7999999999999999E-2</v>
      </c>
      <c r="V52">
        <v>-4.0039999999999996</v>
      </c>
      <c r="W52">
        <v>4.0490000000000004</v>
      </c>
      <c r="X52">
        <v>-5.0000000000000001E-3</v>
      </c>
      <c r="Y52">
        <v>0</v>
      </c>
      <c r="Z52">
        <v>0</v>
      </c>
      <c r="AA52">
        <v>0</v>
      </c>
    </row>
    <row r="53" spans="2:27">
      <c r="B53">
        <f>R53</f>
        <v>2600</v>
      </c>
      <c r="C53">
        <f t="shared" si="0"/>
        <v>1402</v>
      </c>
      <c r="D53" s="55">
        <f t="shared" si="1"/>
        <v>-6.9000000000000006E-2</v>
      </c>
      <c r="E53" s="55">
        <f t="shared" si="2"/>
        <v>2.7109999999999999</v>
      </c>
      <c r="F53" s="55">
        <f t="shared" si="3"/>
        <v>-0.34500000000000003</v>
      </c>
      <c r="G53" s="55">
        <f t="shared" si="4"/>
        <v>13.555</v>
      </c>
      <c r="H53" s="260">
        <f t="shared" si="5"/>
        <v>-2.4607703281027108E-4</v>
      </c>
      <c r="I53" s="260">
        <f t="shared" si="6"/>
        <v>9.6683309557774599E-3</v>
      </c>
      <c r="K53">
        <f t="shared" si="7"/>
        <v>2600</v>
      </c>
      <c r="M53">
        <v>5037</v>
      </c>
      <c r="N53">
        <v>3400</v>
      </c>
      <c r="O53">
        <v>1551.8100999999999</v>
      </c>
      <c r="P53">
        <v>15190.499900000001</v>
      </c>
      <c r="R53">
        <v>2600</v>
      </c>
      <c r="S53" t="s">
        <v>5195</v>
      </c>
      <c r="T53">
        <v>1.653</v>
      </c>
      <c r="U53">
        <v>-6.9000000000000006E-2</v>
      </c>
      <c r="V53">
        <v>2.1480000000000001</v>
      </c>
      <c r="W53">
        <v>2.7109999999999999</v>
      </c>
      <c r="X53">
        <v>-2E-3</v>
      </c>
      <c r="Y53">
        <v>0</v>
      </c>
      <c r="Z53">
        <v>-1E-3</v>
      </c>
      <c r="AA53">
        <v>-1E-3</v>
      </c>
    </row>
    <row r="54" spans="2:27">
      <c r="B54">
        <f>B53</f>
        <v>2600</v>
      </c>
      <c r="C54">
        <f t="shared" si="0"/>
        <v>1402</v>
      </c>
      <c r="D54" s="55">
        <f t="shared" si="1"/>
        <v>-0.09</v>
      </c>
      <c r="E54" s="55">
        <f t="shared" si="2"/>
        <v>2.645</v>
      </c>
      <c r="F54" s="55">
        <f t="shared" si="3"/>
        <v>-0.45000000000000007</v>
      </c>
      <c r="G54" s="55">
        <f t="shared" si="4"/>
        <v>13.225000000000001</v>
      </c>
      <c r="H54" s="260">
        <f t="shared" si="5"/>
        <v>-3.2097004279600574E-4</v>
      </c>
      <c r="I54" s="260">
        <f t="shared" si="6"/>
        <v>9.4329529243937244E-3</v>
      </c>
      <c r="K54">
        <f t="shared" si="7"/>
        <v>2600</v>
      </c>
      <c r="M54">
        <v>5038</v>
      </c>
      <c r="N54">
        <v>4200</v>
      </c>
      <c r="O54">
        <v>1551.8100999999999</v>
      </c>
      <c r="P54">
        <v>9.4822000000000006</v>
      </c>
      <c r="S54" t="s">
        <v>5196</v>
      </c>
      <c r="T54">
        <v>2.4510000000000001</v>
      </c>
      <c r="U54">
        <v>-0.09</v>
      </c>
      <c r="V54">
        <v>-0.99</v>
      </c>
      <c r="W54">
        <v>2.645</v>
      </c>
      <c r="X54">
        <v>-3.0000000000000001E-3</v>
      </c>
      <c r="Y54">
        <v>-1E-3</v>
      </c>
      <c r="Z54">
        <v>-1E-3</v>
      </c>
      <c r="AA54">
        <v>-1E-3</v>
      </c>
    </row>
    <row r="55" spans="2:27">
      <c r="B55">
        <f t="shared" ref="B55:B60" si="11">B54</f>
        <v>2600</v>
      </c>
      <c r="C55">
        <f t="shared" si="0"/>
        <v>1402</v>
      </c>
      <c r="D55" s="55">
        <f t="shared" si="1"/>
        <v>4.2999999999999997E-2</v>
      </c>
      <c r="E55" s="55">
        <f t="shared" si="2"/>
        <v>3.1880000000000002</v>
      </c>
      <c r="F55" s="55">
        <f t="shared" si="3"/>
        <v>0.21500000000000002</v>
      </c>
      <c r="G55" s="55">
        <f t="shared" si="4"/>
        <v>15.940000000000001</v>
      </c>
      <c r="H55" s="260">
        <f t="shared" si="5"/>
        <v>1.5335235378031385E-4</v>
      </c>
      <c r="I55" s="260">
        <f t="shared" si="6"/>
        <v>1.1369472182596293E-2</v>
      </c>
      <c r="K55">
        <f t="shared" si="7"/>
        <v>2600</v>
      </c>
      <c r="M55">
        <v>5039</v>
      </c>
      <c r="N55">
        <v>5000</v>
      </c>
      <c r="O55">
        <v>1551.8100999999999</v>
      </c>
      <c r="P55">
        <v>9.4822000000000006</v>
      </c>
      <c r="S55" t="s">
        <v>5197</v>
      </c>
      <c r="T55">
        <v>-2.5960000000000001</v>
      </c>
      <c r="U55">
        <v>4.2999999999999997E-2</v>
      </c>
      <c r="V55">
        <v>1.851</v>
      </c>
      <c r="W55">
        <v>3.1880000000000002</v>
      </c>
      <c r="X55">
        <v>-2E-3</v>
      </c>
      <c r="Y55">
        <v>1E-3</v>
      </c>
      <c r="Z55">
        <v>1E-3</v>
      </c>
      <c r="AA55">
        <v>1E-3</v>
      </c>
    </row>
    <row r="56" spans="2:27">
      <c r="B56">
        <f t="shared" si="11"/>
        <v>2600</v>
      </c>
      <c r="C56">
        <f t="shared" si="0"/>
        <v>1402</v>
      </c>
      <c r="D56" s="55">
        <f t="shared" si="1"/>
        <v>2.1999999999999999E-2</v>
      </c>
      <c r="E56" s="55">
        <f t="shared" si="2"/>
        <v>2.2109999999999999</v>
      </c>
      <c r="F56" s="55">
        <f t="shared" si="3"/>
        <v>0.11000000000000001</v>
      </c>
      <c r="G56" s="55">
        <f t="shared" si="4"/>
        <v>11.055</v>
      </c>
      <c r="H56" s="260">
        <f t="shared" si="5"/>
        <v>7.8459343794579179E-5</v>
      </c>
      <c r="I56" s="260">
        <f t="shared" si="6"/>
        <v>7.8851640513552066E-3</v>
      </c>
      <c r="K56">
        <f t="shared" si="7"/>
        <v>2600</v>
      </c>
      <c r="M56">
        <v>5040</v>
      </c>
      <c r="N56">
        <v>5000</v>
      </c>
      <c r="O56">
        <v>1551.8100999999999</v>
      </c>
      <c r="P56">
        <v>15190.499900000001</v>
      </c>
      <c r="S56" t="s">
        <v>5198</v>
      </c>
      <c r="T56">
        <v>-1.798</v>
      </c>
      <c r="U56">
        <v>2.1999999999999999E-2</v>
      </c>
      <c r="V56">
        <v>-1.286</v>
      </c>
      <c r="W56">
        <v>2.2109999999999999</v>
      </c>
      <c r="X56">
        <v>-4.0000000000000001E-3</v>
      </c>
      <c r="Y56">
        <v>0</v>
      </c>
      <c r="Z56">
        <v>1E-3</v>
      </c>
      <c r="AA56">
        <v>1E-3</v>
      </c>
    </row>
    <row r="57" spans="2:27">
      <c r="B57">
        <f t="shared" si="11"/>
        <v>2600</v>
      </c>
      <c r="C57">
        <f t="shared" si="0"/>
        <v>1402</v>
      </c>
      <c r="D57" s="55">
        <f t="shared" si="1"/>
        <v>-5.0000000000000001E-3</v>
      </c>
      <c r="E57" s="55">
        <f t="shared" si="2"/>
        <v>5.7549999999999999</v>
      </c>
      <c r="F57" s="55">
        <f t="shared" si="3"/>
        <v>-2.5000000000000001E-2</v>
      </c>
      <c r="G57" s="55">
        <f t="shared" si="4"/>
        <v>28.775000000000002</v>
      </c>
      <c r="H57" s="260">
        <f t="shared" si="5"/>
        <v>-1.7831669044222539E-5</v>
      </c>
      <c r="I57" s="260">
        <f t="shared" si="6"/>
        <v>2.0524251069900145E-2</v>
      </c>
      <c r="K57">
        <f t="shared" si="7"/>
        <v>2600</v>
      </c>
      <c r="M57">
        <v>5041</v>
      </c>
      <c r="N57">
        <v>5800</v>
      </c>
      <c r="O57">
        <v>1551.8100999999999</v>
      </c>
      <c r="P57">
        <v>9.4822000000000006</v>
      </c>
      <c r="S57" t="s">
        <v>5199</v>
      </c>
      <c r="T57">
        <v>-0.76400000000000001</v>
      </c>
      <c r="U57">
        <v>-5.0000000000000001E-3</v>
      </c>
      <c r="V57">
        <v>5.7039999999999997</v>
      </c>
      <c r="W57">
        <v>5.7549999999999999</v>
      </c>
      <c r="X57">
        <v>0</v>
      </c>
      <c r="Y57">
        <v>1E-3</v>
      </c>
      <c r="Z57">
        <v>0</v>
      </c>
      <c r="AA57">
        <v>0</v>
      </c>
    </row>
    <row r="58" spans="2:27">
      <c r="B58">
        <f t="shared" si="11"/>
        <v>2600</v>
      </c>
      <c r="C58">
        <f t="shared" si="0"/>
        <v>1402</v>
      </c>
      <c r="D58" s="55">
        <f t="shared" si="1"/>
        <v>-7.5999999999999998E-2</v>
      </c>
      <c r="E58" s="55">
        <f t="shared" si="2"/>
        <v>5.1180000000000003</v>
      </c>
      <c r="F58" s="55">
        <f t="shared" si="3"/>
        <v>-0.38</v>
      </c>
      <c r="G58" s="55">
        <f t="shared" si="4"/>
        <v>25.590000000000003</v>
      </c>
      <c r="H58" s="260">
        <f t="shared" si="5"/>
        <v>-2.7104136947218258E-4</v>
      </c>
      <c r="I58" s="260">
        <f t="shared" si="6"/>
        <v>1.8252496433666193E-2</v>
      </c>
      <c r="K58">
        <f t="shared" si="7"/>
        <v>2600</v>
      </c>
      <c r="M58">
        <v>5042</v>
      </c>
      <c r="N58">
        <v>6600</v>
      </c>
      <c r="O58">
        <v>1551.8100999999999</v>
      </c>
      <c r="P58">
        <v>9.4822000000000006</v>
      </c>
      <c r="S58" t="s">
        <v>5200</v>
      </c>
      <c r="T58">
        <v>1.8939999999999999</v>
      </c>
      <c r="U58">
        <v>-7.5999999999999998E-2</v>
      </c>
      <c r="V58">
        <v>-4.7539999999999996</v>
      </c>
      <c r="W58">
        <v>5.1180000000000003</v>
      </c>
      <c r="X58">
        <v>-6.0000000000000001E-3</v>
      </c>
      <c r="Y58">
        <v>-1E-3</v>
      </c>
      <c r="Z58">
        <v>-1E-3</v>
      </c>
      <c r="AA58">
        <v>-1E-3</v>
      </c>
    </row>
    <row r="59" spans="2:27">
      <c r="B59">
        <f>B58</f>
        <v>2600</v>
      </c>
      <c r="C59">
        <f t="shared" si="0"/>
        <v>1402</v>
      </c>
      <c r="D59" s="55">
        <f t="shared" si="1"/>
        <v>2.9000000000000001E-2</v>
      </c>
      <c r="E59" s="55">
        <f t="shared" si="2"/>
        <v>5.9740000000000002</v>
      </c>
      <c r="F59" s="55">
        <f t="shared" si="3"/>
        <v>0.14500000000000002</v>
      </c>
      <c r="G59" s="55">
        <f t="shared" si="4"/>
        <v>29.87</v>
      </c>
      <c r="H59" s="260">
        <f t="shared" si="5"/>
        <v>1.0342368045649074E-4</v>
      </c>
      <c r="I59" s="260">
        <f t="shared" si="6"/>
        <v>2.1305278174037091E-2</v>
      </c>
      <c r="K59">
        <f t="shared" si="7"/>
        <v>2600</v>
      </c>
      <c r="M59">
        <v>5043</v>
      </c>
      <c r="N59">
        <v>6600</v>
      </c>
      <c r="O59">
        <v>1551.8100999999999</v>
      </c>
      <c r="P59">
        <v>15190.499900000001</v>
      </c>
      <c r="S59" t="s">
        <v>5201</v>
      </c>
      <c r="T59">
        <v>-2.0390000000000001</v>
      </c>
      <c r="U59">
        <v>2.9000000000000001E-2</v>
      </c>
      <c r="V59">
        <v>5.6150000000000002</v>
      </c>
      <c r="W59">
        <v>5.9740000000000002</v>
      </c>
      <c r="X59">
        <v>0</v>
      </c>
      <c r="Y59">
        <v>1E-3</v>
      </c>
      <c r="Z59">
        <v>0</v>
      </c>
      <c r="AA59">
        <v>0</v>
      </c>
    </row>
    <row r="60" spans="2:27">
      <c r="B60">
        <f t="shared" si="11"/>
        <v>2600</v>
      </c>
      <c r="C60">
        <f t="shared" si="0"/>
        <v>1402</v>
      </c>
      <c r="D60" s="55">
        <f t="shared" si="1"/>
        <v>-4.2000000000000003E-2</v>
      </c>
      <c r="E60" s="55">
        <f t="shared" si="2"/>
        <v>4.883</v>
      </c>
      <c r="F60" s="55">
        <f t="shared" si="3"/>
        <v>-0.21000000000000002</v>
      </c>
      <c r="G60" s="55">
        <f t="shared" si="4"/>
        <v>24.415000000000003</v>
      </c>
      <c r="H60" s="260">
        <f t="shared" si="5"/>
        <v>-1.4978601997146934E-4</v>
      </c>
      <c r="I60" s="260">
        <f t="shared" si="6"/>
        <v>1.7414407988587732E-2</v>
      </c>
      <c r="K60">
        <f t="shared" si="7"/>
        <v>2600</v>
      </c>
      <c r="M60">
        <v>5044</v>
      </c>
      <c r="N60">
        <v>7400</v>
      </c>
      <c r="O60">
        <v>1551.8100999999999</v>
      </c>
      <c r="P60">
        <v>9.4822000000000006</v>
      </c>
      <c r="S60" t="s">
        <v>5202</v>
      </c>
      <c r="T60">
        <v>0.61899999999999999</v>
      </c>
      <c r="U60">
        <v>-4.2000000000000003E-2</v>
      </c>
      <c r="V60">
        <v>-4.843</v>
      </c>
      <c r="W60">
        <v>4.883</v>
      </c>
      <c r="X60">
        <v>-6.0000000000000001E-3</v>
      </c>
      <c r="Y60">
        <v>-1E-3</v>
      </c>
      <c r="Z60">
        <v>0</v>
      </c>
      <c r="AA60">
        <v>0</v>
      </c>
    </row>
    <row r="61" spans="2:27">
      <c r="B61">
        <f>R61</f>
        <v>2601</v>
      </c>
      <c r="C61">
        <f t="shared" si="0"/>
        <v>1402</v>
      </c>
      <c r="D61" s="55">
        <f t="shared" si="1"/>
        <v>-0.06</v>
      </c>
      <c r="E61" s="55">
        <f t="shared" si="2"/>
        <v>3.04</v>
      </c>
      <c r="F61" s="55">
        <f t="shared" si="3"/>
        <v>-0.3</v>
      </c>
      <c r="G61" s="55">
        <f t="shared" si="4"/>
        <v>15.200000000000003</v>
      </c>
      <c r="H61" s="260">
        <f t="shared" si="5"/>
        <v>-2.1398002853067046E-4</v>
      </c>
      <c r="I61" s="260">
        <f t="shared" si="6"/>
        <v>1.0841654778887306E-2</v>
      </c>
      <c r="K61">
        <f t="shared" si="7"/>
        <v>2601</v>
      </c>
      <c r="M61">
        <v>5045</v>
      </c>
      <c r="N61">
        <v>8200</v>
      </c>
      <c r="O61">
        <v>1551.8100999999999</v>
      </c>
      <c r="P61">
        <v>9.4822000000000006</v>
      </c>
      <c r="R61">
        <v>2601</v>
      </c>
      <c r="S61" t="s">
        <v>5195</v>
      </c>
      <c r="T61">
        <v>1.857</v>
      </c>
      <c r="U61">
        <v>-0.06</v>
      </c>
      <c r="V61">
        <v>2.407</v>
      </c>
      <c r="W61">
        <v>3.04</v>
      </c>
      <c r="X61">
        <v>-4.0000000000000001E-3</v>
      </c>
      <c r="Y61">
        <v>1E-3</v>
      </c>
      <c r="Z61">
        <v>0</v>
      </c>
      <c r="AA61">
        <v>0</v>
      </c>
    </row>
    <row r="62" spans="2:27">
      <c r="B62">
        <f>B61</f>
        <v>2601</v>
      </c>
      <c r="C62">
        <f t="shared" si="0"/>
        <v>1402</v>
      </c>
      <c r="D62" s="55">
        <f t="shared" si="1"/>
        <v>-6.3E-2</v>
      </c>
      <c r="E62" s="55">
        <f t="shared" si="2"/>
        <v>2.9359999999999999</v>
      </c>
      <c r="F62" s="55">
        <f t="shared" si="3"/>
        <v>-0.315</v>
      </c>
      <c r="G62" s="55">
        <f t="shared" si="4"/>
        <v>14.68</v>
      </c>
      <c r="H62" s="260">
        <f t="shared" si="5"/>
        <v>-2.2467902995720399E-4</v>
      </c>
      <c r="I62" s="260">
        <f t="shared" si="6"/>
        <v>1.0470756062767475E-2</v>
      </c>
      <c r="K62">
        <f t="shared" si="7"/>
        <v>2601</v>
      </c>
      <c r="M62">
        <v>5046</v>
      </c>
      <c r="N62">
        <v>8200</v>
      </c>
      <c r="O62">
        <v>1551.8100999999999</v>
      </c>
      <c r="P62">
        <v>15190.499900000001</v>
      </c>
      <c r="S62" t="s">
        <v>5196</v>
      </c>
      <c r="T62">
        <v>2.7</v>
      </c>
      <c r="U62">
        <v>-6.3E-2</v>
      </c>
      <c r="V62">
        <v>-1.1519999999999999</v>
      </c>
      <c r="W62">
        <v>2.9359999999999999</v>
      </c>
      <c r="X62">
        <v>-5.0000000000000001E-3</v>
      </c>
      <c r="Y62">
        <v>1E-3</v>
      </c>
      <c r="Z62">
        <v>0</v>
      </c>
      <c r="AA62">
        <v>0</v>
      </c>
    </row>
    <row r="63" spans="2:27">
      <c r="B63">
        <f t="shared" ref="B63:B68" si="12">B62</f>
        <v>2601</v>
      </c>
      <c r="C63">
        <f t="shared" si="0"/>
        <v>1402</v>
      </c>
      <c r="D63" s="55">
        <f t="shared" si="1"/>
        <v>-5.1999999999999998E-2</v>
      </c>
      <c r="E63" s="55">
        <f t="shared" si="2"/>
        <v>3.415</v>
      </c>
      <c r="F63" s="55">
        <f t="shared" si="3"/>
        <v>-0.26</v>
      </c>
      <c r="G63" s="55">
        <f t="shared" si="4"/>
        <v>17.075000000000003</v>
      </c>
      <c r="H63" s="260">
        <f t="shared" si="5"/>
        <v>-1.8544935805991442E-4</v>
      </c>
      <c r="I63" s="260">
        <f t="shared" si="6"/>
        <v>1.2179029957203996E-2</v>
      </c>
      <c r="K63">
        <f t="shared" si="7"/>
        <v>2601</v>
      </c>
      <c r="M63">
        <v>5047</v>
      </c>
      <c r="N63">
        <v>9000</v>
      </c>
      <c r="O63">
        <v>1551.8100999999999</v>
      </c>
      <c r="P63">
        <v>9.4822000000000006</v>
      </c>
      <c r="S63" t="s">
        <v>5197</v>
      </c>
      <c r="T63">
        <v>-2.8370000000000002</v>
      </c>
      <c r="U63">
        <v>-5.1999999999999998E-2</v>
      </c>
      <c r="V63">
        <v>1.9</v>
      </c>
      <c r="W63">
        <v>3.415</v>
      </c>
      <c r="X63">
        <v>-4.0000000000000001E-3</v>
      </c>
      <c r="Y63">
        <v>-1E-3</v>
      </c>
      <c r="Z63">
        <v>-1E-3</v>
      </c>
      <c r="AA63">
        <v>-1E-3</v>
      </c>
    </row>
    <row r="64" spans="2:27">
      <c r="B64">
        <f t="shared" si="12"/>
        <v>2601</v>
      </c>
      <c r="C64">
        <f t="shared" si="0"/>
        <v>1402</v>
      </c>
      <c r="D64" s="55">
        <f t="shared" si="1"/>
        <v>-5.5E-2</v>
      </c>
      <c r="E64" s="55">
        <f t="shared" si="2"/>
        <v>2.5939999999999999</v>
      </c>
      <c r="F64" s="55">
        <f t="shared" si="3"/>
        <v>-0.27500000000000002</v>
      </c>
      <c r="G64" s="55">
        <f t="shared" si="4"/>
        <v>12.97</v>
      </c>
      <c r="H64" s="260">
        <f t="shared" si="5"/>
        <v>-1.9614835948644795E-4</v>
      </c>
      <c r="I64" s="260">
        <f t="shared" si="6"/>
        <v>9.2510699001426538E-3</v>
      </c>
      <c r="K64">
        <f t="shared" si="7"/>
        <v>2601</v>
      </c>
      <c r="M64">
        <v>5048</v>
      </c>
      <c r="N64">
        <v>9800</v>
      </c>
      <c r="O64">
        <v>1551.8100999999999</v>
      </c>
      <c r="P64">
        <v>9.4822000000000006</v>
      </c>
      <c r="S64" t="s">
        <v>5198</v>
      </c>
      <c r="T64">
        <v>-1.994</v>
      </c>
      <c r="U64">
        <v>-5.5E-2</v>
      </c>
      <c r="V64">
        <v>-1.659</v>
      </c>
      <c r="W64">
        <v>2.5939999999999999</v>
      </c>
      <c r="X64">
        <v>-5.0000000000000001E-3</v>
      </c>
      <c r="Y64">
        <v>-1E-3</v>
      </c>
      <c r="Z64">
        <v>0</v>
      </c>
      <c r="AA64">
        <v>-1E-3</v>
      </c>
    </row>
    <row r="65" spans="2:27">
      <c r="B65">
        <f t="shared" si="12"/>
        <v>2601</v>
      </c>
      <c r="C65">
        <f t="shared" si="0"/>
        <v>1402</v>
      </c>
      <c r="D65" s="55">
        <f t="shared" si="1"/>
        <v>-5.3999999999999999E-2</v>
      </c>
      <c r="E65" s="55">
        <f t="shared" si="2"/>
        <v>6.4269999999999996</v>
      </c>
      <c r="F65" s="55">
        <f t="shared" si="3"/>
        <v>-0.27</v>
      </c>
      <c r="G65" s="55">
        <f t="shared" si="4"/>
        <v>32.134999999999998</v>
      </c>
      <c r="H65" s="260">
        <f t="shared" si="5"/>
        <v>-1.9258202567760344E-4</v>
      </c>
      <c r="I65" s="260">
        <f t="shared" si="6"/>
        <v>2.2920827389443652E-2</v>
      </c>
      <c r="K65">
        <f t="shared" si="7"/>
        <v>2601</v>
      </c>
      <c r="M65">
        <v>5049</v>
      </c>
      <c r="N65">
        <v>9800</v>
      </c>
      <c r="O65">
        <v>1551.8100999999999</v>
      </c>
      <c r="P65">
        <v>15190.499900000001</v>
      </c>
      <c r="S65" t="s">
        <v>5199</v>
      </c>
      <c r="T65">
        <v>-0.77</v>
      </c>
      <c r="U65">
        <v>-5.3999999999999999E-2</v>
      </c>
      <c r="V65">
        <v>6.3810000000000002</v>
      </c>
      <c r="W65">
        <v>6.4269999999999996</v>
      </c>
      <c r="X65">
        <v>-3.0000000000000001E-3</v>
      </c>
      <c r="Y65">
        <v>0</v>
      </c>
      <c r="Z65">
        <v>0</v>
      </c>
      <c r="AA65">
        <v>0</v>
      </c>
    </row>
    <row r="66" spans="2:27">
      <c r="B66">
        <f t="shared" si="12"/>
        <v>2601</v>
      </c>
      <c r="C66">
        <f t="shared" si="0"/>
        <v>1402</v>
      </c>
      <c r="D66" s="55">
        <f t="shared" si="1"/>
        <v>-6.4000000000000001E-2</v>
      </c>
      <c r="E66" s="55">
        <f t="shared" si="2"/>
        <v>5.8490000000000002</v>
      </c>
      <c r="F66" s="55">
        <f t="shared" si="3"/>
        <v>-0.32</v>
      </c>
      <c r="G66" s="55">
        <f t="shared" si="4"/>
        <v>29.245000000000001</v>
      </c>
      <c r="H66" s="260">
        <f t="shared" si="5"/>
        <v>-2.282453637660485E-4</v>
      </c>
      <c r="I66" s="260">
        <f t="shared" si="6"/>
        <v>2.0859486447931529E-2</v>
      </c>
      <c r="K66">
        <f t="shared" si="7"/>
        <v>2601</v>
      </c>
      <c r="M66">
        <v>5050</v>
      </c>
      <c r="N66">
        <v>10600</v>
      </c>
      <c r="O66">
        <v>1551.8100999999999</v>
      </c>
      <c r="P66">
        <v>9.4822000000000006</v>
      </c>
      <c r="S66" t="s">
        <v>5200</v>
      </c>
      <c r="T66">
        <v>2.0419999999999998</v>
      </c>
      <c r="U66">
        <v>-6.4000000000000001E-2</v>
      </c>
      <c r="V66">
        <v>-5.4809999999999999</v>
      </c>
      <c r="W66">
        <v>5.8490000000000002</v>
      </c>
      <c r="X66">
        <v>-7.0000000000000001E-3</v>
      </c>
      <c r="Y66">
        <v>1E-3</v>
      </c>
      <c r="Z66">
        <v>0</v>
      </c>
      <c r="AA66">
        <v>0</v>
      </c>
    </row>
    <row r="67" spans="2:27">
      <c r="B67">
        <f>B66</f>
        <v>2601</v>
      </c>
      <c r="C67">
        <f t="shared" si="0"/>
        <v>1402</v>
      </c>
      <c r="D67" s="55">
        <f t="shared" si="1"/>
        <v>-5.0999999999999997E-2</v>
      </c>
      <c r="E67" s="55">
        <f t="shared" si="2"/>
        <v>6.5990000000000002</v>
      </c>
      <c r="F67" s="55">
        <f t="shared" si="3"/>
        <v>-0.255</v>
      </c>
      <c r="G67" s="55">
        <f t="shared" si="4"/>
        <v>32.995000000000005</v>
      </c>
      <c r="H67" s="260">
        <f t="shared" si="5"/>
        <v>-1.8188302425106991E-4</v>
      </c>
      <c r="I67" s="260">
        <f t="shared" si="6"/>
        <v>2.3534236804564911E-2</v>
      </c>
      <c r="K67">
        <f t="shared" si="7"/>
        <v>2601</v>
      </c>
      <c r="M67">
        <v>5051</v>
      </c>
      <c r="N67">
        <v>11600</v>
      </c>
      <c r="O67">
        <v>1551.8100999999999</v>
      </c>
      <c r="P67">
        <v>9.4822000000000006</v>
      </c>
      <c r="S67" t="s">
        <v>5201</v>
      </c>
      <c r="T67">
        <v>-2.1779999999999999</v>
      </c>
      <c r="U67">
        <v>-5.0999999999999997E-2</v>
      </c>
      <c r="V67">
        <v>6.2290000000000001</v>
      </c>
      <c r="W67">
        <v>6.5990000000000002</v>
      </c>
      <c r="X67">
        <v>-3.0000000000000001E-3</v>
      </c>
      <c r="Y67">
        <v>0</v>
      </c>
      <c r="Z67">
        <v>-1E-3</v>
      </c>
      <c r="AA67">
        <v>-1E-3</v>
      </c>
    </row>
    <row r="68" spans="2:27">
      <c r="B68">
        <f t="shared" si="12"/>
        <v>2601</v>
      </c>
      <c r="C68">
        <f t="shared" si="0"/>
        <v>1402</v>
      </c>
      <c r="D68" s="55">
        <f t="shared" si="1"/>
        <v>-6.0999999999999999E-2</v>
      </c>
      <c r="E68" s="55">
        <f t="shared" si="2"/>
        <v>5.6680000000000001</v>
      </c>
      <c r="F68" s="55">
        <f t="shared" si="3"/>
        <v>-0.30499999999999999</v>
      </c>
      <c r="G68" s="55">
        <f t="shared" si="4"/>
        <v>28.340000000000003</v>
      </c>
      <c r="H68" s="260">
        <f t="shared" si="5"/>
        <v>-2.1754636233951497E-4</v>
      </c>
      <c r="I68" s="260">
        <f t="shared" si="6"/>
        <v>2.0213980028530674E-2</v>
      </c>
      <c r="K68">
        <f t="shared" si="7"/>
        <v>2601</v>
      </c>
      <c r="M68">
        <v>5052</v>
      </c>
      <c r="N68">
        <v>11600</v>
      </c>
      <c r="O68">
        <v>1551.8100999999999</v>
      </c>
      <c r="P68">
        <v>15190.499900000001</v>
      </c>
      <c r="S68" t="s">
        <v>5202</v>
      </c>
      <c r="T68">
        <v>0.63300000000000001</v>
      </c>
      <c r="U68">
        <v>-6.0999999999999999E-2</v>
      </c>
      <c r="V68">
        <v>-5.633</v>
      </c>
      <c r="W68">
        <v>5.6680000000000001</v>
      </c>
      <c r="X68">
        <v>-7.0000000000000001E-3</v>
      </c>
      <c r="Y68">
        <v>0</v>
      </c>
      <c r="Z68">
        <v>0</v>
      </c>
      <c r="AA68">
        <v>0</v>
      </c>
    </row>
    <row r="69" spans="2:27">
      <c r="B69">
        <f>R69</f>
        <v>2602</v>
      </c>
      <c r="C69">
        <f t="shared" si="0"/>
        <v>1402</v>
      </c>
      <c r="D69" s="55">
        <f t="shared" si="1"/>
        <v>-5.6000000000000001E-2</v>
      </c>
      <c r="E69" s="55">
        <f t="shared" si="2"/>
        <v>3.379</v>
      </c>
      <c r="F69" s="55">
        <f t="shared" si="3"/>
        <v>-0.28000000000000003</v>
      </c>
      <c r="G69" s="55">
        <f t="shared" si="4"/>
        <v>16.895000000000003</v>
      </c>
      <c r="H69" s="260">
        <f t="shared" si="5"/>
        <v>-1.9971469329529246E-4</v>
      </c>
      <c r="I69" s="260">
        <f t="shared" si="6"/>
        <v>1.2050641940085594E-2</v>
      </c>
      <c r="K69">
        <f t="shared" si="7"/>
        <v>2602</v>
      </c>
      <c r="M69">
        <v>6088</v>
      </c>
      <c r="N69">
        <v>-200</v>
      </c>
      <c r="O69">
        <v>1601.75</v>
      </c>
      <c r="P69">
        <v>1008.23</v>
      </c>
      <c r="R69">
        <v>2602</v>
      </c>
      <c r="S69" t="s">
        <v>5195</v>
      </c>
      <c r="T69">
        <v>2.0670000000000002</v>
      </c>
      <c r="U69">
        <v>-5.6000000000000001E-2</v>
      </c>
      <c r="V69">
        <v>2.6720000000000002</v>
      </c>
      <c r="W69">
        <v>3.379</v>
      </c>
      <c r="X69">
        <v>-5.0000000000000001E-3</v>
      </c>
      <c r="Y69">
        <v>1E-3</v>
      </c>
      <c r="Z69">
        <v>0</v>
      </c>
      <c r="AA69">
        <v>0</v>
      </c>
    </row>
    <row r="70" spans="2:27">
      <c r="B70">
        <f>B69</f>
        <v>2602</v>
      </c>
      <c r="C70">
        <f t="shared" si="0"/>
        <v>1402</v>
      </c>
      <c r="D70" s="55">
        <f t="shared" si="1"/>
        <v>-5.7000000000000002E-2</v>
      </c>
      <c r="E70" s="55">
        <f t="shared" si="2"/>
        <v>3.194</v>
      </c>
      <c r="F70" s="55">
        <f t="shared" si="3"/>
        <v>-0.28500000000000003</v>
      </c>
      <c r="G70" s="55">
        <f t="shared" si="4"/>
        <v>15.970000000000002</v>
      </c>
      <c r="H70" s="260">
        <f t="shared" si="5"/>
        <v>-2.0328102710413698E-4</v>
      </c>
      <c r="I70" s="260">
        <f t="shared" si="6"/>
        <v>1.139087018544936E-2</v>
      </c>
      <c r="K70">
        <f t="shared" si="7"/>
        <v>2602</v>
      </c>
      <c r="M70">
        <v>6089</v>
      </c>
      <c r="N70">
        <v>-200</v>
      </c>
      <c r="O70">
        <v>1601.75</v>
      </c>
      <c r="P70">
        <v>14191.7999</v>
      </c>
      <c r="S70" t="s">
        <v>5196</v>
      </c>
      <c r="T70">
        <v>2.907</v>
      </c>
      <c r="U70">
        <v>-5.7000000000000002E-2</v>
      </c>
      <c r="V70">
        <v>-1.3220000000000001</v>
      </c>
      <c r="W70">
        <v>3.194</v>
      </c>
      <c r="X70">
        <v>-5.0000000000000001E-3</v>
      </c>
      <c r="Y70">
        <v>1E-3</v>
      </c>
      <c r="Z70">
        <v>0</v>
      </c>
      <c r="AA70">
        <v>0</v>
      </c>
    </row>
    <row r="71" spans="2:27">
      <c r="B71">
        <f t="shared" ref="B71:B76" si="13">B70</f>
        <v>2602</v>
      </c>
      <c r="C71">
        <f t="shared" si="0"/>
        <v>1402</v>
      </c>
      <c r="D71" s="55">
        <f t="shared" si="1"/>
        <v>-5.8000000000000003E-2</v>
      </c>
      <c r="E71" s="55">
        <f t="shared" si="2"/>
        <v>3.7029999999999998</v>
      </c>
      <c r="F71" s="55">
        <f t="shared" si="3"/>
        <v>-0.29000000000000004</v>
      </c>
      <c r="G71" s="55">
        <f t="shared" si="4"/>
        <v>18.515000000000001</v>
      </c>
      <c r="H71" s="260">
        <f t="shared" si="5"/>
        <v>-2.0684736091298149E-4</v>
      </c>
      <c r="I71" s="260">
        <f t="shared" si="6"/>
        <v>1.3206134094151212E-2</v>
      </c>
      <c r="K71">
        <f t="shared" si="7"/>
        <v>2602</v>
      </c>
      <c r="M71">
        <v>7051</v>
      </c>
      <c r="N71">
        <v>-200</v>
      </c>
      <c r="O71">
        <v>1641.7</v>
      </c>
      <c r="P71">
        <v>1807.2399</v>
      </c>
      <c r="S71" t="s">
        <v>5197</v>
      </c>
      <c r="T71">
        <v>-3.028</v>
      </c>
      <c r="U71">
        <v>-5.8000000000000003E-2</v>
      </c>
      <c r="V71">
        <v>2.1309999999999998</v>
      </c>
      <c r="W71">
        <v>3.7029999999999998</v>
      </c>
      <c r="X71">
        <v>-5.0000000000000001E-3</v>
      </c>
      <c r="Y71">
        <v>-1E-3</v>
      </c>
      <c r="Z71">
        <v>0</v>
      </c>
      <c r="AA71">
        <v>0</v>
      </c>
    </row>
    <row r="72" spans="2:27">
      <c r="B72">
        <f t="shared" si="13"/>
        <v>2602</v>
      </c>
      <c r="C72">
        <f t="shared" si="0"/>
        <v>1402</v>
      </c>
      <c r="D72" s="55">
        <f t="shared" si="1"/>
        <v>-0.06</v>
      </c>
      <c r="E72" s="55">
        <f t="shared" si="2"/>
        <v>2.8740000000000001</v>
      </c>
      <c r="F72" s="55">
        <f t="shared" si="3"/>
        <v>-0.3</v>
      </c>
      <c r="G72" s="55">
        <f t="shared" si="4"/>
        <v>14.370000000000001</v>
      </c>
      <c r="H72" s="260">
        <f t="shared" si="5"/>
        <v>-2.1398002853067046E-4</v>
      </c>
      <c r="I72" s="260">
        <f t="shared" si="6"/>
        <v>1.0249643366619116E-2</v>
      </c>
      <c r="K72">
        <f t="shared" si="7"/>
        <v>2602</v>
      </c>
      <c r="M72">
        <v>7290</v>
      </c>
      <c r="N72">
        <v>-200</v>
      </c>
      <c r="O72">
        <v>1651.6899000000001</v>
      </c>
      <c r="P72">
        <v>13192.999299999999</v>
      </c>
      <c r="S72" t="s">
        <v>5198</v>
      </c>
      <c r="T72">
        <v>-2.1880000000000002</v>
      </c>
      <c r="U72">
        <v>-0.06</v>
      </c>
      <c r="V72">
        <v>-1.863</v>
      </c>
      <c r="W72">
        <v>2.8740000000000001</v>
      </c>
      <c r="X72">
        <v>-6.0000000000000001E-3</v>
      </c>
      <c r="Y72">
        <v>-1E-3</v>
      </c>
      <c r="Z72">
        <v>0</v>
      </c>
      <c r="AA72">
        <v>0</v>
      </c>
    </row>
    <row r="73" spans="2:27">
      <c r="B73">
        <f t="shared" si="13"/>
        <v>2602</v>
      </c>
      <c r="C73">
        <f t="shared" si="0"/>
        <v>1402</v>
      </c>
      <c r="D73" s="55">
        <f t="shared" si="1"/>
        <v>-5.5E-2</v>
      </c>
      <c r="E73" s="55">
        <f t="shared" si="2"/>
        <v>7.1769999999999996</v>
      </c>
      <c r="F73" s="55">
        <f t="shared" si="3"/>
        <v>-0.27500000000000002</v>
      </c>
      <c r="G73" s="55">
        <f t="shared" si="4"/>
        <v>35.884999999999998</v>
      </c>
      <c r="H73" s="260">
        <f t="shared" si="5"/>
        <v>-1.9614835948644795E-4</v>
      </c>
      <c r="I73" s="260">
        <f t="shared" si="6"/>
        <v>2.5595577746077031E-2</v>
      </c>
      <c r="K73">
        <f t="shared" si="7"/>
        <v>2602</v>
      </c>
      <c r="M73">
        <v>8007</v>
      </c>
      <c r="N73">
        <v>-200</v>
      </c>
      <c r="O73">
        <v>1681.65</v>
      </c>
      <c r="P73">
        <v>2606.2401</v>
      </c>
      <c r="S73" t="s">
        <v>5199</v>
      </c>
      <c r="T73">
        <v>-0.69699999999999995</v>
      </c>
      <c r="U73">
        <v>-5.5E-2</v>
      </c>
      <c r="V73">
        <v>7.1429999999999998</v>
      </c>
      <c r="W73">
        <v>7.1769999999999996</v>
      </c>
      <c r="X73">
        <v>-4.0000000000000001E-3</v>
      </c>
      <c r="Y73">
        <v>0</v>
      </c>
      <c r="Z73">
        <v>0</v>
      </c>
      <c r="AA73">
        <v>0</v>
      </c>
    </row>
    <row r="74" spans="2:27">
      <c r="B74">
        <f t="shared" si="13"/>
        <v>2602</v>
      </c>
      <c r="C74">
        <f t="shared" si="0"/>
        <v>1402</v>
      </c>
      <c r="D74" s="55">
        <f t="shared" si="1"/>
        <v>-5.8999999999999997E-2</v>
      </c>
      <c r="E74" s="55">
        <f t="shared" si="2"/>
        <v>6.52</v>
      </c>
      <c r="F74" s="55">
        <f t="shared" si="3"/>
        <v>-0.29499999999999998</v>
      </c>
      <c r="G74" s="55">
        <f t="shared" si="4"/>
        <v>32.6</v>
      </c>
      <c r="H74" s="260">
        <f t="shared" si="5"/>
        <v>-2.1041369472182594E-4</v>
      </c>
      <c r="I74" s="260">
        <f t="shared" si="6"/>
        <v>2.3252496433666191E-2</v>
      </c>
      <c r="K74">
        <f t="shared" si="7"/>
        <v>2602</v>
      </c>
      <c r="M74">
        <v>8008</v>
      </c>
      <c r="N74">
        <v>1800</v>
      </c>
      <c r="O74">
        <v>1681.65</v>
      </c>
      <c r="P74">
        <v>2606.2401</v>
      </c>
      <c r="S74" t="s">
        <v>5200</v>
      </c>
      <c r="T74">
        <v>2.1040000000000001</v>
      </c>
      <c r="U74">
        <v>-5.8999999999999997E-2</v>
      </c>
      <c r="V74">
        <v>-6.1710000000000003</v>
      </c>
      <c r="W74">
        <v>6.52</v>
      </c>
      <c r="X74">
        <v>-7.0000000000000001E-3</v>
      </c>
      <c r="Y74">
        <v>1E-3</v>
      </c>
      <c r="Z74">
        <v>0</v>
      </c>
      <c r="AA74">
        <v>0</v>
      </c>
    </row>
    <row r="75" spans="2:27">
      <c r="B75">
        <f>B74</f>
        <v>2602</v>
      </c>
      <c r="C75">
        <f t="shared" si="0"/>
        <v>1402</v>
      </c>
      <c r="D75" s="55">
        <f t="shared" si="1"/>
        <v>-5.6000000000000001E-2</v>
      </c>
      <c r="E75" s="55">
        <f t="shared" si="2"/>
        <v>7.3259999999999996</v>
      </c>
      <c r="F75" s="55">
        <f t="shared" si="3"/>
        <v>-0.28000000000000003</v>
      </c>
      <c r="G75" s="55">
        <f t="shared" si="4"/>
        <v>36.629999999999995</v>
      </c>
      <c r="H75" s="260">
        <f t="shared" si="5"/>
        <v>-1.9971469329529246E-4</v>
      </c>
      <c r="I75" s="260">
        <f t="shared" si="6"/>
        <v>2.6126961483594863E-2</v>
      </c>
      <c r="K75">
        <f t="shared" si="7"/>
        <v>2602</v>
      </c>
      <c r="M75">
        <v>8009</v>
      </c>
      <c r="N75">
        <v>3400</v>
      </c>
      <c r="O75">
        <v>1681.65</v>
      </c>
      <c r="P75">
        <v>2606.2401</v>
      </c>
      <c r="S75" t="s">
        <v>5201</v>
      </c>
      <c r="T75">
        <v>-2.2250000000000001</v>
      </c>
      <c r="U75">
        <v>-5.6000000000000001E-2</v>
      </c>
      <c r="V75">
        <v>6.98</v>
      </c>
      <c r="W75">
        <v>7.3259999999999996</v>
      </c>
      <c r="X75">
        <v>-4.0000000000000001E-3</v>
      </c>
      <c r="Y75">
        <v>-1E-3</v>
      </c>
      <c r="Z75">
        <v>0</v>
      </c>
      <c r="AA75">
        <v>0</v>
      </c>
    </row>
    <row r="76" spans="2:27">
      <c r="B76">
        <f t="shared" si="13"/>
        <v>2602</v>
      </c>
      <c r="C76">
        <f t="shared" si="0"/>
        <v>1402</v>
      </c>
      <c r="D76" s="55">
        <f t="shared" si="1"/>
        <v>-0.06</v>
      </c>
      <c r="E76" s="55">
        <f t="shared" si="2"/>
        <v>6.36</v>
      </c>
      <c r="F76" s="55">
        <f t="shared" si="3"/>
        <v>-0.3</v>
      </c>
      <c r="G76" s="55">
        <f t="shared" si="4"/>
        <v>31.800000000000004</v>
      </c>
      <c r="H76" s="260">
        <f t="shared" si="5"/>
        <v>-2.1398002853067046E-4</v>
      </c>
      <c r="I76" s="260">
        <f t="shared" si="6"/>
        <v>2.2681883024251073E-2</v>
      </c>
      <c r="K76">
        <f t="shared" si="7"/>
        <v>2602</v>
      </c>
      <c r="M76">
        <v>8010</v>
      </c>
      <c r="N76">
        <v>5000</v>
      </c>
      <c r="O76">
        <v>1681.65</v>
      </c>
      <c r="P76">
        <v>2606.2401</v>
      </c>
      <c r="S76" t="s">
        <v>5202</v>
      </c>
      <c r="T76">
        <v>0.57499999999999996</v>
      </c>
      <c r="U76">
        <v>-0.06</v>
      </c>
      <c r="V76">
        <v>-6.3330000000000002</v>
      </c>
      <c r="W76">
        <v>6.36</v>
      </c>
      <c r="X76">
        <v>-7.0000000000000001E-3</v>
      </c>
      <c r="Y76">
        <v>0</v>
      </c>
      <c r="Z76">
        <v>0</v>
      </c>
      <c r="AA76">
        <v>0</v>
      </c>
    </row>
    <row r="77" spans="2:27">
      <c r="B77">
        <f>R77</f>
        <v>2603</v>
      </c>
      <c r="C77">
        <f t="shared" si="0"/>
        <v>1402</v>
      </c>
      <c r="D77" s="55">
        <f t="shared" si="1"/>
        <v>-6.0999999999999999E-2</v>
      </c>
      <c r="E77" s="55">
        <f t="shared" si="2"/>
        <v>3.5979999999999999</v>
      </c>
      <c r="F77" s="55">
        <f t="shared" si="3"/>
        <v>-0.30499999999999999</v>
      </c>
      <c r="G77" s="55">
        <f t="shared" si="4"/>
        <v>17.990000000000002</v>
      </c>
      <c r="H77" s="260">
        <f t="shared" si="5"/>
        <v>-2.1754636233951497E-4</v>
      </c>
      <c r="I77" s="260">
        <f t="shared" si="6"/>
        <v>1.2831669044222541E-2</v>
      </c>
      <c r="K77">
        <f t="shared" si="7"/>
        <v>2603</v>
      </c>
      <c r="M77">
        <v>8011</v>
      </c>
      <c r="N77">
        <v>6600</v>
      </c>
      <c r="O77">
        <v>1681.65</v>
      </c>
      <c r="P77">
        <v>2606.2401</v>
      </c>
      <c r="R77">
        <v>2603</v>
      </c>
      <c r="S77" t="s">
        <v>5195</v>
      </c>
      <c r="T77">
        <v>2.218</v>
      </c>
      <c r="U77">
        <v>-6.0999999999999999E-2</v>
      </c>
      <c r="V77">
        <v>2.8319999999999999</v>
      </c>
      <c r="W77">
        <v>3.5979999999999999</v>
      </c>
      <c r="X77">
        <v>-5.0000000000000001E-3</v>
      </c>
      <c r="Y77">
        <v>1E-3</v>
      </c>
      <c r="Z77">
        <v>0</v>
      </c>
      <c r="AA77">
        <v>0</v>
      </c>
    </row>
    <row r="78" spans="2:27">
      <c r="B78">
        <f>B77</f>
        <v>2603</v>
      </c>
      <c r="C78">
        <f t="shared" si="0"/>
        <v>1402</v>
      </c>
      <c r="D78" s="55">
        <f t="shared" si="1"/>
        <v>-6.0999999999999999E-2</v>
      </c>
      <c r="E78" s="55">
        <f t="shared" si="2"/>
        <v>3.3620000000000001</v>
      </c>
      <c r="F78" s="55">
        <f t="shared" si="3"/>
        <v>-0.30499999999999999</v>
      </c>
      <c r="G78" s="55">
        <f t="shared" si="4"/>
        <v>16.810000000000002</v>
      </c>
      <c r="H78" s="260">
        <f t="shared" si="5"/>
        <v>-2.1754636233951497E-4</v>
      </c>
      <c r="I78" s="260">
        <f t="shared" si="6"/>
        <v>1.1990014265335237E-2</v>
      </c>
      <c r="K78">
        <f t="shared" si="7"/>
        <v>2603</v>
      </c>
      <c r="M78">
        <v>8012</v>
      </c>
      <c r="N78">
        <v>8200</v>
      </c>
      <c r="O78">
        <v>1681.65</v>
      </c>
      <c r="P78">
        <v>2606.2401</v>
      </c>
      <c r="S78" t="s">
        <v>5196</v>
      </c>
      <c r="T78">
        <v>2.9860000000000002</v>
      </c>
      <c r="U78">
        <v>-6.0999999999999999E-2</v>
      </c>
      <c r="V78">
        <v>-1.5449999999999999</v>
      </c>
      <c r="W78">
        <v>3.3620000000000001</v>
      </c>
      <c r="X78">
        <v>-5.0000000000000001E-3</v>
      </c>
      <c r="Y78">
        <v>1E-3</v>
      </c>
      <c r="Z78">
        <v>0</v>
      </c>
      <c r="AA78">
        <v>0</v>
      </c>
    </row>
    <row r="79" spans="2:27">
      <c r="B79">
        <f t="shared" ref="B79:B84" si="14">B78</f>
        <v>2603</v>
      </c>
      <c r="C79">
        <f t="shared" si="0"/>
        <v>1402</v>
      </c>
      <c r="D79" s="55">
        <f t="shared" si="1"/>
        <v>-6.0999999999999999E-2</v>
      </c>
      <c r="E79" s="55">
        <f t="shared" si="2"/>
        <v>3.8929999999999998</v>
      </c>
      <c r="F79" s="55">
        <f t="shared" si="3"/>
        <v>-0.30499999999999999</v>
      </c>
      <c r="G79" s="55">
        <f t="shared" si="4"/>
        <v>19.465</v>
      </c>
      <c r="H79" s="260">
        <f t="shared" si="5"/>
        <v>-2.1754636233951497E-4</v>
      </c>
      <c r="I79" s="260">
        <f t="shared" si="6"/>
        <v>1.3883737517831668E-2</v>
      </c>
      <c r="K79">
        <f t="shared" si="7"/>
        <v>2603</v>
      </c>
      <c r="M79">
        <v>8013</v>
      </c>
      <c r="N79">
        <v>9800</v>
      </c>
      <c r="O79">
        <v>1681.65</v>
      </c>
      <c r="P79">
        <v>2606.2401</v>
      </c>
      <c r="S79" t="s">
        <v>5197</v>
      </c>
      <c r="T79">
        <v>-3.0550000000000002</v>
      </c>
      <c r="U79">
        <v>-6.0999999999999999E-2</v>
      </c>
      <c r="V79">
        <v>2.4119999999999999</v>
      </c>
      <c r="W79">
        <v>3.8929999999999998</v>
      </c>
      <c r="X79">
        <v>-5.0000000000000001E-3</v>
      </c>
      <c r="Y79">
        <v>-1E-3</v>
      </c>
      <c r="Z79">
        <v>0</v>
      </c>
      <c r="AA79">
        <v>0</v>
      </c>
    </row>
    <row r="80" spans="2:27">
      <c r="B80">
        <f t="shared" si="14"/>
        <v>2603</v>
      </c>
      <c r="C80">
        <f t="shared" si="0"/>
        <v>1402</v>
      </c>
      <c r="D80" s="55">
        <f t="shared" si="1"/>
        <v>-6.2E-2</v>
      </c>
      <c r="E80" s="55">
        <f t="shared" si="2"/>
        <v>3.0169999999999999</v>
      </c>
      <c r="F80" s="55">
        <f t="shared" si="3"/>
        <v>-0.31</v>
      </c>
      <c r="G80" s="55">
        <f t="shared" si="4"/>
        <v>15.085000000000001</v>
      </c>
      <c r="H80" s="260">
        <f t="shared" si="5"/>
        <v>-2.2111269614835948E-4</v>
      </c>
      <c r="I80" s="260">
        <f t="shared" si="6"/>
        <v>1.075962910128388E-2</v>
      </c>
      <c r="K80">
        <f t="shared" si="7"/>
        <v>2603</v>
      </c>
      <c r="M80">
        <v>8014</v>
      </c>
      <c r="N80">
        <v>11600</v>
      </c>
      <c r="O80">
        <v>1681.65</v>
      </c>
      <c r="P80">
        <v>2606.2401</v>
      </c>
      <c r="S80" t="s">
        <v>5198</v>
      </c>
      <c r="T80">
        <v>-2.2879999999999998</v>
      </c>
      <c r="U80">
        <v>-6.2E-2</v>
      </c>
      <c r="V80">
        <v>-1.9650000000000001</v>
      </c>
      <c r="W80">
        <v>3.0169999999999999</v>
      </c>
      <c r="X80">
        <v>-5.0000000000000001E-3</v>
      </c>
      <c r="Y80">
        <v>-1E-3</v>
      </c>
      <c r="Z80">
        <v>0</v>
      </c>
      <c r="AA80">
        <v>0</v>
      </c>
    </row>
    <row r="81" spans="2:27">
      <c r="B81">
        <f t="shared" si="14"/>
        <v>2603</v>
      </c>
      <c r="C81">
        <f t="shared" si="0"/>
        <v>1402</v>
      </c>
      <c r="D81" s="55">
        <f t="shared" si="1"/>
        <v>-6.0999999999999999E-2</v>
      </c>
      <c r="E81" s="55">
        <f t="shared" si="2"/>
        <v>7.8090000000000002</v>
      </c>
      <c r="F81" s="55">
        <f t="shared" si="3"/>
        <v>-0.30499999999999999</v>
      </c>
      <c r="G81" s="55">
        <f t="shared" si="4"/>
        <v>39.045000000000002</v>
      </c>
      <c r="H81" s="260">
        <f t="shared" si="5"/>
        <v>-2.1754636233951497E-4</v>
      </c>
      <c r="I81" s="260">
        <f t="shared" si="6"/>
        <v>2.7849500713266764E-2</v>
      </c>
      <c r="K81">
        <f t="shared" si="7"/>
        <v>2603</v>
      </c>
      <c r="M81">
        <v>8253</v>
      </c>
      <c r="N81">
        <v>-200</v>
      </c>
      <c r="O81">
        <v>1691.6401000000001</v>
      </c>
      <c r="P81">
        <v>12394.0002</v>
      </c>
      <c r="S81" t="s">
        <v>5199</v>
      </c>
      <c r="T81">
        <v>-0.52300000000000002</v>
      </c>
      <c r="U81">
        <v>-6.0999999999999999E-2</v>
      </c>
      <c r="V81">
        <v>7.7919999999999998</v>
      </c>
      <c r="W81">
        <v>7.8090000000000002</v>
      </c>
      <c r="X81">
        <v>-4.0000000000000001E-3</v>
      </c>
      <c r="Y81">
        <v>0</v>
      </c>
      <c r="Z81">
        <v>0</v>
      </c>
      <c r="AA81">
        <v>0</v>
      </c>
    </row>
    <row r="82" spans="2:27">
      <c r="B82">
        <f t="shared" si="14"/>
        <v>2603</v>
      </c>
      <c r="C82">
        <f t="shared" si="0"/>
        <v>1402</v>
      </c>
      <c r="D82" s="55">
        <f t="shared" si="1"/>
        <v>-6.2E-2</v>
      </c>
      <c r="E82" s="55">
        <f t="shared" si="2"/>
        <v>7.0960000000000001</v>
      </c>
      <c r="F82" s="55">
        <f t="shared" si="3"/>
        <v>-0.31</v>
      </c>
      <c r="G82" s="55">
        <f t="shared" si="4"/>
        <v>35.480000000000004</v>
      </c>
      <c r="H82" s="260">
        <f t="shared" si="5"/>
        <v>-2.2111269614835948E-4</v>
      </c>
      <c r="I82" s="260">
        <f t="shared" si="6"/>
        <v>2.5306704707560631E-2</v>
      </c>
      <c r="K82">
        <f t="shared" si="7"/>
        <v>2603</v>
      </c>
      <c r="M82">
        <v>8254</v>
      </c>
      <c r="N82">
        <v>1800</v>
      </c>
      <c r="O82">
        <v>1691.6401000000001</v>
      </c>
      <c r="P82">
        <v>12394.0002</v>
      </c>
      <c r="S82" t="s">
        <v>5200</v>
      </c>
      <c r="T82">
        <v>2.0350000000000001</v>
      </c>
      <c r="U82">
        <v>-6.2E-2</v>
      </c>
      <c r="V82">
        <v>-6.798</v>
      </c>
      <c r="W82">
        <v>7.0960000000000001</v>
      </c>
      <c r="X82">
        <v>-6.0000000000000001E-3</v>
      </c>
      <c r="Y82">
        <v>0</v>
      </c>
      <c r="Z82">
        <v>0</v>
      </c>
      <c r="AA82">
        <v>0</v>
      </c>
    </row>
    <row r="83" spans="2:27">
      <c r="B83">
        <f>B82</f>
        <v>2603</v>
      </c>
      <c r="C83">
        <f t="shared" si="0"/>
        <v>1402</v>
      </c>
      <c r="D83" s="55">
        <f t="shared" si="1"/>
        <v>-6.0999999999999999E-2</v>
      </c>
      <c r="E83" s="55">
        <f t="shared" si="2"/>
        <v>7.9489999999999998</v>
      </c>
      <c r="F83" s="55">
        <f t="shared" si="3"/>
        <v>-0.30499999999999999</v>
      </c>
      <c r="G83" s="55">
        <f t="shared" si="4"/>
        <v>39.745000000000005</v>
      </c>
      <c r="H83" s="260">
        <f t="shared" si="5"/>
        <v>-2.1754636233951497E-4</v>
      </c>
      <c r="I83" s="260">
        <f t="shared" si="6"/>
        <v>2.8348787446504996E-2</v>
      </c>
      <c r="K83">
        <f t="shared" si="7"/>
        <v>2603</v>
      </c>
      <c r="M83">
        <v>8255</v>
      </c>
      <c r="N83">
        <v>3400</v>
      </c>
      <c r="O83">
        <v>1691.6401000000001</v>
      </c>
      <c r="P83">
        <v>12394.0002</v>
      </c>
      <c r="S83" t="s">
        <v>5201</v>
      </c>
      <c r="T83">
        <v>-2.105</v>
      </c>
      <c r="U83">
        <v>-6.0999999999999999E-2</v>
      </c>
      <c r="V83">
        <v>7.665</v>
      </c>
      <c r="W83">
        <v>7.9489999999999998</v>
      </c>
      <c r="X83">
        <v>-4.0000000000000001E-3</v>
      </c>
      <c r="Y83">
        <v>-1E-3</v>
      </c>
      <c r="Z83">
        <v>0</v>
      </c>
      <c r="AA83">
        <v>0</v>
      </c>
    </row>
    <row r="84" spans="2:27">
      <c r="B84">
        <f t="shared" si="14"/>
        <v>2603</v>
      </c>
      <c r="C84">
        <f t="shared" si="0"/>
        <v>1402</v>
      </c>
      <c r="D84" s="55">
        <f t="shared" si="1"/>
        <v>-6.2E-2</v>
      </c>
      <c r="E84" s="55">
        <f t="shared" si="2"/>
        <v>6.9390000000000001</v>
      </c>
      <c r="F84" s="55">
        <f t="shared" si="3"/>
        <v>-0.31</v>
      </c>
      <c r="G84" s="55">
        <f t="shared" si="4"/>
        <v>34.695</v>
      </c>
      <c r="H84" s="260">
        <f t="shared" si="5"/>
        <v>-2.2111269614835948E-4</v>
      </c>
      <c r="I84" s="260">
        <f t="shared" si="6"/>
        <v>2.4746790299572038E-2</v>
      </c>
      <c r="K84">
        <f t="shared" si="7"/>
        <v>2603</v>
      </c>
      <c r="M84">
        <v>8256</v>
      </c>
      <c r="N84">
        <v>5000</v>
      </c>
      <c r="O84">
        <v>1691.6401000000001</v>
      </c>
      <c r="P84">
        <v>12394.0002</v>
      </c>
      <c r="S84" t="s">
        <v>5202</v>
      </c>
      <c r="T84">
        <v>0.45300000000000001</v>
      </c>
      <c r="U84">
        <v>-6.2E-2</v>
      </c>
      <c r="V84">
        <v>-6.9240000000000004</v>
      </c>
      <c r="W84">
        <v>6.9390000000000001</v>
      </c>
      <c r="X84">
        <v>-6.0000000000000001E-3</v>
      </c>
      <c r="Y84">
        <v>0</v>
      </c>
      <c r="Z84">
        <v>0</v>
      </c>
      <c r="AA84">
        <v>0</v>
      </c>
    </row>
    <row r="85" spans="2:27">
      <c r="B85">
        <f>R85</f>
        <v>2604</v>
      </c>
      <c r="C85">
        <f t="shared" si="0"/>
        <v>1402</v>
      </c>
      <c r="D85" s="55">
        <f t="shared" si="1"/>
        <v>-5.6000000000000001E-2</v>
      </c>
      <c r="E85" s="55">
        <f t="shared" si="2"/>
        <v>3.645</v>
      </c>
      <c r="F85" s="55">
        <f t="shared" si="3"/>
        <v>-0.28000000000000003</v>
      </c>
      <c r="G85" s="55">
        <f t="shared" si="4"/>
        <v>18.225000000000001</v>
      </c>
      <c r="H85" s="260">
        <f t="shared" si="5"/>
        <v>-1.9971469329529246E-4</v>
      </c>
      <c r="I85" s="260">
        <f t="shared" si="6"/>
        <v>1.2999286733238233E-2</v>
      </c>
      <c r="K85">
        <f t="shared" si="7"/>
        <v>2604</v>
      </c>
      <c r="M85">
        <v>8257</v>
      </c>
      <c r="N85">
        <v>6600</v>
      </c>
      <c r="O85">
        <v>1691.6401000000001</v>
      </c>
      <c r="P85">
        <v>12394.0002</v>
      </c>
      <c r="R85">
        <v>2604</v>
      </c>
      <c r="S85" t="s">
        <v>5195</v>
      </c>
      <c r="T85">
        <v>2.214</v>
      </c>
      <c r="U85">
        <v>-5.6000000000000001E-2</v>
      </c>
      <c r="V85">
        <v>2.895</v>
      </c>
      <c r="W85">
        <v>3.645</v>
      </c>
      <c r="X85">
        <v>-4.0000000000000001E-3</v>
      </c>
      <c r="Y85">
        <v>1E-3</v>
      </c>
      <c r="Z85">
        <v>0</v>
      </c>
      <c r="AA85">
        <v>0</v>
      </c>
    </row>
    <row r="86" spans="2:27">
      <c r="B86">
        <f>B85</f>
        <v>2604</v>
      </c>
      <c r="C86">
        <f t="shared" si="0"/>
        <v>1402</v>
      </c>
      <c r="D86" s="55">
        <f t="shared" si="1"/>
        <v>-5.8000000000000003E-2</v>
      </c>
      <c r="E86" s="55">
        <f t="shared" si="2"/>
        <v>3.395</v>
      </c>
      <c r="F86" s="55">
        <f t="shared" si="3"/>
        <v>-0.29000000000000004</v>
      </c>
      <c r="G86" s="55">
        <f t="shared" si="4"/>
        <v>16.975000000000001</v>
      </c>
      <c r="H86" s="260">
        <f t="shared" si="5"/>
        <v>-2.0684736091298149E-4</v>
      </c>
      <c r="I86" s="260">
        <f t="shared" si="6"/>
        <v>1.2107703281027105E-2</v>
      </c>
      <c r="K86">
        <f t="shared" si="7"/>
        <v>2604</v>
      </c>
      <c r="M86">
        <v>8258</v>
      </c>
      <c r="N86">
        <v>8200</v>
      </c>
      <c r="O86">
        <v>1691.6401000000001</v>
      </c>
      <c r="P86">
        <v>12394.0002</v>
      </c>
      <c r="S86" t="s">
        <v>5196</v>
      </c>
      <c r="T86">
        <v>2.8769999999999998</v>
      </c>
      <c r="U86">
        <v>-5.8000000000000003E-2</v>
      </c>
      <c r="V86">
        <v>-1.8009999999999999</v>
      </c>
      <c r="W86">
        <v>3.395</v>
      </c>
      <c r="X86">
        <v>-5.0000000000000001E-3</v>
      </c>
      <c r="Y86">
        <v>1E-3</v>
      </c>
      <c r="Z86">
        <v>0</v>
      </c>
      <c r="AA86">
        <v>0</v>
      </c>
    </row>
    <row r="87" spans="2:27">
      <c r="B87">
        <f t="shared" ref="B87:B92" si="15">B86</f>
        <v>2604</v>
      </c>
      <c r="C87">
        <f t="shared" si="0"/>
        <v>1402</v>
      </c>
      <c r="D87" s="55">
        <f t="shared" si="1"/>
        <v>-5.3999999999999999E-2</v>
      </c>
      <c r="E87" s="55">
        <f t="shared" si="2"/>
        <v>3.9460000000000002</v>
      </c>
      <c r="F87" s="55">
        <f t="shared" si="3"/>
        <v>-0.27</v>
      </c>
      <c r="G87" s="55">
        <f t="shared" si="4"/>
        <v>19.730000000000004</v>
      </c>
      <c r="H87" s="260">
        <f t="shared" si="5"/>
        <v>-1.9258202567760344E-4</v>
      </c>
      <c r="I87" s="260">
        <f t="shared" si="6"/>
        <v>1.4072753209700431E-2</v>
      </c>
      <c r="K87">
        <f t="shared" si="7"/>
        <v>2604</v>
      </c>
      <c r="M87">
        <v>8259</v>
      </c>
      <c r="N87">
        <v>9800</v>
      </c>
      <c r="O87">
        <v>1691.6401000000001</v>
      </c>
      <c r="P87">
        <v>12394.0002</v>
      </c>
      <c r="S87" t="s">
        <v>5197</v>
      </c>
      <c r="T87">
        <v>-2.931</v>
      </c>
      <c r="U87">
        <v>-5.3999999999999999E-2</v>
      </c>
      <c r="V87">
        <v>2.6419999999999999</v>
      </c>
      <c r="W87">
        <v>3.9460000000000002</v>
      </c>
      <c r="X87">
        <v>-4.0000000000000001E-3</v>
      </c>
      <c r="Y87">
        <v>-1E-3</v>
      </c>
      <c r="Z87">
        <v>0</v>
      </c>
      <c r="AA87">
        <v>0</v>
      </c>
    </row>
    <row r="88" spans="2:27">
      <c r="B88">
        <f t="shared" si="15"/>
        <v>2604</v>
      </c>
      <c r="C88">
        <f t="shared" si="0"/>
        <v>1402</v>
      </c>
      <c r="D88" s="55">
        <f t="shared" si="1"/>
        <v>-5.6000000000000001E-2</v>
      </c>
      <c r="E88" s="55">
        <f t="shared" si="2"/>
        <v>3.06</v>
      </c>
      <c r="F88" s="55">
        <f t="shared" si="3"/>
        <v>-0.28000000000000003</v>
      </c>
      <c r="G88" s="55">
        <f t="shared" si="4"/>
        <v>15.3</v>
      </c>
      <c r="H88" s="260">
        <f t="shared" si="5"/>
        <v>-1.9971469329529246E-4</v>
      </c>
      <c r="I88" s="260">
        <f t="shared" si="6"/>
        <v>1.0912981455064195E-2</v>
      </c>
      <c r="K88">
        <f t="shared" si="7"/>
        <v>2604</v>
      </c>
      <c r="M88">
        <v>8260</v>
      </c>
      <c r="N88">
        <v>11600</v>
      </c>
      <c r="O88">
        <v>1691.6401000000001</v>
      </c>
      <c r="P88">
        <v>12394.0002</v>
      </c>
      <c r="S88" t="s">
        <v>5198</v>
      </c>
      <c r="T88">
        <v>-2.2669999999999999</v>
      </c>
      <c r="U88">
        <v>-5.6000000000000001E-2</v>
      </c>
      <c r="V88">
        <v>-2.0539999999999998</v>
      </c>
      <c r="W88">
        <v>3.06</v>
      </c>
      <c r="X88">
        <v>-5.0000000000000001E-3</v>
      </c>
      <c r="Y88">
        <v>-1E-3</v>
      </c>
      <c r="Z88">
        <v>0</v>
      </c>
      <c r="AA88">
        <v>0</v>
      </c>
    </row>
    <row r="89" spans="2:27">
      <c r="B89">
        <f t="shared" si="15"/>
        <v>2604</v>
      </c>
      <c r="C89">
        <f t="shared" si="0"/>
        <v>1402</v>
      </c>
      <c r="D89" s="55">
        <f t="shared" si="1"/>
        <v>-5.2999999999999999E-2</v>
      </c>
      <c r="E89" s="55">
        <f t="shared" si="2"/>
        <v>8.2929999999999993</v>
      </c>
      <c r="F89" s="55">
        <f t="shared" si="3"/>
        <v>-0.26500000000000001</v>
      </c>
      <c r="G89" s="55">
        <f t="shared" si="4"/>
        <v>41.464999999999996</v>
      </c>
      <c r="H89" s="260">
        <f t="shared" si="5"/>
        <v>-1.8901569186875893E-4</v>
      </c>
      <c r="I89" s="260">
        <f t="shared" si="6"/>
        <v>2.9575606276747501E-2</v>
      </c>
      <c r="K89">
        <f t="shared" si="7"/>
        <v>2604</v>
      </c>
      <c r="M89">
        <v>8866</v>
      </c>
      <c r="N89">
        <v>-200</v>
      </c>
      <c r="O89">
        <v>1717.61</v>
      </c>
      <c r="P89">
        <v>8674.7497999999996</v>
      </c>
      <c r="S89" t="s">
        <v>5199</v>
      </c>
      <c r="T89">
        <v>-0.36199999999999999</v>
      </c>
      <c r="U89">
        <v>-5.2999999999999999E-2</v>
      </c>
      <c r="V89">
        <v>8.2850000000000001</v>
      </c>
      <c r="W89">
        <v>8.2929999999999993</v>
      </c>
      <c r="X89">
        <v>-3.0000000000000001E-3</v>
      </c>
      <c r="Y89">
        <v>0</v>
      </c>
      <c r="Z89">
        <v>0</v>
      </c>
      <c r="AA89">
        <v>0</v>
      </c>
    </row>
    <row r="90" spans="2:27">
      <c r="B90">
        <f t="shared" si="15"/>
        <v>2604</v>
      </c>
      <c r="C90">
        <f t="shared" si="0"/>
        <v>1402</v>
      </c>
      <c r="D90" s="55">
        <f t="shared" si="1"/>
        <v>-5.8999999999999997E-2</v>
      </c>
      <c r="E90" s="55">
        <f t="shared" si="2"/>
        <v>7.5979999999999999</v>
      </c>
      <c r="F90" s="55">
        <f t="shared" si="3"/>
        <v>-0.29499999999999998</v>
      </c>
      <c r="G90" s="55">
        <f t="shared" si="4"/>
        <v>37.99</v>
      </c>
      <c r="H90" s="260">
        <f t="shared" si="5"/>
        <v>-2.1041369472182594E-4</v>
      </c>
      <c r="I90" s="260">
        <f t="shared" si="6"/>
        <v>2.7097004279600573E-2</v>
      </c>
      <c r="K90">
        <f t="shared" si="7"/>
        <v>2604</v>
      </c>
      <c r="M90">
        <v>8869</v>
      </c>
      <c r="N90">
        <v>1000</v>
      </c>
      <c r="O90">
        <v>1717.61</v>
      </c>
      <c r="P90">
        <v>8674.7497999999996</v>
      </c>
      <c r="S90" t="s">
        <v>5200</v>
      </c>
      <c r="T90">
        <v>1.851</v>
      </c>
      <c r="U90">
        <v>-5.8999999999999997E-2</v>
      </c>
      <c r="V90">
        <v>-7.3680000000000003</v>
      </c>
      <c r="W90">
        <v>7.5979999999999999</v>
      </c>
      <c r="X90">
        <v>-6.0000000000000001E-3</v>
      </c>
      <c r="Y90">
        <v>1E-3</v>
      </c>
      <c r="Z90">
        <v>0</v>
      </c>
      <c r="AA90">
        <v>0</v>
      </c>
    </row>
    <row r="91" spans="2:27">
      <c r="B91">
        <f>B90</f>
        <v>2604</v>
      </c>
      <c r="C91">
        <f t="shared" si="0"/>
        <v>1402</v>
      </c>
      <c r="D91" s="55">
        <f t="shared" si="1"/>
        <v>-5.2999999999999999E-2</v>
      </c>
      <c r="E91" s="55">
        <f t="shared" si="2"/>
        <v>8.4280000000000008</v>
      </c>
      <c r="F91" s="55">
        <f t="shared" si="3"/>
        <v>-0.26500000000000001</v>
      </c>
      <c r="G91" s="55">
        <f t="shared" si="4"/>
        <v>42.140000000000008</v>
      </c>
      <c r="H91" s="260">
        <f t="shared" si="5"/>
        <v>-1.8901569186875893E-4</v>
      </c>
      <c r="I91" s="260">
        <f t="shared" si="6"/>
        <v>3.0057061340941518E-2</v>
      </c>
      <c r="K91">
        <f t="shared" si="7"/>
        <v>2604</v>
      </c>
      <c r="M91">
        <v>8872</v>
      </c>
      <c r="N91">
        <v>1800</v>
      </c>
      <c r="O91">
        <v>1717.61</v>
      </c>
      <c r="P91">
        <v>8674.7497999999996</v>
      </c>
      <c r="S91" t="s">
        <v>5201</v>
      </c>
      <c r="T91">
        <v>-1.905</v>
      </c>
      <c r="U91">
        <v>-5.2999999999999999E-2</v>
      </c>
      <c r="V91">
        <v>8.2089999999999996</v>
      </c>
      <c r="W91">
        <v>8.4280000000000008</v>
      </c>
      <c r="X91">
        <v>-3.0000000000000001E-3</v>
      </c>
      <c r="Y91">
        <v>-1E-3</v>
      </c>
      <c r="Z91">
        <v>0</v>
      </c>
      <c r="AA91">
        <v>0</v>
      </c>
    </row>
    <row r="92" spans="2:27">
      <c r="B92">
        <f t="shared" si="15"/>
        <v>2604</v>
      </c>
      <c r="C92">
        <f t="shared" si="0"/>
        <v>1402</v>
      </c>
      <c r="D92" s="55">
        <f t="shared" si="1"/>
        <v>-5.8999999999999997E-2</v>
      </c>
      <c r="E92" s="55">
        <f t="shared" si="2"/>
        <v>7.4509999999999996</v>
      </c>
      <c r="F92" s="55">
        <f t="shared" si="3"/>
        <v>-0.29499999999999998</v>
      </c>
      <c r="G92" s="55">
        <f t="shared" si="4"/>
        <v>37.254999999999995</v>
      </c>
      <c r="H92" s="260">
        <f t="shared" si="5"/>
        <v>-2.1041369472182594E-4</v>
      </c>
      <c r="I92" s="260">
        <f t="shared" si="6"/>
        <v>2.6572753209700425E-2</v>
      </c>
      <c r="K92">
        <f t="shared" si="7"/>
        <v>2604</v>
      </c>
      <c r="M92">
        <v>8875</v>
      </c>
      <c r="N92">
        <v>2600</v>
      </c>
      <c r="O92">
        <v>1717.61</v>
      </c>
      <c r="P92">
        <v>8674.7497999999996</v>
      </c>
      <c r="S92" t="s">
        <v>5202</v>
      </c>
      <c r="T92">
        <v>0.308</v>
      </c>
      <c r="U92">
        <v>-5.8999999999999997E-2</v>
      </c>
      <c r="V92">
        <v>-7.444</v>
      </c>
      <c r="W92">
        <v>7.4509999999999996</v>
      </c>
      <c r="X92">
        <v>-6.0000000000000001E-3</v>
      </c>
      <c r="Y92">
        <v>0</v>
      </c>
      <c r="Z92">
        <v>0</v>
      </c>
      <c r="AA92">
        <v>0</v>
      </c>
    </row>
    <row r="93" spans="2:27">
      <c r="B93">
        <f>R93</f>
        <v>2605</v>
      </c>
      <c r="C93">
        <f t="shared" si="0"/>
        <v>1402</v>
      </c>
      <c r="D93" s="55">
        <f t="shared" si="1"/>
        <v>-6.3E-2</v>
      </c>
      <c r="E93" s="55">
        <f t="shared" si="2"/>
        <v>3.649</v>
      </c>
      <c r="F93" s="55">
        <f t="shared" si="3"/>
        <v>-0.315</v>
      </c>
      <c r="G93" s="55">
        <f t="shared" si="4"/>
        <v>18.245000000000001</v>
      </c>
      <c r="H93" s="260">
        <f t="shared" si="5"/>
        <v>-2.2467902995720399E-4</v>
      </c>
      <c r="I93" s="260">
        <f t="shared" si="6"/>
        <v>1.301355206847361E-2</v>
      </c>
      <c r="K93">
        <f t="shared" si="7"/>
        <v>2605</v>
      </c>
      <c r="M93">
        <v>8878</v>
      </c>
      <c r="N93">
        <v>3400</v>
      </c>
      <c r="O93">
        <v>1717.61</v>
      </c>
      <c r="P93">
        <v>8674.7497999999996</v>
      </c>
      <c r="R93">
        <v>2605</v>
      </c>
      <c r="S93" t="s">
        <v>5195</v>
      </c>
      <c r="T93">
        <v>2.1549999999999998</v>
      </c>
      <c r="U93">
        <v>-6.3E-2</v>
      </c>
      <c r="V93">
        <v>2.944</v>
      </c>
      <c r="W93">
        <v>3.649</v>
      </c>
      <c r="X93">
        <v>-4.0000000000000001E-3</v>
      </c>
      <c r="Y93">
        <v>1E-3</v>
      </c>
      <c r="Z93">
        <v>0</v>
      </c>
      <c r="AA93">
        <v>0</v>
      </c>
    </row>
    <row r="94" spans="2:27">
      <c r="B94">
        <f>B93</f>
        <v>2605</v>
      </c>
      <c r="C94">
        <f t="shared" ref="C94:C157" si="16">VLOOKUP(B94,$M$28:$O$126,3,0)</f>
        <v>1402</v>
      </c>
      <c r="D94" s="55">
        <f t="shared" ref="D94:D157" si="17">U94</f>
        <v>-6.4000000000000001E-2</v>
      </c>
      <c r="E94" s="55">
        <f t="shared" ref="E94:E157" si="18">W94</f>
        <v>3.34</v>
      </c>
      <c r="F94" s="55">
        <f t="shared" ref="F94:F157" si="19">$D$24*D94/$D$25</f>
        <v>-0.32</v>
      </c>
      <c r="G94" s="55">
        <f t="shared" ref="G94:G157" si="20">$D$24*E94/$D$25</f>
        <v>16.7</v>
      </c>
      <c r="H94" s="260">
        <f t="shared" ref="H94:H157" si="21">F94/C94</f>
        <v>-2.282453637660485E-4</v>
      </c>
      <c r="I94" s="260">
        <f t="shared" ref="I94:I157" si="22">G94/C94</f>
        <v>1.1911554921540656E-2</v>
      </c>
      <c r="K94">
        <f t="shared" ref="K94:K157" si="23">B94</f>
        <v>2605</v>
      </c>
      <c r="M94">
        <v>8881</v>
      </c>
      <c r="N94">
        <v>4200</v>
      </c>
      <c r="O94">
        <v>1717.61</v>
      </c>
      <c r="P94">
        <v>8674.7497999999996</v>
      </c>
      <c r="S94" t="s">
        <v>5196</v>
      </c>
      <c r="T94">
        <v>2.7320000000000002</v>
      </c>
      <c r="U94">
        <v>-6.4000000000000001E-2</v>
      </c>
      <c r="V94">
        <v>-1.92</v>
      </c>
      <c r="W94">
        <v>3.34</v>
      </c>
      <c r="X94">
        <v>-5.0000000000000001E-3</v>
      </c>
      <c r="Y94">
        <v>1E-3</v>
      </c>
      <c r="Z94">
        <v>0</v>
      </c>
      <c r="AA94">
        <v>0</v>
      </c>
    </row>
    <row r="95" spans="2:27">
      <c r="B95">
        <f t="shared" ref="B95:B100" si="24">B94</f>
        <v>2605</v>
      </c>
      <c r="C95">
        <f t="shared" si="16"/>
        <v>1402</v>
      </c>
      <c r="D95" s="55">
        <f t="shared" si="17"/>
        <v>-6.2E-2</v>
      </c>
      <c r="E95" s="55">
        <f t="shared" si="18"/>
        <v>3.9119999999999999</v>
      </c>
      <c r="F95" s="55">
        <f t="shared" si="19"/>
        <v>-0.31</v>
      </c>
      <c r="G95" s="55">
        <f t="shared" si="20"/>
        <v>19.560000000000002</v>
      </c>
      <c r="H95" s="260">
        <f t="shared" si="21"/>
        <v>-2.2111269614835948E-4</v>
      </c>
      <c r="I95" s="260">
        <f t="shared" si="22"/>
        <v>1.3951497860199715E-2</v>
      </c>
      <c r="K95">
        <f t="shared" si="23"/>
        <v>2605</v>
      </c>
      <c r="M95">
        <v>8884</v>
      </c>
      <c r="N95">
        <v>5000</v>
      </c>
      <c r="O95">
        <v>1717.61</v>
      </c>
      <c r="P95">
        <v>8674.7497999999996</v>
      </c>
      <c r="S95" t="s">
        <v>5197</v>
      </c>
      <c r="T95">
        <v>-2.7629999999999999</v>
      </c>
      <c r="U95">
        <v>-6.2E-2</v>
      </c>
      <c r="V95">
        <v>2.7690000000000001</v>
      </c>
      <c r="W95">
        <v>3.9119999999999999</v>
      </c>
      <c r="X95">
        <v>-5.0000000000000001E-3</v>
      </c>
      <c r="Y95">
        <v>-1E-3</v>
      </c>
      <c r="Z95">
        <v>0</v>
      </c>
      <c r="AA95">
        <v>0</v>
      </c>
    </row>
    <row r="96" spans="2:27">
      <c r="B96">
        <f t="shared" si="24"/>
        <v>2605</v>
      </c>
      <c r="C96">
        <f t="shared" si="16"/>
        <v>1402</v>
      </c>
      <c r="D96" s="55">
        <f t="shared" si="17"/>
        <v>-6.3E-2</v>
      </c>
      <c r="E96" s="55">
        <f t="shared" si="18"/>
        <v>3.028</v>
      </c>
      <c r="F96" s="55">
        <f t="shared" si="19"/>
        <v>-0.315</v>
      </c>
      <c r="G96" s="55">
        <f t="shared" si="20"/>
        <v>15.14</v>
      </c>
      <c r="H96" s="260">
        <f t="shared" si="21"/>
        <v>-2.2467902995720399E-4</v>
      </c>
      <c r="I96" s="260">
        <f t="shared" si="22"/>
        <v>1.079885877318117E-2</v>
      </c>
      <c r="K96">
        <f t="shared" si="23"/>
        <v>2605</v>
      </c>
      <c r="M96">
        <v>8887</v>
      </c>
      <c r="N96">
        <v>5800</v>
      </c>
      <c r="O96">
        <v>1717.61</v>
      </c>
      <c r="P96">
        <v>8674.7497999999996</v>
      </c>
      <c r="S96" t="s">
        <v>5198</v>
      </c>
      <c r="T96">
        <v>-2.1859999999999999</v>
      </c>
      <c r="U96">
        <v>-6.3E-2</v>
      </c>
      <c r="V96">
        <v>-2.0950000000000002</v>
      </c>
      <c r="W96">
        <v>3.028</v>
      </c>
      <c r="X96">
        <v>-5.0000000000000001E-3</v>
      </c>
      <c r="Y96">
        <v>-1E-3</v>
      </c>
      <c r="Z96">
        <v>0</v>
      </c>
      <c r="AA96">
        <v>0</v>
      </c>
    </row>
    <row r="97" spans="2:27">
      <c r="B97">
        <f t="shared" si="24"/>
        <v>2605</v>
      </c>
      <c r="C97">
        <f t="shared" si="16"/>
        <v>1402</v>
      </c>
      <c r="D97" s="55">
        <f t="shared" si="17"/>
        <v>-6.2E-2</v>
      </c>
      <c r="E97" s="55">
        <f t="shared" si="18"/>
        <v>8.5609999999999999</v>
      </c>
      <c r="F97" s="55">
        <f t="shared" si="19"/>
        <v>-0.31</v>
      </c>
      <c r="G97" s="55">
        <f t="shared" si="20"/>
        <v>42.805</v>
      </c>
      <c r="H97" s="260">
        <f t="shared" si="21"/>
        <v>-2.2111269614835948E-4</v>
      </c>
      <c r="I97" s="260">
        <f t="shared" si="22"/>
        <v>3.053138373751783E-2</v>
      </c>
      <c r="K97">
        <f t="shared" si="23"/>
        <v>2605</v>
      </c>
      <c r="M97">
        <v>8890</v>
      </c>
      <c r="N97">
        <v>6600</v>
      </c>
      <c r="O97">
        <v>1717.61</v>
      </c>
      <c r="P97">
        <v>8674.7497999999996</v>
      </c>
      <c r="S97" t="s">
        <v>5199</v>
      </c>
      <c r="T97">
        <v>-0.24</v>
      </c>
      <c r="U97">
        <v>-6.2E-2</v>
      </c>
      <c r="V97">
        <v>8.5570000000000004</v>
      </c>
      <c r="W97">
        <v>8.5609999999999999</v>
      </c>
      <c r="X97">
        <v>-4.0000000000000001E-3</v>
      </c>
      <c r="Y97">
        <v>0</v>
      </c>
      <c r="Z97">
        <v>0</v>
      </c>
      <c r="AA97">
        <v>0</v>
      </c>
    </row>
    <row r="98" spans="2:27">
      <c r="B98">
        <f t="shared" si="24"/>
        <v>2605</v>
      </c>
      <c r="C98">
        <f t="shared" si="16"/>
        <v>1402</v>
      </c>
      <c r="D98" s="55">
        <f t="shared" si="17"/>
        <v>-6.4000000000000001E-2</v>
      </c>
      <c r="E98" s="55">
        <f t="shared" si="18"/>
        <v>7.8390000000000004</v>
      </c>
      <c r="F98" s="55">
        <f t="shared" si="19"/>
        <v>-0.32</v>
      </c>
      <c r="G98" s="55">
        <f t="shared" si="20"/>
        <v>39.195000000000007</v>
      </c>
      <c r="H98" s="260">
        <f t="shared" si="21"/>
        <v>-2.282453637660485E-4</v>
      </c>
      <c r="I98" s="260">
        <f t="shared" si="22"/>
        <v>2.7956490727532101E-2</v>
      </c>
      <c r="K98">
        <f t="shared" si="23"/>
        <v>2605</v>
      </c>
      <c r="M98">
        <v>8893</v>
      </c>
      <c r="N98">
        <v>7400</v>
      </c>
      <c r="O98">
        <v>1717.61</v>
      </c>
      <c r="P98">
        <v>8674.7497999999996</v>
      </c>
      <c r="S98" t="s">
        <v>5200</v>
      </c>
      <c r="T98">
        <v>1.6839999999999999</v>
      </c>
      <c r="U98">
        <v>-6.4000000000000001E-2</v>
      </c>
      <c r="V98">
        <v>-7.6550000000000002</v>
      </c>
      <c r="W98">
        <v>7.8390000000000004</v>
      </c>
      <c r="X98">
        <v>-6.0000000000000001E-3</v>
      </c>
      <c r="Y98">
        <v>1E-3</v>
      </c>
      <c r="Z98">
        <v>0</v>
      </c>
      <c r="AA98">
        <v>0</v>
      </c>
    </row>
    <row r="99" spans="2:27">
      <c r="B99">
        <f>B98</f>
        <v>2605</v>
      </c>
      <c r="C99">
        <f t="shared" si="16"/>
        <v>1402</v>
      </c>
      <c r="D99" s="55">
        <f t="shared" si="17"/>
        <v>-6.2E-2</v>
      </c>
      <c r="E99" s="55">
        <f t="shared" si="18"/>
        <v>8.6760000000000002</v>
      </c>
      <c r="F99" s="55">
        <f t="shared" si="19"/>
        <v>-0.31</v>
      </c>
      <c r="G99" s="55">
        <f t="shared" si="20"/>
        <v>43.38</v>
      </c>
      <c r="H99" s="260">
        <f t="shared" si="21"/>
        <v>-2.2111269614835948E-4</v>
      </c>
      <c r="I99" s="260">
        <f t="shared" si="22"/>
        <v>3.0941512125534951E-2</v>
      </c>
      <c r="K99">
        <f t="shared" si="23"/>
        <v>2605</v>
      </c>
      <c r="M99">
        <v>8896</v>
      </c>
      <c r="N99">
        <v>8200</v>
      </c>
      <c r="O99">
        <v>1717.61</v>
      </c>
      <c r="P99">
        <v>8674.7497999999996</v>
      </c>
      <c r="S99" t="s">
        <v>5201</v>
      </c>
      <c r="T99">
        <v>-1.7150000000000001</v>
      </c>
      <c r="U99">
        <v>-6.2E-2</v>
      </c>
      <c r="V99">
        <v>8.5050000000000008</v>
      </c>
      <c r="W99">
        <v>8.6760000000000002</v>
      </c>
      <c r="X99">
        <v>-4.0000000000000001E-3</v>
      </c>
      <c r="Y99">
        <v>-1E-3</v>
      </c>
      <c r="Z99">
        <v>0</v>
      </c>
      <c r="AA99">
        <v>0</v>
      </c>
    </row>
    <row r="100" spans="2:27">
      <c r="B100">
        <f t="shared" si="24"/>
        <v>2605</v>
      </c>
      <c r="C100">
        <f t="shared" si="16"/>
        <v>1402</v>
      </c>
      <c r="D100" s="55">
        <f t="shared" si="17"/>
        <v>-6.4000000000000001E-2</v>
      </c>
      <c r="E100" s="55">
        <f t="shared" si="18"/>
        <v>7.7110000000000003</v>
      </c>
      <c r="F100" s="55">
        <f t="shared" si="19"/>
        <v>-0.32</v>
      </c>
      <c r="G100" s="55">
        <f t="shared" si="20"/>
        <v>38.555000000000007</v>
      </c>
      <c r="H100" s="260">
        <f t="shared" si="21"/>
        <v>-2.282453637660485E-4</v>
      </c>
      <c r="I100" s="260">
        <f t="shared" si="22"/>
        <v>2.7500000000000004E-2</v>
      </c>
      <c r="K100">
        <f t="shared" si="23"/>
        <v>2605</v>
      </c>
      <c r="M100">
        <v>8899</v>
      </c>
      <c r="N100">
        <v>9000</v>
      </c>
      <c r="O100">
        <v>1717.61</v>
      </c>
      <c r="P100">
        <v>8674.7497999999996</v>
      </c>
      <c r="S100" t="s">
        <v>5202</v>
      </c>
      <c r="T100">
        <v>0.20899999999999999</v>
      </c>
      <c r="U100">
        <v>-6.4000000000000001E-2</v>
      </c>
      <c r="V100">
        <v>-7.7080000000000002</v>
      </c>
      <c r="W100">
        <v>7.7110000000000003</v>
      </c>
      <c r="X100">
        <v>-6.0000000000000001E-3</v>
      </c>
      <c r="Y100">
        <v>0</v>
      </c>
      <c r="Z100">
        <v>0</v>
      </c>
      <c r="AA100">
        <v>0</v>
      </c>
    </row>
    <row r="101" spans="2:27">
      <c r="B101">
        <f>R101</f>
        <v>2606</v>
      </c>
      <c r="C101">
        <f t="shared" si="16"/>
        <v>1402</v>
      </c>
      <c r="D101" s="55">
        <f t="shared" si="17"/>
        <v>-5.3999999999999999E-2</v>
      </c>
      <c r="E101" s="55">
        <f t="shared" si="18"/>
        <v>3.448</v>
      </c>
      <c r="F101" s="55">
        <f t="shared" si="19"/>
        <v>-0.27</v>
      </c>
      <c r="G101" s="55">
        <f t="shared" si="20"/>
        <v>17.239999999999998</v>
      </c>
      <c r="H101" s="260">
        <f t="shared" si="21"/>
        <v>-1.9258202567760344E-4</v>
      </c>
      <c r="I101" s="260">
        <f t="shared" si="22"/>
        <v>1.2296718972895863E-2</v>
      </c>
      <c r="K101">
        <f t="shared" si="23"/>
        <v>2606</v>
      </c>
      <c r="M101">
        <v>8902</v>
      </c>
      <c r="N101">
        <v>9800</v>
      </c>
      <c r="O101">
        <v>1717.61</v>
      </c>
      <c r="P101">
        <v>8674.7497999999996</v>
      </c>
      <c r="R101">
        <v>2606</v>
      </c>
      <c r="S101" t="s">
        <v>5195</v>
      </c>
      <c r="T101">
        <v>2.0470000000000002</v>
      </c>
      <c r="U101">
        <v>-5.3999999999999999E-2</v>
      </c>
      <c r="V101">
        <v>2.774</v>
      </c>
      <c r="W101">
        <v>3.448</v>
      </c>
      <c r="X101">
        <v>-4.0000000000000001E-3</v>
      </c>
      <c r="Y101">
        <v>1E-3</v>
      </c>
      <c r="Z101">
        <v>0</v>
      </c>
      <c r="AA101">
        <v>0</v>
      </c>
    </row>
    <row r="102" spans="2:27">
      <c r="B102">
        <f>B101</f>
        <v>2606</v>
      </c>
      <c r="C102">
        <f t="shared" si="16"/>
        <v>1402</v>
      </c>
      <c r="D102" s="55">
        <f t="shared" si="17"/>
        <v>-5.3999999999999999E-2</v>
      </c>
      <c r="E102" s="55">
        <f t="shared" si="18"/>
        <v>3.3490000000000002</v>
      </c>
      <c r="F102" s="55">
        <f t="shared" si="19"/>
        <v>-0.27</v>
      </c>
      <c r="G102" s="55">
        <f t="shared" si="20"/>
        <v>16.745000000000001</v>
      </c>
      <c r="H102" s="260">
        <f t="shared" si="21"/>
        <v>-1.9258202567760344E-4</v>
      </c>
      <c r="I102" s="260">
        <f t="shared" si="22"/>
        <v>1.1943651925820257E-2</v>
      </c>
      <c r="K102">
        <f t="shared" si="23"/>
        <v>2606</v>
      </c>
      <c r="M102">
        <v>8905</v>
      </c>
      <c r="N102">
        <v>10600</v>
      </c>
      <c r="O102">
        <v>1717.61</v>
      </c>
      <c r="P102">
        <v>8674.7497999999996</v>
      </c>
      <c r="S102" t="s">
        <v>5196</v>
      </c>
      <c r="T102">
        <v>2.5350000000000001</v>
      </c>
      <c r="U102">
        <v>-5.3999999999999999E-2</v>
      </c>
      <c r="V102">
        <v>-2.1880000000000002</v>
      </c>
      <c r="W102">
        <v>3.3490000000000002</v>
      </c>
      <c r="X102">
        <v>-5.0000000000000001E-3</v>
      </c>
      <c r="Y102">
        <v>1E-3</v>
      </c>
      <c r="Z102">
        <v>0</v>
      </c>
      <c r="AA102">
        <v>0</v>
      </c>
    </row>
    <row r="103" spans="2:27">
      <c r="B103">
        <f t="shared" ref="B103:B108" si="25">B102</f>
        <v>2606</v>
      </c>
      <c r="C103">
        <f t="shared" si="16"/>
        <v>1402</v>
      </c>
      <c r="D103" s="55">
        <f t="shared" si="17"/>
        <v>-5.8999999999999997E-2</v>
      </c>
      <c r="E103" s="55">
        <f t="shared" si="18"/>
        <v>3.899</v>
      </c>
      <c r="F103" s="55">
        <f t="shared" si="19"/>
        <v>-0.29499999999999998</v>
      </c>
      <c r="G103" s="55">
        <f t="shared" si="20"/>
        <v>19.495000000000001</v>
      </c>
      <c r="H103" s="260">
        <f t="shared" si="21"/>
        <v>-2.1041369472182594E-4</v>
      </c>
      <c r="I103" s="260">
        <f t="shared" si="22"/>
        <v>1.3905135520684737E-2</v>
      </c>
      <c r="K103">
        <f t="shared" si="23"/>
        <v>2606</v>
      </c>
      <c r="M103">
        <v>8908</v>
      </c>
      <c r="N103">
        <v>11600</v>
      </c>
      <c r="O103">
        <v>1717.61</v>
      </c>
      <c r="P103">
        <v>8674.7497999999996</v>
      </c>
      <c r="S103" t="s">
        <v>5197</v>
      </c>
      <c r="T103">
        <v>-2.5470000000000002</v>
      </c>
      <c r="U103">
        <v>-5.8999999999999997E-2</v>
      </c>
      <c r="V103">
        <v>2.952</v>
      </c>
      <c r="W103">
        <v>3.899</v>
      </c>
      <c r="X103">
        <v>-5.0000000000000001E-3</v>
      </c>
      <c r="Y103">
        <v>-1E-3</v>
      </c>
      <c r="Z103">
        <v>0</v>
      </c>
      <c r="AA103">
        <v>0</v>
      </c>
    </row>
    <row r="104" spans="2:27">
      <c r="B104">
        <f t="shared" si="25"/>
        <v>2606</v>
      </c>
      <c r="C104">
        <f t="shared" si="16"/>
        <v>1402</v>
      </c>
      <c r="D104" s="55">
        <f t="shared" si="17"/>
        <v>-0.06</v>
      </c>
      <c r="E104" s="55">
        <f t="shared" si="18"/>
        <v>2.8780000000000001</v>
      </c>
      <c r="F104" s="55">
        <f t="shared" si="19"/>
        <v>-0.3</v>
      </c>
      <c r="G104" s="55">
        <f t="shared" si="20"/>
        <v>14.39</v>
      </c>
      <c r="H104" s="260">
        <f t="shared" si="21"/>
        <v>-2.1398002853067046E-4</v>
      </c>
      <c r="I104" s="260">
        <f t="shared" si="22"/>
        <v>1.0263908701854493E-2</v>
      </c>
      <c r="K104">
        <f t="shared" si="23"/>
        <v>2606</v>
      </c>
      <c r="M104">
        <v>9027</v>
      </c>
      <c r="N104">
        <v>-200</v>
      </c>
      <c r="O104">
        <v>1721.6</v>
      </c>
      <c r="P104">
        <v>3405.2399</v>
      </c>
      <c r="S104" t="s">
        <v>5198</v>
      </c>
      <c r="T104">
        <v>-2.0579999999999998</v>
      </c>
      <c r="U104">
        <v>-0.06</v>
      </c>
      <c r="V104">
        <v>-2.0110000000000001</v>
      </c>
      <c r="W104">
        <v>2.8780000000000001</v>
      </c>
      <c r="X104">
        <v>-6.0000000000000001E-3</v>
      </c>
      <c r="Y104">
        <v>-1E-3</v>
      </c>
      <c r="Z104">
        <v>0</v>
      </c>
      <c r="AA104">
        <v>0</v>
      </c>
    </row>
    <row r="105" spans="2:27">
      <c r="B105">
        <f t="shared" si="25"/>
        <v>2606</v>
      </c>
      <c r="C105">
        <f t="shared" si="16"/>
        <v>1402</v>
      </c>
      <c r="D105" s="55">
        <f t="shared" si="17"/>
        <v>-5.5E-2</v>
      </c>
      <c r="E105" s="55">
        <f t="shared" si="18"/>
        <v>8.6259999999999994</v>
      </c>
      <c r="F105" s="55">
        <f t="shared" si="19"/>
        <v>-0.27500000000000002</v>
      </c>
      <c r="G105" s="55">
        <f t="shared" si="20"/>
        <v>43.13</v>
      </c>
      <c r="H105" s="260">
        <f t="shared" si="21"/>
        <v>-1.9614835948644795E-4</v>
      </c>
      <c r="I105" s="260">
        <f t="shared" si="22"/>
        <v>3.0763195435092726E-2</v>
      </c>
      <c r="K105">
        <f t="shared" si="23"/>
        <v>2606</v>
      </c>
      <c r="M105">
        <v>9742</v>
      </c>
      <c r="N105">
        <v>-200</v>
      </c>
      <c r="O105">
        <v>1751.56</v>
      </c>
      <c r="P105">
        <v>11195.5002</v>
      </c>
      <c r="S105" t="s">
        <v>5199</v>
      </c>
      <c r="T105">
        <v>-0.13</v>
      </c>
      <c r="U105">
        <v>-5.5E-2</v>
      </c>
      <c r="V105">
        <v>8.625</v>
      </c>
      <c r="W105">
        <v>8.6259999999999994</v>
      </c>
      <c r="X105">
        <v>-3.0000000000000001E-3</v>
      </c>
      <c r="Y105">
        <v>0</v>
      </c>
      <c r="Z105">
        <v>0</v>
      </c>
      <c r="AA105">
        <v>0</v>
      </c>
    </row>
    <row r="106" spans="2:27">
      <c r="B106">
        <f t="shared" si="25"/>
        <v>2606</v>
      </c>
      <c r="C106">
        <f t="shared" si="16"/>
        <v>1402</v>
      </c>
      <c r="D106" s="55">
        <f t="shared" si="17"/>
        <v>-5.7000000000000002E-2</v>
      </c>
      <c r="E106" s="55">
        <f t="shared" si="18"/>
        <v>8.0559999999999992</v>
      </c>
      <c r="F106" s="55">
        <f t="shared" si="19"/>
        <v>-0.28500000000000003</v>
      </c>
      <c r="G106" s="55">
        <f t="shared" si="20"/>
        <v>40.28</v>
      </c>
      <c r="H106" s="260">
        <f t="shared" si="21"/>
        <v>-2.0328102710413698E-4</v>
      </c>
      <c r="I106" s="260">
        <f t="shared" si="22"/>
        <v>2.8730385164051356E-2</v>
      </c>
      <c r="K106">
        <f t="shared" si="23"/>
        <v>2606</v>
      </c>
      <c r="M106">
        <v>9743</v>
      </c>
      <c r="N106">
        <v>1800</v>
      </c>
      <c r="O106">
        <v>1751.56</v>
      </c>
      <c r="P106">
        <v>11195.5002</v>
      </c>
      <c r="S106" t="s">
        <v>5200</v>
      </c>
      <c r="T106">
        <v>1.4970000000000001</v>
      </c>
      <c r="U106">
        <v>-5.7000000000000002E-2</v>
      </c>
      <c r="V106">
        <v>-7.915</v>
      </c>
      <c r="W106">
        <v>8.0559999999999992</v>
      </c>
      <c r="X106">
        <v>-7.0000000000000001E-3</v>
      </c>
      <c r="Y106">
        <v>1E-3</v>
      </c>
      <c r="Z106">
        <v>0</v>
      </c>
      <c r="AA106">
        <v>0</v>
      </c>
    </row>
    <row r="107" spans="2:27">
      <c r="B107">
        <f>B106</f>
        <v>2606</v>
      </c>
      <c r="C107">
        <f t="shared" si="16"/>
        <v>1402</v>
      </c>
      <c r="D107" s="55">
        <f t="shared" si="17"/>
        <v>-5.7000000000000002E-2</v>
      </c>
      <c r="E107" s="55">
        <f t="shared" si="18"/>
        <v>8.8089999999999993</v>
      </c>
      <c r="F107" s="55">
        <f t="shared" si="19"/>
        <v>-0.28500000000000003</v>
      </c>
      <c r="G107" s="55">
        <f t="shared" si="20"/>
        <v>44.045000000000002</v>
      </c>
      <c r="H107" s="260">
        <f t="shared" si="21"/>
        <v>-2.0328102710413698E-4</v>
      </c>
      <c r="I107" s="260">
        <f t="shared" si="22"/>
        <v>3.1415834522111268E-2</v>
      </c>
      <c r="K107">
        <f t="shared" si="23"/>
        <v>2606</v>
      </c>
      <c r="M107">
        <v>9744</v>
      </c>
      <c r="N107">
        <v>3400</v>
      </c>
      <c r="O107">
        <v>1751.56</v>
      </c>
      <c r="P107">
        <v>11195.5002</v>
      </c>
      <c r="S107" t="s">
        <v>5201</v>
      </c>
      <c r="T107">
        <v>-1.508</v>
      </c>
      <c r="U107">
        <v>-5.7000000000000002E-2</v>
      </c>
      <c r="V107">
        <v>8.6790000000000003</v>
      </c>
      <c r="W107">
        <v>8.8089999999999993</v>
      </c>
      <c r="X107">
        <v>-3.0000000000000001E-3</v>
      </c>
      <c r="Y107">
        <v>-1E-3</v>
      </c>
      <c r="Z107">
        <v>0</v>
      </c>
      <c r="AA107">
        <v>0</v>
      </c>
    </row>
    <row r="108" spans="2:27">
      <c r="B108">
        <f t="shared" si="25"/>
        <v>2606</v>
      </c>
      <c r="C108">
        <f t="shared" si="16"/>
        <v>1402</v>
      </c>
      <c r="D108" s="55">
        <f t="shared" si="17"/>
        <v>-5.8000000000000003E-2</v>
      </c>
      <c r="E108" s="55">
        <f t="shared" si="18"/>
        <v>7.8630000000000004</v>
      </c>
      <c r="F108" s="55">
        <f t="shared" si="19"/>
        <v>-0.29000000000000004</v>
      </c>
      <c r="G108" s="55">
        <f t="shared" si="20"/>
        <v>39.315000000000005</v>
      </c>
      <c r="H108" s="260">
        <f t="shared" si="21"/>
        <v>-2.0684736091298149E-4</v>
      </c>
      <c r="I108" s="260">
        <f t="shared" si="22"/>
        <v>2.8042082738944367E-2</v>
      </c>
      <c r="K108">
        <f t="shared" si="23"/>
        <v>2606</v>
      </c>
      <c r="M108">
        <v>9745</v>
      </c>
      <c r="N108">
        <v>5000</v>
      </c>
      <c r="O108">
        <v>1751.56</v>
      </c>
      <c r="P108">
        <v>11195.5002</v>
      </c>
      <c r="S108" t="s">
        <v>5202</v>
      </c>
      <c r="T108">
        <v>0.11899999999999999</v>
      </c>
      <c r="U108">
        <v>-5.8000000000000003E-2</v>
      </c>
      <c r="V108">
        <v>-7.8620000000000001</v>
      </c>
      <c r="W108">
        <v>7.8630000000000004</v>
      </c>
      <c r="X108">
        <v>-7.0000000000000001E-3</v>
      </c>
      <c r="Y108">
        <v>0</v>
      </c>
      <c r="Z108">
        <v>0</v>
      </c>
      <c r="AA108">
        <v>0</v>
      </c>
    </row>
    <row r="109" spans="2:27">
      <c r="B109">
        <f>R109</f>
        <v>2607</v>
      </c>
      <c r="C109">
        <f t="shared" si="16"/>
        <v>1402</v>
      </c>
      <c r="D109" s="55">
        <f t="shared" si="17"/>
        <v>-4.9000000000000002E-2</v>
      </c>
      <c r="E109" s="55">
        <f t="shared" si="18"/>
        <v>3.3069999999999999</v>
      </c>
      <c r="F109" s="55">
        <f t="shared" si="19"/>
        <v>-0.24500000000000005</v>
      </c>
      <c r="G109" s="55">
        <f t="shared" si="20"/>
        <v>16.535</v>
      </c>
      <c r="H109" s="260">
        <f t="shared" si="21"/>
        <v>-1.7475035663338091E-4</v>
      </c>
      <c r="I109" s="260">
        <f t="shared" si="22"/>
        <v>1.1793865905848787E-2</v>
      </c>
      <c r="K109">
        <f t="shared" si="23"/>
        <v>2607</v>
      </c>
      <c r="M109">
        <v>9746</v>
      </c>
      <c r="N109">
        <v>6600</v>
      </c>
      <c r="O109">
        <v>1751.56</v>
      </c>
      <c r="P109">
        <v>11195.5002</v>
      </c>
      <c r="R109">
        <v>2607</v>
      </c>
      <c r="S109" t="s">
        <v>5195</v>
      </c>
      <c r="T109">
        <v>1.901</v>
      </c>
      <c r="U109">
        <v>-4.9000000000000002E-2</v>
      </c>
      <c r="V109">
        <v>2.7050000000000001</v>
      </c>
      <c r="W109">
        <v>3.3069999999999999</v>
      </c>
      <c r="X109">
        <v>-4.0000000000000001E-3</v>
      </c>
      <c r="Y109">
        <v>1E-3</v>
      </c>
      <c r="Z109">
        <v>0</v>
      </c>
      <c r="AA109">
        <v>1E-3</v>
      </c>
    </row>
    <row r="110" spans="2:27">
      <c r="B110">
        <f>B109</f>
        <v>2607</v>
      </c>
      <c r="C110">
        <f t="shared" si="16"/>
        <v>1402</v>
      </c>
      <c r="D110" s="55">
        <f t="shared" si="17"/>
        <v>-5.2999999999999999E-2</v>
      </c>
      <c r="E110" s="55">
        <f t="shared" si="18"/>
        <v>3.1789999999999998</v>
      </c>
      <c r="F110" s="55">
        <f t="shared" si="19"/>
        <v>-0.26500000000000001</v>
      </c>
      <c r="G110" s="55">
        <f t="shared" si="20"/>
        <v>15.895</v>
      </c>
      <c r="H110" s="260">
        <f t="shared" si="21"/>
        <v>-1.8901569186875893E-4</v>
      </c>
      <c r="I110" s="260">
        <f t="shared" si="22"/>
        <v>1.133737517831669E-2</v>
      </c>
      <c r="K110">
        <f t="shared" si="23"/>
        <v>2607</v>
      </c>
      <c r="M110">
        <v>9747</v>
      </c>
      <c r="N110">
        <v>8200</v>
      </c>
      <c r="O110">
        <v>1751.56</v>
      </c>
      <c r="P110">
        <v>11195.5002</v>
      </c>
      <c r="S110" t="s">
        <v>5196</v>
      </c>
      <c r="T110">
        <v>2.3130000000000002</v>
      </c>
      <c r="U110">
        <v>-5.2999999999999999E-2</v>
      </c>
      <c r="V110">
        <v>-2.181</v>
      </c>
      <c r="W110">
        <v>3.1789999999999998</v>
      </c>
      <c r="X110">
        <v>-5.0000000000000001E-3</v>
      </c>
      <c r="Y110">
        <v>1E-3</v>
      </c>
      <c r="Z110">
        <v>0</v>
      </c>
      <c r="AA110">
        <v>0</v>
      </c>
    </row>
    <row r="111" spans="2:27">
      <c r="B111">
        <f t="shared" ref="B111:B116" si="26">B110</f>
        <v>2607</v>
      </c>
      <c r="C111">
        <f t="shared" si="16"/>
        <v>1402</v>
      </c>
      <c r="D111" s="55">
        <f t="shared" si="17"/>
        <v>-5.5E-2</v>
      </c>
      <c r="E111" s="55">
        <f t="shared" si="18"/>
        <v>3.7149999999999999</v>
      </c>
      <c r="F111" s="55">
        <f t="shared" si="19"/>
        <v>-0.27500000000000002</v>
      </c>
      <c r="G111" s="55">
        <f t="shared" si="20"/>
        <v>18.574999999999999</v>
      </c>
      <c r="H111" s="260">
        <f t="shared" si="21"/>
        <v>-1.9614835948644795E-4</v>
      </c>
      <c r="I111" s="260">
        <f t="shared" si="22"/>
        <v>1.3248930099857345E-2</v>
      </c>
      <c r="K111">
        <f t="shared" si="23"/>
        <v>2607</v>
      </c>
      <c r="M111">
        <v>9748</v>
      </c>
      <c r="N111">
        <v>9800</v>
      </c>
      <c r="O111">
        <v>1751.56</v>
      </c>
      <c r="P111">
        <v>11195.5002</v>
      </c>
      <c r="S111" t="s">
        <v>5197</v>
      </c>
      <c r="T111">
        <v>-2.3069999999999999</v>
      </c>
      <c r="U111">
        <v>-5.5E-2</v>
      </c>
      <c r="V111">
        <v>2.911</v>
      </c>
      <c r="W111">
        <v>3.7149999999999999</v>
      </c>
      <c r="X111">
        <v>-4.0000000000000001E-3</v>
      </c>
      <c r="Y111">
        <v>-2E-3</v>
      </c>
      <c r="Z111">
        <v>0</v>
      </c>
      <c r="AA111">
        <v>0</v>
      </c>
    </row>
    <row r="112" spans="2:27">
      <c r="B112">
        <f t="shared" si="26"/>
        <v>2607</v>
      </c>
      <c r="C112">
        <f t="shared" si="16"/>
        <v>1402</v>
      </c>
      <c r="D112" s="55">
        <f t="shared" si="17"/>
        <v>-5.8999999999999997E-2</v>
      </c>
      <c r="E112" s="55">
        <f t="shared" si="18"/>
        <v>2.738</v>
      </c>
      <c r="F112" s="55">
        <f t="shared" si="19"/>
        <v>-0.29499999999999998</v>
      </c>
      <c r="G112" s="55">
        <f t="shared" si="20"/>
        <v>13.690000000000001</v>
      </c>
      <c r="H112" s="260">
        <f t="shared" si="21"/>
        <v>-2.1041369472182594E-4</v>
      </c>
      <c r="I112" s="260">
        <f t="shared" si="22"/>
        <v>9.764621968616263E-3</v>
      </c>
      <c r="K112">
        <f t="shared" si="23"/>
        <v>2607</v>
      </c>
      <c r="M112">
        <v>9749</v>
      </c>
      <c r="N112">
        <v>11600</v>
      </c>
      <c r="O112">
        <v>1751.56</v>
      </c>
      <c r="P112">
        <v>11195.5002</v>
      </c>
      <c r="S112" t="s">
        <v>5198</v>
      </c>
      <c r="T112">
        <v>-1.8959999999999999</v>
      </c>
      <c r="U112">
        <v>-5.8999999999999997E-2</v>
      </c>
      <c r="V112">
        <v>-1.974</v>
      </c>
      <c r="W112">
        <v>2.738</v>
      </c>
      <c r="X112">
        <v>-5.0000000000000001E-3</v>
      </c>
      <c r="Y112">
        <v>-1E-3</v>
      </c>
      <c r="Z112">
        <v>0</v>
      </c>
      <c r="AA112">
        <v>0</v>
      </c>
    </row>
    <row r="113" spans="2:27">
      <c r="B113">
        <f t="shared" si="26"/>
        <v>2607</v>
      </c>
      <c r="C113">
        <f t="shared" si="16"/>
        <v>1402</v>
      </c>
      <c r="D113" s="55">
        <f t="shared" si="17"/>
        <v>-4.5999999999999999E-2</v>
      </c>
      <c r="E113" s="55">
        <f t="shared" si="18"/>
        <v>8.4770000000000003</v>
      </c>
      <c r="F113" s="55">
        <f t="shared" si="19"/>
        <v>-0.23000000000000004</v>
      </c>
      <c r="G113" s="55">
        <f t="shared" si="20"/>
        <v>42.385000000000005</v>
      </c>
      <c r="H113" s="260">
        <f t="shared" si="21"/>
        <v>-1.6405135520684738E-4</v>
      </c>
      <c r="I113" s="260">
        <f t="shared" si="22"/>
        <v>3.0231811697574898E-2</v>
      </c>
      <c r="K113">
        <f t="shared" si="23"/>
        <v>2607</v>
      </c>
      <c r="M113">
        <v>9989</v>
      </c>
      <c r="N113">
        <v>-200</v>
      </c>
      <c r="O113">
        <v>1761.5500999999999</v>
      </c>
      <c r="P113">
        <v>4204.2403999999997</v>
      </c>
      <c r="S113" t="s">
        <v>5199</v>
      </c>
      <c r="T113">
        <v>-5.0999999999999997E-2</v>
      </c>
      <c r="U113">
        <v>-4.5999999999999999E-2</v>
      </c>
      <c r="V113">
        <v>8.4770000000000003</v>
      </c>
      <c r="W113">
        <v>8.4770000000000003</v>
      </c>
      <c r="X113">
        <v>-3.0000000000000001E-3</v>
      </c>
      <c r="Y113">
        <v>-1E-3</v>
      </c>
      <c r="Z113">
        <v>1E-3</v>
      </c>
      <c r="AA113">
        <v>0</v>
      </c>
    </row>
    <row r="114" spans="2:27">
      <c r="B114">
        <f t="shared" si="26"/>
        <v>2607</v>
      </c>
      <c r="C114">
        <f t="shared" si="16"/>
        <v>1402</v>
      </c>
      <c r="D114" s="55">
        <f t="shared" si="17"/>
        <v>-5.8999999999999997E-2</v>
      </c>
      <c r="E114" s="55">
        <f t="shared" si="18"/>
        <v>7.9189999999999996</v>
      </c>
      <c r="F114" s="55">
        <f t="shared" si="19"/>
        <v>-0.29499999999999998</v>
      </c>
      <c r="G114" s="55">
        <f t="shared" si="20"/>
        <v>39.594999999999999</v>
      </c>
      <c r="H114" s="260">
        <f t="shared" si="21"/>
        <v>-2.1041369472182594E-4</v>
      </c>
      <c r="I114" s="260">
        <f t="shared" si="22"/>
        <v>2.8241797432239656E-2</v>
      </c>
      <c r="K114">
        <f t="shared" si="23"/>
        <v>2607</v>
      </c>
      <c r="M114">
        <v>10942</v>
      </c>
      <c r="N114">
        <v>-200</v>
      </c>
      <c r="O114">
        <v>1801.4999</v>
      </c>
      <c r="P114">
        <v>5003.2402000000002</v>
      </c>
      <c r="S114" t="s">
        <v>5200</v>
      </c>
      <c r="T114">
        <v>1.32</v>
      </c>
      <c r="U114">
        <v>-5.8999999999999997E-2</v>
      </c>
      <c r="V114">
        <v>-7.8079999999999998</v>
      </c>
      <c r="W114">
        <v>7.9189999999999996</v>
      </c>
      <c r="X114">
        <v>-6.0000000000000001E-3</v>
      </c>
      <c r="Y114">
        <v>1E-3</v>
      </c>
      <c r="Z114">
        <v>0</v>
      </c>
      <c r="AA114">
        <v>0</v>
      </c>
    </row>
    <row r="115" spans="2:27">
      <c r="B115">
        <f>B114</f>
        <v>2607</v>
      </c>
      <c r="C115">
        <f t="shared" si="16"/>
        <v>1402</v>
      </c>
      <c r="D115" s="55">
        <f t="shared" si="17"/>
        <v>-4.8000000000000001E-2</v>
      </c>
      <c r="E115" s="55">
        <f t="shared" si="18"/>
        <v>8.6389999999999993</v>
      </c>
      <c r="F115" s="55">
        <f t="shared" si="19"/>
        <v>-0.24000000000000005</v>
      </c>
      <c r="G115" s="55">
        <f t="shared" si="20"/>
        <v>43.195</v>
      </c>
      <c r="H115" s="260">
        <f t="shared" si="21"/>
        <v>-1.711840228245364E-4</v>
      </c>
      <c r="I115" s="260">
        <f t="shared" si="22"/>
        <v>3.0809557774607702E-2</v>
      </c>
      <c r="K115">
        <f t="shared" si="23"/>
        <v>2607</v>
      </c>
      <c r="M115">
        <v>10943</v>
      </c>
      <c r="N115">
        <v>-200</v>
      </c>
      <c r="O115">
        <v>1801.4999</v>
      </c>
      <c r="P115">
        <v>10196.799499999999</v>
      </c>
      <c r="S115" t="s">
        <v>5201</v>
      </c>
      <c r="T115">
        <v>-1.3140000000000001</v>
      </c>
      <c r="U115">
        <v>-4.8000000000000001E-2</v>
      </c>
      <c r="V115">
        <v>8.5389999999999997</v>
      </c>
      <c r="W115">
        <v>8.6389999999999993</v>
      </c>
      <c r="X115">
        <v>-3.0000000000000001E-3</v>
      </c>
      <c r="Y115">
        <v>-1E-3</v>
      </c>
      <c r="Z115">
        <v>0</v>
      </c>
      <c r="AA115">
        <v>0</v>
      </c>
    </row>
    <row r="116" spans="2:27">
      <c r="B116">
        <f t="shared" si="26"/>
        <v>2607</v>
      </c>
      <c r="C116">
        <f t="shared" si="16"/>
        <v>1402</v>
      </c>
      <c r="D116" s="55">
        <f t="shared" si="17"/>
        <v>-6.0999999999999999E-2</v>
      </c>
      <c r="E116" s="55">
        <f t="shared" si="18"/>
        <v>7.7460000000000004</v>
      </c>
      <c r="F116" s="55">
        <f t="shared" si="19"/>
        <v>-0.30499999999999999</v>
      </c>
      <c r="G116" s="55">
        <f t="shared" si="20"/>
        <v>38.730000000000004</v>
      </c>
      <c r="H116" s="260">
        <f t="shared" si="21"/>
        <v>-2.1754636233951497E-4</v>
      </c>
      <c r="I116" s="260">
        <f t="shared" si="22"/>
        <v>2.7624821683309559E-2</v>
      </c>
      <c r="K116">
        <f t="shared" si="23"/>
        <v>2607</v>
      </c>
      <c r="M116">
        <v>11425</v>
      </c>
      <c r="N116">
        <v>-200</v>
      </c>
      <c r="O116">
        <v>1841.4499000000001</v>
      </c>
      <c r="P116">
        <v>5802.2498999999998</v>
      </c>
      <c r="S116" t="s">
        <v>5202</v>
      </c>
      <c r="T116">
        <v>5.7000000000000002E-2</v>
      </c>
      <c r="U116">
        <v>-6.0999999999999999E-2</v>
      </c>
      <c r="V116">
        <v>-7.7460000000000004</v>
      </c>
      <c r="W116">
        <v>7.7460000000000004</v>
      </c>
      <c r="X116">
        <v>-6.0000000000000001E-3</v>
      </c>
      <c r="Y116">
        <v>0</v>
      </c>
      <c r="Z116">
        <v>0</v>
      </c>
      <c r="AA116">
        <v>0</v>
      </c>
    </row>
    <row r="117" spans="2:27">
      <c r="B117">
        <f>R117</f>
        <v>2608</v>
      </c>
      <c r="C117">
        <f t="shared" si="16"/>
        <v>1402</v>
      </c>
      <c r="D117" s="55">
        <f t="shared" si="17"/>
        <v>1.7999999999999999E-2</v>
      </c>
      <c r="E117" s="55">
        <f t="shared" si="18"/>
        <v>3.3479999999999999</v>
      </c>
      <c r="F117" s="55">
        <f t="shared" si="19"/>
        <v>0.09</v>
      </c>
      <c r="G117" s="55">
        <f t="shared" si="20"/>
        <v>16.740000000000002</v>
      </c>
      <c r="H117" s="260">
        <f t="shared" si="21"/>
        <v>6.4194008559201134E-5</v>
      </c>
      <c r="I117" s="260">
        <f t="shared" si="22"/>
        <v>1.1940085592011413E-2</v>
      </c>
      <c r="K117">
        <f t="shared" si="23"/>
        <v>2608</v>
      </c>
      <c r="M117">
        <v>11426</v>
      </c>
      <c r="N117">
        <v>-200</v>
      </c>
      <c r="O117">
        <v>1841.4499000000001</v>
      </c>
      <c r="P117">
        <v>9397.7500999999993</v>
      </c>
      <c r="R117">
        <v>2608</v>
      </c>
      <c r="S117" t="s">
        <v>5195</v>
      </c>
      <c r="T117">
        <v>1.69</v>
      </c>
      <c r="U117">
        <v>1.7999999999999999E-2</v>
      </c>
      <c r="V117">
        <v>2.8889999999999998</v>
      </c>
      <c r="W117">
        <v>3.3479999999999999</v>
      </c>
      <c r="X117">
        <v>-1E-3</v>
      </c>
      <c r="Y117">
        <v>0</v>
      </c>
      <c r="Z117">
        <v>0</v>
      </c>
      <c r="AA117">
        <v>0</v>
      </c>
    </row>
    <row r="118" spans="2:27">
      <c r="B118">
        <f>B117</f>
        <v>2608</v>
      </c>
      <c r="C118">
        <f t="shared" si="16"/>
        <v>1402</v>
      </c>
      <c r="D118" s="55">
        <f t="shared" si="17"/>
        <v>2.5999999999999999E-2</v>
      </c>
      <c r="E118" s="55">
        <f t="shared" si="18"/>
        <v>2.7959999999999998</v>
      </c>
      <c r="F118" s="55">
        <f t="shared" si="19"/>
        <v>0.13</v>
      </c>
      <c r="G118" s="55">
        <f t="shared" si="20"/>
        <v>13.98</v>
      </c>
      <c r="H118" s="260">
        <f t="shared" si="21"/>
        <v>9.272467902995721E-5</v>
      </c>
      <c r="I118" s="260">
        <f t="shared" si="22"/>
        <v>9.9714693295292443E-3</v>
      </c>
      <c r="K118">
        <f t="shared" si="23"/>
        <v>2608</v>
      </c>
      <c r="M118">
        <v>11427</v>
      </c>
      <c r="N118">
        <v>1800</v>
      </c>
      <c r="O118">
        <v>1841.4499000000001</v>
      </c>
      <c r="P118">
        <v>5802.2498999999998</v>
      </c>
      <c r="S118" t="s">
        <v>5196</v>
      </c>
      <c r="T118">
        <v>2.0369999999999999</v>
      </c>
      <c r="U118">
        <v>2.5999999999999999E-2</v>
      </c>
      <c r="V118">
        <v>-1.9159999999999999</v>
      </c>
      <c r="W118">
        <v>2.7959999999999998</v>
      </c>
      <c r="X118">
        <v>-3.0000000000000001E-3</v>
      </c>
      <c r="Y118">
        <v>0</v>
      </c>
      <c r="Z118">
        <v>-1E-3</v>
      </c>
      <c r="AA118">
        <v>0</v>
      </c>
    </row>
    <row r="119" spans="2:27">
      <c r="B119">
        <f t="shared" ref="B119:B124" si="27">B118</f>
        <v>2608</v>
      </c>
      <c r="C119">
        <f t="shared" si="16"/>
        <v>1402</v>
      </c>
      <c r="D119" s="55">
        <f t="shared" si="17"/>
        <v>-6.7000000000000004E-2</v>
      </c>
      <c r="E119" s="55">
        <f t="shared" si="18"/>
        <v>3.3420000000000001</v>
      </c>
      <c r="F119" s="55">
        <f t="shared" si="19"/>
        <v>-0.33500000000000002</v>
      </c>
      <c r="G119" s="55">
        <f t="shared" si="20"/>
        <v>16.71</v>
      </c>
      <c r="H119" s="260">
        <f t="shared" si="21"/>
        <v>-2.3894436519258203E-4</v>
      </c>
      <c r="I119" s="260">
        <f t="shared" si="22"/>
        <v>1.1918687589158346E-2</v>
      </c>
      <c r="K119">
        <f t="shared" si="23"/>
        <v>2608</v>
      </c>
      <c r="M119">
        <v>11428</v>
      </c>
      <c r="N119">
        <v>3400</v>
      </c>
      <c r="O119">
        <v>1841.4499000000001</v>
      </c>
      <c r="P119">
        <v>5802.2498999999998</v>
      </c>
      <c r="S119" t="s">
        <v>5197</v>
      </c>
      <c r="T119">
        <v>-2.0299999999999998</v>
      </c>
      <c r="U119">
        <v>-6.7000000000000004E-2</v>
      </c>
      <c r="V119">
        <v>2.653</v>
      </c>
      <c r="W119">
        <v>3.3420000000000001</v>
      </c>
      <c r="X119">
        <v>0</v>
      </c>
      <c r="Y119">
        <v>0</v>
      </c>
      <c r="Z119">
        <v>1E-3</v>
      </c>
      <c r="AA119">
        <v>1E-3</v>
      </c>
    </row>
    <row r="120" spans="2:27">
      <c r="B120">
        <f t="shared" si="27"/>
        <v>2608</v>
      </c>
      <c r="C120">
        <f t="shared" si="16"/>
        <v>1402</v>
      </c>
      <c r="D120" s="55">
        <f t="shared" si="17"/>
        <v>-5.8000000000000003E-2</v>
      </c>
      <c r="E120" s="55">
        <f t="shared" si="18"/>
        <v>2.7320000000000002</v>
      </c>
      <c r="F120" s="55">
        <f t="shared" si="19"/>
        <v>-0.29000000000000004</v>
      </c>
      <c r="G120" s="55">
        <f t="shared" si="20"/>
        <v>13.660000000000004</v>
      </c>
      <c r="H120" s="260">
        <f t="shared" si="21"/>
        <v>-2.0684736091298149E-4</v>
      </c>
      <c r="I120" s="260">
        <f t="shared" si="22"/>
        <v>9.7432239657631974E-3</v>
      </c>
      <c r="K120">
        <f t="shared" si="23"/>
        <v>2608</v>
      </c>
      <c r="M120">
        <v>11429</v>
      </c>
      <c r="N120">
        <v>5000</v>
      </c>
      <c r="O120">
        <v>1841.4499000000001</v>
      </c>
      <c r="P120">
        <v>5802.2498999999998</v>
      </c>
      <c r="S120" t="s">
        <v>5198</v>
      </c>
      <c r="T120">
        <v>-1.6830000000000001</v>
      </c>
      <c r="U120">
        <v>-5.8000000000000003E-2</v>
      </c>
      <c r="V120">
        <v>-2.1520000000000001</v>
      </c>
      <c r="W120">
        <v>2.7320000000000002</v>
      </c>
      <c r="X120">
        <v>-3.0000000000000001E-3</v>
      </c>
      <c r="Y120">
        <v>0</v>
      </c>
      <c r="Z120">
        <v>1E-3</v>
      </c>
      <c r="AA120">
        <v>0</v>
      </c>
    </row>
    <row r="121" spans="2:27">
      <c r="B121">
        <f t="shared" si="27"/>
        <v>2608</v>
      </c>
      <c r="C121">
        <f t="shared" si="16"/>
        <v>1402</v>
      </c>
      <c r="D121" s="55">
        <f t="shared" si="17"/>
        <v>-2.1999999999999999E-2</v>
      </c>
      <c r="E121" s="55">
        <f t="shared" si="18"/>
        <v>8.4130000000000003</v>
      </c>
      <c r="F121" s="55">
        <f t="shared" si="19"/>
        <v>-0.11000000000000001</v>
      </c>
      <c r="G121" s="55">
        <f t="shared" si="20"/>
        <v>42.065000000000005</v>
      </c>
      <c r="H121" s="260">
        <f t="shared" si="21"/>
        <v>-7.8459343794579179E-5</v>
      </c>
      <c r="I121" s="260">
        <f t="shared" si="22"/>
        <v>3.0003566333808847E-2</v>
      </c>
      <c r="K121">
        <f t="shared" si="23"/>
        <v>2608</v>
      </c>
      <c r="M121">
        <v>11430</v>
      </c>
      <c r="N121">
        <v>6600</v>
      </c>
      <c r="O121">
        <v>1841.4499000000001</v>
      </c>
      <c r="P121">
        <v>5802.2498999999998</v>
      </c>
      <c r="S121" t="s">
        <v>5199</v>
      </c>
      <c r="T121">
        <v>-1.6E-2</v>
      </c>
      <c r="U121">
        <v>-2.1999999999999999E-2</v>
      </c>
      <c r="V121">
        <v>8.4130000000000003</v>
      </c>
      <c r="W121">
        <v>8.4130000000000003</v>
      </c>
      <c r="X121">
        <v>3.0000000000000001E-3</v>
      </c>
      <c r="Y121">
        <v>0</v>
      </c>
      <c r="Z121">
        <v>0</v>
      </c>
      <c r="AA121">
        <v>0</v>
      </c>
    </row>
    <row r="122" spans="2:27">
      <c r="B122">
        <f t="shared" si="27"/>
        <v>2608</v>
      </c>
      <c r="C122">
        <f t="shared" si="16"/>
        <v>1402</v>
      </c>
      <c r="D122" s="55">
        <f t="shared" si="17"/>
        <v>7.0000000000000001E-3</v>
      </c>
      <c r="E122" s="55">
        <f t="shared" si="18"/>
        <v>7.6890000000000001</v>
      </c>
      <c r="F122" s="55">
        <f t="shared" si="19"/>
        <v>3.5000000000000003E-2</v>
      </c>
      <c r="G122" s="55">
        <f t="shared" si="20"/>
        <v>38.445</v>
      </c>
      <c r="H122" s="260">
        <f t="shared" si="21"/>
        <v>2.4964336661911558E-5</v>
      </c>
      <c r="I122" s="260">
        <f t="shared" si="22"/>
        <v>2.7421540656205421E-2</v>
      </c>
      <c r="K122">
        <f t="shared" si="23"/>
        <v>2608</v>
      </c>
      <c r="M122">
        <v>11431</v>
      </c>
      <c r="N122">
        <v>8200</v>
      </c>
      <c r="O122">
        <v>1841.4499000000001</v>
      </c>
      <c r="P122">
        <v>5802.2498999999998</v>
      </c>
      <c r="S122" t="s">
        <v>5200</v>
      </c>
      <c r="T122">
        <v>1.139</v>
      </c>
      <c r="U122">
        <v>7.0000000000000001E-3</v>
      </c>
      <c r="V122">
        <v>-7.6040000000000001</v>
      </c>
      <c r="W122">
        <v>7.6890000000000001</v>
      </c>
      <c r="X122">
        <v>-7.0000000000000001E-3</v>
      </c>
      <c r="Y122">
        <v>0</v>
      </c>
      <c r="Z122">
        <v>0</v>
      </c>
      <c r="AA122">
        <v>0</v>
      </c>
    </row>
    <row r="123" spans="2:27">
      <c r="B123">
        <f>B122</f>
        <v>2608</v>
      </c>
      <c r="C123">
        <f t="shared" si="16"/>
        <v>1402</v>
      </c>
      <c r="D123" s="55">
        <f t="shared" si="17"/>
        <v>-4.7E-2</v>
      </c>
      <c r="E123" s="55">
        <f t="shared" si="18"/>
        <v>8.4190000000000005</v>
      </c>
      <c r="F123" s="55">
        <f t="shared" si="19"/>
        <v>-0.23500000000000004</v>
      </c>
      <c r="G123" s="55">
        <f t="shared" si="20"/>
        <v>42.095000000000006</v>
      </c>
      <c r="H123" s="260">
        <f t="shared" si="21"/>
        <v>-1.6761768901569189E-4</v>
      </c>
      <c r="I123" s="260">
        <f t="shared" si="22"/>
        <v>3.0024964336661915E-2</v>
      </c>
      <c r="K123">
        <f t="shared" si="23"/>
        <v>2608</v>
      </c>
      <c r="M123">
        <v>11432</v>
      </c>
      <c r="N123">
        <v>9800</v>
      </c>
      <c r="O123">
        <v>1841.4499000000001</v>
      </c>
      <c r="P123">
        <v>5802.2498999999998</v>
      </c>
      <c r="S123" t="s">
        <v>5201</v>
      </c>
      <c r="T123">
        <v>-1.1319999999999999</v>
      </c>
      <c r="U123">
        <v>-4.7E-2</v>
      </c>
      <c r="V123">
        <v>8.3420000000000005</v>
      </c>
      <c r="W123">
        <v>8.4190000000000005</v>
      </c>
      <c r="X123">
        <v>3.0000000000000001E-3</v>
      </c>
      <c r="Y123">
        <v>0</v>
      </c>
      <c r="Z123">
        <v>1E-3</v>
      </c>
      <c r="AA123">
        <v>0</v>
      </c>
    </row>
    <row r="124" spans="2:27">
      <c r="B124">
        <f t="shared" si="27"/>
        <v>2608</v>
      </c>
      <c r="C124">
        <f t="shared" si="16"/>
        <v>1402</v>
      </c>
      <c r="D124" s="55">
        <f t="shared" si="17"/>
        <v>-1.9E-2</v>
      </c>
      <c r="E124" s="55">
        <f t="shared" si="18"/>
        <v>7.6749999999999998</v>
      </c>
      <c r="F124" s="55">
        <f t="shared" si="19"/>
        <v>-9.5000000000000001E-2</v>
      </c>
      <c r="G124" s="55">
        <f t="shared" si="20"/>
        <v>38.375</v>
      </c>
      <c r="H124" s="260">
        <f t="shared" si="21"/>
        <v>-6.7760342368045645E-5</v>
      </c>
      <c r="I124" s="260">
        <f t="shared" si="22"/>
        <v>2.7371611982881596E-2</v>
      </c>
      <c r="K124">
        <f t="shared" si="23"/>
        <v>2608</v>
      </c>
      <c r="M124">
        <v>11433</v>
      </c>
      <c r="N124">
        <v>11600</v>
      </c>
      <c r="O124">
        <v>1841.4499000000001</v>
      </c>
      <c r="P124">
        <v>5802.2498999999998</v>
      </c>
      <c r="S124" t="s">
        <v>5202</v>
      </c>
      <c r="T124">
        <v>2.3E-2</v>
      </c>
      <c r="U124">
        <v>-1.9E-2</v>
      </c>
      <c r="V124">
        <v>-7.6749999999999998</v>
      </c>
      <c r="W124">
        <v>7.6749999999999998</v>
      </c>
      <c r="X124">
        <v>-6.0000000000000001E-3</v>
      </c>
      <c r="Y124">
        <v>0</v>
      </c>
      <c r="Z124">
        <v>0</v>
      </c>
      <c r="AA124">
        <v>0</v>
      </c>
    </row>
    <row r="125" spans="2:27">
      <c r="B125">
        <f>R125</f>
        <v>2609</v>
      </c>
      <c r="C125">
        <f t="shared" si="16"/>
        <v>1402</v>
      </c>
      <c r="D125" s="55">
        <f t="shared" si="17"/>
        <v>-2.3E-2</v>
      </c>
      <c r="E125" s="55">
        <f t="shared" si="18"/>
        <v>3.3370000000000002</v>
      </c>
      <c r="F125" s="55">
        <f t="shared" si="19"/>
        <v>-0.11500000000000002</v>
      </c>
      <c r="G125" s="55">
        <f t="shared" si="20"/>
        <v>16.685000000000002</v>
      </c>
      <c r="H125" s="260">
        <f t="shared" si="21"/>
        <v>-8.202567760342369E-5</v>
      </c>
      <c r="I125" s="260">
        <f t="shared" si="22"/>
        <v>1.1900855920114124E-2</v>
      </c>
      <c r="K125">
        <f t="shared" si="23"/>
        <v>2609</v>
      </c>
      <c r="M125">
        <v>11914</v>
      </c>
      <c r="N125">
        <v>-200</v>
      </c>
      <c r="O125">
        <v>1881.4001000000001</v>
      </c>
      <c r="P125">
        <v>6601.2497000000003</v>
      </c>
      <c r="R125">
        <v>2609</v>
      </c>
      <c r="S125" t="s">
        <v>5195</v>
      </c>
      <c r="T125">
        <v>1.528</v>
      </c>
      <c r="U125">
        <v>-2.3E-2</v>
      </c>
      <c r="V125">
        <v>2.9660000000000002</v>
      </c>
      <c r="W125">
        <v>3.3370000000000002</v>
      </c>
      <c r="X125">
        <v>1E-3</v>
      </c>
      <c r="Y125">
        <v>0</v>
      </c>
      <c r="Z125">
        <v>0</v>
      </c>
      <c r="AA125">
        <v>0</v>
      </c>
    </row>
    <row r="126" spans="2:27">
      <c r="B126">
        <f>B125</f>
        <v>2609</v>
      </c>
      <c r="C126">
        <f t="shared" si="16"/>
        <v>1402</v>
      </c>
      <c r="D126" s="55">
        <f t="shared" si="17"/>
        <v>-2.3E-2</v>
      </c>
      <c r="E126" s="55">
        <f t="shared" si="18"/>
        <v>2.4809999999999999</v>
      </c>
      <c r="F126" s="55">
        <f t="shared" si="19"/>
        <v>-0.11500000000000002</v>
      </c>
      <c r="G126" s="55">
        <f t="shared" si="20"/>
        <v>12.404999999999999</v>
      </c>
      <c r="H126" s="260">
        <f t="shared" si="21"/>
        <v>-8.202567760342369E-5</v>
      </c>
      <c r="I126" s="260">
        <f t="shared" si="22"/>
        <v>8.848074179743223E-3</v>
      </c>
      <c r="K126">
        <f t="shared" si="23"/>
        <v>2609</v>
      </c>
      <c r="M126">
        <v>12515</v>
      </c>
      <c r="N126">
        <v>-200</v>
      </c>
      <c r="O126">
        <v>1931.34</v>
      </c>
      <c r="P126">
        <v>7600</v>
      </c>
      <c r="S126" t="s">
        <v>5196</v>
      </c>
      <c r="T126">
        <v>1.8280000000000001</v>
      </c>
      <c r="U126">
        <v>-2.3E-2</v>
      </c>
      <c r="V126">
        <v>-1.677</v>
      </c>
      <c r="W126">
        <v>2.4809999999999999</v>
      </c>
      <c r="X126">
        <v>-3.0000000000000001E-3</v>
      </c>
      <c r="Y126">
        <v>0</v>
      </c>
      <c r="Z126">
        <v>0</v>
      </c>
      <c r="AA126">
        <v>0</v>
      </c>
    </row>
    <row r="127" spans="2:27">
      <c r="B127">
        <f t="shared" ref="B127:B132" si="28">B126</f>
        <v>2609</v>
      </c>
      <c r="C127">
        <f t="shared" si="16"/>
        <v>1402</v>
      </c>
      <c r="D127" s="55">
        <f t="shared" si="17"/>
        <v>-1.2999999999999999E-2</v>
      </c>
      <c r="E127" s="55">
        <f t="shared" si="18"/>
        <v>2.9350000000000001</v>
      </c>
      <c r="F127" s="55">
        <f t="shared" si="19"/>
        <v>-6.5000000000000002E-2</v>
      </c>
      <c r="G127" s="55">
        <f t="shared" si="20"/>
        <v>14.675000000000001</v>
      </c>
      <c r="H127" s="260">
        <f t="shared" si="21"/>
        <v>-4.6362339514978605E-5</v>
      </c>
      <c r="I127" s="260">
        <f t="shared" si="22"/>
        <v>1.0467189728958631E-2</v>
      </c>
      <c r="K127">
        <f t="shared" si="23"/>
        <v>2609</v>
      </c>
      <c r="S127" t="s">
        <v>5197</v>
      </c>
      <c r="T127">
        <v>-1.7989999999999999</v>
      </c>
      <c r="U127">
        <v>-1.2999999999999999E-2</v>
      </c>
      <c r="V127">
        <v>2.319</v>
      </c>
      <c r="W127">
        <v>2.9350000000000001</v>
      </c>
      <c r="X127">
        <v>0</v>
      </c>
      <c r="Y127">
        <v>0</v>
      </c>
      <c r="Z127">
        <v>0</v>
      </c>
      <c r="AA127">
        <v>0</v>
      </c>
    </row>
    <row r="128" spans="2:27">
      <c r="B128">
        <f t="shared" si="28"/>
        <v>2609</v>
      </c>
      <c r="C128">
        <f t="shared" si="16"/>
        <v>1402</v>
      </c>
      <c r="D128" s="55">
        <f t="shared" si="17"/>
        <v>-1.2999999999999999E-2</v>
      </c>
      <c r="E128" s="55">
        <f t="shared" si="18"/>
        <v>2.766</v>
      </c>
      <c r="F128" s="55">
        <f t="shared" si="19"/>
        <v>-6.5000000000000002E-2</v>
      </c>
      <c r="G128" s="55">
        <f t="shared" si="20"/>
        <v>13.83</v>
      </c>
      <c r="H128" s="260">
        <f t="shared" si="21"/>
        <v>-4.6362339514978605E-5</v>
      </c>
      <c r="I128" s="260">
        <f t="shared" si="22"/>
        <v>9.8644793152639094E-3</v>
      </c>
      <c r="K128">
        <f t="shared" si="23"/>
        <v>2609</v>
      </c>
      <c r="S128" t="s">
        <v>5198</v>
      </c>
      <c r="T128">
        <v>-1.498</v>
      </c>
      <c r="U128">
        <v>-1.2999999999999999E-2</v>
      </c>
      <c r="V128">
        <v>-2.3250000000000002</v>
      </c>
      <c r="W128">
        <v>2.766</v>
      </c>
      <c r="X128">
        <v>-3.0000000000000001E-3</v>
      </c>
      <c r="Y128">
        <v>0</v>
      </c>
      <c r="Z128">
        <v>0</v>
      </c>
      <c r="AA128">
        <v>0</v>
      </c>
    </row>
    <row r="129" spans="2:27">
      <c r="B129">
        <f t="shared" si="28"/>
        <v>2609</v>
      </c>
      <c r="C129">
        <f t="shared" si="16"/>
        <v>1402</v>
      </c>
      <c r="D129" s="55">
        <f t="shared" si="17"/>
        <v>-0.02</v>
      </c>
      <c r="E129" s="55">
        <f t="shared" si="18"/>
        <v>8.157</v>
      </c>
      <c r="F129" s="55">
        <f t="shared" si="19"/>
        <v>-0.1</v>
      </c>
      <c r="G129" s="55">
        <f t="shared" si="20"/>
        <v>40.785000000000004</v>
      </c>
      <c r="H129" s="260">
        <f t="shared" si="21"/>
        <v>-7.1326676176890156E-5</v>
      </c>
      <c r="I129" s="260">
        <f t="shared" si="22"/>
        <v>2.9090584878744653E-2</v>
      </c>
      <c r="K129">
        <f t="shared" si="23"/>
        <v>2609</v>
      </c>
      <c r="S129" t="s">
        <v>5199</v>
      </c>
      <c r="T129">
        <v>1.2999999999999999E-2</v>
      </c>
      <c r="U129">
        <v>-0.02</v>
      </c>
      <c r="V129">
        <v>8.157</v>
      </c>
      <c r="W129">
        <v>8.157</v>
      </c>
      <c r="X129">
        <v>4.0000000000000001E-3</v>
      </c>
      <c r="Y129">
        <v>0</v>
      </c>
      <c r="Z129">
        <v>0</v>
      </c>
      <c r="AA129">
        <v>0</v>
      </c>
    </row>
    <row r="130" spans="2:27">
      <c r="B130">
        <f t="shared" si="28"/>
        <v>2609</v>
      </c>
      <c r="C130">
        <f t="shared" si="16"/>
        <v>1402</v>
      </c>
      <c r="D130" s="55">
        <f t="shared" si="17"/>
        <v>-1.9E-2</v>
      </c>
      <c r="E130" s="55">
        <f t="shared" si="18"/>
        <v>7.391</v>
      </c>
      <c r="F130" s="55">
        <f t="shared" si="19"/>
        <v>-9.5000000000000001E-2</v>
      </c>
      <c r="G130" s="55">
        <f t="shared" si="20"/>
        <v>36.955000000000005</v>
      </c>
      <c r="H130" s="260">
        <f t="shared" si="21"/>
        <v>-6.7760342368045645E-5</v>
      </c>
      <c r="I130" s="260">
        <f t="shared" si="22"/>
        <v>2.6358773181169762E-2</v>
      </c>
      <c r="K130">
        <f t="shared" si="23"/>
        <v>2609</v>
      </c>
      <c r="S130" t="s">
        <v>5200</v>
      </c>
      <c r="T130">
        <v>1.0149999999999999</v>
      </c>
      <c r="U130">
        <v>-1.9E-2</v>
      </c>
      <c r="V130">
        <v>-7.3209999999999997</v>
      </c>
      <c r="W130">
        <v>7.391</v>
      </c>
      <c r="X130">
        <v>-7.0000000000000001E-3</v>
      </c>
      <c r="Y130">
        <v>0</v>
      </c>
      <c r="Z130">
        <v>0</v>
      </c>
      <c r="AA130">
        <v>0</v>
      </c>
    </row>
    <row r="131" spans="2:27">
      <c r="B131">
        <f>B130</f>
        <v>2609</v>
      </c>
      <c r="C131">
        <f t="shared" si="16"/>
        <v>1402</v>
      </c>
      <c r="D131" s="55">
        <f t="shared" si="17"/>
        <v>-1.7000000000000001E-2</v>
      </c>
      <c r="E131" s="55">
        <f t="shared" si="18"/>
        <v>8.0229999999999997</v>
      </c>
      <c r="F131" s="55">
        <f t="shared" si="19"/>
        <v>-8.5000000000000006E-2</v>
      </c>
      <c r="G131" s="55">
        <f t="shared" si="20"/>
        <v>40.115000000000002</v>
      </c>
      <c r="H131" s="260">
        <f t="shared" si="21"/>
        <v>-6.0627674750356636E-5</v>
      </c>
      <c r="I131" s="260">
        <f t="shared" si="22"/>
        <v>2.8612696148359488E-2</v>
      </c>
      <c r="K131">
        <f t="shared" si="23"/>
        <v>2609</v>
      </c>
      <c r="S131" t="s">
        <v>5201</v>
      </c>
      <c r="T131">
        <v>-0.98499999999999999</v>
      </c>
      <c r="U131">
        <v>-1.7000000000000001E-2</v>
      </c>
      <c r="V131">
        <v>7.9630000000000001</v>
      </c>
      <c r="W131">
        <v>8.0229999999999997</v>
      </c>
      <c r="X131">
        <v>4.0000000000000001E-3</v>
      </c>
      <c r="Y131">
        <v>0</v>
      </c>
      <c r="Z131">
        <v>0</v>
      </c>
      <c r="AA131">
        <v>0</v>
      </c>
    </row>
    <row r="132" spans="2:27">
      <c r="B132">
        <f t="shared" si="28"/>
        <v>2609</v>
      </c>
      <c r="C132">
        <f t="shared" si="16"/>
        <v>1402</v>
      </c>
      <c r="D132" s="55">
        <f t="shared" si="17"/>
        <v>-1.6E-2</v>
      </c>
      <c r="E132" s="55">
        <f t="shared" si="18"/>
        <v>7.5149999999999997</v>
      </c>
      <c r="F132" s="55">
        <f t="shared" si="19"/>
        <v>-0.08</v>
      </c>
      <c r="G132" s="55">
        <f t="shared" si="20"/>
        <v>37.574999999999996</v>
      </c>
      <c r="H132" s="260">
        <f t="shared" si="21"/>
        <v>-5.7061340941512125E-5</v>
      </c>
      <c r="I132" s="260">
        <f t="shared" si="22"/>
        <v>2.6800998573466472E-2</v>
      </c>
      <c r="K132">
        <f t="shared" si="23"/>
        <v>2609</v>
      </c>
      <c r="S132" t="s">
        <v>5202</v>
      </c>
      <c r="T132">
        <v>1.7000000000000001E-2</v>
      </c>
      <c r="U132">
        <v>-1.6E-2</v>
      </c>
      <c r="V132">
        <v>-7.5149999999999997</v>
      </c>
      <c r="W132">
        <v>7.5149999999999997</v>
      </c>
      <c r="X132">
        <v>-7.0000000000000001E-3</v>
      </c>
      <c r="Y132">
        <v>0</v>
      </c>
      <c r="Z132">
        <v>0</v>
      </c>
      <c r="AA132">
        <v>0</v>
      </c>
    </row>
    <row r="133" spans="2:27">
      <c r="B133">
        <f>R133</f>
        <v>2610</v>
      </c>
      <c r="C133">
        <f t="shared" si="16"/>
        <v>1402</v>
      </c>
      <c r="D133" s="55">
        <f t="shared" si="17"/>
        <v>-4.2000000000000003E-2</v>
      </c>
      <c r="E133" s="55">
        <f t="shared" si="18"/>
        <v>3.4769999999999999</v>
      </c>
      <c r="F133" s="55">
        <f t="shared" si="19"/>
        <v>-0.21000000000000002</v>
      </c>
      <c r="G133" s="55">
        <f t="shared" si="20"/>
        <v>17.384999999999998</v>
      </c>
      <c r="H133" s="260">
        <f t="shared" si="21"/>
        <v>-1.4978601997146934E-4</v>
      </c>
      <c r="I133" s="260">
        <f t="shared" si="22"/>
        <v>1.2400142653352353E-2</v>
      </c>
      <c r="K133">
        <f t="shared" si="23"/>
        <v>2610</v>
      </c>
      <c r="R133">
        <v>2610</v>
      </c>
      <c r="S133" t="s">
        <v>5195</v>
      </c>
      <c r="T133">
        <v>1.524</v>
      </c>
      <c r="U133">
        <v>-4.2000000000000003E-2</v>
      </c>
      <c r="V133">
        <v>3.125</v>
      </c>
      <c r="W133">
        <v>3.4769999999999999</v>
      </c>
      <c r="X133">
        <v>0</v>
      </c>
      <c r="Y133">
        <v>0</v>
      </c>
      <c r="Z133">
        <v>0</v>
      </c>
      <c r="AA133">
        <v>0</v>
      </c>
    </row>
    <row r="134" spans="2:27">
      <c r="B134">
        <f>B133</f>
        <v>2610</v>
      </c>
      <c r="C134">
        <f t="shared" si="16"/>
        <v>1402</v>
      </c>
      <c r="D134" s="55">
        <f t="shared" si="17"/>
        <v>-4.9000000000000002E-2</v>
      </c>
      <c r="E134" s="55">
        <f t="shared" si="18"/>
        <v>2.302</v>
      </c>
      <c r="F134" s="55">
        <f t="shared" si="19"/>
        <v>-0.24500000000000005</v>
      </c>
      <c r="G134" s="55">
        <f t="shared" si="20"/>
        <v>11.510000000000002</v>
      </c>
      <c r="H134" s="260">
        <f t="shared" si="21"/>
        <v>-1.7475035663338091E-4</v>
      </c>
      <c r="I134" s="260">
        <f t="shared" si="22"/>
        <v>8.2097004279600583E-3</v>
      </c>
      <c r="K134">
        <f t="shared" si="23"/>
        <v>2610</v>
      </c>
      <c r="S134" t="s">
        <v>5196</v>
      </c>
      <c r="T134">
        <v>1.8280000000000001</v>
      </c>
      <c r="U134">
        <v>-4.9000000000000002E-2</v>
      </c>
      <c r="V134">
        <v>-1.399</v>
      </c>
      <c r="W134">
        <v>2.302</v>
      </c>
      <c r="X134">
        <v>-2E-3</v>
      </c>
      <c r="Y134">
        <v>0</v>
      </c>
      <c r="Z134">
        <v>0</v>
      </c>
      <c r="AA134">
        <v>0</v>
      </c>
    </row>
    <row r="135" spans="2:27">
      <c r="B135">
        <f t="shared" ref="B135:B140" si="29">B134</f>
        <v>2610</v>
      </c>
      <c r="C135">
        <f t="shared" si="16"/>
        <v>1402</v>
      </c>
      <c r="D135" s="55">
        <f t="shared" si="17"/>
        <v>1.4E-2</v>
      </c>
      <c r="E135" s="55">
        <f t="shared" si="18"/>
        <v>2.5950000000000002</v>
      </c>
      <c r="F135" s="55">
        <f t="shared" si="19"/>
        <v>7.0000000000000007E-2</v>
      </c>
      <c r="G135" s="55">
        <f t="shared" si="20"/>
        <v>12.975000000000001</v>
      </c>
      <c r="H135" s="260">
        <f t="shared" si="21"/>
        <v>4.9928673323823116E-5</v>
      </c>
      <c r="I135" s="260">
        <f t="shared" si="22"/>
        <v>9.2546362339514989E-3</v>
      </c>
      <c r="K135">
        <f t="shared" si="23"/>
        <v>2610</v>
      </c>
      <c r="S135" t="s">
        <v>5197</v>
      </c>
      <c r="T135">
        <v>-1.776</v>
      </c>
      <c r="U135">
        <v>1.4E-2</v>
      </c>
      <c r="V135">
        <v>1.8919999999999999</v>
      </c>
      <c r="W135">
        <v>2.5950000000000002</v>
      </c>
      <c r="X135">
        <v>-1E-3</v>
      </c>
      <c r="Y135">
        <v>0</v>
      </c>
      <c r="Z135">
        <v>0</v>
      </c>
      <c r="AA135">
        <v>0</v>
      </c>
    </row>
    <row r="136" spans="2:27">
      <c r="B136">
        <f t="shared" si="29"/>
        <v>2610</v>
      </c>
      <c r="C136">
        <f t="shared" si="16"/>
        <v>1402</v>
      </c>
      <c r="D136" s="55">
        <f t="shared" si="17"/>
        <v>7.0000000000000001E-3</v>
      </c>
      <c r="E136" s="55">
        <f t="shared" si="18"/>
        <v>3.016</v>
      </c>
      <c r="F136" s="55">
        <f t="shared" si="19"/>
        <v>3.5000000000000003E-2</v>
      </c>
      <c r="G136" s="55">
        <f t="shared" si="20"/>
        <v>15.08</v>
      </c>
      <c r="H136" s="260">
        <f t="shared" si="21"/>
        <v>2.4964336661911558E-5</v>
      </c>
      <c r="I136" s="260">
        <f t="shared" si="22"/>
        <v>1.0756062767475035E-2</v>
      </c>
      <c r="K136">
        <f t="shared" si="23"/>
        <v>2610</v>
      </c>
      <c r="S136" t="s">
        <v>5198</v>
      </c>
      <c r="T136">
        <v>-1.472</v>
      </c>
      <c r="U136">
        <v>7.0000000000000001E-3</v>
      </c>
      <c r="V136">
        <v>-2.6320000000000001</v>
      </c>
      <c r="W136">
        <v>3.016</v>
      </c>
      <c r="X136">
        <v>-3.0000000000000001E-3</v>
      </c>
      <c r="Y136">
        <v>0</v>
      </c>
      <c r="Z136">
        <v>0</v>
      </c>
      <c r="AA136">
        <v>0</v>
      </c>
    </row>
    <row r="137" spans="2:27">
      <c r="B137">
        <f t="shared" si="29"/>
        <v>2610</v>
      </c>
      <c r="C137">
        <f t="shared" si="16"/>
        <v>1402</v>
      </c>
      <c r="D137" s="55">
        <f t="shared" si="17"/>
        <v>-1.4999999999999999E-2</v>
      </c>
      <c r="E137" s="55">
        <f t="shared" si="18"/>
        <v>7.9710000000000001</v>
      </c>
      <c r="F137" s="55">
        <f t="shared" si="19"/>
        <v>-7.4999999999999997E-2</v>
      </c>
      <c r="G137" s="55">
        <f t="shared" si="20"/>
        <v>39.855000000000004</v>
      </c>
      <c r="H137" s="260">
        <f t="shared" si="21"/>
        <v>-5.3495007132667614E-5</v>
      </c>
      <c r="I137" s="260">
        <f t="shared" si="22"/>
        <v>2.8427246790299576E-2</v>
      </c>
      <c r="K137">
        <f t="shared" si="23"/>
        <v>2610</v>
      </c>
      <c r="S137" t="s">
        <v>5199</v>
      </c>
      <c r="T137">
        <v>1.4999999999999999E-2</v>
      </c>
      <c r="U137">
        <v>-1.4999999999999999E-2</v>
      </c>
      <c r="V137">
        <v>7.9710000000000001</v>
      </c>
      <c r="W137">
        <v>7.9710000000000001</v>
      </c>
      <c r="X137">
        <v>3.0000000000000001E-3</v>
      </c>
      <c r="Y137">
        <v>0</v>
      </c>
      <c r="Z137">
        <v>0</v>
      </c>
      <c r="AA137">
        <v>0</v>
      </c>
    </row>
    <row r="138" spans="2:27">
      <c r="B138">
        <f t="shared" si="29"/>
        <v>2610</v>
      </c>
      <c r="C138">
        <f t="shared" si="16"/>
        <v>1402</v>
      </c>
      <c r="D138" s="55">
        <f t="shared" si="17"/>
        <v>-3.6999999999999998E-2</v>
      </c>
      <c r="E138" s="55">
        <f t="shared" si="18"/>
        <v>7.1820000000000004</v>
      </c>
      <c r="F138" s="55">
        <f t="shared" si="19"/>
        <v>-0.185</v>
      </c>
      <c r="G138" s="55">
        <f t="shared" si="20"/>
        <v>35.910000000000004</v>
      </c>
      <c r="H138" s="260">
        <f t="shared" si="21"/>
        <v>-1.3195435092724678E-4</v>
      </c>
      <c r="I138" s="260">
        <f t="shared" si="22"/>
        <v>2.5613409415121257E-2</v>
      </c>
      <c r="K138">
        <f t="shared" si="23"/>
        <v>2610</v>
      </c>
      <c r="S138" t="s">
        <v>5200</v>
      </c>
      <c r="T138">
        <v>1.0269999999999999</v>
      </c>
      <c r="U138">
        <v>-3.6999999999999998E-2</v>
      </c>
      <c r="V138">
        <v>-7.1079999999999997</v>
      </c>
      <c r="W138">
        <v>7.1820000000000004</v>
      </c>
      <c r="X138">
        <v>-6.0000000000000001E-3</v>
      </c>
      <c r="Y138">
        <v>0</v>
      </c>
      <c r="Z138">
        <v>0</v>
      </c>
      <c r="AA138">
        <v>0</v>
      </c>
    </row>
    <row r="139" spans="2:27">
      <c r="B139">
        <f>B138</f>
        <v>2610</v>
      </c>
      <c r="C139">
        <f t="shared" si="16"/>
        <v>1402</v>
      </c>
      <c r="D139" s="55">
        <f t="shared" si="17"/>
        <v>2E-3</v>
      </c>
      <c r="E139" s="55">
        <f t="shared" si="18"/>
        <v>7.6630000000000003</v>
      </c>
      <c r="F139" s="55">
        <f t="shared" si="19"/>
        <v>0.01</v>
      </c>
      <c r="G139" s="55">
        <f t="shared" si="20"/>
        <v>38.315000000000005</v>
      </c>
      <c r="H139" s="260">
        <f t="shared" si="21"/>
        <v>7.1326676176890156E-6</v>
      </c>
      <c r="I139" s="260">
        <f t="shared" si="22"/>
        <v>2.7328815977175468E-2</v>
      </c>
      <c r="K139">
        <f t="shared" si="23"/>
        <v>2610</v>
      </c>
      <c r="S139" t="s">
        <v>5201</v>
      </c>
      <c r="T139">
        <v>-0.97499999999999998</v>
      </c>
      <c r="U139">
        <v>2E-3</v>
      </c>
      <c r="V139">
        <v>7.601</v>
      </c>
      <c r="W139">
        <v>7.6630000000000003</v>
      </c>
      <c r="X139">
        <v>3.0000000000000001E-3</v>
      </c>
      <c r="Y139">
        <v>0</v>
      </c>
      <c r="Z139">
        <v>0</v>
      </c>
      <c r="AA139">
        <v>0</v>
      </c>
    </row>
    <row r="140" spans="2:27">
      <c r="B140">
        <f t="shared" si="29"/>
        <v>2610</v>
      </c>
      <c r="C140">
        <f t="shared" si="16"/>
        <v>1402</v>
      </c>
      <c r="D140" s="55">
        <f t="shared" si="17"/>
        <v>-0.02</v>
      </c>
      <c r="E140" s="55">
        <f t="shared" si="18"/>
        <v>7.4779999999999998</v>
      </c>
      <c r="F140" s="55">
        <f t="shared" si="19"/>
        <v>-0.1</v>
      </c>
      <c r="G140" s="55">
        <f t="shared" si="20"/>
        <v>37.39</v>
      </c>
      <c r="H140" s="260">
        <f t="shared" si="21"/>
        <v>-7.1326676176890156E-5</v>
      </c>
      <c r="I140" s="260">
        <f t="shared" si="22"/>
        <v>2.6669044222539229E-2</v>
      </c>
      <c r="K140">
        <f t="shared" si="23"/>
        <v>2610</v>
      </c>
      <c r="S140" t="s">
        <v>5202</v>
      </c>
      <c r="T140">
        <v>3.6999999999999998E-2</v>
      </c>
      <c r="U140">
        <v>-0.02</v>
      </c>
      <c r="V140">
        <v>-7.4779999999999998</v>
      </c>
      <c r="W140">
        <v>7.4779999999999998</v>
      </c>
      <c r="X140">
        <v>-6.0000000000000001E-3</v>
      </c>
      <c r="Y140">
        <v>0</v>
      </c>
      <c r="Z140">
        <v>0</v>
      </c>
      <c r="AA140">
        <v>0</v>
      </c>
    </row>
    <row r="141" spans="2:27">
      <c r="B141">
        <f>R141</f>
        <v>2611</v>
      </c>
      <c r="C141">
        <f t="shared" si="16"/>
        <v>1402</v>
      </c>
      <c r="D141" s="55">
        <f t="shared" si="17"/>
        <v>-1.0999999999999999E-2</v>
      </c>
      <c r="E141" s="55">
        <f t="shared" si="18"/>
        <v>3.891</v>
      </c>
      <c r="F141" s="55">
        <f t="shared" si="19"/>
        <v>-5.5000000000000007E-2</v>
      </c>
      <c r="G141" s="55">
        <f t="shared" si="20"/>
        <v>19.455000000000002</v>
      </c>
      <c r="H141" s="260">
        <f t="shared" si="21"/>
        <v>-3.9229671897289589E-5</v>
      </c>
      <c r="I141" s="260">
        <f t="shared" si="22"/>
        <v>1.3876604850213982E-2</v>
      </c>
      <c r="K141">
        <f t="shared" si="23"/>
        <v>2611</v>
      </c>
      <c r="R141">
        <v>2611</v>
      </c>
      <c r="S141" t="s">
        <v>5195</v>
      </c>
      <c r="T141">
        <v>1.6919999999999999</v>
      </c>
      <c r="U141">
        <v>-1.0999999999999999E-2</v>
      </c>
      <c r="V141">
        <v>3.504</v>
      </c>
      <c r="W141">
        <v>3.891</v>
      </c>
      <c r="X141">
        <v>3.0000000000000001E-3</v>
      </c>
      <c r="Y141">
        <v>0</v>
      </c>
      <c r="Z141">
        <v>0</v>
      </c>
      <c r="AA141">
        <v>0</v>
      </c>
    </row>
    <row r="142" spans="2:27">
      <c r="B142">
        <f>B141</f>
        <v>2611</v>
      </c>
      <c r="C142">
        <f t="shared" si="16"/>
        <v>1402</v>
      </c>
      <c r="D142" s="55">
        <f t="shared" si="17"/>
        <v>-8.9999999999999993E-3</v>
      </c>
      <c r="E142" s="55">
        <f t="shared" si="18"/>
        <v>2.0169999999999999</v>
      </c>
      <c r="F142" s="55">
        <f t="shared" si="19"/>
        <v>-4.4999999999999998E-2</v>
      </c>
      <c r="G142" s="55">
        <f t="shared" si="20"/>
        <v>10.085000000000001</v>
      </c>
      <c r="H142" s="260">
        <f t="shared" si="21"/>
        <v>-3.2097004279600567E-5</v>
      </c>
      <c r="I142" s="260">
        <f t="shared" si="22"/>
        <v>7.1932952924393728E-3</v>
      </c>
      <c r="K142">
        <f t="shared" si="23"/>
        <v>2611</v>
      </c>
      <c r="S142" t="s">
        <v>5196</v>
      </c>
      <c r="T142">
        <v>1.9</v>
      </c>
      <c r="U142">
        <v>-8.9999999999999993E-3</v>
      </c>
      <c r="V142">
        <v>-0.67700000000000005</v>
      </c>
      <c r="W142">
        <v>2.0169999999999999</v>
      </c>
      <c r="X142">
        <v>-1E-3</v>
      </c>
      <c r="Y142">
        <v>0</v>
      </c>
      <c r="Z142">
        <v>-1E-3</v>
      </c>
      <c r="AA142">
        <v>-1E-3</v>
      </c>
    </row>
    <row r="143" spans="2:27">
      <c r="B143">
        <f t="shared" ref="B143:B148" si="30">B142</f>
        <v>2611</v>
      </c>
      <c r="C143">
        <f t="shared" si="16"/>
        <v>1402</v>
      </c>
      <c r="D143" s="55">
        <f t="shared" si="17"/>
        <v>-8.0000000000000002E-3</v>
      </c>
      <c r="E143" s="55">
        <f t="shared" si="18"/>
        <v>2.2509999999999999</v>
      </c>
      <c r="F143" s="55">
        <f t="shared" si="19"/>
        <v>-0.04</v>
      </c>
      <c r="G143" s="55">
        <f t="shared" si="20"/>
        <v>11.255000000000001</v>
      </c>
      <c r="H143" s="260">
        <f t="shared" si="21"/>
        <v>-2.8530670470756063E-5</v>
      </c>
      <c r="I143" s="260">
        <f t="shared" si="22"/>
        <v>8.0278174037089877E-3</v>
      </c>
      <c r="K143">
        <f t="shared" si="23"/>
        <v>2611</v>
      </c>
      <c r="S143" t="s">
        <v>5197</v>
      </c>
      <c r="T143">
        <v>-1.8540000000000001</v>
      </c>
      <c r="U143">
        <v>-8.0000000000000002E-3</v>
      </c>
      <c r="V143">
        <v>1.2769999999999999</v>
      </c>
      <c r="W143">
        <v>2.2509999999999999</v>
      </c>
      <c r="X143">
        <v>1E-3</v>
      </c>
      <c r="Y143">
        <v>0</v>
      </c>
      <c r="Z143">
        <v>2E-3</v>
      </c>
      <c r="AA143">
        <v>2E-3</v>
      </c>
    </row>
    <row r="144" spans="2:27">
      <c r="B144">
        <f t="shared" si="30"/>
        <v>2611</v>
      </c>
      <c r="C144">
        <f t="shared" si="16"/>
        <v>1402</v>
      </c>
      <c r="D144" s="55">
        <f t="shared" si="17"/>
        <v>-6.0000000000000001E-3</v>
      </c>
      <c r="E144" s="55">
        <f t="shared" si="18"/>
        <v>3.3370000000000002</v>
      </c>
      <c r="F144" s="55">
        <f t="shared" si="19"/>
        <v>-3.0000000000000006E-2</v>
      </c>
      <c r="G144" s="55">
        <f t="shared" si="20"/>
        <v>16.685000000000002</v>
      </c>
      <c r="H144" s="260">
        <f t="shared" si="21"/>
        <v>-2.139800285306705E-5</v>
      </c>
      <c r="I144" s="260">
        <f t="shared" si="22"/>
        <v>1.1900855920114124E-2</v>
      </c>
      <c r="K144">
        <f t="shared" si="23"/>
        <v>2611</v>
      </c>
      <c r="S144" t="s">
        <v>5198</v>
      </c>
      <c r="T144">
        <v>-1.6459999999999999</v>
      </c>
      <c r="U144">
        <v>-6.0000000000000001E-3</v>
      </c>
      <c r="V144">
        <v>-2.9039999999999999</v>
      </c>
      <c r="W144">
        <v>3.3370000000000002</v>
      </c>
      <c r="X144">
        <v>-3.0000000000000001E-3</v>
      </c>
      <c r="Y144">
        <v>0</v>
      </c>
      <c r="Z144">
        <v>1E-3</v>
      </c>
      <c r="AA144">
        <v>1E-3</v>
      </c>
    </row>
    <row r="145" spans="2:27">
      <c r="B145">
        <f t="shared" si="30"/>
        <v>2611</v>
      </c>
      <c r="C145">
        <f t="shared" si="16"/>
        <v>1402</v>
      </c>
      <c r="D145" s="55">
        <f t="shared" si="17"/>
        <v>-1.2999999999999999E-2</v>
      </c>
      <c r="E145" s="55">
        <f t="shared" si="18"/>
        <v>7.6050000000000004</v>
      </c>
      <c r="F145" s="55">
        <f t="shared" si="19"/>
        <v>-6.5000000000000002E-2</v>
      </c>
      <c r="G145" s="55">
        <f t="shared" si="20"/>
        <v>38.025000000000006</v>
      </c>
      <c r="H145" s="260">
        <f t="shared" si="21"/>
        <v>-4.6362339514978605E-5</v>
      </c>
      <c r="I145" s="260">
        <f t="shared" si="22"/>
        <v>2.7121968616262485E-2</v>
      </c>
      <c r="K145">
        <f t="shared" si="23"/>
        <v>2611</v>
      </c>
      <c r="S145" t="s">
        <v>5199</v>
      </c>
      <c r="T145">
        <v>0.20899999999999999</v>
      </c>
      <c r="U145">
        <v>-1.2999999999999999E-2</v>
      </c>
      <c r="V145">
        <v>7.6020000000000003</v>
      </c>
      <c r="W145">
        <v>7.6050000000000004</v>
      </c>
      <c r="X145">
        <v>6.0000000000000001E-3</v>
      </c>
      <c r="Y145">
        <v>0</v>
      </c>
      <c r="Z145">
        <v>2E-3</v>
      </c>
      <c r="AA145">
        <v>1E-3</v>
      </c>
    </row>
    <row r="146" spans="2:27">
      <c r="B146">
        <f t="shared" si="30"/>
        <v>2611</v>
      </c>
      <c r="C146">
        <f t="shared" si="16"/>
        <v>1402</v>
      </c>
      <c r="D146" s="55">
        <f t="shared" si="17"/>
        <v>-5.0000000000000001E-3</v>
      </c>
      <c r="E146" s="55">
        <f t="shared" si="18"/>
        <v>6.3979999999999997</v>
      </c>
      <c r="F146" s="55">
        <f t="shared" si="19"/>
        <v>-2.5000000000000001E-2</v>
      </c>
      <c r="G146" s="55">
        <f t="shared" si="20"/>
        <v>31.99</v>
      </c>
      <c r="H146" s="260">
        <f t="shared" si="21"/>
        <v>-1.7831669044222539E-5</v>
      </c>
      <c r="I146" s="260">
        <f t="shared" si="22"/>
        <v>2.2817403708987161E-2</v>
      </c>
      <c r="K146">
        <f t="shared" si="23"/>
        <v>2611</v>
      </c>
      <c r="S146" t="s">
        <v>5200</v>
      </c>
      <c r="T146">
        <v>0.90200000000000002</v>
      </c>
      <c r="U146">
        <v>-5.0000000000000001E-3</v>
      </c>
      <c r="V146">
        <v>-6.3339999999999996</v>
      </c>
      <c r="W146">
        <v>6.3979999999999997</v>
      </c>
      <c r="X146">
        <v>-6.0000000000000001E-3</v>
      </c>
      <c r="Y146">
        <v>0</v>
      </c>
      <c r="Z146">
        <v>-2E-3</v>
      </c>
      <c r="AA146">
        <v>-1E-3</v>
      </c>
    </row>
    <row r="147" spans="2:27">
      <c r="B147">
        <f>B146</f>
        <v>2611</v>
      </c>
      <c r="C147">
        <f t="shared" si="16"/>
        <v>1402</v>
      </c>
      <c r="D147" s="55">
        <f t="shared" si="17"/>
        <v>-1.2E-2</v>
      </c>
      <c r="E147" s="55">
        <f t="shared" si="18"/>
        <v>6.9870000000000001</v>
      </c>
      <c r="F147" s="55">
        <f t="shared" si="19"/>
        <v>-6.0000000000000012E-2</v>
      </c>
      <c r="G147" s="55">
        <f t="shared" si="20"/>
        <v>34.935000000000002</v>
      </c>
      <c r="H147" s="260">
        <f t="shared" si="21"/>
        <v>-4.2796005706134101E-5</v>
      </c>
      <c r="I147" s="260">
        <f t="shared" si="22"/>
        <v>2.4917974322396577E-2</v>
      </c>
      <c r="K147">
        <f t="shared" si="23"/>
        <v>2611</v>
      </c>
      <c r="S147" t="s">
        <v>5201</v>
      </c>
      <c r="T147">
        <v>-0.85499999999999998</v>
      </c>
      <c r="U147">
        <v>-1.2E-2</v>
      </c>
      <c r="V147">
        <v>6.9340000000000002</v>
      </c>
      <c r="W147">
        <v>6.9870000000000001</v>
      </c>
      <c r="X147">
        <v>6.0000000000000001E-3</v>
      </c>
      <c r="Y147">
        <v>0</v>
      </c>
      <c r="Z147">
        <v>2E-3</v>
      </c>
      <c r="AA147">
        <v>2E-3</v>
      </c>
    </row>
    <row r="148" spans="2:27">
      <c r="B148">
        <f t="shared" si="30"/>
        <v>2611</v>
      </c>
      <c r="C148">
        <f t="shared" si="16"/>
        <v>1402</v>
      </c>
      <c r="D148" s="55">
        <f t="shared" si="17"/>
        <v>-4.0000000000000001E-3</v>
      </c>
      <c r="E148" s="55">
        <f t="shared" si="18"/>
        <v>7.0039999999999996</v>
      </c>
      <c r="F148" s="55">
        <f t="shared" si="19"/>
        <v>-0.02</v>
      </c>
      <c r="G148" s="55">
        <f t="shared" si="20"/>
        <v>35.020000000000003</v>
      </c>
      <c r="H148" s="260">
        <f t="shared" si="21"/>
        <v>-1.4265335235378031E-5</v>
      </c>
      <c r="I148" s="260">
        <f t="shared" si="22"/>
        <v>2.4978601997146934E-2</v>
      </c>
      <c r="K148">
        <f t="shared" si="23"/>
        <v>2611</v>
      </c>
      <c r="S148" t="s">
        <v>5202</v>
      </c>
      <c r="T148">
        <v>-0.16200000000000001</v>
      </c>
      <c r="U148">
        <v>-4.0000000000000001E-3</v>
      </c>
      <c r="V148">
        <v>-7.0019999999999998</v>
      </c>
      <c r="W148">
        <v>7.0039999999999996</v>
      </c>
      <c r="X148">
        <v>-6.0000000000000001E-3</v>
      </c>
      <c r="Y148">
        <v>0</v>
      </c>
      <c r="Z148">
        <v>-1E-3</v>
      </c>
      <c r="AA148">
        <v>-1E-3</v>
      </c>
    </row>
    <row r="149" spans="2:27">
      <c r="B149">
        <f>R149</f>
        <v>3235</v>
      </c>
      <c r="C149">
        <f t="shared" si="16"/>
        <v>1451.94</v>
      </c>
      <c r="D149" s="55">
        <f t="shared" si="17"/>
        <v>-2.1999999999999999E-2</v>
      </c>
      <c r="E149" s="55">
        <f t="shared" si="18"/>
        <v>2.851</v>
      </c>
      <c r="F149" s="55">
        <f t="shared" si="19"/>
        <v>-0.11000000000000001</v>
      </c>
      <c r="G149" s="55">
        <f t="shared" si="20"/>
        <v>14.255000000000003</v>
      </c>
      <c r="H149" s="260">
        <f t="shared" si="21"/>
        <v>-7.576070636527681E-5</v>
      </c>
      <c r="I149" s="260">
        <f t="shared" si="22"/>
        <v>9.8178988112456456E-3</v>
      </c>
      <c r="K149">
        <f t="shared" si="23"/>
        <v>3235</v>
      </c>
      <c r="R149">
        <v>3235</v>
      </c>
      <c r="S149" t="s">
        <v>5195</v>
      </c>
      <c r="T149">
        <v>2.847</v>
      </c>
      <c r="U149">
        <v>-2.1999999999999999E-2</v>
      </c>
      <c r="V149">
        <v>0.14499999999999999</v>
      </c>
      <c r="W149">
        <v>2.851</v>
      </c>
      <c r="X149">
        <v>0</v>
      </c>
      <c r="Y149">
        <v>0</v>
      </c>
      <c r="Z149">
        <v>-4.0000000000000001E-3</v>
      </c>
      <c r="AA149">
        <v>-4.0000000000000001E-3</v>
      </c>
    </row>
    <row r="150" spans="2:27">
      <c r="B150">
        <f>B149</f>
        <v>3235</v>
      </c>
      <c r="C150">
        <f t="shared" si="16"/>
        <v>1451.94</v>
      </c>
      <c r="D150" s="55">
        <f t="shared" si="17"/>
        <v>4.0000000000000001E-3</v>
      </c>
      <c r="E150" s="55">
        <f t="shared" si="18"/>
        <v>3.76</v>
      </c>
      <c r="F150" s="55">
        <f t="shared" si="19"/>
        <v>0.02</v>
      </c>
      <c r="G150" s="55">
        <f t="shared" si="20"/>
        <v>18.8</v>
      </c>
      <c r="H150" s="260">
        <f t="shared" si="21"/>
        <v>1.3774673884595782E-5</v>
      </c>
      <c r="I150" s="260">
        <f t="shared" si="22"/>
        <v>1.2948193451520035E-2</v>
      </c>
      <c r="K150">
        <f t="shared" si="23"/>
        <v>3235</v>
      </c>
      <c r="S150" t="s">
        <v>5196</v>
      </c>
      <c r="T150">
        <v>3.5880000000000001</v>
      </c>
      <c r="U150">
        <v>4.0000000000000001E-3</v>
      </c>
      <c r="V150">
        <v>-1.125</v>
      </c>
      <c r="W150">
        <v>3.76</v>
      </c>
      <c r="X150">
        <v>-1E-3</v>
      </c>
      <c r="Y150">
        <v>0</v>
      </c>
      <c r="Z150">
        <v>-4.0000000000000001E-3</v>
      </c>
      <c r="AA150">
        <v>-4.0000000000000001E-3</v>
      </c>
    </row>
    <row r="151" spans="2:27">
      <c r="B151">
        <f t="shared" ref="B151:B156" si="31">B150</f>
        <v>3235</v>
      </c>
      <c r="C151">
        <f t="shared" si="16"/>
        <v>1451.94</v>
      </c>
      <c r="D151" s="55">
        <f t="shared" si="17"/>
        <v>-6.7000000000000004E-2</v>
      </c>
      <c r="E151" s="55">
        <f t="shared" si="18"/>
        <v>3.8460000000000001</v>
      </c>
      <c r="F151" s="55">
        <f t="shared" si="19"/>
        <v>-0.33500000000000002</v>
      </c>
      <c r="G151" s="55">
        <f t="shared" si="20"/>
        <v>19.23</v>
      </c>
      <c r="H151" s="260">
        <f t="shared" si="21"/>
        <v>-2.3072578756697936E-4</v>
      </c>
      <c r="I151" s="260">
        <f t="shared" si="22"/>
        <v>1.3244348940038845E-2</v>
      </c>
      <c r="K151">
        <f t="shared" si="23"/>
        <v>3235</v>
      </c>
      <c r="S151" t="s">
        <v>5197</v>
      </c>
      <c r="T151">
        <v>-3.5659999999999998</v>
      </c>
      <c r="U151">
        <v>-6.7000000000000004E-2</v>
      </c>
      <c r="V151">
        <v>1.4390000000000001</v>
      </c>
      <c r="W151">
        <v>3.8460000000000001</v>
      </c>
      <c r="X151">
        <v>1E-3</v>
      </c>
      <c r="Y151">
        <v>-1E-3</v>
      </c>
      <c r="Z151">
        <v>0</v>
      </c>
      <c r="AA151">
        <v>-1E-3</v>
      </c>
    </row>
    <row r="152" spans="2:27">
      <c r="B152">
        <f t="shared" si="31"/>
        <v>3235</v>
      </c>
      <c r="C152">
        <f t="shared" si="16"/>
        <v>1451.94</v>
      </c>
      <c r="D152" s="55">
        <f t="shared" si="17"/>
        <v>-0.04</v>
      </c>
      <c r="E152" s="55">
        <f t="shared" si="18"/>
        <v>2.831</v>
      </c>
      <c r="F152" s="55">
        <f t="shared" si="19"/>
        <v>-0.2</v>
      </c>
      <c r="G152" s="55">
        <f t="shared" si="20"/>
        <v>14.155000000000001</v>
      </c>
      <c r="H152" s="260">
        <f t="shared" si="21"/>
        <v>-1.3774673884595784E-4</v>
      </c>
      <c r="I152" s="260">
        <f t="shared" si="22"/>
        <v>9.749025441822665E-3</v>
      </c>
      <c r="K152">
        <f t="shared" si="23"/>
        <v>3235</v>
      </c>
      <c r="S152" t="s">
        <v>5198</v>
      </c>
      <c r="T152">
        <v>-2.8260000000000001</v>
      </c>
      <c r="U152">
        <v>-0.04</v>
      </c>
      <c r="V152">
        <v>0.16900000000000001</v>
      </c>
      <c r="W152">
        <v>2.831</v>
      </c>
      <c r="X152">
        <v>1E-3</v>
      </c>
      <c r="Y152">
        <v>-1E-3</v>
      </c>
      <c r="Z152">
        <v>-1E-3</v>
      </c>
      <c r="AA152">
        <v>-1E-3</v>
      </c>
    </row>
    <row r="153" spans="2:27">
      <c r="B153">
        <f t="shared" si="31"/>
        <v>3235</v>
      </c>
      <c r="C153">
        <f t="shared" si="16"/>
        <v>1451.94</v>
      </c>
      <c r="D153" s="55">
        <f t="shared" si="17"/>
        <v>-6.9000000000000006E-2</v>
      </c>
      <c r="E153" s="55">
        <f t="shared" si="18"/>
        <v>2.097</v>
      </c>
      <c r="F153" s="55">
        <f t="shared" si="19"/>
        <v>-0.34500000000000003</v>
      </c>
      <c r="G153" s="55">
        <f t="shared" si="20"/>
        <v>10.485000000000001</v>
      </c>
      <c r="H153" s="260">
        <f t="shared" si="21"/>
        <v>-2.3761312450927725E-4</v>
      </c>
      <c r="I153" s="260">
        <f t="shared" si="22"/>
        <v>7.2213727839993396E-3</v>
      </c>
      <c r="K153">
        <f t="shared" si="23"/>
        <v>3235</v>
      </c>
      <c r="S153" t="s">
        <v>5199</v>
      </c>
      <c r="T153">
        <v>-0.26100000000000001</v>
      </c>
      <c r="U153">
        <v>-6.9000000000000006E-2</v>
      </c>
      <c r="V153">
        <v>2.08</v>
      </c>
      <c r="W153">
        <v>2.097</v>
      </c>
      <c r="X153">
        <v>0</v>
      </c>
      <c r="Y153">
        <v>0</v>
      </c>
      <c r="Z153">
        <v>-2E-3</v>
      </c>
      <c r="AA153">
        <v>-2E-3</v>
      </c>
    </row>
    <row r="154" spans="2:27">
      <c r="B154">
        <f t="shared" si="31"/>
        <v>3235</v>
      </c>
      <c r="C154">
        <f t="shared" si="16"/>
        <v>1451.94</v>
      </c>
      <c r="D154" s="55">
        <f t="shared" si="17"/>
        <v>1.9E-2</v>
      </c>
      <c r="E154" s="55">
        <f t="shared" si="18"/>
        <v>3.085</v>
      </c>
      <c r="F154" s="55">
        <f t="shared" si="19"/>
        <v>9.5000000000000001E-2</v>
      </c>
      <c r="G154" s="55">
        <f t="shared" si="20"/>
        <v>15.424999999999999</v>
      </c>
      <c r="H154" s="260">
        <f t="shared" si="21"/>
        <v>6.5429700951829959E-5</v>
      </c>
      <c r="I154" s="260">
        <f t="shared" si="22"/>
        <v>1.0623717233494496E-2</v>
      </c>
      <c r="K154">
        <f t="shared" si="23"/>
        <v>3235</v>
      </c>
      <c r="S154" t="s">
        <v>5200</v>
      </c>
      <c r="T154">
        <v>2.2069999999999999</v>
      </c>
      <c r="U154">
        <v>1.9E-2</v>
      </c>
      <c r="V154">
        <v>-2.1539999999999999</v>
      </c>
      <c r="W154">
        <v>3.085</v>
      </c>
      <c r="X154">
        <v>0</v>
      </c>
      <c r="Y154">
        <v>0</v>
      </c>
      <c r="Z154">
        <v>-4.0000000000000001E-3</v>
      </c>
      <c r="AA154">
        <v>-4.0000000000000001E-3</v>
      </c>
    </row>
    <row r="155" spans="2:27">
      <c r="B155">
        <f>B154</f>
        <v>3235</v>
      </c>
      <c r="C155">
        <f t="shared" si="16"/>
        <v>1451.94</v>
      </c>
      <c r="D155" s="55">
        <f t="shared" si="17"/>
        <v>-8.2000000000000003E-2</v>
      </c>
      <c r="E155" s="55">
        <f t="shared" si="18"/>
        <v>3.298</v>
      </c>
      <c r="F155" s="55">
        <f t="shared" si="19"/>
        <v>-0.41000000000000003</v>
      </c>
      <c r="G155" s="55">
        <f t="shared" si="20"/>
        <v>16.490000000000002</v>
      </c>
      <c r="H155" s="260">
        <f t="shared" si="21"/>
        <v>-2.8238081463421354E-4</v>
      </c>
      <c r="I155" s="260">
        <f t="shared" si="22"/>
        <v>1.1357218617849224E-2</v>
      </c>
      <c r="K155">
        <f t="shared" si="23"/>
        <v>3235</v>
      </c>
      <c r="S155" t="s">
        <v>5201</v>
      </c>
      <c r="T155">
        <v>-2.1859999999999999</v>
      </c>
      <c r="U155">
        <v>-8.2000000000000003E-2</v>
      </c>
      <c r="V155">
        <v>2.468</v>
      </c>
      <c r="W155">
        <v>3.298</v>
      </c>
      <c r="X155">
        <v>1E-3</v>
      </c>
      <c r="Y155">
        <v>-1E-3</v>
      </c>
      <c r="Z155">
        <v>-1E-3</v>
      </c>
      <c r="AA155">
        <v>-1E-3</v>
      </c>
    </row>
    <row r="156" spans="2:27">
      <c r="B156">
        <f t="shared" si="31"/>
        <v>3235</v>
      </c>
      <c r="C156">
        <f t="shared" si="16"/>
        <v>1451.94</v>
      </c>
      <c r="D156" s="55">
        <f t="shared" si="17"/>
        <v>6.0000000000000001E-3</v>
      </c>
      <c r="E156" s="55">
        <f t="shared" si="18"/>
        <v>1.7889999999999999</v>
      </c>
      <c r="F156" s="55">
        <f t="shared" si="19"/>
        <v>3.0000000000000006E-2</v>
      </c>
      <c r="G156" s="55">
        <f t="shared" si="20"/>
        <v>8.9450000000000003</v>
      </c>
      <c r="H156" s="260">
        <f t="shared" si="21"/>
        <v>2.0662010826893675E-5</v>
      </c>
      <c r="I156" s="260">
        <f t="shared" si="22"/>
        <v>6.1607228948854639E-3</v>
      </c>
      <c r="K156">
        <f t="shared" si="23"/>
        <v>3235</v>
      </c>
      <c r="S156" t="s">
        <v>5202</v>
      </c>
      <c r="T156">
        <v>0.28299999999999997</v>
      </c>
      <c r="U156">
        <v>6.0000000000000001E-3</v>
      </c>
      <c r="V156">
        <v>-1.766</v>
      </c>
      <c r="W156">
        <v>1.7889999999999999</v>
      </c>
      <c r="X156">
        <v>0</v>
      </c>
      <c r="Y156">
        <v>0</v>
      </c>
      <c r="Z156">
        <v>-3.0000000000000001E-3</v>
      </c>
      <c r="AA156">
        <v>-3.0000000000000001E-3</v>
      </c>
    </row>
    <row r="157" spans="2:27">
      <c r="B157">
        <f>R157</f>
        <v>3236</v>
      </c>
      <c r="C157">
        <f t="shared" si="16"/>
        <v>1451.94</v>
      </c>
      <c r="D157" s="55">
        <f t="shared" si="17"/>
        <v>-1.4999999999999999E-2</v>
      </c>
      <c r="E157" s="55">
        <f t="shared" si="18"/>
        <v>3.97</v>
      </c>
      <c r="F157" s="55">
        <f t="shared" si="19"/>
        <v>-7.4999999999999997E-2</v>
      </c>
      <c r="G157" s="55">
        <f t="shared" si="20"/>
        <v>19.850000000000001</v>
      </c>
      <c r="H157" s="260">
        <f t="shared" si="21"/>
        <v>-5.1655027067234182E-5</v>
      </c>
      <c r="I157" s="260">
        <f t="shared" si="22"/>
        <v>1.3671363830461315E-2</v>
      </c>
      <c r="K157">
        <f t="shared" si="23"/>
        <v>3236</v>
      </c>
      <c r="R157">
        <v>3236</v>
      </c>
      <c r="S157" t="s">
        <v>5195</v>
      </c>
      <c r="T157">
        <v>2.3220000000000001</v>
      </c>
      <c r="U157">
        <v>-1.4999999999999999E-2</v>
      </c>
      <c r="V157">
        <v>3.22</v>
      </c>
      <c r="W157">
        <v>3.97</v>
      </c>
      <c r="X157">
        <v>3.0000000000000001E-3</v>
      </c>
      <c r="Y157">
        <v>0</v>
      </c>
      <c r="Z157">
        <v>-2E-3</v>
      </c>
      <c r="AA157">
        <v>-3.0000000000000001E-3</v>
      </c>
    </row>
    <row r="158" spans="2:27">
      <c r="B158">
        <f>B157</f>
        <v>3236</v>
      </c>
      <c r="C158">
        <f t="shared" ref="C158:C221" si="32">VLOOKUP(B158,$M$28:$O$126,3,0)</f>
        <v>1451.94</v>
      </c>
      <c r="D158" s="55">
        <f t="shared" ref="D158:D221" si="33">U158</f>
        <v>-1.6E-2</v>
      </c>
      <c r="E158" s="55">
        <f t="shared" ref="E158:E221" si="34">W158</f>
        <v>2.8159999999999998</v>
      </c>
      <c r="F158" s="55">
        <f t="shared" ref="F158:F221" si="35">$D$24*D158/$D$25</f>
        <v>-0.08</v>
      </c>
      <c r="G158" s="55">
        <f t="shared" ref="G158:G221" si="36">$D$24*E158/$D$25</f>
        <v>14.080000000000002</v>
      </c>
      <c r="H158" s="260">
        <f t="shared" ref="H158:H221" si="37">F158/C158</f>
        <v>-5.5098695538383128E-5</v>
      </c>
      <c r="I158" s="260">
        <f t="shared" ref="I158:I221" si="38">G158/C158</f>
        <v>9.6973704147554317E-3</v>
      </c>
      <c r="K158">
        <f t="shared" ref="K158:K221" si="39">B158</f>
        <v>3236</v>
      </c>
      <c r="S158" t="s">
        <v>5196</v>
      </c>
      <c r="T158">
        <v>2.6949999999999998</v>
      </c>
      <c r="U158">
        <v>-1.6E-2</v>
      </c>
      <c r="V158">
        <v>-0.81499999999999995</v>
      </c>
      <c r="W158">
        <v>2.8159999999999998</v>
      </c>
      <c r="X158">
        <v>-1E-3</v>
      </c>
      <c r="Y158">
        <v>0</v>
      </c>
      <c r="Z158">
        <v>-3.0000000000000001E-3</v>
      </c>
      <c r="AA158">
        <v>-3.0000000000000001E-3</v>
      </c>
    </row>
    <row r="159" spans="2:27">
      <c r="B159">
        <f t="shared" ref="B159:B164" si="40">B158</f>
        <v>3236</v>
      </c>
      <c r="C159">
        <f t="shared" si="32"/>
        <v>1451.94</v>
      </c>
      <c r="D159" s="55">
        <f t="shared" si="33"/>
        <v>-0.02</v>
      </c>
      <c r="E159" s="55">
        <f t="shared" si="34"/>
        <v>3.5259999999999998</v>
      </c>
      <c r="F159" s="55">
        <f t="shared" si="35"/>
        <v>-0.1</v>
      </c>
      <c r="G159" s="55">
        <f t="shared" si="36"/>
        <v>17.63</v>
      </c>
      <c r="H159" s="260">
        <f t="shared" si="37"/>
        <v>-6.8873369422978918E-5</v>
      </c>
      <c r="I159" s="260">
        <f t="shared" si="38"/>
        <v>1.2142375029271181E-2</v>
      </c>
      <c r="K159">
        <f t="shared" si="39"/>
        <v>3236</v>
      </c>
      <c r="S159" t="s">
        <v>5197</v>
      </c>
      <c r="T159">
        <v>-3.2930000000000001</v>
      </c>
      <c r="U159">
        <v>-0.02</v>
      </c>
      <c r="V159">
        <v>1.2609999999999999</v>
      </c>
      <c r="W159">
        <v>3.5259999999999998</v>
      </c>
      <c r="X159">
        <v>1E-3</v>
      </c>
      <c r="Y159">
        <v>0</v>
      </c>
      <c r="Z159">
        <v>3.0000000000000001E-3</v>
      </c>
      <c r="AA159">
        <v>4.0000000000000001E-3</v>
      </c>
    </row>
    <row r="160" spans="2:27">
      <c r="B160">
        <f t="shared" si="40"/>
        <v>3236</v>
      </c>
      <c r="C160">
        <f t="shared" si="32"/>
        <v>1451.94</v>
      </c>
      <c r="D160" s="55">
        <f t="shared" si="33"/>
        <v>-2.1000000000000001E-2</v>
      </c>
      <c r="E160" s="55">
        <f t="shared" si="34"/>
        <v>4.0279999999999996</v>
      </c>
      <c r="F160" s="55">
        <f t="shared" si="35"/>
        <v>-0.10500000000000001</v>
      </c>
      <c r="G160" s="55">
        <f t="shared" si="36"/>
        <v>20.14</v>
      </c>
      <c r="H160" s="260">
        <f t="shared" si="37"/>
        <v>-7.2317037894127864E-5</v>
      </c>
      <c r="I160" s="260">
        <f t="shared" si="38"/>
        <v>1.3871096601787952E-2</v>
      </c>
      <c r="K160">
        <f t="shared" si="39"/>
        <v>3236</v>
      </c>
      <c r="S160" t="s">
        <v>5198</v>
      </c>
      <c r="T160">
        <v>-2.92</v>
      </c>
      <c r="U160">
        <v>-2.1000000000000001E-2</v>
      </c>
      <c r="V160">
        <v>-2.7749999999999999</v>
      </c>
      <c r="W160">
        <v>4.0279999999999996</v>
      </c>
      <c r="X160">
        <v>-3.0000000000000001E-3</v>
      </c>
      <c r="Y160">
        <v>0</v>
      </c>
      <c r="Z160">
        <v>3.0000000000000001E-3</v>
      </c>
      <c r="AA160">
        <v>3.0000000000000001E-3</v>
      </c>
    </row>
    <row r="161" spans="2:27">
      <c r="B161">
        <f t="shared" si="40"/>
        <v>3236</v>
      </c>
      <c r="C161">
        <f t="shared" si="32"/>
        <v>1451.94</v>
      </c>
      <c r="D161" s="55">
        <f t="shared" si="33"/>
        <v>-1.4E-2</v>
      </c>
      <c r="E161" s="55">
        <f t="shared" si="34"/>
        <v>7.2430000000000003</v>
      </c>
      <c r="F161" s="55">
        <f t="shared" si="35"/>
        <v>-7.0000000000000007E-2</v>
      </c>
      <c r="G161" s="55">
        <f t="shared" si="36"/>
        <v>36.215000000000003</v>
      </c>
      <c r="H161" s="260">
        <f t="shared" si="37"/>
        <v>-4.8211358596085243E-5</v>
      </c>
      <c r="I161" s="260">
        <f t="shared" si="38"/>
        <v>2.4942490736531812E-2</v>
      </c>
      <c r="K161">
        <f t="shared" si="39"/>
        <v>3236</v>
      </c>
      <c r="S161" t="s">
        <v>5199</v>
      </c>
      <c r="T161">
        <v>-7.8E-2</v>
      </c>
      <c r="U161">
        <v>-1.4E-2</v>
      </c>
      <c r="V161">
        <v>7.2430000000000003</v>
      </c>
      <c r="W161">
        <v>7.2430000000000003</v>
      </c>
      <c r="X161">
        <v>7.0000000000000001E-3</v>
      </c>
      <c r="Y161">
        <v>0</v>
      </c>
      <c r="Z161">
        <v>0</v>
      </c>
      <c r="AA161">
        <v>0</v>
      </c>
    </row>
    <row r="162" spans="2:27">
      <c r="B162">
        <f t="shared" si="40"/>
        <v>3236</v>
      </c>
      <c r="C162">
        <f t="shared" si="32"/>
        <v>1451.94</v>
      </c>
      <c r="D162" s="55">
        <f t="shared" si="33"/>
        <v>-0.02</v>
      </c>
      <c r="E162" s="55">
        <f t="shared" si="34"/>
        <v>6.3179999999999996</v>
      </c>
      <c r="F162" s="55">
        <f t="shared" si="35"/>
        <v>-0.1</v>
      </c>
      <c r="G162" s="55">
        <f t="shared" si="36"/>
        <v>31.590000000000003</v>
      </c>
      <c r="H162" s="260">
        <f t="shared" si="37"/>
        <v>-6.8873369422978918E-5</v>
      </c>
      <c r="I162" s="260">
        <f t="shared" si="38"/>
        <v>2.1757097400719041E-2</v>
      </c>
      <c r="K162">
        <f t="shared" si="39"/>
        <v>3236</v>
      </c>
      <c r="S162" t="s">
        <v>5200</v>
      </c>
      <c r="T162">
        <v>1.165</v>
      </c>
      <c r="U162">
        <v>-0.02</v>
      </c>
      <c r="V162">
        <v>-6.2089999999999996</v>
      </c>
      <c r="W162">
        <v>6.3179999999999996</v>
      </c>
      <c r="X162">
        <v>-6.0000000000000001E-3</v>
      </c>
      <c r="Y162">
        <v>0</v>
      </c>
      <c r="Z162">
        <v>-1E-3</v>
      </c>
      <c r="AA162">
        <v>-1E-3</v>
      </c>
    </row>
    <row r="163" spans="2:27">
      <c r="B163">
        <f>B162</f>
        <v>3236</v>
      </c>
      <c r="C163">
        <f t="shared" si="32"/>
        <v>1451.94</v>
      </c>
      <c r="D163" s="55">
        <f t="shared" si="33"/>
        <v>-1.6E-2</v>
      </c>
      <c r="E163" s="55">
        <f t="shared" si="34"/>
        <v>6.8840000000000003</v>
      </c>
      <c r="F163" s="55">
        <f t="shared" si="35"/>
        <v>-0.08</v>
      </c>
      <c r="G163" s="55">
        <f t="shared" si="36"/>
        <v>34.42</v>
      </c>
      <c r="H163" s="260">
        <f t="shared" si="37"/>
        <v>-5.5098695538383128E-5</v>
      </c>
      <c r="I163" s="260">
        <f t="shared" si="38"/>
        <v>2.3706213755389342E-2</v>
      </c>
      <c r="K163">
        <f t="shared" si="39"/>
        <v>3236</v>
      </c>
      <c r="S163" t="s">
        <v>5201</v>
      </c>
      <c r="T163">
        <v>-1.762</v>
      </c>
      <c r="U163">
        <v>-1.6E-2</v>
      </c>
      <c r="V163">
        <v>6.6550000000000002</v>
      </c>
      <c r="W163">
        <v>6.8840000000000003</v>
      </c>
      <c r="X163">
        <v>7.0000000000000001E-3</v>
      </c>
      <c r="Y163">
        <v>0</v>
      </c>
      <c r="Z163">
        <v>2E-3</v>
      </c>
      <c r="AA163">
        <v>2E-3</v>
      </c>
    </row>
    <row r="164" spans="2:27">
      <c r="B164">
        <f t="shared" si="40"/>
        <v>3236</v>
      </c>
      <c r="C164">
        <f t="shared" si="32"/>
        <v>1451.94</v>
      </c>
      <c r="D164" s="55">
        <f t="shared" si="33"/>
        <v>-2.1999999999999999E-2</v>
      </c>
      <c r="E164" s="55">
        <f t="shared" si="34"/>
        <v>6.8170000000000002</v>
      </c>
      <c r="F164" s="55">
        <f t="shared" si="35"/>
        <v>-0.11000000000000001</v>
      </c>
      <c r="G164" s="55">
        <f t="shared" si="36"/>
        <v>34.085000000000001</v>
      </c>
      <c r="H164" s="260">
        <f t="shared" si="37"/>
        <v>-7.576070636527681E-5</v>
      </c>
      <c r="I164" s="260">
        <f t="shared" si="38"/>
        <v>2.347548796782236E-2</v>
      </c>
      <c r="K164">
        <f t="shared" si="39"/>
        <v>3236</v>
      </c>
      <c r="S164" t="s">
        <v>5202</v>
      </c>
      <c r="T164">
        <v>-0.52</v>
      </c>
      <c r="U164">
        <v>-2.1999999999999999E-2</v>
      </c>
      <c r="V164">
        <v>-6.7969999999999997</v>
      </c>
      <c r="W164">
        <v>6.8170000000000002</v>
      </c>
      <c r="X164">
        <v>-7.0000000000000001E-3</v>
      </c>
      <c r="Y164">
        <v>0</v>
      </c>
      <c r="Z164">
        <v>1E-3</v>
      </c>
      <c r="AA164">
        <v>1E-3</v>
      </c>
    </row>
    <row r="165" spans="2:27">
      <c r="B165">
        <f>R165</f>
        <v>4137</v>
      </c>
      <c r="C165">
        <f t="shared" si="32"/>
        <v>1501.88</v>
      </c>
      <c r="D165" s="55">
        <f t="shared" si="33"/>
        <v>-1.9E-2</v>
      </c>
      <c r="E165" s="55">
        <f t="shared" si="34"/>
        <v>3.702</v>
      </c>
      <c r="F165" s="55">
        <f t="shared" si="35"/>
        <v>-9.5000000000000001E-2</v>
      </c>
      <c r="G165" s="55">
        <f t="shared" si="36"/>
        <v>18.510000000000002</v>
      </c>
      <c r="H165" s="260">
        <f t="shared" si="37"/>
        <v>-6.3254054917836312E-5</v>
      </c>
      <c r="I165" s="260">
        <f t="shared" si="38"/>
        <v>1.2324553226622632E-2</v>
      </c>
      <c r="K165">
        <f t="shared" si="39"/>
        <v>4137</v>
      </c>
      <c r="R165">
        <v>4137</v>
      </c>
      <c r="S165" t="s">
        <v>5195</v>
      </c>
      <c r="T165">
        <v>3.6960000000000002</v>
      </c>
      <c r="U165">
        <v>-1.9E-2</v>
      </c>
      <c r="V165">
        <v>0.20599999999999999</v>
      </c>
      <c r="W165">
        <v>3.702</v>
      </c>
      <c r="X165">
        <v>0</v>
      </c>
      <c r="Y165">
        <v>0</v>
      </c>
      <c r="Z165">
        <v>-4.0000000000000001E-3</v>
      </c>
      <c r="AA165">
        <v>-4.0000000000000001E-3</v>
      </c>
    </row>
    <row r="166" spans="2:27">
      <c r="B166">
        <f>B165</f>
        <v>4137</v>
      </c>
      <c r="C166">
        <f t="shared" si="32"/>
        <v>1501.88</v>
      </c>
      <c r="D166" s="55">
        <f t="shared" si="33"/>
        <v>-1.4E-2</v>
      </c>
      <c r="E166" s="55">
        <f t="shared" si="34"/>
        <v>4.4340000000000002</v>
      </c>
      <c r="F166" s="55">
        <f t="shared" si="35"/>
        <v>-7.0000000000000007E-2</v>
      </c>
      <c r="G166" s="55">
        <f t="shared" si="36"/>
        <v>22.17</v>
      </c>
      <c r="H166" s="260">
        <f t="shared" si="37"/>
        <v>-4.6608250992089917E-5</v>
      </c>
      <c r="I166" s="260">
        <f t="shared" si="38"/>
        <v>1.4761498921351906E-2</v>
      </c>
      <c r="K166">
        <f t="shared" si="39"/>
        <v>4137</v>
      </c>
      <c r="S166" t="s">
        <v>5196</v>
      </c>
      <c r="T166">
        <v>4.3120000000000003</v>
      </c>
      <c r="U166">
        <v>-1.4E-2</v>
      </c>
      <c r="V166">
        <v>-1.0349999999999999</v>
      </c>
      <c r="W166">
        <v>4.4340000000000002</v>
      </c>
      <c r="X166">
        <v>0</v>
      </c>
      <c r="Y166">
        <v>0</v>
      </c>
      <c r="Z166">
        <v>-4.0000000000000001E-3</v>
      </c>
      <c r="AA166">
        <v>-4.0000000000000001E-3</v>
      </c>
    </row>
    <row r="167" spans="2:27">
      <c r="B167">
        <f t="shared" ref="B167:B172" si="41">B166</f>
        <v>4137</v>
      </c>
      <c r="C167">
        <f t="shared" si="32"/>
        <v>1501.88</v>
      </c>
      <c r="D167" s="55">
        <f t="shared" si="33"/>
        <v>-2.4E-2</v>
      </c>
      <c r="E167" s="55">
        <f t="shared" si="34"/>
        <v>4.6260000000000003</v>
      </c>
      <c r="F167" s="55">
        <f t="shared" si="35"/>
        <v>-0.12000000000000002</v>
      </c>
      <c r="G167" s="55">
        <f t="shared" si="36"/>
        <v>23.130000000000003</v>
      </c>
      <c r="H167" s="260">
        <f t="shared" si="37"/>
        <v>-7.989985884358272E-5</v>
      </c>
      <c r="I167" s="260">
        <f t="shared" si="38"/>
        <v>1.5400697792100567E-2</v>
      </c>
      <c r="K167">
        <f t="shared" si="39"/>
        <v>4137</v>
      </c>
      <c r="S167" t="s">
        <v>5197</v>
      </c>
      <c r="T167">
        <v>-4.4400000000000004</v>
      </c>
      <c r="U167">
        <v>-2.4E-2</v>
      </c>
      <c r="V167">
        <v>1.3</v>
      </c>
      <c r="W167">
        <v>4.6260000000000003</v>
      </c>
      <c r="X167">
        <v>0</v>
      </c>
      <c r="Y167">
        <v>0</v>
      </c>
      <c r="Z167">
        <v>2E-3</v>
      </c>
      <c r="AA167">
        <v>3.0000000000000001E-3</v>
      </c>
    </row>
    <row r="168" spans="2:27">
      <c r="B168">
        <f t="shared" si="41"/>
        <v>4137</v>
      </c>
      <c r="C168">
        <f t="shared" si="32"/>
        <v>1501.88</v>
      </c>
      <c r="D168" s="55">
        <f t="shared" si="33"/>
        <v>-1.9E-2</v>
      </c>
      <c r="E168" s="55">
        <f t="shared" si="34"/>
        <v>3.8239999999999998</v>
      </c>
      <c r="F168" s="55">
        <f t="shared" si="35"/>
        <v>-9.5000000000000001E-2</v>
      </c>
      <c r="G168" s="55">
        <f t="shared" si="36"/>
        <v>19.12</v>
      </c>
      <c r="H168" s="260">
        <f t="shared" si="37"/>
        <v>-6.3254054917836312E-5</v>
      </c>
      <c r="I168" s="260">
        <f t="shared" si="38"/>
        <v>1.2730710842410845E-2</v>
      </c>
      <c r="K168">
        <f t="shared" si="39"/>
        <v>4137</v>
      </c>
      <c r="S168" t="s">
        <v>5198</v>
      </c>
      <c r="T168">
        <v>-3.8239999999999998</v>
      </c>
      <c r="U168">
        <v>-1.9E-2</v>
      </c>
      <c r="V168">
        <v>5.8000000000000003E-2</v>
      </c>
      <c r="W168">
        <v>3.8239999999999998</v>
      </c>
      <c r="X168">
        <v>0</v>
      </c>
      <c r="Y168">
        <v>0</v>
      </c>
      <c r="Z168">
        <v>2E-3</v>
      </c>
      <c r="AA168">
        <v>2E-3</v>
      </c>
    </row>
    <row r="169" spans="2:27">
      <c r="B169">
        <f t="shared" si="41"/>
        <v>4137</v>
      </c>
      <c r="C169">
        <f t="shared" si="32"/>
        <v>1501.88</v>
      </c>
      <c r="D169" s="55">
        <f t="shared" si="33"/>
        <v>-2.5999999999999999E-2</v>
      </c>
      <c r="E169" s="55">
        <f t="shared" si="34"/>
        <v>2.0419999999999998</v>
      </c>
      <c r="F169" s="55">
        <f t="shared" si="35"/>
        <v>-0.13</v>
      </c>
      <c r="G169" s="55">
        <f t="shared" si="36"/>
        <v>10.209999999999999</v>
      </c>
      <c r="H169" s="260">
        <f t="shared" si="37"/>
        <v>-8.655818041388127E-5</v>
      </c>
      <c r="I169" s="260">
        <f t="shared" si="38"/>
        <v>6.7981463232748276E-3</v>
      </c>
      <c r="K169">
        <f t="shared" si="39"/>
        <v>4137</v>
      </c>
      <c r="S169" t="s">
        <v>5199</v>
      </c>
      <c r="T169">
        <v>0.13</v>
      </c>
      <c r="U169">
        <v>-2.5999999999999999E-2</v>
      </c>
      <c r="V169">
        <v>2.0369999999999999</v>
      </c>
      <c r="W169">
        <v>2.0419999999999998</v>
      </c>
      <c r="X169">
        <v>0</v>
      </c>
      <c r="Y169">
        <v>0</v>
      </c>
      <c r="Z169">
        <v>-1E-3</v>
      </c>
      <c r="AA169">
        <v>-1E-3</v>
      </c>
    </row>
    <row r="170" spans="2:27">
      <c r="B170">
        <f t="shared" si="41"/>
        <v>4137</v>
      </c>
      <c r="C170">
        <f t="shared" si="32"/>
        <v>1501.88</v>
      </c>
      <c r="D170" s="55">
        <f t="shared" si="33"/>
        <v>-0.01</v>
      </c>
      <c r="E170" s="55">
        <f t="shared" si="34"/>
        <v>3.03</v>
      </c>
      <c r="F170" s="55">
        <f t="shared" si="35"/>
        <v>-0.05</v>
      </c>
      <c r="G170" s="55">
        <f t="shared" si="36"/>
        <v>15.15</v>
      </c>
      <c r="H170" s="260">
        <f t="shared" si="37"/>
        <v>-3.3291607851492797E-5</v>
      </c>
      <c r="I170" s="260">
        <f t="shared" si="38"/>
        <v>1.0087357179002316E-2</v>
      </c>
      <c r="K170">
        <f t="shared" si="39"/>
        <v>4137</v>
      </c>
      <c r="S170" t="s">
        <v>5200</v>
      </c>
      <c r="T170">
        <v>2.1829999999999998</v>
      </c>
      <c r="U170">
        <v>-0.01</v>
      </c>
      <c r="V170">
        <v>-2.101</v>
      </c>
      <c r="W170">
        <v>3.03</v>
      </c>
      <c r="X170">
        <v>0</v>
      </c>
      <c r="Y170">
        <v>0</v>
      </c>
      <c r="Z170">
        <v>-3.0000000000000001E-3</v>
      </c>
      <c r="AA170">
        <v>-3.0000000000000001E-3</v>
      </c>
    </row>
    <row r="171" spans="2:27">
      <c r="B171">
        <f>B170</f>
        <v>4137</v>
      </c>
      <c r="C171">
        <f t="shared" si="32"/>
        <v>1501.88</v>
      </c>
      <c r="D171" s="55">
        <f t="shared" si="33"/>
        <v>-2.8000000000000001E-2</v>
      </c>
      <c r="E171" s="55">
        <f t="shared" si="34"/>
        <v>3.3069999999999999</v>
      </c>
      <c r="F171" s="55">
        <f t="shared" si="35"/>
        <v>-0.14000000000000001</v>
      </c>
      <c r="G171" s="55">
        <f t="shared" si="36"/>
        <v>16.535</v>
      </c>
      <c r="H171" s="260">
        <f t="shared" si="37"/>
        <v>-9.3216501984179833E-5</v>
      </c>
      <c r="I171" s="260">
        <f t="shared" si="38"/>
        <v>1.1009534716488667E-2</v>
      </c>
      <c r="K171">
        <f t="shared" si="39"/>
        <v>4137</v>
      </c>
      <c r="S171" t="s">
        <v>5201</v>
      </c>
      <c r="T171">
        <v>-2.3109999999999999</v>
      </c>
      <c r="U171">
        <v>-2.8000000000000001E-2</v>
      </c>
      <c r="V171">
        <v>2.3650000000000002</v>
      </c>
      <c r="W171">
        <v>3.3069999999999999</v>
      </c>
      <c r="X171">
        <v>0</v>
      </c>
      <c r="Y171">
        <v>0</v>
      </c>
      <c r="Z171">
        <v>1E-3</v>
      </c>
      <c r="AA171">
        <v>1E-3</v>
      </c>
    </row>
    <row r="172" spans="2:27">
      <c r="B172">
        <f t="shared" si="41"/>
        <v>4137</v>
      </c>
      <c r="C172">
        <f t="shared" si="32"/>
        <v>1501.88</v>
      </c>
      <c r="D172" s="55">
        <f t="shared" si="33"/>
        <v>-1.2E-2</v>
      </c>
      <c r="E172" s="55">
        <f t="shared" si="34"/>
        <v>1.7909999999999999</v>
      </c>
      <c r="F172" s="55">
        <f t="shared" si="35"/>
        <v>-6.0000000000000012E-2</v>
      </c>
      <c r="G172" s="55">
        <f t="shared" si="36"/>
        <v>8.9550000000000001</v>
      </c>
      <c r="H172" s="260">
        <f t="shared" si="37"/>
        <v>-3.994992942179136E-5</v>
      </c>
      <c r="I172" s="260">
        <f t="shared" si="38"/>
        <v>5.9625269662023596E-3</v>
      </c>
      <c r="K172">
        <f t="shared" si="39"/>
        <v>4137</v>
      </c>
      <c r="S172" t="s">
        <v>5202</v>
      </c>
      <c r="T172">
        <v>-0.25800000000000001</v>
      </c>
      <c r="U172">
        <v>-1.2E-2</v>
      </c>
      <c r="V172">
        <v>-1.7729999999999999</v>
      </c>
      <c r="W172">
        <v>1.7909999999999999</v>
      </c>
      <c r="X172">
        <v>0</v>
      </c>
      <c r="Y172">
        <v>0</v>
      </c>
      <c r="Z172">
        <v>-1E-3</v>
      </c>
      <c r="AA172">
        <v>-1E-3</v>
      </c>
    </row>
    <row r="173" spans="2:27">
      <c r="B173">
        <f>R173</f>
        <v>5030</v>
      </c>
      <c r="C173">
        <f t="shared" si="32"/>
        <v>1551.8100999999999</v>
      </c>
      <c r="D173" s="55">
        <f t="shared" si="33"/>
        <v>-4.5999999999999999E-2</v>
      </c>
      <c r="E173" s="55">
        <f t="shared" si="34"/>
        <v>2.9279999999999999</v>
      </c>
      <c r="F173" s="55">
        <f t="shared" si="35"/>
        <v>-0.23000000000000004</v>
      </c>
      <c r="G173" s="55">
        <f t="shared" si="36"/>
        <v>14.639999999999999</v>
      </c>
      <c r="H173" s="260">
        <f t="shared" si="37"/>
        <v>-1.4821401149534989E-4</v>
      </c>
      <c r="I173" s="260">
        <f t="shared" si="38"/>
        <v>9.4341440360518336E-3</v>
      </c>
      <c r="K173">
        <f t="shared" si="39"/>
        <v>5030</v>
      </c>
      <c r="R173">
        <v>5030</v>
      </c>
      <c r="S173" t="s">
        <v>5195</v>
      </c>
      <c r="T173">
        <v>2.6760000000000002</v>
      </c>
      <c r="U173">
        <v>-4.5999999999999999E-2</v>
      </c>
      <c r="V173">
        <v>1.1870000000000001</v>
      </c>
      <c r="W173">
        <v>2.9279999999999999</v>
      </c>
      <c r="X173">
        <v>2E-3</v>
      </c>
      <c r="Y173">
        <v>-1E-3</v>
      </c>
      <c r="Z173">
        <v>-1E-3</v>
      </c>
      <c r="AA173">
        <v>-1E-3</v>
      </c>
    </row>
    <row r="174" spans="2:27">
      <c r="B174">
        <f>B173</f>
        <v>5030</v>
      </c>
      <c r="C174">
        <f t="shared" si="32"/>
        <v>1551.8100999999999</v>
      </c>
      <c r="D174" s="55">
        <f t="shared" si="33"/>
        <v>-4.4999999999999998E-2</v>
      </c>
      <c r="E174" s="55">
        <f t="shared" si="34"/>
        <v>1.694</v>
      </c>
      <c r="F174" s="55">
        <f t="shared" si="35"/>
        <v>-0.22500000000000003</v>
      </c>
      <c r="G174" s="55">
        <f t="shared" si="36"/>
        <v>8.4700000000000006</v>
      </c>
      <c r="H174" s="260">
        <f t="shared" si="37"/>
        <v>-1.4499196776719011E-4</v>
      </c>
      <c r="I174" s="260">
        <f t="shared" si="38"/>
        <v>5.4581420755026666E-3</v>
      </c>
      <c r="K174">
        <f t="shared" si="39"/>
        <v>5030</v>
      </c>
      <c r="S174" t="s">
        <v>5196</v>
      </c>
      <c r="T174">
        <v>1.6819999999999999</v>
      </c>
      <c r="U174">
        <v>-4.4999999999999998E-2</v>
      </c>
      <c r="V174">
        <v>-0.20300000000000001</v>
      </c>
      <c r="W174">
        <v>1.694</v>
      </c>
      <c r="X174">
        <v>2E-3</v>
      </c>
      <c r="Y174">
        <v>-1E-3</v>
      </c>
      <c r="Z174">
        <v>-1E-3</v>
      </c>
      <c r="AA174">
        <v>-1E-3</v>
      </c>
    </row>
    <row r="175" spans="2:27">
      <c r="B175">
        <f t="shared" ref="B175:B180" si="42">B174</f>
        <v>5030</v>
      </c>
      <c r="C175">
        <f t="shared" si="32"/>
        <v>1551.8100999999999</v>
      </c>
      <c r="D175" s="55">
        <f t="shared" si="33"/>
        <v>-4.7E-2</v>
      </c>
      <c r="E175" s="55">
        <f t="shared" si="34"/>
        <v>2.0409999999999999</v>
      </c>
      <c r="F175" s="55">
        <f t="shared" si="35"/>
        <v>-0.23500000000000004</v>
      </c>
      <c r="G175" s="55">
        <f t="shared" si="36"/>
        <v>10.205</v>
      </c>
      <c r="H175" s="260">
        <f t="shared" si="37"/>
        <v>-1.5143605522350968E-4</v>
      </c>
      <c r="I175" s="260">
        <f t="shared" si="38"/>
        <v>6.5761912491741096E-3</v>
      </c>
      <c r="K175">
        <f t="shared" si="39"/>
        <v>5030</v>
      </c>
      <c r="S175" t="s">
        <v>5197</v>
      </c>
      <c r="T175">
        <v>-2.0289999999999999</v>
      </c>
      <c r="U175">
        <v>-4.7E-2</v>
      </c>
      <c r="V175">
        <v>-0.218</v>
      </c>
      <c r="W175">
        <v>2.0409999999999999</v>
      </c>
      <c r="X175">
        <v>1E-3</v>
      </c>
      <c r="Y175">
        <v>1E-3</v>
      </c>
      <c r="Z175">
        <v>-2E-3</v>
      </c>
      <c r="AA175">
        <v>-2E-3</v>
      </c>
    </row>
    <row r="176" spans="2:27">
      <c r="B176">
        <f t="shared" si="42"/>
        <v>5030</v>
      </c>
      <c r="C176">
        <f t="shared" si="32"/>
        <v>1551.8100999999999</v>
      </c>
      <c r="D176" s="55">
        <f t="shared" si="33"/>
        <v>-4.5999999999999999E-2</v>
      </c>
      <c r="E176" s="55">
        <f t="shared" si="34"/>
        <v>3.4249999999999998</v>
      </c>
      <c r="F176" s="55">
        <f t="shared" si="35"/>
        <v>-0.23000000000000004</v>
      </c>
      <c r="G176" s="55">
        <f t="shared" si="36"/>
        <v>17.125</v>
      </c>
      <c r="H176" s="260">
        <f t="shared" si="37"/>
        <v>-1.4821401149534989E-4</v>
      </c>
      <c r="I176" s="260">
        <f t="shared" si="38"/>
        <v>1.1035499768947245E-2</v>
      </c>
      <c r="K176">
        <f t="shared" si="39"/>
        <v>5030</v>
      </c>
      <c r="S176" t="s">
        <v>5198</v>
      </c>
      <c r="T176">
        <v>-3.024</v>
      </c>
      <c r="U176">
        <v>-4.5999999999999999E-2</v>
      </c>
      <c r="V176">
        <v>-1.6080000000000001</v>
      </c>
      <c r="W176">
        <v>3.4249999999999998</v>
      </c>
      <c r="X176">
        <v>2E-3</v>
      </c>
      <c r="Y176">
        <v>1E-3</v>
      </c>
      <c r="Z176">
        <v>-2E-3</v>
      </c>
      <c r="AA176">
        <v>-2E-3</v>
      </c>
    </row>
    <row r="177" spans="2:27">
      <c r="B177">
        <f t="shared" si="42"/>
        <v>5030</v>
      </c>
      <c r="C177">
        <f t="shared" si="32"/>
        <v>1551.8100999999999</v>
      </c>
      <c r="D177" s="55">
        <f t="shared" si="33"/>
        <v>-4.5999999999999999E-2</v>
      </c>
      <c r="E177" s="55">
        <f t="shared" si="34"/>
        <v>3.1890000000000001</v>
      </c>
      <c r="F177" s="55">
        <f t="shared" si="35"/>
        <v>-0.23000000000000004</v>
      </c>
      <c r="G177" s="55">
        <f t="shared" si="36"/>
        <v>15.945</v>
      </c>
      <c r="H177" s="260">
        <f t="shared" si="37"/>
        <v>-1.4821401149534989E-4</v>
      </c>
      <c r="I177" s="260">
        <f t="shared" si="38"/>
        <v>1.0275097449101538E-2</v>
      </c>
      <c r="K177">
        <f t="shared" si="39"/>
        <v>5030</v>
      </c>
      <c r="S177" t="s">
        <v>5199</v>
      </c>
      <c r="T177">
        <v>2.19</v>
      </c>
      <c r="U177">
        <v>-4.5999999999999999E-2</v>
      </c>
      <c r="V177">
        <v>2.3170000000000002</v>
      </c>
      <c r="W177">
        <v>3.1890000000000001</v>
      </c>
      <c r="X177">
        <v>1E-3</v>
      </c>
      <c r="Y177">
        <v>1E-3</v>
      </c>
      <c r="Z177">
        <v>-1E-3</v>
      </c>
      <c r="AA177">
        <v>-1E-3</v>
      </c>
    </row>
    <row r="178" spans="2:27">
      <c r="B178">
        <f t="shared" si="42"/>
        <v>5030</v>
      </c>
      <c r="C178">
        <f t="shared" si="32"/>
        <v>1551.8100999999999</v>
      </c>
      <c r="D178" s="55">
        <f t="shared" si="33"/>
        <v>-4.5999999999999999E-2</v>
      </c>
      <c r="E178" s="55">
        <f t="shared" si="34"/>
        <v>2.5760000000000001</v>
      </c>
      <c r="F178" s="55">
        <f t="shared" si="35"/>
        <v>-0.23000000000000004</v>
      </c>
      <c r="G178" s="55">
        <f t="shared" si="36"/>
        <v>12.88</v>
      </c>
      <c r="H178" s="260">
        <f t="shared" si="37"/>
        <v>-1.4821401149534989E-4</v>
      </c>
      <c r="I178" s="260">
        <f t="shared" si="38"/>
        <v>8.2999846437395927E-3</v>
      </c>
      <c r="K178">
        <f t="shared" si="39"/>
        <v>5030</v>
      </c>
      <c r="S178" t="s">
        <v>5200</v>
      </c>
      <c r="T178">
        <v>-1.1259999999999999</v>
      </c>
      <c r="U178">
        <v>-4.5999999999999999E-2</v>
      </c>
      <c r="V178">
        <v>-2.3170000000000002</v>
      </c>
      <c r="W178">
        <v>2.5760000000000001</v>
      </c>
      <c r="X178">
        <v>2E-3</v>
      </c>
      <c r="Y178">
        <v>-1E-3</v>
      </c>
      <c r="Z178">
        <v>-1E-3</v>
      </c>
      <c r="AA178">
        <v>-2E-3</v>
      </c>
    </row>
    <row r="179" spans="2:27">
      <c r="B179">
        <f>B178</f>
        <v>5030</v>
      </c>
      <c r="C179">
        <f t="shared" si="32"/>
        <v>1551.8100999999999</v>
      </c>
      <c r="D179" s="55">
        <f t="shared" si="33"/>
        <v>-4.5999999999999999E-2</v>
      </c>
      <c r="E179" s="55">
        <f t="shared" si="34"/>
        <v>2.0499999999999998</v>
      </c>
      <c r="F179" s="55">
        <f t="shared" si="35"/>
        <v>-0.23000000000000004</v>
      </c>
      <c r="G179" s="55">
        <f t="shared" si="36"/>
        <v>10.25</v>
      </c>
      <c r="H179" s="260">
        <f t="shared" si="37"/>
        <v>-1.4821401149534989E-4</v>
      </c>
      <c r="I179" s="260">
        <f t="shared" si="38"/>
        <v>6.6051896427275483E-3</v>
      </c>
      <c r="K179">
        <f t="shared" si="39"/>
        <v>5030</v>
      </c>
      <c r="S179" t="s">
        <v>5201</v>
      </c>
      <c r="T179">
        <v>0.77800000000000002</v>
      </c>
      <c r="U179">
        <v>-4.5999999999999999E-2</v>
      </c>
      <c r="V179">
        <v>1.8959999999999999</v>
      </c>
      <c r="W179">
        <v>2.0499999999999998</v>
      </c>
      <c r="X179">
        <v>1E-3</v>
      </c>
      <c r="Y179">
        <v>1E-3</v>
      </c>
      <c r="Z179">
        <v>-2E-3</v>
      </c>
      <c r="AA179">
        <v>-2E-3</v>
      </c>
    </row>
    <row r="180" spans="2:27">
      <c r="B180">
        <f t="shared" si="42"/>
        <v>5030</v>
      </c>
      <c r="C180">
        <f t="shared" si="32"/>
        <v>1551.8100999999999</v>
      </c>
      <c r="D180" s="55">
        <f t="shared" si="33"/>
        <v>-4.5999999999999999E-2</v>
      </c>
      <c r="E180" s="55">
        <f t="shared" si="34"/>
        <v>3.734</v>
      </c>
      <c r="F180" s="55">
        <f t="shared" si="35"/>
        <v>-0.23000000000000004</v>
      </c>
      <c r="G180" s="55">
        <f t="shared" si="36"/>
        <v>18.670000000000002</v>
      </c>
      <c r="H180" s="260">
        <f t="shared" si="37"/>
        <v>-1.4821401149534989E-4</v>
      </c>
      <c r="I180" s="260">
        <f t="shared" si="38"/>
        <v>1.2031111280948617E-2</v>
      </c>
      <c r="K180">
        <f t="shared" si="39"/>
        <v>5030</v>
      </c>
      <c r="S180" t="s">
        <v>5202</v>
      </c>
      <c r="T180">
        <v>-2.5379999999999998</v>
      </c>
      <c r="U180">
        <v>-4.5999999999999999E-2</v>
      </c>
      <c r="V180">
        <v>-2.738</v>
      </c>
      <c r="W180">
        <v>3.734</v>
      </c>
      <c r="X180">
        <v>2E-3</v>
      </c>
      <c r="Y180">
        <v>-1E-3</v>
      </c>
      <c r="Z180">
        <v>-1E-3</v>
      </c>
      <c r="AA180">
        <v>-2E-3</v>
      </c>
    </row>
    <row r="181" spans="2:27">
      <c r="B181">
        <f>R181</f>
        <v>5031</v>
      </c>
      <c r="C181">
        <f t="shared" si="32"/>
        <v>1551.8100999999999</v>
      </c>
      <c r="D181" s="55">
        <f t="shared" si="33"/>
        <v>-0.02</v>
      </c>
      <c r="E181" s="55">
        <f t="shared" si="34"/>
        <v>4.4249999999999998</v>
      </c>
      <c r="F181" s="55">
        <f t="shared" si="35"/>
        <v>-0.1</v>
      </c>
      <c r="G181" s="55">
        <f t="shared" si="36"/>
        <v>22.125</v>
      </c>
      <c r="H181" s="260">
        <f t="shared" si="37"/>
        <v>-6.4440874563195599E-5</v>
      </c>
      <c r="I181" s="260">
        <f t="shared" si="38"/>
        <v>1.4257543497107025E-2</v>
      </c>
      <c r="K181">
        <f t="shared" si="39"/>
        <v>5031</v>
      </c>
      <c r="R181">
        <v>5031</v>
      </c>
      <c r="S181" t="s">
        <v>5195</v>
      </c>
      <c r="T181">
        <v>4.4180000000000001</v>
      </c>
      <c r="U181">
        <v>-0.02</v>
      </c>
      <c r="V181">
        <v>0.246</v>
      </c>
      <c r="W181">
        <v>4.4249999999999998</v>
      </c>
      <c r="X181">
        <v>0</v>
      </c>
      <c r="Y181">
        <v>0</v>
      </c>
      <c r="Z181">
        <v>-4.0000000000000001E-3</v>
      </c>
      <c r="AA181">
        <v>-4.0000000000000001E-3</v>
      </c>
    </row>
    <row r="182" spans="2:27">
      <c r="B182">
        <f>B181</f>
        <v>5031</v>
      </c>
      <c r="C182">
        <f t="shared" si="32"/>
        <v>1551.8100999999999</v>
      </c>
      <c r="D182" s="55">
        <f t="shared" si="33"/>
        <v>-2.1999999999999999E-2</v>
      </c>
      <c r="E182" s="55">
        <f t="shared" si="34"/>
        <v>5.0469999999999997</v>
      </c>
      <c r="F182" s="55">
        <f t="shared" si="35"/>
        <v>-0.11000000000000001</v>
      </c>
      <c r="G182" s="55">
        <f t="shared" si="36"/>
        <v>25.234999999999999</v>
      </c>
      <c r="H182" s="260">
        <f t="shared" si="37"/>
        <v>-7.0884962019515164E-5</v>
      </c>
      <c r="I182" s="260">
        <f t="shared" si="38"/>
        <v>1.6261654696022407E-2</v>
      </c>
      <c r="K182">
        <f t="shared" si="39"/>
        <v>5031</v>
      </c>
      <c r="S182" t="s">
        <v>5196</v>
      </c>
      <c r="T182">
        <v>4.9370000000000003</v>
      </c>
      <c r="U182">
        <v>-2.1999999999999999E-2</v>
      </c>
      <c r="V182">
        <v>-1.0469999999999999</v>
      </c>
      <c r="W182">
        <v>5.0469999999999997</v>
      </c>
      <c r="X182">
        <v>0</v>
      </c>
      <c r="Y182">
        <v>0</v>
      </c>
      <c r="Z182">
        <v>-4.0000000000000001E-3</v>
      </c>
      <c r="AA182">
        <v>-5.0000000000000001E-3</v>
      </c>
    </row>
    <row r="183" spans="2:27">
      <c r="B183">
        <f t="shared" ref="B183:B188" si="43">B182</f>
        <v>5031</v>
      </c>
      <c r="C183">
        <f t="shared" si="32"/>
        <v>1551.8100999999999</v>
      </c>
      <c r="D183" s="55">
        <f t="shared" si="33"/>
        <v>-1.9E-2</v>
      </c>
      <c r="E183" s="55">
        <f t="shared" si="34"/>
        <v>5.3579999999999997</v>
      </c>
      <c r="F183" s="55">
        <f t="shared" si="35"/>
        <v>-9.5000000000000001E-2</v>
      </c>
      <c r="G183" s="55">
        <f t="shared" si="36"/>
        <v>26.79</v>
      </c>
      <c r="H183" s="260">
        <f t="shared" si="37"/>
        <v>-6.1218830835035816E-5</v>
      </c>
      <c r="I183" s="260">
        <f t="shared" si="38"/>
        <v>1.7263710295480097E-2</v>
      </c>
      <c r="K183">
        <f t="shared" si="39"/>
        <v>5031</v>
      </c>
      <c r="S183" t="s">
        <v>5197</v>
      </c>
      <c r="T183">
        <v>-5.2069999999999999</v>
      </c>
      <c r="U183">
        <v>-1.9E-2</v>
      </c>
      <c r="V183">
        <v>1.264</v>
      </c>
      <c r="W183">
        <v>5.3579999999999997</v>
      </c>
      <c r="X183">
        <v>0</v>
      </c>
      <c r="Y183">
        <v>0</v>
      </c>
      <c r="Z183">
        <v>3.0000000000000001E-3</v>
      </c>
      <c r="AA183">
        <v>3.0000000000000001E-3</v>
      </c>
    </row>
    <row r="184" spans="2:27">
      <c r="B184">
        <f t="shared" si="43"/>
        <v>5031</v>
      </c>
      <c r="C184">
        <f t="shared" si="32"/>
        <v>1551.8100999999999</v>
      </c>
      <c r="D184" s="55">
        <f t="shared" si="33"/>
        <v>-2.1000000000000001E-2</v>
      </c>
      <c r="E184" s="55">
        <f t="shared" si="34"/>
        <v>4.6890000000000001</v>
      </c>
      <c r="F184" s="55">
        <f t="shared" si="35"/>
        <v>-0.10500000000000001</v>
      </c>
      <c r="G184" s="55">
        <f t="shared" si="36"/>
        <v>23.445</v>
      </c>
      <c r="H184" s="260">
        <f t="shared" si="37"/>
        <v>-6.7662918291355381E-5</v>
      </c>
      <c r="I184" s="260">
        <f t="shared" si="38"/>
        <v>1.5108163041341206E-2</v>
      </c>
      <c r="K184">
        <f t="shared" si="39"/>
        <v>5031</v>
      </c>
      <c r="S184" t="s">
        <v>5198</v>
      </c>
      <c r="T184">
        <v>-4.6890000000000001</v>
      </c>
      <c r="U184">
        <v>-2.1000000000000001E-2</v>
      </c>
      <c r="V184">
        <v>-0.03</v>
      </c>
      <c r="W184">
        <v>4.6890000000000001</v>
      </c>
      <c r="X184">
        <v>0</v>
      </c>
      <c r="Y184">
        <v>0</v>
      </c>
      <c r="Z184">
        <v>2E-3</v>
      </c>
      <c r="AA184">
        <v>3.0000000000000001E-3</v>
      </c>
    </row>
    <row r="185" spans="2:27">
      <c r="B185">
        <f t="shared" si="43"/>
        <v>5031</v>
      </c>
      <c r="C185">
        <f t="shared" si="32"/>
        <v>1551.8100999999999</v>
      </c>
      <c r="D185" s="55">
        <f t="shared" si="33"/>
        <v>-1.7000000000000001E-2</v>
      </c>
      <c r="E185" s="55">
        <f t="shared" si="34"/>
        <v>2.1579999999999999</v>
      </c>
      <c r="F185" s="55">
        <f t="shared" si="35"/>
        <v>-8.5000000000000006E-2</v>
      </c>
      <c r="G185" s="55">
        <f t="shared" si="36"/>
        <v>10.790000000000001</v>
      </c>
      <c r="H185" s="260">
        <f t="shared" si="37"/>
        <v>-5.4774743378716257E-5</v>
      </c>
      <c r="I185" s="260">
        <f t="shared" si="38"/>
        <v>6.9531703653688045E-3</v>
      </c>
      <c r="K185">
        <f t="shared" si="39"/>
        <v>5031</v>
      </c>
      <c r="S185" t="s">
        <v>5199</v>
      </c>
      <c r="T185">
        <v>0.44500000000000001</v>
      </c>
      <c r="U185">
        <v>-1.7000000000000001E-2</v>
      </c>
      <c r="V185">
        <v>2.1110000000000002</v>
      </c>
      <c r="W185">
        <v>2.1579999999999999</v>
      </c>
      <c r="X185">
        <v>0</v>
      </c>
      <c r="Y185">
        <v>0</v>
      </c>
      <c r="Z185">
        <v>-1E-3</v>
      </c>
      <c r="AA185">
        <v>-1E-3</v>
      </c>
    </row>
    <row r="186" spans="2:27">
      <c r="B186">
        <f t="shared" si="43"/>
        <v>5031</v>
      </c>
      <c r="C186">
        <f t="shared" si="32"/>
        <v>1551.8100999999999</v>
      </c>
      <c r="D186" s="55">
        <f t="shared" si="33"/>
        <v>-2.4E-2</v>
      </c>
      <c r="E186" s="55">
        <f t="shared" si="34"/>
        <v>3.0920000000000001</v>
      </c>
      <c r="F186" s="55">
        <f t="shared" si="35"/>
        <v>-0.12000000000000002</v>
      </c>
      <c r="G186" s="55">
        <f t="shared" si="36"/>
        <v>15.46</v>
      </c>
      <c r="H186" s="260">
        <f t="shared" si="37"/>
        <v>-7.7329049475834729E-5</v>
      </c>
      <c r="I186" s="260">
        <f t="shared" si="38"/>
        <v>9.9625592074700387E-3</v>
      </c>
      <c r="K186">
        <f t="shared" si="39"/>
        <v>5031</v>
      </c>
      <c r="S186" t="s">
        <v>5200</v>
      </c>
      <c r="T186">
        <v>2.173</v>
      </c>
      <c r="U186">
        <v>-2.4E-2</v>
      </c>
      <c r="V186">
        <v>-2.2000000000000002</v>
      </c>
      <c r="W186">
        <v>3.0920000000000001</v>
      </c>
      <c r="X186">
        <v>0</v>
      </c>
      <c r="Y186">
        <v>0</v>
      </c>
      <c r="Z186">
        <v>-3.0000000000000001E-3</v>
      </c>
      <c r="AA186">
        <v>-2E-3</v>
      </c>
    </row>
    <row r="187" spans="2:27">
      <c r="B187">
        <f>B186</f>
        <v>5031</v>
      </c>
      <c r="C187">
        <f t="shared" si="32"/>
        <v>1551.8100999999999</v>
      </c>
      <c r="D187" s="55">
        <f t="shared" si="33"/>
        <v>-1.7000000000000001E-2</v>
      </c>
      <c r="E187" s="55">
        <f t="shared" si="34"/>
        <v>3.4359999999999999</v>
      </c>
      <c r="F187" s="55">
        <f t="shared" si="35"/>
        <v>-8.5000000000000006E-2</v>
      </c>
      <c r="G187" s="55">
        <f t="shared" si="36"/>
        <v>17.18</v>
      </c>
      <c r="H187" s="260">
        <f t="shared" si="37"/>
        <v>-5.4774743378716257E-5</v>
      </c>
      <c r="I187" s="260">
        <f t="shared" si="38"/>
        <v>1.1070942249957002E-2</v>
      </c>
      <c r="K187">
        <f t="shared" si="39"/>
        <v>5031</v>
      </c>
      <c r="S187" t="s">
        <v>5201</v>
      </c>
      <c r="T187">
        <v>-2.4430000000000001</v>
      </c>
      <c r="U187">
        <v>-1.7000000000000001E-2</v>
      </c>
      <c r="V187">
        <v>2.4169999999999998</v>
      </c>
      <c r="W187">
        <v>3.4359999999999999</v>
      </c>
      <c r="X187">
        <v>0</v>
      </c>
      <c r="Y187">
        <v>0</v>
      </c>
      <c r="Z187">
        <v>1E-3</v>
      </c>
      <c r="AA187">
        <v>1E-3</v>
      </c>
    </row>
    <row r="188" spans="2:27">
      <c r="B188">
        <f t="shared" si="43"/>
        <v>5031</v>
      </c>
      <c r="C188">
        <f t="shared" si="32"/>
        <v>1551.8100999999999</v>
      </c>
      <c r="D188" s="55">
        <f t="shared" si="33"/>
        <v>-2.4E-2</v>
      </c>
      <c r="E188" s="55">
        <f t="shared" si="34"/>
        <v>2.0259999999999998</v>
      </c>
      <c r="F188" s="55">
        <f t="shared" si="35"/>
        <v>-0.12000000000000002</v>
      </c>
      <c r="G188" s="55">
        <f t="shared" si="36"/>
        <v>10.129999999999999</v>
      </c>
      <c r="H188" s="260">
        <f t="shared" si="37"/>
        <v>-7.7329049475834729E-5</v>
      </c>
      <c r="I188" s="260">
        <f t="shared" si="38"/>
        <v>6.5278605932517124E-3</v>
      </c>
      <c r="K188">
        <f t="shared" si="39"/>
        <v>5031</v>
      </c>
      <c r="S188" t="s">
        <v>5202</v>
      </c>
      <c r="T188">
        <v>-0.71499999999999997</v>
      </c>
      <c r="U188">
        <v>-2.4E-2</v>
      </c>
      <c r="V188">
        <v>-1.895</v>
      </c>
      <c r="W188">
        <v>2.0259999999999998</v>
      </c>
      <c r="X188">
        <v>0</v>
      </c>
      <c r="Y188">
        <v>0</v>
      </c>
      <c r="Z188">
        <v>-1E-3</v>
      </c>
      <c r="AA188">
        <v>0</v>
      </c>
    </row>
    <row r="189" spans="2:27">
      <c r="B189">
        <f>R189</f>
        <v>5032</v>
      </c>
      <c r="C189">
        <f t="shared" si="32"/>
        <v>1551.8100999999999</v>
      </c>
      <c r="D189" s="55">
        <f t="shared" si="33"/>
        <v>3.7999999999999999E-2</v>
      </c>
      <c r="E189" s="55">
        <f t="shared" si="34"/>
        <v>2.5920000000000001</v>
      </c>
      <c r="F189" s="55">
        <f t="shared" si="35"/>
        <v>0.19</v>
      </c>
      <c r="G189" s="55">
        <f t="shared" si="36"/>
        <v>12.96</v>
      </c>
      <c r="H189" s="260">
        <f t="shared" si="37"/>
        <v>1.2243766167007163E-4</v>
      </c>
      <c r="I189" s="260">
        <f t="shared" si="38"/>
        <v>8.3515373433901488E-3</v>
      </c>
      <c r="K189">
        <f t="shared" si="39"/>
        <v>5032</v>
      </c>
      <c r="R189">
        <v>5032</v>
      </c>
      <c r="S189" t="s">
        <v>5195</v>
      </c>
      <c r="T189">
        <v>2.3940000000000001</v>
      </c>
      <c r="U189">
        <v>3.7999999999999999E-2</v>
      </c>
      <c r="V189">
        <v>0.99399999999999999</v>
      </c>
      <c r="W189">
        <v>2.5920000000000001</v>
      </c>
      <c r="X189">
        <v>3.0000000000000001E-3</v>
      </c>
      <c r="Y189">
        <v>1E-3</v>
      </c>
      <c r="Z189">
        <v>0</v>
      </c>
      <c r="AA189">
        <v>0</v>
      </c>
    </row>
    <row r="190" spans="2:27">
      <c r="B190">
        <f>B189</f>
        <v>5032</v>
      </c>
      <c r="C190">
        <f t="shared" si="32"/>
        <v>1551.8100999999999</v>
      </c>
      <c r="D190" s="55">
        <f t="shared" si="33"/>
        <v>1.0999999999999999E-2</v>
      </c>
      <c r="E190" s="55">
        <f t="shared" si="34"/>
        <v>1.9339999999999999</v>
      </c>
      <c r="F190" s="55">
        <f t="shared" si="35"/>
        <v>5.5000000000000007E-2</v>
      </c>
      <c r="G190" s="55">
        <f t="shared" si="36"/>
        <v>9.67</v>
      </c>
      <c r="H190" s="260">
        <f t="shared" si="37"/>
        <v>3.5442481009757582E-5</v>
      </c>
      <c r="I190" s="260">
        <f t="shared" si="38"/>
        <v>6.2314325702610132E-3</v>
      </c>
      <c r="K190">
        <f t="shared" si="39"/>
        <v>5032</v>
      </c>
      <c r="S190" t="s">
        <v>5196</v>
      </c>
      <c r="T190">
        <v>1.498</v>
      </c>
      <c r="U190">
        <v>1.0999999999999999E-2</v>
      </c>
      <c r="V190">
        <v>-1.2230000000000001</v>
      </c>
      <c r="W190">
        <v>1.9339999999999999</v>
      </c>
      <c r="X190">
        <v>2E-3</v>
      </c>
      <c r="Y190">
        <v>0</v>
      </c>
      <c r="Z190">
        <v>0</v>
      </c>
      <c r="AA190">
        <v>0</v>
      </c>
    </row>
    <row r="191" spans="2:27">
      <c r="B191">
        <f t="shared" ref="B191:B196" si="44">B190</f>
        <v>5032</v>
      </c>
      <c r="C191">
        <f t="shared" si="32"/>
        <v>1551.8100999999999</v>
      </c>
      <c r="D191" s="55">
        <f t="shared" si="33"/>
        <v>-0.08</v>
      </c>
      <c r="E191" s="55">
        <f t="shared" si="34"/>
        <v>2.004</v>
      </c>
      <c r="F191" s="55">
        <f t="shared" si="35"/>
        <v>-0.4</v>
      </c>
      <c r="G191" s="55">
        <f t="shared" si="36"/>
        <v>10.020000000000001</v>
      </c>
      <c r="H191" s="260">
        <f t="shared" si="37"/>
        <v>-2.5776349825278239E-4</v>
      </c>
      <c r="I191" s="260">
        <f t="shared" si="38"/>
        <v>6.4569756312321987E-3</v>
      </c>
      <c r="K191">
        <f t="shared" si="39"/>
        <v>5032</v>
      </c>
      <c r="S191" t="s">
        <v>5197</v>
      </c>
      <c r="T191">
        <v>-1.93</v>
      </c>
      <c r="U191">
        <v>-0.08</v>
      </c>
      <c r="V191">
        <v>0.53400000000000003</v>
      </c>
      <c r="W191">
        <v>2.004</v>
      </c>
      <c r="X191">
        <v>3.0000000000000001E-3</v>
      </c>
      <c r="Y191">
        <v>0</v>
      </c>
      <c r="Z191">
        <v>1E-3</v>
      </c>
      <c r="AA191">
        <v>1E-3</v>
      </c>
    </row>
    <row r="192" spans="2:27">
      <c r="B192">
        <f t="shared" si="44"/>
        <v>5032</v>
      </c>
      <c r="C192">
        <f t="shared" si="32"/>
        <v>1551.8100999999999</v>
      </c>
      <c r="D192" s="55">
        <f t="shared" si="33"/>
        <v>-0.107</v>
      </c>
      <c r="E192" s="55">
        <f t="shared" si="34"/>
        <v>3.2909999999999999</v>
      </c>
      <c r="F192" s="55">
        <f t="shared" si="35"/>
        <v>-0.53500000000000003</v>
      </c>
      <c r="G192" s="55">
        <f t="shared" si="36"/>
        <v>16.454999999999998</v>
      </c>
      <c r="H192" s="260">
        <f t="shared" si="37"/>
        <v>-3.4475867891309644E-4</v>
      </c>
      <c r="I192" s="260">
        <f t="shared" si="38"/>
        <v>1.0603745909373833E-2</v>
      </c>
      <c r="K192">
        <f t="shared" si="39"/>
        <v>5032</v>
      </c>
      <c r="S192" t="s">
        <v>5198</v>
      </c>
      <c r="T192">
        <v>-2.8260000000000001</v>
      </c>
      <c r="U192">
        <v>-0.107</v>
      </c>
      <c r="V192">
        <v>-1.6830000000000001</v>
      </c>
      <c r="W192">
        <v>3.2909999999999999</v>
      </c>
      <c r="X192">
        <v>1E-3</v>
      </c>
      <c r="Y192">
        <v>-1E-3</v>
      </c>
      <c r="Z192">
        <v>1E-3</v>
      </c>
      <c r="AA192">
        <v>1E-3</v>
      </c>
    </row>
    <row r="193" spans="2:27">
      <c r="B193">
        <f t="shared" si="44"/>
        <v>5032</v>
      </c>
      <c r="C193">
        <f t="shared" si="32"/>
        <v>1551.8100999999999</v>
      </c>
      <c r="D193" s="55">
        <f t="shared" si="33"/>
        <v>2.9000000000000001E-2</v>
      </c>
      <c r="E193" s="55">
        <f t="shared" si="34"/>
        <v>3.9239999999999999</v>
      </c>
      <c r="F193" s="55">
        <f t="shared" si="35"/>
        <v>0.14500000000000002</v>
      </c>
      <c r="G193" s="55">
        <f t="shared" si="36"/>
        <v>19.62</v>
      </c>
      <c r="H193" s="260">
        <f t="shared" si="37"/>
        <v>9.3439268116633615E-5</v>
      </c>
      <c r="I193" s="260">
        <f t="shared" si="38"/>
        <v>1.2643299589298976E-2</v>
      </c>
      <c r="K193">
        <f t="shared" si="39"/>
        <v>5032</v>
      </c>
      <c r="S193" t="s">
        <v>5199</v>
      </c>
      <c r="T193">
        <v>1.925</v>
      </c>
      <c r="U193">
        <v>2.9000000000000001E-2</v>
      </c>
      <c r="V193">
        <v>3.419</v>
      </c>
      <c r="W193">
        <v>3.9239999999999999</v>
      </c>
      <c r="X193">
        <v>4.0000000000000001E-3</v>
      </c>
      <c r="Y193">
        <v>1E-3</v>
      </c>
      <c r="Z193">
        <v>0</v>
      </c>
      <c r="AA193">
        <v>0</v>
      </c>
    </row>
    <row r="194" spans="2:27">
      <c r="B194">
        <f t="shared" si="44"/>
        <v>5032</v>
      </c>
      <c r="C194">
        <f t="shared" si="32"/>
        <v>1551.8100999999999</v>
      </c>
      <c r="D194" s="55">
        <f t="shared" si="33"/>
        <v>-6.3E-2</v>
      </c>
      <c r="E194" s="55">
        <f t="shared" si="34"/>
        <v>4.109</v>
      </c>
      <c r="F194" s="55">
        <f t="shared" si="35"/>
        <v>-0.315</v>
      </c>
      <c r="G194" s="55">
        <f t="shared" si="36"/>
        <v>20.545000000000002</v>
      </c>
      <c r="H194" s="260">
        <f t="shared" si="37"/>
        <v>-2.0298875487406612E-4</v>
      </c>
      <c r="I194" s="260">
        <f t="shared" si="38"/>
        <v>1.3239377679008535E-2</v>
      </c>
      <c r="K194">
        <f t="shared" si="39"/>
        <v>5032</v>
      </c>
      <c r="S194" t="s">
        <v>5200</v>
      </c>
      <c r="T194">
        <v>-1.06</v>
      </c>
      <c r="U194">
        <v>-6.3E-2</v>
      </c>
      <c r="V194">
        <v>-3.97</v>
      </c>
      <c r="W194">
        <v>4.109</v>
      </c>
      <c r="X194">
        <v>0</v>
      </c>
      <c r="Y194">
        <v>-1E-3</v>
      </c>
      <c r="Z194">
        <v>1E-3</v>
      </c>
      <c r="AA194">
        <v>1E-3</v>
      </c>
    </row>
    <row r="195" spans="2:27">
      <c r="B195">
        <f>B194</f>
        <v>5032</v>
      </c>
      <c r="C195">
        <f t="shared" si="32"/>
        <v>1551.8100999999999</v>
      </c>
      <c r="D195" s="55">
        <f t="shared" si="33"/>
        <v>-6.0000000000000001E-3</v>
      </c>
      <c r="E195" s="55">
        <f t="shared" si="34"/>
        <v>3.34</v>
      </c>
      <c r="F195" s="55">
        <f t="shared" si="35"/>
        <v>-3.0000000000000006E-2</v>
      </c>
      <c r="G195" s="55">
        <f t="shared" si="36"/>
        <v>16.7</v>
      </c>
      <c r="H195" s="260">
        <f t="shared" si="37"/>
        <v>-1.9332262368958682E-5</v>
      </c>
      <c r="I195" s="260">
        <f t="shared" si="38"/>
        <v>1.0761626052053663E-2</v>
      </c>
      <c r="K195">
        <f t="shared" si="39"/>
        <v>5032</v>
      </c>
      <c r="S195" t="s">
        <v>5201</v>
      </c>
      <c r="T195">
        <v>0.628</v>
      </c>
      <c r="U195">
        <v>-6.0000000000000001E-3</v>
      </c>
      <c r="V195">
        <v>3.2810000000000001</v>
      </c>
      <c r="W195">
        <v>3.34</v>
      </c>
      <c r="X195">
        <v>4.0000000000000001E-3</v>
      </c>
      <c r="Y195">
        <v>0</v>
      </c>
      <c r="Z195">
        <v>0</v>
      </c>
      <c r="AA195">
        <v>0</v>
      </c>
    </row>
    <row r="196" spans="2:27">
      <c r="B196">
        <f t="shared" si="44"/>
        <v>5032</v>
      </c>
      <c r="C196">
        <f t="shared" si="32"/>
        <v>1551.8100999999999</v>
      </c>
      <c r="D196" s="55">
        <f t="shared" si="33"/>
        <v>-9.8000000000000004E-2</v>
      </c>
      <c r="E196" s="55">
        <f t="shared" si="34"/>
        <v>4.7370000000000001</v>
      </c>
      <c r="F196" s="55">
        <f t="shared" si="35"/>
        <v>-0.4900000000000001</v>
      </c>
      <c r="G196" s="55">
        <f t="shared" si="36"/>
        <v>23.685000000000002</v>
      </c>
      <c r="H196" s="260">
        <f t="shared" si="37"/>
        <v>-3.1576028535965848E-4</v>
      </c>
      <c r="I196" s="260">
        <f t="shared" si="38"/>
        <v>1.5262821140292877E-2</v>
      </c>
      <c r="K196">
        <f t="shared" si="39"/>
        <v>5032</v>
      </c>
      <c r="S196" t="s">
        <v>5202</v>
      </c>
      <c r="T196">
        <v>-2.3570000000000002</v>
      </c>
      <c r="U196">
        <v>-9.8000000000000004E-2</v>
      </c>
      <c r="V196">
        <v>-4.1079999999999997</v>
      </c>
      <c r="W196">
        <v>4.7370000000000001</v>
      </c>
      <c r="X196">
        <v>0</v>
      </c>
      <c r="Y196">
        <v>-1E-3</v>
      </c>
      <c r="Z196">
        <v>1E-3</v>
      </c>
      <c r="AA196">
        <v>1E-3</v>
      </c>
    </row>
    <row r="197" spans="2:27">
      <c r="B197">
        <f>R197</f>
        <v>5033</v>
      </c>
      <c r="C197">
        <f t="shared" si="32"/>
        <v>1551.8100999999999</v>
      </c>
      <c r="D197" s="55">
        <f t="shared" si="33"/>
        <v>-1.6E-2</v>
      </c>
      <c r="E197" s="55">
        <f t="shared" si="34"/>
        <v>2.516</v>
      </c>
      <c r="F197" s="55">
        <f t="shared" si="35"/>
        <v>-0.08</v>
      </c>
      <c r="G197" s="55">
        <f t="shared" si="36"/>
        <v>12.58</v>
      </c>
      <c r="H197" s="260">
        <f t="shared" si="37"/>
        <v>-5.1552699650556475E-5</v>
      </c>
      <c r="I197" s="260">
        <f t="shared" si="38"/>
        <v>8.1066620200500056E-3</v>
      </c>
      <c r="K197">
        <f t="shared" si="39"/>
        <v>5033</v>
      </c>
      <c r="R197">
        <v>5033</v>
      </c>
      <c r="S197" t="s">
        <v>5195</v>
      </c>
      <c r="T197">
        <v>2.3959999999999999</v>
      </c>
      <c r="U197">
        <v>-1.6E-2</v>
      </c>
      <c r="V197">
        <v>0.76700000000000002</v>
      </c>
      <c r="W197">
        <v>2.516</v>
      </c>
      <c r="X197">
        <v>2E-3</v>
      </c>
      <c r="Y197">
        <v>0</v>
      </c>
      <c r="Z197">
        <v>0</v>
      </c>
      <c r="AA197">
        <v>0</v>
      </c>
    </row>
    <row r="198" spans="2:27">
      <c r="B198">
        <f>B197</f>
        <v>5033</v>
      </c>
      <c r="C198">
        <f t="shared" si="32"/>
        <v>1551.8100999999999</v>
      </c>
      <c r="D198" s="55">
        <f t="shared" si="33"/>
        <v>-1.7000000000000001E-2</v>
      </c>
      <c r="E198" s="55">
        <f t="shared" si="34"/>
        <v>2.52</v>
      </c>
      <c r="F198" s="55">
        <f t="shared" si="35"/>
        <v>-8.5000000000000006E-2</v>
      </c>
      <c r="G198" s="55">
        <f t="shared" si="36"/>
        <v>12.600000000000001</v>
      </c>
      <c r="H198" s="260">
        <f t="shared" si="37"/>
        <v>-5.4774743378716257E-5</v>
      </c>
      <c r="I198" s="260">
        <f t="shared" si="38"/>
        <v>8.1195501949626447E-3</v>
      </c>
      <c r="K198">
        <f t="shared" si="39"/>
        <v>5033</v>
      </c>
      <c r="S198" t="s">
        <v>5196</v>
      </c>
      <c r="T198">
        <v>1.5649999999999999</v>
      </c>
      <c r="U198">
        <v>-1.7000000000000001E-2</v>
      </c>
      <c r="V198">
        <v>-1.9750000000000001</v>
      </c>
      <c r="W198">
        <v>2.52</v>
      </c>
      <c r="X198">
        <v>0</v>
      </c>
      <c r="Y198">
        <v>0</v>
      </c>
      <c r="Z198">
        <v>0</v>
      </c>
      <c r="AA198">
        <v>0</v>
      </c>
    </row>
    <row r="199" spans="2:27">
      <c r="B199">
        <f t="shared" ref="B199:B204" si="45">B198</f>
        <v>5033</v>
      </c>
      <c r="C199">
        <f t="shared" si="32"/>
        <v>1551.8100999999999</v>
      </c>
      <c r="D199" s="55">
        <f t="shared" si="33"/>
        <v>-0.02</v>
      </c>
      <c r="E199" s="55">
        <f t="shared" si="34"/>
        <v>2.0129999999999999</v>
      </c>
      <c r="F199" s="55">
        <f t="shared" si="35"/>
        <v>-0.1</v>
      </c>
      <c r="G199" s="55">
        <f t="shared" si="36"/>
        <v>10.065</v>
      </c>
      <c r="H199" s="260">
        <f t="shared" si="37"/>
        <v>-6.4440874563195599E-5</v>
      </c>
      <c r="I199" s="260">
        <f t="shared" si="38"/>
        <v>6.4859740247856356E-3</v>
      </c>
      <c r="K199">
        <f t="shared" si="39"/>
        <v>5033</v>
      </c>
      <c r="S199" t="s">
        <v>5197</v>
      </c>
      <c r="T199">
        <v>-1.8380000000000001</v>
      </c>
      <c r="U199">
        <v>-0.02</v>
      </c>
      <c r="V199">
        <v>0.82099999999999995</v>
      </c>
      <c r="W199">
        <v>2.0129999999999999</v>
      </c>
      <c r="X199">
        <v>2E-3</v>
      </c>
      <c r="Y199">
        <v>0</v>
      </c>
      <c r="Z199">
        <v>0</v>
      </c>
      <c r="AA199">
        <v>0</v>
      </c>
    </row>
    <row r="200" spans="2:27">
      <c r="B200">
        <f t="shared" si="45"/>
        <v>5033</v>
      </c>
      <c r="C200">
        <f t="shared" si="32"/>
        <v>1551.8100999999999</v>
      </c>
      <c r="D200" s="55">
        <f t="shared" si="33"/>
        <v>-2.1999999999999999E-2</v>
      </c>
      <c r="E200" s="55">
        <f t="shared" si="34"/>
        <v>3.2890000000000001</v>
      </c>
      <c r="F200" s="55">
        <f t="shared" si="35"/>
        <v>-0.11000000000000001</v>
      </c>
      <c r="G200" s="55">
        <f t="shared" si="36"/>
        <v>16.445000000000004</v>
      </c>
      <c r="H200" s="260">
        <f t="shared" si="37"/>
        <v>-7.0884962019515164E-5</v>
      </c>
      <c r="I200" s="260">
        <f t="shared" si="38"/>
        <v>1.0597301821917517E-2</v>
      </c>
      <c r="K200">
        <f t="shared" si="39"/>
        <v>5033</v>
      </c>
      <c r="S200" t="s">
        <v>5198</v>
      </c>
      <c r="T200">
        <v>-2.669</v>
      </c>
      <c r="U200">
        <v>-2.1999999999999999E-2</v>
      </c>
      <c r="V200">
        <v>-1.921</v>
      </c>
      <c r="W200">
        <v>3.2890000000000001</v>
      </c>
      <c r="X200">
        <v>0</v>
      </c>
      <c r="Y200">
        <v>0</v>
      </c>
      <c r="Z200">
        <v>0</v>
      </c>
      <c r="AA200">
        <v>0</v>
      </c>
    </row>
    <row r="201" spans="2:27">
      <c r="B201">
        <f t="shared" si="45"/>
        <v>5033</v>
      </c>
      <c r="C201">
        <f t="shared" si="32"/>
        <v>1551.8100999999999</v>
      </c>
      <c r="D201" s="55">
        <f t="shared" si="33"/>
        <v>-1.6E-2</v>
      </c>
      <c r="E201" s="55">
        <f t="shared" si="34"/>
        <v>4.4080000000000004</v>
      </c>
      <c r="F201" s="55">
        <f t="shared" si="35"/>
        <v>-0.08</v>
      </c>
      <c r="G201" s="55">
        <f t="shared" si="36"/>
        <v>22.040000000000003</v>
      </c>
      <c r="H201" s="260">
        <f t="shared" si="37"/>
        <v>-5.1552699650556475E-5</v>
      </c>
      <c r="I201" s="260">
        <f t="shared" si="38"/>
        <v>1.420276875372831E-2</v>
      </c>
      <c r="K201">
        <f t="shared" si="39"/>
        <v>5033</v>
      </c>
      <c r="S201" t="s">
        <v>5199</v>
      </c>
      <c r="T201">
        <v>1.8839999999999999</v>
      </c>
      <c r="U201">
        <v>-1.6E-2</v>
      </c>
      <c r="V201">
        <v>3.9849999999999999</v>
      </c>
      <c r="W201">
        <v>4.4080000000000004</v>
      </c>
      <c r="X201">
        <v>4.0000000000000001E-3</v>
      </c>
      <c r="Y201">
        <v>0</v>
      </c>
      <c r="Z201">
        <v>0</v>
      </c>
      <c r="AA201">
        <v>0</v>
      </c>
    </row>
    <row r="202" spans="2:27">
      <c r="B202">
        <f t="shared" si="45"/>
        <v>5033</v>
      </c>
      <c r="C202">
        <f t="shared" si="32"/>
        <v>1551.8100999999999</v>
      </c>
      <c r="D202" s="55">
        <f t="shared" si="33"/>
        <v>-0.02</v>
      </c>
      <c r="E202" s="55">
        <f t="shared" si="34"/>
        <v>5.2309999999999999</v>
      </c>
      <c r="F202" s="55">
        <f t="shared" si="35"/>
        <v>-0.1</v>
      </c>
      <c r="G202" s="55">
        <f t="shared" si="36"/>
        <v>26.155000000000001</v>
      </c>
      <c r="H202" s="260">
        <f t="shared" si="37"/>
        <v>-6.4440874563195599E-5</v>
      </c>
      <c r="I202" s="260">
        <f t="shared" si="38"/>
        <v>1.6854510742003809E-2</v>
      </c>
      <c r="K202">
        <f t="shared" si="39"/>
        <v>5033</v>
      </c>
      <c r="S202" t="s">
        <v>5200</v>
      </c>
      <c r="T202">
        <v>-0.88700000000000001</v>
      </c>
      <c r="U202">
        <v>-0.02</v>
      </c>
      <c r="V202">
        <v>-5.1550000000000002</v>
      </c>
      <c r="W202">
        <v>5.2309999999999999</v>
      </c>
      <c r="X202">
        <v>-3.0000000000000001E-3</v>
      </c>
      <c r="Y202">
        <v>0</v>
      </c>
      <c r="Z202">
        <v>0</v>
      </c>
      <c r="AA202">
        <v>0</v>
      </c>
    </row>
    <row r="203" spans="2:27">
      <c r="B203">
        <f>B202</f>
        <v>5033</v>
      </c>
      <c r="C203">
        <f t="shared" si="32"/>
        <v>1551.8100999999999</v>
      </c>
      <c r="D203" s="55">
        <f t="shared" si="33"/>
        <v>-1.7999999999999999E-2</v>
      </c>
      <c r="E203" s="55">
        <f t="shared" si="34"/>
        <v>4.048</v>
      </c>
      <c r="F203" s="55">
        <f t="shared" si="35"/>
        <v>-0.09</v>
      </c>
      <c r="G203" s="55">
        <f t="shared" si="36"/>
        <v>20.240000000000002</v>
      </c>
      <c r="H203" s="260">
        <f t="shared" si="37"/>
        <v>-5.7996787106876027E-5</v>
      </c>
      <c r="I203" s="260">
        <f t="shared" si="38"/>
        <v>1.3042833011590789E-2</v>
      </c>
      <c r="K203">
        <f t="shared" si="39"/>
        <v>5033</v>
      </c>
      <c r="S203" t="s">
        <v>5201</v>
      </c>
      <c r="T203">
        <v>0.61399999999999999</v>
      </c>
      <c r="U203">
        <v>-1.7999999999999999E-2</v>
      </c>
      <c r="V203">
        <v>4.0010000000000003</v>
      </c>
      <c r="W203">
        <v>4.048</v>
      </c>
      <c r="X203">
        <v>4.0000000000000001E-3</v>
      </c>
      <c r="Y203">
        <v>0</v>
      </c>
      <c r="Z203">
        <v>0</v>
      </c>
      <c r="AA203">
        <v>0</v>
      </c>
    </row>
    <row r="204" spans="2:27">
      <c r="B204">
        <f t="shared" si="45"/>
        <v>5033</v>
      </c>
      <c r="C204">
        <f t="shared" si="32"/>
        <v>1551.8100999999999</v>
      </c>
      <c r="D204" s="55">
        <f t="shared" si="33"/>
        <v>-2.1000000000000001E-2</v>
      </c>
      <c r="E204" s="55">
        <f t="shared" si="34"/>
        <v>5.5730000000000004</v>
      </c>
      <c r="F204" s="55">
        <f t="shared" si="35"/>
        <v>-0.10500000000000001</v>
      </c>
      <c r="G204" s="55">
        <f t="shared" si="36"/>
        <v>27.865000000000002</v>
      </c>
      <c r="H204" s="260">
        <f t="shared" si="37"/>
        <v>-6.7662918291355381E-5</v>
      </c>
      <c r="I204" s="260">
        <f t="shared" si="38"/>
        <v>1.7956449697034454E-2</v>
      </c>
      <c r="K204">
        <f t="shared" si="39"/>
        <v>5033</v>
      </c>
      <c r="S204" t="s">
        <v>5202</v>
      </c>
      <c r="T204">
        <v>-2.157</v>
      </c>
      <c r="U204">
        <v>-2.1000000000000001E-2</v>
      </c>
      <c r="V204">
        <v>-5.1390000000000002</v>
      </c>
      <c r="W204">
        <v>5.5730000000000004</v>
      </c>
      <c r="X204">
        <v>-3.0000000000000001E-3</v>
      </c>
      <c r="Y204">
        <v>0</v>
      </c>
      <c r="Z204">
        <v>0</v>
      </c>
      <c r="AA204">
        <v>0</v>
      </c>
    </row>
    <row r="205" spans="2:27">
      <c r="B205">
        <f>R205</f>
        <v>5034</v>
      </c>
      <c r="C205">
        <f t="shared" si="32"/>
        <v>1551.8100999999999</v>
      </c>
      <c r="D205" s="55">
        <f t="shared" si="33"/>
        <v>-0.28899999999999998</v>
      </c>
      <c r="E205" s="55">
        <f t="shared" si="34"/>
        <v>4.6180000000000003</v>
      </c>
      <c r="F205" s="55">
        <f t="shared" si="35"/>
        <v>-1.4450000000000001</v>
      </c>
      <c r="G205" s="55">
        <f t="shared" si="36"/>
        <v>23.090000000000003</v>
      </c>
      <c r="H205" s="260">
        <f t="shared" si="37"/>
        <v>-9.3117063743817629E-4</v>
      </c>
      <c r="I205" s="260">
        <f t="shared" si="38"/>
        <v>1.4879397936641864E-2</v>
      </c>
      <c r="K205">
        <f t="shared" si="39"/>
        <v>5034</v>
      </c>
      <c r="R205">
        <v>5034</v>
      </c>
      <c r="S205" t="s">
        <v>5195</v>
      </c>
      <c r="T205">
        <v>4.3479999999999999</v>
      </c>
      <c r="U205">
        <v>-0.28899999999999998</v>
      </c>
      <c r="V205">
        <v>1.5289999999999999</v>
      </c>
      <c r="W205">
        <v>4.6180000000000003</v>
      </c>
      <c r="X205">
        <v>0</v>
      </c>
      <c r="Y205">
        <v>0</v>
      </c>
      <c r="Z205">
        <v>1E-3</v>
      </c>
      <c r="AA205">
        <v>1E-3</v>
      </c>
    </row>
    <row r="206" spans="2:27">
      <c r="B206">
        <f>B205</f>
        <v>5034</v>
      </c>
      <c r="C206">
        <f t="shared" si="32"/>
        <v>1551.8100999999999</v>
      </c>
      <c r="D206" s="55">
        <f t="shared" si="33"/>
        <v>-0.29799999999999999</v>
      </c>
      <c r="E206" s="55">
        <f t="shared" si="34"/>
        <v>4.9800000000000004</v>
      </c>
      <c r="F206" s="55">
        <f t="shared" si="35"/>
        <v>-1.49</v>
      </c>
      <c r="G206" s="55">
        <f t="shared" si="36"/>
        <v>24.900000000000002</v>
      </c>
      <c r="H206" s="260">
        <f t="shared" si="37"/>
        <v>-9.6016903099161431E-4</v>
      </c>
      <c r="I206" s="260">
        <f t="shared" si="38"/>
        <v>1.6045777766235704E-2</v>
      </c>
      <c r="K206">
        <f t="shared" si="39"/>
        <v>5034</v>
      </c>
      <c r="S206" t="s">
        <v>5196</v>
      </c>
      <c r="T206">
        <v>4.8479999999999999</v>
      </c>
      <c r="U206">
        <v>-0.29799999999999999</v>
      </c>
      <c r="V206">
        <v>-1.097</v>
      </c>
      <c r="W206">
        <v>4.9800000000000004</v>
      </c>
      <c r="X206">
        <v>0</v>
      </c>
      <c r="Y206">
        <v>0</v>
      </c>
      <c r="Z206">
        <v>1E-3</v>
      </c>
      <c r="AA206">
        <v>1E-3</v>
      </c>
    </row>
    <row r="207" spans="2:27">
      <c r="B207">
        <f t="shared" ref="B207:B212" si="46">B206</f>
        <v>5034</v>
      </c>
      <c r="C207">
        <f t="shared" si="32"/>
        <v>1551.8100999999999</v>
      </c>
      <c r="D207" s="55">
        <f t="shared" si="33"/>
        <v>-0.24299999999999999</v>
      </c>
      <c r="E207" s="55">
        <f t="shared" si="34"/>
        <v>5.28</v>
      </c>
      <c r="F207" s="55">
        <f t="shared" si="35"/>
        <v>-1.2150000000000001</v>
      </c>
      <c r="G207" s="55">
        <f t="shared" si="36"/>
        <v>26.400000000000002</v>
      </c>
      <c r="H207" s="260">
        <f t="shared" si="37"/>
        <v>-7.8295662594282645E-4</v>
      </c>
      <c r="I207" s="260">
        <f t="shared" si="38"/>
        <v>1.7012390884683638E-2</v>
      </c>
      <c r="K207">
        <f t="shared" si="39"/>
        <v>5034</v>
      </c>
      <c r="S207" t="s">
        <v>5197</v>
      </c>
      <c r="T207">
        <v>-5.0259999999999998</v>
      </c>
      <c r="U207">
        <v>-0.24299999999999999</v>
      </c>
      <c r="V207">
        <v>1.599</v>
      </c>
      <c r="W207">
        <v>5.28</v>
      </c>
      <c r="X207">
        <v>0</v>
      </c>
      <c r="Y207">
        <v>0</v>
      </c>
      <c r="Z207">
        <v>0</v>
      </c>
      <c r="AA207">
        <v>0</v>
      </c>
    </row>
    <row r="208" spans="2:27">
      <c r="B208">
        <f t="shared" si="46"/>
        <v>5034</v>
      </c>
      <c r="C208">
        <f t="shared" si="32"/>
        <v>1551.8100999999999</v>
      </c>
      <c r="D208" s="55">
        <f t="shared" si="33"/>
        <v>-0.253</v>
      </c>
      <c r="E208" s="55">
        <f t="shared" si="34"/>
        <v>4.6479999999999997</v>
      </c>
      <c r="F208" s="55">
        <f t="shared" si="35"/>
        <v>-1.2650000000000001</v>
      </c>
      <c r="G208" s="55">
        <f t="shared" si="36"/>
        <v>23.24</v>
      </c>
      <c r="H208" s="260">
        <f t="shared" si="37"/>
        <v>-8.1517706322442433E-4</v>
      </c>
      <c r="I208" s="260">
        <f t="shared" si="38"/>
        <v>1.4976059248486655E-2</v>
      </c>
      <c r="K208">
        <f t="shared" si="39"/>
        <v>5034</v>
      </c>
      <c r="S208" t="s">
        <v>5198</v>
      </c>
      <c r="T208">
        <v>-4.5259999999999998</v>
      </c>
      <c r="U208">
        <v>-0.253</v>
      </c>
      <c r="V208">
        <v>-1.026</v>
      </c>
      <c r="W208">
        <v>4.6479999999999997</v>
      </c>
      <c r="X208">
        <v>0</v>
      </c>
      <c r="Y208">
        <v>0</v>
      </c>
      <c r="Z208">
        <v>0</v>
      </c>
      <c r="AA208">
        <v>0</v>
      </c>
    </row>
    <row r="209" spans="2:27">
      <c r="B209">
        <f t="shared" si="46"/>
        <v>5034</v>
      </c>
      <c r="C209">
        <f t="shared" si="32"/>
        <v>1551.8100999999999</v>
      </c>
      <c r="D209" s="55">
        <f t="shared" si="33"/>
        <v>-0.26200000000000001</v>
      </c>
      <c r="E209" s="55">
        <f t="shared" si="34"/>
        <v>4.649</v>
      </c>
      <c r="F209" s="55">
        <f t="shared" si="35"/>
        <v>-1.31</v>
      </c>
      <c r="G209" s="55">
        <f t="shared" si="36"/>
        <v>23.245000000000001</v>
      </c>
      <c r="H209" s="260">
        <f t="shared" si="37"/>
        <v>-8.4417545677786224E-4</v>
      </c>
      <c r="I209" s="260">
        <f t="shared" si="38"/>
        <v>1.4979281292214815E-2</v>
      </c>
      <c r="K209">
        <f t="shared" si="39"/>
        <v>5034</v>
      </c>
      <c r="S209" t="s">
        <v>5199</v>
      </c>
      <c r="T209">
        <v>0.48299999999999998</v>
      </c>
      <c r="U209">
        <v>-0.26200000000000001</v>
      </c>
      <c r="V209">
        <v>4.6159999999999997</v>
      </c>
      <c r="W209">
        <v>4.649</v>
      </c>
      <c r="X209">
        <v>0</v>
      </c>
      <c r="Y209">
        <v>0</v>
      </c>
      <c r="Z209">
        <v>1E-3</v>
      </c>
      <c r="AA209">
        <v>1E-3</v>
      </c>
    </row>
    <row r="210" spans="2:27">
      <c r="B210">
        <f t="shared" si="46"/>
        <v>5034</v>
      </c>
      <c r="C210">
        <f t="shared" si="32"/>
        <v>1551.8100999999999</v>
      </c>
      <c r="D210" s="55">
        <f t="shared" si="33"/>
        <v>-0.29299999999999998</v>
      </c>
      <c r="E210" s="55">
        <f t="shared" si="34"/>
        <v>4.67</v>
      </c>
      <c r="F210" s="55">
        <f t="shared" si="35"/>
        <v>-1.4650000000000001</v>
      </c>
      <c r="G210" s="55">
        <f t="shared" si="36"/>
        <v>23.35</v>
      </c>
      <c r="H210" s="260">
        <f t="shared" si="37"/>
        <v>-9.4405881235081542E-4</v>
      </c>
      <c r="I210" s="260">
        <f t="shared" si="38"/>
        <v>1.5046944210506171E-2</v>
      </c>
      <c r="K210">
        <f t="shared" si="39"/>
        <v>5034</v>
      </c>
      <c r="S210" t="s">
        <v>5200</v>
      </c>
      <c r="T210">
        <v>2.1509999999999998</v>
      </c>
      <c r="U210">
        <v>-0.29299999999999998</v>
      </c>
      <c r="V210">
        <v>-4.1349999999999998</v>
      </c>
      <c r="W210">
        <v>4.67</v>
      </c>
      <c r="X210">
        <v>1E-3</v>
      </c>
      <c r="Y210">
        <v>0</v>
      </c>
      <c r="Z210">
        <v>1E-3</v>
      </c>
      <c r="AA210">
        <v>1E-3</v>
      </c>
    </row>
    <row r="211" spans="2:27">
      <c r="B211">
        <f>B210</f>
        <v>5034</v>
      </c>
      <c r="C211">
        <f t="shared" si="32"/>
        <v>1551.8100999999999</v>
      </c>
      <c r="D211" s="55">
        <f t="shared" si="33"/>
        <v>-0.249</v>
      </c>
      <c r="E211" s="55">
        <f t="shared" si="34"/>
        <v>5.1950000000000003</v>
      </c>
      <c r="F211" s="55">
        <f t="shared" si="35"/>
        <v>-1.2450000000000001</v>
      </c>
      <c r="G211" s="55">
        <f t="shared" si="36"/>
        <v>25.975000000000001</v>
      </c>
      <c r="H211" s="260">
        <f t="shared" si="37"/>
        <v>-8.022888883117852E-4</v>
      </c>
      <c r="I211" s="260">
        <f t="shared" si="38"/>
        <v>1.6738517167790054E-2</v>
      </c>
      <c r="K211">
        <f t="shared" si="39"/>
        <v>5034</v>
      </c>
      <c r="S211" t="s">
        <v>5201</v>
      </c>
      <c r="T211">
        <v>-2.3290000000000002</v>
      </c>
      <c r="U211">
        <v>-0.249</v>
      </c>
      <c r="V211">
        <v>4.6369999999999996</v>
      </c>
      <c r="W211">
        <v>5.1950000000000003</v>
      </c>
      <c r="X211">
        <v>0</v>
      </c>
      <c r="Y211">
        <v>0</v>
      </c>
      <c r="Z211">
        <v>0</v>
      </c>
      <c r="AA211">
        <v>0</v>
      </c>
    </row>
    <row r="212" spans="2:27">
      <c r="B212">
        <f t="shared" si="46"/>
        <v>5034</v>
      </c>
      <c r="C212">
        <f t="shared" si="32"/>
        <v>1551.8100999999999</v>
      </c>
      <c r="D212" s="55">
        <f t="shared" si="33"/>
        <v>-0.28000000000000003</v>
      </c>
      <c r="E212" s="55">
        <f t="shared" si="34"/>
        <v>4.1760000000000002</v>
      </c>
      <c r="F212" s="55">
        <f t="shared" si="35"/>
        <v>-1.4000000000000001</v>
      </c>
      <c r="G212" s="55">
        <f t="shared" si="36"/>
        <v>20.880000000000003</v>
      </c>
      <c r="H212" s="260">
        <f t="shared" si="37"/>
        <v>-9.0217224388473838E-4</v>
      </c>
      <c r="I212" s="260">
        <f t="shared" si="38"/>
        <v>1.3455254608795241E-2</v>
      </c>
      <c r="K212">
        <f t="shared" si="39"/>
        <v>5034</v>
      </c>
      <c r="S212" t="s">
        <v>5202</v>
      </c>
      <c r="T212">
        <v>-0.66100000000000003</v>
      </c>
      <c r="U212">
        <v>-0.28000000000000003</v>
      </c>
      <c r="V212">
        <v>-4.1139999999999999</v>
      </c>
      <c r="W212">
        <v>4.1760000000000002</v>
      </c>
      <c r="X212">
        <v>1E-3</v>
      </c>
      <c r="Y212">
        <v>0</v>
      </c>
      <c r="Z212">
        <v>0</v>
      </c>
      <c r="AA212">
        <v>0</v>
      </c>
    </row>
    <row r="213" spans="2:27">
      <c r="B213">
        <f>R213</f>
        <v>5035</v>
      </c>
      <c r="C213">
        <f t="shared" si="32"/>
        <v>1551.8100999999999</v>
      </c>
      <c r="D213" s="55">
        <f t="shared" si="33"/>
        <v>-0.104</v>
      </c>
      <c r="E213" s="55">
        <f t="shared" si="34"/>
        <v>2.722</v>
      </c>
      <c r="F213" s="55">
        <f t="shared" si="35"/>
        <v>-0.52</v>
      </c>
      <c r="G213" s="55">
        <f t="shared" si="36"/>
        <v>13.610000000000001</v>
      </c>
      <c r="H213" s="260">
        <f t="shared" si="37"/>
        <v>-3.3509254772861707E-4</v>
      </c>
      <c r="I213" s="260">
        <f t="shared" si="38"/>
        <v>8.7704030280509205E-3</v>
      </c>
      <c r="K213">
        <f t="shared" si="39"/>
        <v>5035</v>
      </c>
      <c r="R213">
        <v>5035</v>
      </c>
      <c r="S213" t="s">
        <v>5195</v>
      </c>
      <c r="T213">
        <v>2.597</v>
      </c>
      <c r="U213">
        <v>-0.104</v>
      </c>
      <c r="V213">
        <v>0.81</v>
      </c>
      <c r="W213">
        <v>2.722</v>
      </c>
      <c r="X213">
        <v>3.0000000000000001E-3</v>
      </c>
      <c r="Y213">
        <v>1E-3</v>
      </c>
      <c r="Z213">
        <v>-1E-3</v>
      </c>
      <c r="AA213">
        <v>-1E-3</v>
      </c>
    </row>
    <row r="214" spans="2:27">
      <c r="B214">
        <f>B213</f>
        <v>5035</v>
      </c>
      <c r="C214">
        <f t="shared" si="32"/>
        <v>1551.8100999999999</v>
      </c>
      <c r="D214" s="55">
        <f t="shared" si="33"/>
        <v>-7.6999999999999999E-2</v>
      </c>
      <c r="E214" s="55">
        <f t="shared" si="34"/>
        <v>2.9590000000000001</v>
      </c>
      <c r="F214" s="55">
        <f t="shared" si="35"/>
        <v>-0.38500000000000001</v>
      </c>
      <c r="G214" s="55">
        <f t="shared" si="36"/>
        <v>14.795000000000002</v>
      </c>
      <c r="H214" s="260">
        <f t="shared" si="37"/>
        <v>-2.4809736706830302E-4</v>
      </c>
      <c r="I214" s="260">
        <f t="shared" si="38"/>
        <v>9.5340273916247886E-3</v>
      </c>
      <c r="K214">
        <f t="shared" si="39"/>
        <v>5035</v>
      </c>
      <c r="S214" t="s">
        <v>5196</v>
      </c>
      <c r="T214">
        <v>1.746</v>
      </c>
      <c r="U214">
        <v>-7.6999999999999999E-2</v>
      </c>
      <c r="V214">
        <v>-2.387</v>
      </c>
      <c r="W214">
        <v>2.9590000000000001</v>
      </c>
      <c r="X214">
        <v>1E-3</v>
      </c>
      <c r="Y214">
        <v>0</v>
      </c>
      <c r="Z214">
        <v>-1E-3</v>
      </c>
      <c r="AA214">
        <v>-1E-3</v>
      </c>
    </row>
    <row r="215" spans="2:27">
      <c r="B215">
        <f t="shared" ref="B215:B220" si="47">B214</f>
        <v>5035</v>
      </c>
      <c r="C215">
        <f t="shared" si="32"/>
        <v>1551.8100999999999</v>
      </c>
      <c r="D215" s="55">
        <f t="shared" si="33"/>
        <v>3.4000000000000002E-2</v>
      </c>
      <c r="E215" s="55">
        <f t="shared" si="34"/>
        <v>2.327</v>
      </c>
      <c r="F215" s="55">
        <f t="shared" si="35"/>
        <v>0.17</v>
      </c>
      <c r="G215" s="55">
        <f t="shared" si="36"/>
        <v>11.635</v>
      </c>
      <c r="H215" s="260">
        <f t="shared" si="37"/>
        <v>1.0954948675743251E-4</v>
      </c>
      <c r="I215" s="260">
        <f t="shared" si="38"/>
        <v>7.4976957554278066E-3</v>
      </c>
      <c r="K215">
        <f t="shared" si="39"/>
        <v>5035</v>
      </c>
      <c r="S215" t="s">
        <v>5197</v>
      </c>
      <c r="T215">
        <v>-1.9530000000000001</v>
      </c>
      <c r="U215">
        <v>3.4000000000000002E-2</v>
      </c>
      <c r="V215">
        <v>1.264</v>
      </c>
      <c r="W215">
        <v>2.327</v>
      </c>
      <c r="X215">
        <v>3.0000000000000001E-3</v>
      </c>
      <c r="Y215">
        <v>0</v>
      </c>
      <c r="Z215">
        <v>1E-3</v>
      </c>
      <c r="AA215">
        <v>1E-3</v>
      </c>
    </row>
    <row r="216" spans="2:27">
      <c r="B216">
        <f t="shared" si="47"/>
        <v>5035</v>
      </c>
      <c r="C216">
        <f t="shared" si="32"/>
        <v>1551.8100999999999</v>
      </c>
      <c r="D216" s="55">
        <f t="shared" si="33"/>
        <v>6.0999999999999999E-2</v>
      </c>
      <c r="E216" s="55">
        <f t="shared" si="34"/>
        <v>3.4060000000000001</v>
      </c>
      <c r="F216" s="55">
        <f t="shared" si="35"/>
        <v>0.30499999999999999</v>
      </c>
      <c r="G216" s="55">
        <f t="shared" si="36"/>
        <v>17.03</v>
      </c>
      <c r="H216" s="260">
        <f t="shared" si="37"/>
        <v>1.9654466741774655E-4</v>
      </c>
      <c r="I216" s="260">
        <f t="shared" si="38"/>
        <v>1.0974280938112209E-2</v>
      </c>
      <c r="K216">
        <f t="shared" si="39"/>
        <v>5035</v>
      </c>
      <c r="S216" t="s">
        <v>5198</v>
      </c>
      <c r="T216">
        <v>-2.8029999999999999</v>
      </c>
      <c r="U216">
        <v>6.0999999999999999E-2</v>
      </c>
      <c r="V216">
        <v>-1.9330000000000001</v>
      </c>
      <c r="W216">
        <v>3.4060000000000001</v>
      </c>
      <c r="X216">
        <v>2E-3</v>
      </c>
      <c r="Y216">
        <v>-1E-3</v>
      </c>
      <c r="Z216">
        <v>1E-3</v>
      </c>
      <c r="AA216">
        <v>1E-3</v>
      </c>
    </row>
    <row r="217" spans="2:27">
      <c r="B217">
        <f t="shared" si="47"/>
        <v>5035</v>
      </c>
      <c r="C217">
        <f t="shared" si="32"/>
        <v>1551.8100999999999</v>
      </c>
      <c r="D217" s="55">
        <f t="shared" si="33"/>
        <v>-8.5999999999999993E-2</v>
      </c>
      <c r="E217" s="55">
        <f t="shared" si="34"/>
        <v>5.1059999999999999</v>
      </c>
      <c r="F217" s="55">
        <f t="shared" si="35"/>
        <v>-0.43000000000000005</v>
      </c>
      <c r="G217" s="55">
        <f t="shared" si="36"/>
        <v>25.53</v>
      </c>
      <c r="H217" s="260">
        <f t="shared" si="37"/>
        <v>-2.7709576062174109E-4</v>
      </c>
      <c r="I217" s="260">
        <f t="shared" si="38"/>
        <v>1.6451755275983835E-2</v>
      </c>
      <c r="K217">
        <f t="shared" si="39"/>
        <v>5035</v>
      </c>
      <c r="S217" t="s">
        <v>5199</v>
      </c>
      <c r="T217">
        <v>1.996</v>
      </c>
      <c r="U217">
        <v>-8.5999999999999993E-2</v>
      </c>
      <c r="V217">
        <v>4.6980000000000004</v>
      </c>
      <c r="W217">
        <v>5.1059999999999999</v>
      </c>
      <c r="X217">
        <v>5.0000000000000001E-3</v>
      </c>
      <c r="Y217">
        <v>1E-3</v>
      </c>
      <c r="Z217">
        <v>-1E-3</v>
      </c>
      <c r="AA217">
        <v>-1E-3</v>
      </c>
    </row>
    <row r="218" spans="2:27">
      <c r="B218">
        <f t="shared" si="47"/>
        <v>5035</v>
      </c>
      <c r="C218">
        <f t="shared" si="32"/>
        <v>1551.8100999999999</v>
      </c>
      <c r="D218" s="55">
        <f t="shared" si="33"/>
        <v>2E-3</v>
      </c>
      <c r="E218" s="55">
        <f t="shared" si="34"/>
        <v>6.0170000000000003</v>
      </c>
      <c r="F218" s="55">
        <f t="shared" si="35"/>
        <v>0.01</v>
      </c>
      <c r="G218" s="55">
        <f t="shared" si="36"/>
        <v>30.085000000000004</v>
      </c>
      <c r="H218" s="260">
        <f t="shared" si="37"/>
        <v>6.4440874563195594E-6</v>
      </c>
      <c r="I218" s="260">
        <f t="shared" si="38"/>
        <v>1.9387037112337396E-2</v>
      </c>
      <c r="K218">
        <f t="shared" si="39"/>
        <v>5035</v>
      </c>
      <c r="S218" t="s">
        <v>5200</v>
      </c>
      <c r="T218">
        <v>-0.83799999999999997</v>
      </c>
      <c r="U218">
        <v>2E-3</v>
      </c>
      <c r="V218">
        <v>-5.9580000000000002</v>
      </c>
      <c r="W218">
        <v>6.0170000000000003</v>
      </c>
      <c r="X218">
        <v>0</v>
      </c>
      <c r="Y218">
        <v>-1E-3</v>
      </c>
      <c r="Z218">
        <v>0</v>
      </c>
      <c r="AA218">
        <v>0</v>
      </c>
    </row>
    <row r="219" spans="2:27">
      <c r="B219">
        <f>B218</f>
        <v>5035</v>
      </c>
      <c r="C219">
        <f t="shared" si="32"/>
        <v>1551.8100999999999</v>
      </c>
      <c r="D219" s="55">
        <f t="shared" si="33"/>
        <v>-4.4999999999999998E-2</v>
      </c>
      <c r="E219" s="55">
        <f t="shared" si="34"/>
        <v>4.8760000000000003</v>
      </c>
      <c r="F219" s="55">
        <f t="shared" si="35"/>
        <v>-0.22500000000000003</v>
      </c>
      <c r="G219" s="55">
        <f t="shared" si="36"/>
        <v>24.380000000000003</v>
      </c>
      <c r="H219" s="260">
        <f t="shared" si="37"/>
        <v>-1.4499196776719011E-4</v>
      </c>
      <c r="I219" s="260">
        <f t="shared" si="38"/>
        <v>1.5710685218507086E-2</v>
      </c>
      <c r="K219">
        <f t="shared" si="39"/>
        <v>5035</v>
      </c>
      <c r="S219" t="s">
        <v>5201</v>
      </c>
      <c r="T219">
        <v>0.63100000000000001</v>
      </c>
      <c r="U219">
        <v>-4.4999999999999998E-2</v>
      </c>
      <c r="V219">
        <v>4.835</v>
      </c>
      <c r="W219">
        <v>4.8760000000000003</v>
      </c>
      <c r="X219">
        <v>5.0000000000000001E-3</v>
      </c>
      <c r="Y219">
        <v>1E-3</v>
      </c>
      <c r="Z219">
        <v>0</v>
      </c>
      <c r="AA219">
        <v>0</v>
      </c>
    </row>
    <row r="220" spans="2:27">
      <c r="B220">
        <f t="shared" si="47"/>
        <v>5035</v>
      </c>
      <c r="C220">
        <f t="shared" si="32"/>
        <v>1551.8100999999999</v>
      </c>
      <c r="D220" s="55">
        <f t="shared" si="33"/>
        <v>4.2999999999999997E-2</v>
      </c>
      <c r="E220" s="55">
        <f t="shared" si="34"/>
        <v>6.2249999999999996</v>
      </c>
      <c r="F220" s="55">
        <f t="shared" si="35"/>
        <v>0.21500000000000002</v>
      </c>
      <c r="G220" s="55">
        <f t="shared" si="36"/>
        <v>31.124999999999996</v>
      </c>
      <c r="H220" s="260">
        <f t="shared" si="37"/>
        <v>1.3854788031087055E-4</v>
      </c>
      <c r="I220" s="260">
        <f t="shared" si="38"/>
        <v>2.0057222207794625E-2</v>
      </c>
      <c r="K220">
        <f t="shared" si="39"/>
        <v>5035</v>
      </c>
      <c r="S220" t="s">
        <v>5202</v>
      </c>
      <c r="T220">
        <v>-2.2029999999999998</v>
      </c>
      <c r="U220">
        <v>4.2999999999999997E-2</v>
      </c>
      <c r="V220">
        <v>-5.8220000000000001</v>
      </c>
      <c r="W220">
        <v>6.2249999999999996</v>
      </c>
      <c r="X220">
        <v>0</v>
      </c>
      <c r="Y220">
        <v>-1E-3</v>
      </c>
      <c r="Z220">
        <v>0</v>
      </c>
      <c r="AA220">
        <v>0</v>
      </c>
    </row>
    <row r="221" spans="2:27">
      <c r="B221">
        <f>R221</f>
        <v>5036</v>
      </c>
      <c r="C221">
        <f t="shared" si="32"/>
        <v>1551.8100999999999</v>
      </c>
      <c r="D221" s="55">
        <f t="shared" si="33"/>
        <v>-0.06</v>
      </c>
      <c r="E221" s="55">
        <f t="shared" si="34"/>
        <v>3.0150000000000001</v>
      </c>
      <c r="F221" s="55">
        <f t="shared" si="35"/>
        <v>-0.3</v>
      </c>
      <c r="G221" s="55">
        <f t="shared" si="36"/>
        <v>15.075000000000001</v>
      </c>
      <c r="H221" s="260">
        <f t="shared" si="37"/>
        <v>-1.9332262368958677E-4</v>
      </c>
      <c r="I221" s="260">
        <f t="shared" si="38"/>
        <v>9.7144618404017367E-3</v>
      </c>
      <c r="K221">
        <f t="shared" si="39"/>
        <v>5036</v>
      </c>
      <c r="R221">
        <v>5036</v>
      </c>
      <c r="S221" t="s">
        <v>5195</v>
      </c>
      <c r="T221">
        <v>2.859</v>
      </c>
      <c r="U221">
        <v>-0.06</v>
      </c>
      <c r="V221">
        <v>0.95399999999999996</v>
      </c>
      <c r="W221">
        <v>3.0150000000000001</v>
      </c>
      <c r="X221">
        <v>4.0000000000000001E-3</v>
      </c>
      <c r="Y221">
        <v>-1E-3</v>
      </c>
      <c r="Z221">
        <v>0</v>
      </c>
      <c r="AA221">
        <v>0</v>
      </c>
    </row>
    <row r="222" spans="2:27">
      <c r="B222">
        <f>B221</f>
        <v>5036</v>
      </c>
      <c r="C222">
        <f t="shared" ref="C222:C285" si="48">VLOOKUP(B222,$M$28:$O$126,3,0)</f>
        <v>1551.8100999999999</v>
      </c>
      <c r="D222" s="55">
        <f t="shared" ref="D222:D285" si="49">U222</f>
        <v>-5.8000000000000003E-2</v>
      </c>
      <c r="E222" s="55">
        <f t="shared" ref="E222:E285" si="50">W222</f>
        <v>3.31</v>
      </c>
      <c r="F222" s="55">
        <f t="shared" ref="F222:F285" si="51">$D$24*D222/$D$25</f>
        <v>-0.29000000000000004</v>
      </c>
      <c r="G222" s="55">
        <f t="shared" ref="G222:G285" si="52">$D$24*E222/$D$25</f>
        <v>16.55</v>
      </c>
      <c r="H222" s="260">
        <f t="shared" ref="H222:H285" si="53">F222/C222</f>
        <v>-1.8687853623326723E-4</v>
      </c>
      <c r="I222" s="260">
        <f t="shared" ref="I222:I285" si="54">G222/C222</f>
        <v>1.0664964740208871E-2</v>
      </c>
      <c r="K222">
        <f t="shared" ref="K222:K285" si="55">B222</f>
        <v>5036</v>
      </c>
      <c r="S222" t="s">
        <v>5196</v>
      </c>
      <c r="T222">
        <v>1.9610000000000001</v>
      </c>
      <c r="U222">
        <v>-5.8000000000000003E-2</v>
      </c>
      <c r="V222">
        <v>-2.6659999999999999</v>
      </c>
      <c r="W222">
        <v>3.31</v>
      </c>
      <c r="X222">
        <v>4.0000000000000001E-3</v>
      </c>
      <c r="Y222">
        <v>-1E-3</v>
      </c>
      <c r="Z222">
        <v>0</v>
      </c>
      <c r="AA222">
        <v>0</v>
      </c>
    </row>
    <row r="223" spans="2:27">
      <c r="B223">
        <f t="shared" ref="B223:B228" si="56">B222</f>
        <v>5036</v>
      </c>
      <c r="C223">
        <f t="shared" si="48"/>
        <v>1551.8100999999999</v>
      </c>
      <c r="D223" s="55">
        <f t="shared" si="49"/>
        <v>-5.0999999999999997E-2</v>
      </c>
      <c r="E223" s="55">
        <f t="shared" si="50"/>
        <v>2.694</v>
      </c>
      <c r="F223" s="55">
        <f t="shared" si="51"/>
        <v>-0.255</v>
      </c>
      <c r="G223" s="55">
        <f t="shared" si="52"/>
        <v>13.470000000000002</v>
      </c>
      <c r="H223" s="260">
        <f t="shared" si="53"/>
        <v>-1.6432423013614875E-4</v>
      </c>
      <c r="I223" s="260">
        <f t="shared" si="54"/>
        <v>8.6801858036624473E-3</v>
      </c>
      <c r="K223">
        <f t="shared" si="55"/>
        <v>5036</v>
      </c>
      <c r="S223" t="s">
        <v>5197</v>
      </c>
      <c r="T223">
        <v>-2.1659999999999999</v>
      </c>
      <c r="U223">
        <v>-5.0999999999999997E-2</v>
      </c>
      <c r="V223">
        <v>1.6020000000000001</v>
      </c>
      <c r="W223">
        <v>2.694</v>
      </c>
      <c r="X223">
        <v>4.0000000000000001E-3</v>
      </c>
      <c r="Y223">
        <v>1E-3</v>
      </c>
      <c r="Z223">
        <v>0</v>
      </c>
      <c r="AA223">
        <v>-1E-3</v>
      </c>
    </row>
    <row r="224" spans="2:27">
      <c r="B224">
        <f t="shared" si="56"/>
        <v>5036</v>
      </c>
      <c r="C224">
        <f t="shared" si="48"/>
        <v>1551.8100999999999</v>
      </c>
      <c r="D224" s="55">
        <f t="shared" si="49"/>
        <v>-4.8000000000000001E-2</v>
      </c>
      <c r="E224" s="55">
        <f t="shared" si="50"/>
        <v>3.67</v>
      </c>
      <c r="F224" s="55">
        <f t="shared" si="51"/>
        <v>-0.24000000000000005</v>
      </c>
      <c r="G224" s="55">
        <f t="shared" si="52"/>
        <v>18.350000000000001</v>
      </c>
      <c r="H224" s="260">
        <f t="shared" si="53"/>
        <v>-1.5465809895166946E-4</v>
      </c>
      <c r="I224" s="260">
        <f t="shared" si="54"/>
        <v>1.1824900482346391E-2</v>
      </c>
      <c r="K224">
        <f t="shared" si="55"/>
        <v>5036</v>
      </c>
      <c r="S224" t="s">
        <v>5198</v>
      </c>
      <c r="T224">
        <v>-3.0640000000000001</v>
      </c>
      <c r="U224">
        <v>-4.8000000000000001E-2</v>
      </c>
      <c r="V224">
        <v>-2.0179999999999998</v>
      </c>
      <c r="W224">
        <v>3.67</v>
      </c>
      <c r="X224">
        <v>3.0000000000000001E-3</v>
      </c>
      <c r="Y224">
        <v>1E-3</v>
      </c>
      <c r="Z224">
        <v>-1E-3</v>
      </c>
      <c r="AA224">
        <v>-1E-3</v>
      </c>
    </row>
    <row r="225" spans="2:27">
      <c r="B225">
        <f t="shared" si="56"/>
        <v>5036</v>
      </c>
      <c r="C225">
        <f t="shared" si="48"/>
        <v>1551.8100999999999</v>
      </c>
      <c r="D225" s="55">
        <f t="shared" si="49"/>
        <v>-0.06</v>
      </c>
      <c r="E225" s="55">
        <f t="shared" si="50"/>
        <v>5.8150000000000004</v>
      </c>
      <c r="F225" s="55">
        <f t="shared" si="51"/>
        <v>-0.3</v>
      </c>
      <c r="G225" s="55">
        <f t="shared" si="52"/>
        <v>29.075000000000003</v>
      </c>
      <c r="H225" s="260">
        <f t="shared" si="53"/>
        <v>-1.9332262368958677E-4</v>
      </c>
      <c r="I225" s="260">
        <f t="shared" si="54"/>
        <v>1.873618427924912E-2</v>
      </c>
      <c r="K225">
        <f t="shared" si="55"/>
        <v>5036</v>
      </c>
      <c r="S225" t="s">
        <v>5199</v>
      </c>
      <c r="T225">
        <v>2.1480000000000001</v>
      </c>
      <c r="U225">
        <v>-0.06</v>
      </c>
      <c r="V225">
        <v>5.4029999999999996</v>
      </c>
      <c r="W225">
        <v>5.8150000000000004</v>
      </c>
      <c r="X225">
        <v>5.0000000000000001E-3</v>
      </c>
      <c r="Y225">
        <v>-1E-3</v>
      </c>
      <c r="Z225">
        <v>0</v>
      </c>
      <c r="AA225">
        <v>0</v>
      </c>
    </row>
    <row r="226" spans="2:27">
      <c r="B226">
        <f t="shared" si="56"/>
        <v>5036</v>
      </c>
      <c r="C226">
        <f t="shared" si="48"/>
        <v>1551.8100999999999</v>
      </c>
      <c r="D226" s="55">
        <f t="shared" si="49"/>
        <v>-5.1999999999999998E-2</v>
      </c>
      <c r="E226" s="55">
        <f t="shared" si="50"/>
        <v>6.7160000000000002</v>
      </c>
      <c r="F226" s="55">
        <f t="shared" si="51"/>
        <v>-0.26</v>
      </c>
      <c r="G226" s="55">
        <f t="shared" si="52"/>
        <v>33.58</v>
      </c>
      <c r="H226" s="260">
        <f t="shared" si="53"/>
        <v>-1.6754627386430853E-4</v>
      </c>
      <c r="I226" s="260">
        <f t="shared" si="54"/>
        <v>2.1639245678321078E-2</v>
      </c>
      <c r="K226">
        <f t="shared" si="55"/>
        <v>5036</v>
      </c>
      <c r="S226" t="s">
        <v>5200</v>
      </c>
      <c r="T226">
        <v>-0.84599999999999997</v>
      </c>
      <c r="U226">
        <v>-5.1999999999999998E-2</v>
      </c>
      <c r="V226">
        <v>-6.6619999999999999</v>
      </c>
      <c r="W226">
        <v>6.7160000000000002</v>
      </c>
      <c r="X226">
        <v>3.0000000000000001E-3</v>
      </c>
      <c r="Y226">
        <v>0</v>
      </c>
      <c r="Z226">
        <v>0</v>
      </c>
      <c r="AA226">
        <v>0</v>
      </c>
    </row>
    <row r="227" spans="2:27">
      <c r="B227">
        <f>B226</f>
        <v>5036</v>
      </c>
      <c r="C227">
        <f t="shared" si="48"/>
        <v>1551.8100999999999</v>
      </c>
      <c r="D227" s="55">
        <f t="shared" si="49"/>
        <v>-5.7000000000000002E-2</v>
      </c>
      <c r="E227" s="55">
        <f t="shared" si="50"/>
        <v>5.6349999999999998</v>
      </c>
      <c r="F227" s="55">
        <f t="shared" si="51"/>
        <v>-0.28500000000000003</v>
      </c>
      <c r="G227" s="55">
        <f t="shared" si="52"/>
        <v>28.175000000000004</v>
      </c>
      <c r="H227" s="260">
        <f t="shared" si="53"/>
        <v>-1.8365649250510745E-4</v>
      </c>
      <c r="I227" s="260">
        <f t="shared" si="54"/>
        <v>1.815621640818036E-2</v>
      </c>
      <c r="K227">
        <f t="shared" si="55"/>
        <v>5036</v>
      </c>
      <c r="S227" t="s">
        <v>5201</v>
      </c>
      <c r="T227">
        <v>0.64100000000000001</v>
      </c>
      <c r="U227">
        <v>-5.7000000000000002E-2</v>
      </c>
      <c r="V227">
        <v>5.5979999999999999</v>
      </c>
      <c r="W227">
        <v>5.6349999999999998</v>
      </c>
      <c r="X227">
        <v>5.0000000000000001E-3</v>
      </c>
      <c r="Y227">
        <v>0</v>
      </c>
      <c r="Z227">
        <v>0</v>
      </c>
      <c r="AA227">
        <v>0</v>
      </c>
    </row>
    <row r="228" spans="2:27">
      <c r="B228">
        <f t="shared" si="56"/>
        <v>5036</v>
      </c>
      <c r="C228">
        <f t="shared" si="48"/>
        <v>1551.8100999999999</v>
      </c>
      <c r="D228" s="55">
        <f t="shared" si="49"/>
        <v>-4.9000000000000002E-2</v>
      </c>
      <c r="E228" s="55">
        <f t="shared" si="50"/>
        <v>6.883</v>
      </c>
      <c r="F228" s="55">
        <f t="shared" si="51"/>
        <v>-0.24500000000000005</v>
      </c>
      <c r="G228" s="55">
        <f t="shared" si="52"/>
        <v>34.415000000000006</v>
      </c>
      <c r="H228" s="260">
        <f t="shared" si="53"/>
        <v>-1.5788014267982924E-4</v>
      </c>
      <c r="I228" s="260">
        <f t="shared" si="54"/>
        <v>2.2177326980923767E-2</v>
      </c>
      <c r="K228">
        <f t="shared" si="55"/>
        <v>5036</v>
      </c>
      <c r="S228" t="s">
        <v>5202</v>
      </c>
      <c r="T228">
        <v>-2.3540000000000001</v>
      </c>
      <c r="U228">
        <v>-4.9000000000000002E-2</v>
      </c>
      <c r="V228">
        <v>-6.468</v>
      </c>
      <c r="W228">
        <v>6.883</v>
      </c>
      <c r="X228">
        <v>3.0000000000000001E-3</v>
      </c>
      <c r="Y228">
        <v>1E-3</v>
      </c>
      <c r="Z228">
        <v>-1E-3</v>
      </c>
      <c r="AA228">
        <v>-1E-3</v>
      </c>
    </row>
    <row r="229" spans="2:27">
      <c r="B229">
        <f>R229</f>
        <v>5037</v>
      </c>
      <c r="C229">
        <f t="shared" si="48"/>
        <v>1551.8100999999999</v>
      </c>
      <c r="D229" s="55">
        <f t="shared" si="49"/>
        <v>-0.224</v>
      </c>
      <c r="E229" s="55">
        <f t="shared" si="50"/>
        <v>5.0119999999999996</v>
      </c>
      <c r="F229" s="55">
        <f t="shared" si="51"/>
        <v>-1.1200000000000001</v>
      </c>
      <c r="G229" s="55">
        <f t="shared" si="52"/>
        <v>25.06</v>
      </c>
      <c r="H229" s="260">
        <f t="shared" si="53"/>
        <v>-7.2173779510779066E-4</v>
      </c>
      <c r="I229" s="260">
        <f t="shared" si="54"/>
        <v>1.6148883165536813E-2</v>
      </c>
      <c r="K229">
        <f t="shared" si="55"/>
        <v>5037</v>
      </c>
      <c r="R229">
        <v>5037</v>
      </c>
      <c r="S229" t="s">
        <v>5195</v>
      </c>
      <c r="T229">
        <v>4.4429999999999996</v>
      </c>
      <c r="U229">
        <v>-0.224</v>
      </c>
      <c r="V229">
        <v>2.3079999999999998</v>
      </c>
      <c r="W229">
        <v>5.0119999999999996</v>
      </c>
      <c r="X229">
        <v>1E-3</v>
      </c>
      <c r="Y229">
        <v>0</v>
      </c>
      <c r="Z229">
        <v>0</v>
      </c>
      <c r="AA229">
        <v>0</v>
      </c>
    </row>
    <row r="230" spans="2:27">
      <c r="B230">
        <f>B229</f>
        <v>5037</v>
      </c>
      <c r="C230">
        <f t="shared" si="48"/>
        <v>1551.8100999999999</v>
      </c>
      <c r="D230" s="55">
        <f t="shared" si="49"/>
        <v>-0.22900000000000001</v>
      </c>
      <c r="E230" s="55">
        <f t="shared" si="50"/>
        <v>5.1079999999999997</v>
      </c>
      <c r="F230" s="55">
        <f t="shared" si="51"/>
        <v>-1.1450000000000002</v>
      </c>
      <c r="G230" s="55">
        <f t="shared" si="52"/>
        <v>25.54</v>
      </c>
      <c r="H230" s="260">
        <f t="shared" si="53"/>
        <v>-7.3784801374858966E-4</v>
      </c>
      <c r="I230" s="260">
        <f t="shared" si="54"/>
        <v>1.6458199363440153E-2</v>
      </c>
      <c r="K230">
        <f t="shared" si="55"/>
        <v>5037</v>
      </c>
      <c r="S230" t="s">
        <v>5196</v>
      </c>
      <c r="T230">
        <v>4.952</v>
      </c>
      <c r="U230">
        <v>-0.22900000000000001</v>
      </c>
      <c r="V230">
        <v>-1.234</v>
      </c>
      <c r="W230">
        <v>5.1079999999999997</v>
      </c>
      <c r="X230">
        <v>1E-3</v>
      </c>
      <c r="Y230">
        <v>0</v>
      </c>
      <c r="Z230">
        <v>0</v>
      </c>
      <c r="AA230">
        <v>0</v>
      </c>
    </row>
    <row r="231" spans="2:27">
      <c r="B231">
        <f t="shared" ref="B231:B236" si="57">B230</f>
        <v>5037</v>
      </c>
      <c r="C231">
        <f t="shared" si="48"/>
        <v>1551.8100999999999</v>
      </c>
      <c r="D231" s="55">
        <f t="shared" si="49"/>
        <v>-0.23400000000000001</v>
      </c>
      <c r="E231" s="55">
        <f t="shared" si="50"/>
        <v>5.4180000000000001</v>
      </c>
      <c r="F231" s="55">
        <f t="shared" si="51"/>
        <v>-1.1700000000000002</v>
      </c>
      <c r="G231" s="55">
        <f t="shared" si="52"/>
        <v>27.090000000000003</v>
      </c>
      <c r="H231" s="260">
        <f t="shared" si="53"/>
        <v>-7.5395823238938854E-4</v>
      </c>
      <c r="I231" s="260">
        <f t="shared" si="54"/>
        <v>1.7457032919169689E-2</v>
      </c>
      <c r="K231">
        <f t="shared" si="55"/>
        <v>5037</v>
      </c>
      <c r="S231" t="s">
        <v>5197</v>
      </c>
      <c r="T231">
        <v>-5.0570000000000004</v>
      </c>
      <c r="U231">
        <v>-0.23400000000000001</v>
      </c>
      <c r="V231">
        <v>1.93</v>
      </c>
      <c r="W231">
        <v>5.4180000000000001</v>
      </c>
      <c r="X231">
        <v>1E-3</v>
      </c>
      <c r="Y231">
        <v>0</v>
      </c>
      <c r="Z231">
        <v>0</v>
      </c>
      <c r="AA231">
        <v>0</v>
      </c>
    </row>
    <row r="232" spans="2:27">
      <c r="B232">
        <f t="shared" si="57"/>
        <v>5037</v>
      </c>
      <c r="C232">
        <f t="shared" si="48"/>
        <v>1551.8100999999999</v>
      </c>
      <c r="D232" s="55">
        <f t="shared" si="49"/>
        <v>-0.23899999999999999</v>
      </c>
      <c r="E232" s="55">
        <f t="shared" si="50"/>
        <v>4.8310000000000004</v>
      </c>
      <c r="F232" s="55">
        <f t="shared" si="51"/>
        <v>-1.1950000000000001</v>
      </c>
      <c r="G232" s="55">
        <f t="shared" si="52"/>
        <v>24.155000000000005</v>
      </c>
      <c r="H232" s="260">
        <f t="shared" si="53"/>
        <v>-7.7006845103018732E-4</v>
      </c>
      <c r="I232" s="260">
        <f t="shared" si="54"/>
        <v>1.5565693250739898E-2</v>
      </c>
      <c r="K232">
        <f t="shared" si="55"/>
        <v>5037</v>
      </c>
      <c r="S232" t="s">
        <v>5198</v>
      </c>
      <c r="T232">
        <v>-4.548</v>
      </c>
      <c r="U232">
        <v>-0.23899999999999999</v>
      </c>
      <c r="V232">
        <v>-1.6120000000000001</v>
      </c>
      <c r="W232">
        <v>4.8310000000000004</v>
      </c>
      <c r="X232">
        <v>1E-3</v>
      </c>
      <c r="Y232">
        <v>0</v>
      </c>
      <c r="Z232">
        <v>0</v>
      </c>
      <c r="AA232">
        <v>0</v>
      </c>
    </row>
    <row r="233" spans="2:27">
      <c r="B233">
        <f t="shared" si="57"/>
        <v>5037</v>
      </c>
      <c r="C233">
        <f t="shared" si="48"/>
        <v>1551.8100999999999</v>
      </c>
      <c r="D233" s="55">
        <f t="shared" si="49"/>
        <v>-0.221</v>
      </c>
      <c r="E233" s="55">
        <f t="shared" si="50"/>
        <v>6.3339999999999996</v>
      </c>
      <c r="F233" s="55">
        <f t="shared" si="51"/>
        <v>-1.1050000000000002</v>
      </c>
      <c r="G233" s="55">
        <f t="shared" si="52"/>
        <v>31.669999999999998</v>
      </c>
      <c r="H233" s="260">
        <f t="shared" si="53"/>
        <v>-7.1207166392331139E-4</v>
      </c>
      <c r="I233" s="260">
        <f t="shared" si="54"/>
        <v>2.0408424974164042E-2</v>
      </c>
      <c r="K233">
        <f t="shared" si="55"/>
        <v>5037</v>
      </c>
      <c r="S233" t="s">
        <v>5199</v>
      </c>
      <c r="T233">
        <v>0.52400000000000002</v>
      </c>
      <c r="U233">
        <v>-0.221</v>
      </c>
      <c r="V233">
        <v>6.3079999999999998</v>
      </c>
      <c r="W233">
        <v>6.3339999999999996</v>
      </c>
      <c r="X233">
        <v>0</v>
      </c>
      <c r="Y233">
        <v>0</v>
      </c>
      <c r="Z233">
        <v>0</v>
      </c>
      <c r="AA233">
        <v>0</v>
      </c>
    </row>
    <row r="234" spans="2:27">
      <c r="B234">
        <f t="shared" si="57"/>
        <v>5037</v>
      </c>
      <c r="C234">
        <f t="shared" si="48"/>
        <v>1551.8100999999999</v>
      </c>
      <c r="D234" s="55">
        <f t="shared" si="49"/>
        <v>-0.23799999999999999</v>
      </c>
      <c r="E234" s="55">
        <f t="shared" si="50"/>
        <v>5.9349999999999996</v>
      </c>
      <c r="F234" s="55">
        <f t="shared" si="51"/>
        <v>-1.19</v>
      </c>
      <c r="G234" s="55">
        <f t="shared" si="52"/>
        <v>29.675000000000001</v>
      </c>
      <c r="H234" s="260">
        <f t="shared" si="53"/>
        <v>-7.6684640730202746E-4</v>
      </c>
      <c r="I234" s="260">
        <f t="shared" si="54"/>
        <v>1.912282952662829E-2</v>
      </c>
      <c r="K234">
        <f t="shared" si="55"/>
        <v>5037</v>
      </c>
      <c r="S234" t="s">
        <v>5200</v>
      </c>
      <c r="T234">
        <v>2.2200000000000002</v>
      </c>
      <c r="U234">
        <v>-0.23799999999999999</v>
      </c>
      <c r="V234">
        <v>-5.4989999999999997</v>
      </c>
      <c r="W234">
        <v>5.9349999999999996</v>
      </c>
      <c r="X234">
        <v>1E-3</v>
      </c>
      <c r="Y234">
        <v>0</v>
      </c>
      <c r="Z234">
        <v>0</v>
      </c>
      <c r="AA234">
        <v>0</v>
      </c>
    </row>
    <row r="235" spans="2:27">
      <c r="B235">
        <f>B234</f>
        <v>5037</v>
      </c>
      <c r="C235">
        <f t="shared" si="48"/>
        <v>1551.8100999999999</v>
      </c>
      <c r="D235" s="55">
        <f t="shared" si="49"/>
        <v>-0.22500000000000001</v>
      </c>
      <c r="E235" s="55">
        <f t="shared" si="50"/>
        <v>6.6210000000000004</v>
      </c>
      <c r="F235" s="55">
        <f t="shared" si="51"/>
        <v>-1.1250000000000002</v>
      </c>
      <c r="G235" s="55">
        <f t="shared" si="52"/>
        <v>33.105000000000004</v>
      </c>
      <c r="H235" s="260">
        <f t="shared" si="53"/>
        <v>-7.2495983883595053E-4</v>
      </c>
      <c r="I235" s="260">
        <f t="shared" si="54"/>
        <v>2.1333151524145902E-2</v>
      </c>
      <c r="K235">
        <f t="shared" si="55"/>
        <v>5037</v>
      </c>
      <c r="S235" t="s">
        <v>5201</v>
      </c>
      <c r="T235">
        <v>-2.3260000000000001</v>
      </c>
      <c r="U235">
        <v>-0.22500000000000001</v>
      </c>
      <c r="V235">
        <v>6.1950000000000003</v>
      </c>
      <c r="W235">
        <v>6.6210000000000004</v>
      </c>
      <c r="X235">
        <v>0</v>
      </c>
      <c r="Y235">
        <v>0</v>
      </c>
      <c r="Z235">
        <v>0</v>
      </c>
      <c r="AA235">
        <v>0</v>
      </c>
    </row>
    <row r="236" spans="2:27">
      <c r="B236">
        <f t="shared" si="57"/>
        <v>5037</v>
      </c>
      <c r="C236">
        <f t="shared" si="48"/>
        <v>1551.8100999999999</v>
      </c>
      <c r="D236" s="55">
        <f t="shared" si="49"/>
        <v>-0.24199999999999999</v>
      </c>
      <c r="E236" s="55">
        <f t="shared" si="50"/>
        <v>5.6529999999999996</v>
      </c>
      <c r="F236" s="55">
        <f t="shared" si="51"/>
        <v>-1.21</v>
      </c>
      <c r="G236" s="55">
        <f t="shared" si="52"/>
        <v>28.265000000000001</v>
      </c>
      <c r="H236" s="260">
        <f t="shared" si="53"/>
        <v>-7.7973458221466659E-4</v>
      </c>
      <c r="I236" s="260">
        <f t="shared" si="54"/>
        <v>1.8214213195287234E-2</v>
      </c>
      <c r="K236">
        <f t="shared" si="55"/>
        <v>5037</v>
      </c>
      <c r="S236" t="s">
        <v>5202</v>
      </c>
      <c r="T236">
        <v>-0.63</v>
      </c>
      <c r="U236">
        <v>-0.24199999999999999</v>
      </c>
      <c r="V236">
        <v>-5.6120000000000001</v>
      </c>
      <c r="W236">
        <v>5.6529999999999996</v>
      </c>
      <c r="X236">
        <v>1E-3</v>
      </c>
      <c r="Y236">
        <v>0</v>
      </c>
      <c r="Z236">
        <v>0</v>
      </c>
      <c r="AA236">
        <v>0</v>
      </c>
    </row>
    <row r="237" spans="2:27">
      <c r="B237">
        <f>R237</f>
        <v>5038</v>
      </c>
      <c r="C237">
        <f t="shared" si="48"/>
        <v>1551.8100999999999</v>
      </c>
      <c r="D237" s="55">
        <f t="shared" si="49"/>
        <v>-5.5E-2</v>
      </c>
      <c r="E237" s="55">
        <f t="shared" si="50"/>
        <v>3.2789999999999999</v>
      </c>
      <c r="F237" s="55">
        <f t="shared" si="51"/>
        <v>-0.27500000000000002</v>
      </c>
      <c r="G237" s="55">
        <f t="shared" si="52"/>
        <v>16.395</v>
      </c>
      <c r="H237" s="260">
        <f t="shared" si="53"/>
        <v>-1.7721240504878788E-4</v>
      </c>
      <c r="I237" s="260">
        <f t="shared" si="54"/>
        <v>1.0565081384635917E-2</v>
      </c>
      <c r="K237">
        <f t="shared" si="55"/>
        <v>5038</v>
      </c>
      <c r="R237">
        <v>5038</v>
      </c>
      <c r="S237" t="s">
        <v>5195</v>
      </c>
      <c r="T237">
        <v>3.0750000000000002</v>
      </c>
      <c r="U237">
        <v>-5.5E-2</v>
      </c>
      <c r="V237">
        <v>1.139</v>
      </c>
      <c r="W237">
        <v>3.2789999999999999</v>
      </c>
      <c r="X237">
        <v>5.0000000000000001E-3</v>
      </c>
      <c r="Y237">
        <v>-1E-3</v>
      </c>
      <c r="Z237">
        <v>0</v>
      </c>
      <c r="AA237">
        <v>0</v>
      </c>
    </row>
    <row r="238" spans="2:27">
      <c r="B238">
        <f>B237</f>
        <v>5038</v>
      </c>
      <c r="C238">
        <f t="shared" si="48"/>
        <v>1551.8100999999999</v>
      </c>
      <c r="D238" s="55">
        <f t="shared" si="49"/>
        <v>-5.3999999999999999E-2</v>
      </c>
      <c r="E238" s="55">
        <f t="shared" si="50"/>
        <v>3.6429999999999998</v>
      </c>
      <c r="F238" s="55">
        <f t="shared" si="51"/>
        <v>-0.27</v>
      </c>
      <c r="G238" s="55">
        <f t="shared" si="52"/>
        <v>18.215</v>
      </c>
      <c r="H238" s="260">
        <f t="shared" si="53"/>
        <v>-1.739903613206281E-4</v>
      </c>
      <c r="I238" s="260">
        <f t="shared" si="54"/>
        <v>1.1737905301686077E-2</v>
      </c>
      <c r="K238">
        <f t="shared" si="55"/>
        <v>5038</v>
      </c>
      <c r="S238" t="s">
        <v>5196</v>
      </c>
      <c r="T238">
        <v>2.1760000000000002</v>
      </c>
      <c r="U238">
        <v>-5.3999999999999999E-2</v>
      </c>
      <c r="V238">
        <v>-2.9209999999999998</v>
      </c>
      <c r="W238">
        <v>3.6429999999999998</v>
      </c>
      <c r="X238">
        <v>4.0000000000000001E-3</v>
      </c>
      <c r="Y238">
        <v>-1E-3</v>
      </c>
      <c r="Z238">
        <v>0</v>
      </c>
      <c r="AA238">
        <v>0</v>
      </c>
    </row>
    <row r="239" spans="2:27">
      <c r="B239">
        <f t="shared" ref="B239:B244" si="58">B238</f>
        <v>5038</v>
      </c>
      <c r="C239">
        <f t="shared" si="48"/>
        <v>1551.8100999999999</v>
      </c>
      <c r="D239" s="55">
        <f t="shared" si="49"/>
        <v>-5.7000000000000002E-2</v>
      </c>
      <c r="E239" s="55">
        <f t="shared" si="50"/>
        <v>2.9550000000000001</v>
      </c>
      <c r="F239" s="55">
        <f t="shared" si="51"/>
        <v>-0.28500000000000003</v>
      </c>
      <c r="G239" s="55">
        <f t="shared" si="52"/>
        <v>14.775</v>
      </c>
      <c r="H239" s="260">
        <f t="shared" si="53"/>
        <v>-1.8365649250510745E-4</v>
      </c>
      <c r="I239" s="260">
        <f t="shared" si="54"/>
        <v>9.5211392167121479E-3</v>
      </c>
      <c r="K239">
        <f t="shared" si="55"/>
        <v>5038</v>
      </c>
      <c r="S239" t="s">
        <v>5197</v>
      </c>
      <c r="T239">
        <v>-2.3519999999999999</v>
      </c>
      <c r="U239">
        <v>-5.7000000000000002E-2</v>
      </c>
      <c r="V239">
        <v>1.788</v>
      </c>
      <c r="W239">
        <v>2.9550000000000001</v>
      </c>
      <c r="X239">
        <v>4.0000000000000001E-3</v>
      </c>
      <c r="Y239">
        <v>1E-3</v>
      </c>
      <c r="Z239">
        <v>0</v>
      </c>
      <c r="AA239">
        <v>0</v>
      </c>
    </row>
    <row r="240" spans="2:27">
      <c r="B240">
        <f t="shared" si="58"/>
        <v>5038</v>
      </c>
      <c r="C240">
        <f t="shared" si="48"/>
        <v>1551.8100999999999</v>
      </c>
      <c r="D240" s="55">
        <f t="shared" si="49"/>
        <v>-5.7000000000000002E-2</v>
      </c>
      <c r="E240" s="55">
        <f t="shared" si="50"/>
        <v>3.9670000000000001</v>
      </c>
      <c r="F240" s="55">
        <f t="shared" si="51"/>
        <v>-0.28500000000000003</v>
      </c>
      <c r="G240" s="55">
        <f t="shared" si="52"/>
        <v>19.835000000000001</v>
      </c>
      <c r="H240" s="260">
        <f t="shared" si="53"/>
        <v>-1.8365649250510745E-4</v>
      </c>
      <c r="I240" s="260">
        <f t="shared" si="54"/>
        <v>1.2781847469609846E-2</v>
      </c>
      <c r="K240">
        <f t="shared" si="55"/>
        <v>5038</v>
      </c>
      <c r="S240" t="s">
        <v>5198</v>
      </c>
      <c r="T240">
        <v>-3.2509999999999999</v>
      </c>
      <c r="U240">
        <v>-5.7000000000000002E-2</v>
      </c>
      <c r="V240">
        <v>-2.2719999999999998</v>
      </c>
      <c r="W240">
        <v>3.9670000000000001</v>
      </c>
      <c r="X240">
        <v>4.0000000000000001E-3</v>
      </c>
      <c r="Y240">
        <v>1E-3</v>
      </c>
      <c r="Z240">
        <v>0</v>
      </c>
      <c r="AA240">
        <v>0</v>
      </c>
    </row>
    <row r="241" spans="2:27">
      <c r="B241">
        <f t="shared" si="58"/>
        <v>5038</v>
      </c>
      <c r="C241">
        <f t="shared" si="48"/>
        <v>1551.8100999999999</v>
      </c>
      <c r="D241" s="55">
        <f t="shared" si="49"/>
        <v>-5.7000000000000002E-2</v>
      </c>
      <c r="E241" s="55">
        <f t="shared" si="50"/>
        <v>6.4950000000000001</v>
      </c>
      <c r="F241" s="55">
        <f t="shared" si="51"/>
        <v>-0.28500000000000003</v>
      </c>
      <c r="G241" s="55">
        <f t="shared" si="52"/>
        <v>32.475000000000001</v>
      </c>
      <c r="H241" s="260">
        <f t="shared" si="53"/>
        <v>-1.8365649250510745E-4</v>
      </c>
      <c r="I241" s="260">
        <f t="shared" si="54"/>
        <v>2.0927174014397767E-2</v>
      </c>
      <c r="K241">
        <f t="shared" si="55"/>
        <v>5038</v>
      </c>
      <c r="S241" t="s">
        <v>5199</v>
      </c>
      <c r="T241">
        <v>2.2229999999999999</v>
      </c>
      <c r="U241">
        <v>-5.7000000000000002E-2</v>
      </c>
      <c r="V241">
        <v>6.1020000000000003</v>
      </c>
      <c r="W241">
        <v>6.4950000000000001</v>
      </c>
      <c r="X241">
        <v>5.0000000000000001E-3</v>
      </c>
      <c r="Y241">
        <v>-1E-3</v>
      </c>
      <c r="Z241">
        <v>0</v>
      </c>
      <c r="AA241">
        <v>0</v>
      </c>
    </row>
    <row r="242" spans="2:27">
      <c r="B242">
        <f t="shared" si="58"/>
        <v>5038</v>
      </c>
      <c r="C242">
        <f t="shared" si="48"/>
        <v>1551.8100999999999</v>
      </c>
      <c r="D242" s="55">
        <f t="shared" si="49"/>
        <v>-5.3999999999999999E-2</v>
      </c>
      <c r="E242" s="55">
        <f t="shared" si="50"/>
        <v>7.4710000000000001</v>
      </c>
      <c r="F242" s="55">
        <f t="shared" si="51"/>
        <v>-0.27</v>
      </c>
      <c r="G242" s="55">
        <f t="shared" si="52"/>
        <v>37.355000000000004</v>
      </c>
      <c r="H242" s="260">
        <f t="shared" si="53"/>
        <v>-1.739903613206281E-4</v>
      </c>
      <c r="I242" s="260">
        <f t="shared" si="54"/>
        <v>2.4071888693081717E-2</v>
      </c>
      <c r="K242">
        <f t="shared" si="55"/>
        <v>5038</v>
      </c>
      <c r="S242" t="s">
        <v>5200</v>
      </c>
      <c r="T242">
        <v>-0.77100000000000002</v>
      </c>
      <c r="U242">
        <v>-5.3999999999999999E-2</v>
      </c>
      <c r="V242">
        <v>-7.43</v>
      </c>
      <c r="W242">
        <v>7.4710000000000001</v>
      </c>
      <c r="X242">
        <v>3.0000000000000001E-3</v>
      </c>
      <c r="Y242">
        <v>0</v>
      </c>
      <c r="Z242">
        <v>0</v>
      </c>
      <c r="AA242">
        <v>0</v>
      </c>
    </row>
    <row r="243" spans="2:27">
      <c r="B243">
        <f>B242</f>
        <v>5038</v>
      </c>
      <c r="C243">
        <f t="shared" si="48"/>
        <v>1551.8100999999999</v>
      </c>
      <c r="D243" s="55">
        <f t="shared" si="49"/>
        <v>-5.7000000000000002E-2</v>
      </c>
      <c r="E243" s="55">
        <f t="shared" si="50"/>
        <v>6.3250000000000002</v>
      </c>
      <c r="F243" s="55">
        <f t="shared" si="51"/>
        <v>-0.28500000000000003</v>
      </c>
      <c r="G243" s="55">
        <f t="shared" si="52"/>
        <v>31.625000000000004</v>
      </c>
      <c r="H243" s="260">
        <f t="shared" si="53"/>
        <v>-1.8365649250510745E-4</v>
      </c>
      <c r="I243" s="260">
        <f t="shared" si="54"/>
        <v>2.0379426580610607E-2</v>
      </c>
      <c r="K243">
        <f t="shared" si="55"/>
        <v>5038</v>
      </c>
      <c r="S243" t="s">
        <v>5201</v>
      </c>
      <c r="T243">
        <v>0.59499999999999997</v>
      </c>
      <c r="U243">
        <v>-5.7000000000000002E-2</v>
      </c>
      <c r="V243">
        <v>6.2969999999999997</v>
      </c>
      <c r="W243">
        <v>6.3250000000000002</v>
      </c>
      <c r="X243">
        <v>5.0000000000000001E-3</v>
      </c>
      <c r="Y243">
        <v>0</v>
      </c>
      <c r="Z243">
        <v>0</v>
      </c>
      <c r="AA243">
        <v>0</v>
      </c>
    </row>
    <row r="244" spans="2:27">
      <c r="B244">
        <f t="shared" si="58"/>
        <v>5038</v>
      </c>
      <c r="C244">
        <f t="shared" si="48"/>
        <v>1551.8100999999999</v>
      </c>
      <c r="D244" s="55">
        <f t="shared" si="49"/>
        <v>-5.5E-2</v>
      </c>
      <c r="E244" s="55">
        <f t="shared" si="50"/>
        <v>7.6230000000000002</v>
      </c>
      <c r="F244" s="55">
        <f t="shared" si="51"/>
        <v>-0.27500000000000002</v>
      </c>
      <c r="G244" s="55">
        <f t="shared" si="52"/>
        <v>38.115000000000002</v>
      </c>
      <c r="H244" s="260">
        <f t="shared" si="53"/>
        <v>-1.7721240504878788E-4</v>
      </c>
      <c r="I244" s="260">
        <f t="shared" si="54"/>
        <v>2.4561639339761999E-2</v>
      </c>
      <c r="K244">
        <f t="shared" si="55"/>
        <v>5038</v>
      </c>
      <c r="S244" t="s">
        <v>5202</v>
      </c>
      <c r="T244">
        <v>-2.399</v>
      </c>
      <c r="U244">
        <v>-5.5E-2</v>
      </c>
      <c r="V244">
        <v>-7.2359999999999998</v>
      </c>
      <c r="W244">
        <v>7.6230000000000002</v>
      </c>
      <c r="X244">
        <v>3.0000000000000001E-3</v>
      </c>
      <c r="Y244">
        <v>1E-3</v>
      </c>
      <c r="Z244">
        <v>0</v>
      </c>
      <c r="AA244">
        <v>0</v>
      </c>
    </row>
    <row r="245" spans="2:27">
      <c r="B245">
        <f>R245</f>
        <v>5039</v>
      </c>
      <c r="C245">
        <f t="shared" si="48"/>
        <v>1551.8100999999999</v>
      </c>
      <c r="D245" s="55">
        <f t="shared" si="49"/>
        <v>-5.6000000000000001E-2</v>
      </c>
      <c r="E245" s="55">
        <f t="shared" si="50"/>
        <v>3.4430000000000001</v>
      </c>
      <c r="F245" s="55">
        <f t="shared" si="51"/>
        <v>-0.28000000000000003</v>
      </c>
      <c r="G245" s="55">
        <f t="shared" si="52"/>
        <v>17.215000000000003</v>
      </c>
      <c r="H245" s="260">
        <f t="shared" si="53"/>
        <v>-1.8043444877694767E-4</v>
      </c>
      <c r="I245" s="260">
        <f t="shared" si="54"/>
        <v>1.1093496556054122E-2</v>
      </c>
      <c r="K245">
        <f t="shared" si="55"/>
        <v>5039</v>
      </c>
      <c r="R245">
        <v>5039</v>
      </c>
      <c r="S245" t="s">
        <v>5195</v>
      </c>
      <c r="T245">
        <v>3.14</v>
      </c>
      <c r="U245">
        <v>-5.6000000000000001E-2</v>
      </c>
      <c r="V245">
        <v>1.411</v>
      </c>
      <c r="W245">
        <v>3.4430000000000001</v>
      </c>
      <c r="X245">
        <v>4.0000000000000001E-3</v>
      </c>
      <c r="Y245">
        <v>-1E-3</v>
      </c>
      <c r="Z245">
        <v>0</v>
      </c>
      <c r="AA245">
        <v>0</v>
      </c>
    </row>
    <row r="246" spans="2:27">
      <c r="B246">
        <f>B245</f>
        <v>5039</v>
      </c>
      <c r="C246">
        <f t="shared" si="48"/>
        <v>1551.8100999999999</v>
      </c>
      <c r="D246" s="55">
        <f t="shared" si="49"/>
        <v>-5.7000000000000002E-2</v>
      </c>
      <c r="E246" s="55">
        <f t="shared" si="50"/>
        <v>3.8340000000000001</v>
      </c>
      <c r="F246" s="55">
        <f t="shared" si="51"/>
        <v>-0.28500000000000003</v>
      </c>
      <c r="G246" s="55">
        <f t="shared" si="52"/>
        <v>19.170000000000002</v>
      </c>
      <c r="H246" s="260">
        <f t="shared" si="53"/>
        <v>-1.8365649250510745E-4</v>
      </c>
      <c r="I246" s="260">
        <f t="shared" si="54"/>
        <v>1.2353315653764596E-2</v>
      </c>
      <c r="K246">
        <f t="shared" si="55"/>
        <v>5039</v>
      </c>
      <c r="S246" t="s">
        <v>5196</v>
      </c>
      <c r="T246">
        <v>2.3210000000000002</v>
      </c>
      <c r="U246">
        <v>-5.7000000000000002E-2</v>
      </c>
      <c r="V246">
        <v>-3.0510000000000002</v>
      </c>
      <c r="W246">
        <v>3.8340000000000001</v>
      </c>
      <c r="X246">
        <v>4.0000000000000001E-3</v>
      </c>
      <c r="Y246">
        <v>-1E-3</v>
      </c>
      <c r="Z246">
        <v>0</v>
      </c>
      <c r="AA246">
        <v>0</v>
      </c>
    </row>
    <row r="247" spans="2:27">
      <c r="B247">
        <f t="shared" ref="B247:B252" si="59">B246</f>
        <v>5039</v>
      </c>
      <c r="C247">
        <f t="shared" si="48"/>
        <v>1551.8100999999999</v>
      </c>
      <c r="D247" s="55">
        <f t="shared" si="49"/>
        <v>-5.7000000000000002E-2</v>
      </c>
      <c r="E247" s="55">
        <f t="shared" si="50"/>
        <v>3.0870000000000002</v>
      </c>
      <c r="F247" s="55">
        <f t="shared" si="51"/>
        <v>-0.28500000000000003</v>
      </c>
      <c r="G247" s="55">
        <f t="shared" si="52"/>
        <v>15.435000000000002</v>
      </c>
      <c r="H247" s="260">
        <f t="shared" si="53"/>
        <v>-1.8365649250510745E-4</v>
      </c>
      <c r="I247" s="260">
        <f t="shared" si="54"/>
        <v>9.9464489888292408E-3</v>
      </c>
      <c r="K247">
        <f t="shared" si="55"/>
        <v>5039</v>
      </c>
      <c r="S247" t="s">
        <v>5197</v>
      </c>
      <c r="T247">
        <v>-2.456</v>
      </c>
      <c r="U247">
        <v>-5.7000000000000002E-2</v>
      </c>
      <c r="V247">
        <v>1.87</v>
      </c>
      <c r="W247">
        <v>3.0870000000000002</v>
      </c>
      <c r="X247">
        <v>5.0000000000000001E-3</v>
      </c>
      <c r="Y247">
        <v>1E-3</v>
      </c>
      <c r="Z247">
        <v>0</v>
      </c>
      <c r="AA247">
        <v>0</v>
      </c>
    </row>
    <row r="248" spans="2:27">
      <c r="B248">
        <f t="shared" si="59"/>
        <v>5039</v>
      </c>
      <c r="C248">
        <f t="shared" si="48"/>
        <v>1551.8100999999999</v>
      </c>
      <c r="D248" s="55">
        <f t="shared" si="49"/>
        <v>-5.7000000000000002E-2</v>
      </c>
      <c r="E248" s="55">
        <f t="shared" si="50"/>
        <v>4.1769999999999996</v>
      </c>
      <c r="F248" s="55">
        <f t="shared" si="51"/>
        <v>-0.28500000000000003</v>
      </c>
      <c r="G248" s="55">
        <f t="shared" si="52"/>
        <v>20.884999999999998</v>
      </c>
      <c r="H248" s="260">
        <f t="shared" si="53"/>
        <v>-1.8365649250510745E-4</v>
      </c>
      <c r="I248" s="260">
        <f t="shared" si="54"/>
        <v>1.3458476652523397E-2</v>
      </c>
      <c r="K248">
        <f t="shared" si="55"/>
        <v>5039</v>
      </c>
      <c r="S248" t="s">
        <v>5198</v>
      </c>
      <c r="T248">
        <v>-3.2749999999999999</v>
      </c>
      <c r="U248">
        <v>-5.7000000000000002E-2</v>
      </c>
      <c r="V248">
        <v>-2.5920000000000001</v>
      </c>
      <c r="W248">
        <v>4.1769999999999996</v>
      </c>
      <c r="X248">
        <v>4.0000000000000001E-3</v>
      </c>
      <c r="Y248">
        <v>1E-3</v>
      </c>
      <c r="Z248">
        <v>0</v>
      </c>
      <c r="AA248">
        <v>0</v>
      </c>
    </row>
    <row r="249" spans="2:27">
      <c r="B249">
        <f t="shared" si="59"/>
        <v>5039</v>
      </c>
      <c r="C249">
        <f t="shared" si="48"/>
        <v>1551.8100999999999</v>
      </c>
      <c r="D249" s="55">
        <f t="shared" si="49"/>
        <v>-5.6000000000000001E-2</v>
      </c>
      <c r="E249" s="55">
        <f t="shared" si="50"/>
        <v>7.1059999999999999</v>
      </c>
      <c r="F249" s="55">
        <f t="shared" si="51"/>
        <v>-0.28000000000000003</v>
      </c>
      <c r="G249" s="55">
        <f t="shared" si="52"/>
        <v>35.53</v>
      </c>
      <c r="H249" s="260">
        <f t="shared" si="53"/>
        <v>-1.8043444877694767E-4</v>
      </c>
      <c r="I249" s="260">
        <f t="shared" si="54"/>
        <v>2.2895842732303395E-2</v>
      </c>
      <c r="K249">
        <f t="shared" si="55"/>
        <v>5039</v>
      </c>
      <c r="S249" t="s">
        <v>5199</v>
      </c>
      <c r="T249">
        <v>2.137</v>
      </c>
      <c r="U249">
        <v>-5.6000000000000001E-2</v>
      </c>
      <c r="V249">
        <v>6.7770000000000001</v>
      </c>
      <c r="W249">
        <v>7.1059999999999999</v>
      </c>
      <c r="X249">
        <v>5.0000000000000001E-3</v>
      </c>
      <c r="Y249">
        <v>-1E-3</v>
      </c>
      <c r="Z249">
        <v>0</v>
      </c>
      <c r="AA249">
        <v>0</v>
      </c>
    </row>
    <row r="250" spans="2:27">
      <c r="B250">
        <f t="shared" si="59"/>
        <v>5039</v>
      </c>
      <c r="C250">
        <f t="shared" si="48"/>
        <v>1551.8100999999999</v>
      </c>
      <c r="D250" s="55">
        <f t="shared" si="49"/>
        <v>-5.7000000000000002E-2</v>
      </c>
      <c r="E250" s="55">
        <f t="shared" si="50"/>
        <v>8.1180000000000003</v>
      </c>
      <c r="F250" s="55">
        <f t="shared" si="51"/>
        <v>-0.28500000000000003</v>
      </c>
      <c r="G250" s="55">
        <f t="shared" si="52"/>
        <v>40.590000000000003</v>
      </c>
      <c r="H250" s="260">
        <f t="shared" si="53"/>
        <v>-1.8365649250510745E-4</v>
      </c>
      <c r="I250" s="260">
        <f t="shared" si="54"/>
        <v>2.6156550985201091E-2</v>
      </c>
      <c r="K250">
        <f t="shared" si="55"/>
        <v>5039</v>
      </c>
      <c r="S250" t="s">
        <v>5200</v>
      </c>
      <c r="T250">
        <v>-0.59299999999999997</v>
      </c>
      <c r="U250">
        <v>-5.7000000000000002E-2</v>
      </c>
      <c r="V250">
        <v>-8.0960000000000001</v>
      </c>
      <c r="W250">
        <v>8.1180000000000003</v>
      </c>
      <c r="X250">
        <v>3.0000000000000001E-3</v>
      </c>
      <c r="Y250">
        <v>0</v>
      </c>
      <c r="Z250">
        <v>0</v>
      </c>
      <c r="AA250">
        <v>0</v>
      </c>
    </row>
    <row r="251" spans="2:27">
      <c r="B251">
        <f>B250</f>
        <v>5039</v>
      </c>
      <c r="C251">
        <f t="shared" si="48"/>
        <v>1551.8100999999999</v>
      </c>
      <c r="D251" s="55">
        <f t="shared" si="49"/>
        <v>-5.6000000000000001E-2</v>
      </c>
      <c r="E251" s="55">
        <f t="shared" si="50"/>
        <v>6.93</v>
      </c>
      <c r="F251" s="55">
        <f t="shared" si="51"/>
        <v>-0.28000000000000003</v>
      </c>
      <c r="G251" s="55">
        <f t="shared" si="52"/>
        <v>34.65</v>
      </c>
      <c r="H251" s="260">
        <f t="shared" si="53"/>
        <v>-1.8043444877694767E-4</v>
      </c>
      <c r="I251" s="260">
        <f t="shared" si="54"/>
        <v>2.2328763036147271E-2</v>
      </c>
      <c r="K251">
        <f t="shared" si="55"/>
        <v>5039</v>
      </c>
      <c r="S251" t="s">
        <v>5201</v>
      </c>
      <c r="T251">
        <v>0.45800000000000002</v>
      </c>
      <c r="U251">
        <v>-5.6000000000000001E-2</v>
      </c>
      <c r="V251">
        <v>6.915</v>
      </c>
      <c r="W251">
        <v>6.93</v>
      </c>
      <c r="X251">
        <v>5.0000000000000001E-3</v>
      </c>
      <c r="Y251">
        <v>0</v>
      </c>
      <c r="Z251">
        <v>0</v>
      </c>
      <c r="AA251">
        <v>0</v>
      </c>
    </row>
    <row r="252" spans="2:27">
      <c r="B252">
        <f t="shared" si="59"/>
        <v>5039</v>
      </c>
      <c r="C252">
        <f t="shared" si="48"/>
        <v>1551.8100999999999</v>
      </c>
      <c r="D252" s="55">
        <f t="shared" si="49"/>
        <v>-5.8000000000000003E-2</v>
      </c>
      <c r="E252" s="55">
        <f t="shared" si="50"/>
        <v>8.2769999999999992</v>
      </c>
      <c r="F252" s="55">
        <f t="shared" si="51"/>
        <v>-0.29000000000000004</v>
      </c>
      <c r="G252" s="55">
        <f t="shared" si="52"/>
        <v>41.384999999999998</v>
      </c>
      <c r="H252" s="260">
        <f t="shared" si="53"/>
        <v>-1.8687853623326723E-4</v>
      </c>
      <c r="I252" s="260">
        <f t="shared" si="54"/>
        <v>2.6668855937978495E-2</v>
      </c>
      <c r="K252">
        <f t="shared" si="55"/>
        <v>5039</v>
      </c>
      <c r="S252" t="s">
        <v>5202</v>
      </c>
      <c r="T252">
        <v>-2.2719999999999998</v>
      </c>
      <c r="U252">
        <v>-5.8000000000000003E-2</v>
      </c>
      <c r="V252">
        <v>-7.9580000000000002</v>
      </c>
      <c r="W252">
        <v>8.2769999999999992</v>
      </c>
      <c r="X252">
        <v>3.0000000000000001E-3</v>
      </c>
      <c r="Y252">
        <v>1E-3</v>
      </c>
      <c r="Z252">
        <v>0</v>
      </c>
      <c r="AA252">
        <v>0</v>
      </c>
    </row>
    <row r="253" spans="2:27">
      <c r="B253">
        <f>R253</f>
        <v>5040</v>
      </c>
      <c r="C253">
        <f t="shared" si="48"/>
        <v>1551.8100999999999</v>
      </c>
      <c r="D253" s="55">
        <f t="shared" si="49"/>
        <v>-0.23599999999999999</v>
      </c>
      <c r="E253" s="55">
        <f t="shared" si="50"/>
        <v>5.2389999999999999</v>
      </c>
      <c r="F253" s="55">
        <f t="shared" si="51"/>
        <v>-1.18</v>
      </c>
      <c r="G253" s="55">
        <f t="shared" si="52"/>
        <v>26.195</v>
      </c>
      <c r="H253" s="260">
        <f t="shared" si="53"/>
        <v>-7.6040231984570794E-4</v>
      </c>
      <c r="I253" s="260">
        <f t="shared" si="54"/>
        <v>1.6880287091829087E-2</v>
      </c>
      <c r="K253">
        <f t="shared" si="55"/>
        <v>5040</v>
      </c>
      <c r="R253">
        <v>5040</v>
      </c>
      <c r="S253" t="s">
        <v>5195</v>
      </c>
      <c r="T253">
        <v>4.4530000000000003</v>
      </c>
      <c r="U253">
        <v>-0.23599999999999999</v>
      </c>
      <c r="V253">
        <v>2.75</v>
      </c>
      <c r="W253">
        <v>5.2389999999999999</v>
      </c>
      <c r="X253">
        <v>1E-3</v>
      </c>
      <c r="Y253">
        <v>0</v>
      </c>
      <c r="Z253">
        <v>0</v>
      </c>
      <c r="AA253">
        <v>0</v>
      </c>
    </row>
    <row r="254" spans="2:27">
      <c r="B254">
        <f>B253</f>
        <v>5040</v>
      </c>
      <c r="C254">
        <f t="shared" si="48"/>
        <v>1551.8100999999999</v>
      </c>
      <c r="D254" s="55">
        <f t="shared" si="49"/>
        <v>-0.23899999999999999</v>
      </c>
      <c r="E254" s="55">
        <f t="shared" si="50"/>
        <v>5.2210000000000001</v>
      </c>
      <c r="F254" s="55">
        <f t="shared" si="51"/>
        <v>-1.1950000000000001</v>
      </c>
      <c r="G254" s="55">
        <f t="shared" si="52"/>
        <v>26.105</v>
      </c>
      <c r="H254" s="260">
        <f t="shared" si="53"/>
        <v>-7.7006845103018732E-4</v>
      </c>
      <c r="I254" s="260">
        <f t="shared" si="54"/>
        <v>1.6822290304722209E-2</v>
      </c>
      <c r="K254">
        <f t="shared" si="55"/>
        <v>5040</v>
      </c>
      <c r="S254" t="s">
        <v>5196</v>
      </c>
      <c r="T254">
        <v>4.9649999999999999</v>
      </c>
      <c r="U254">
        <v>-0.23899999999999999</v>
      </c>
      <c r="V254">
        <v>-1.599</v>
      </c>
      <c r="W254">
        <v>5.2210000000000001</v>
      </c>
      <c r="X254">
        <v>1E-3</v>
      </c>
      <c r="Y254">
        <v>0</v>
      </c>
      <c r="Z254">
        <v>0</v>
      </c>
      <c r="AA254">
        <v>0</v>
      </c>
    </row>
    <row r="255" spans="2:27">
      <c r="B255">
        <f t="shared" ref="B255:B260" si="60">B254</f>
        <v>5040</v>
      </c>
      <c r="C255">
        <f t="shared" si="48"/>
        <v>1551.8100999999999</v>
      </c>
      <c r="D255" s="55">
        <f t="shared" si="49"/>
        <v>-0.23400000000000001</v>
      </c>
      <c r="E255" s="55">
        <f t="shared" si="50"/>
        <v>5.5949999999999998</v>
      </c>
      <c r="F255" s="55">
        <f t="shared" si="51"/>
        <v>-1.1700000000000002</v>
      </c>
      <c r="G255" s="55">
        <f t="shared" si="52"/>
        <v>27.975000000000001</v>
      </c>
      <c r="H255" s="260">
        <f t="shared" si="53"/>
        <v>-7.5395823238938854E-4</v>
      </c>
      <c r="I255" s="260">
        <f t="shared" si="54"/>
        <v>1.8027334659053967E-2</v>
      </c>
      <c r="K255">
        <f t="shared" si="55"/>
        <v>5040</v>
      </c>
      <c r="S255" t="s">
        <v>5197</v>
      </c>
      <c r="T255">
        <v>-5.0519999999999996</v>
      </c>
      <c r="U255">
        <v>-0.23400000000000001</v>
      </c>
      <c r="V255">
        <v>2.3929999999999998</v>
      </c>
      <c r="W255">
        <v>5.5949999999999998</v>
      </c>
      <c r="X255">
        <v>1E-3</v>
      </c>
      <c r="Y255">
        <v>0</v>
      </c>
      <c r="Z255">
        <v>0</v>
      </c>
      <c r="AA255">
        <v>0</v>
      </c>
    </row>
    <row r="256" spans="2:27">
      <c r="B256">
        <f t="shared" si="60"/>
        <v>5040</v>
      </c>
      <c r="C256">
        <f t="shared" si="48"/>
        <v>1551.8100999999999</v>
      </c>
      <c r="D256" s="55">
        <f t="shared" si="49"/>
        <v>-0.23799999999999999</v>
      </c>
      <c r="E256" s="55">
        <f t="shared" si="50"/>
        <v>4.95</v>
      </c>
      <c r="F256" s="55">
        <f t="shared" si="51"/>
        <v>-1.19</v>
      </c>
      <c r="G256" s="55">
        <f t="shared" si="52"/>
        <v>24.750000000000004</v>
      </c>
      <c r="H256" s="260">
        <f t="shared" si="53"/>
        <v>-7.6684640730202746E-4</v>
      </c>
      <c r="I256" s="260">
        <f t="shared" si="54"/>
        <v>1.594911645439091E-2</v>
      </c>
      <c r="K256">
        <f t="shared" si="55"/>
        <v>5040</v>
      </c>
      <c r="S256" t="s">
        <v>5198</v>
      </c>
      <c r="T256">
        <v>-4.5410000000000004</v>
      </c>
      <c r="U256">
        <v>-0.23799999999999999</v>
      </c>
      <c r="V256">
        <v>-1.956</v>
      </c>
      <c r="W256">
        <v>4.95</v>
      </c>
      <c r="X256">
        <v>1E-3</v>
      </c>
      <c r="Y256">
        <v>0</v>
      </c>
      <c r="Z256">
        <v>0</v>
      </c>
      <c r="AA256">
        <v>0</v>
      </c>
    </row>
    <row r="257" spans="2:27">
      <c r="B257">
        <f t="shared" si="60"/>
        <v>5040</v>
      </c>
      <c r="C257">
        <f t="shared" si="48"/>
        <v>1551.8100999999999</v>
      </c>
      <c r="D257" s="55">
        <f t="shared" si="49"/>
        <v>-0.23100000000000001</v>
      </c>
      <c r="E257" s="55">
        <f t="shared" si="50"/>
        <v>7.7210000000000001</v>
      </c>
      <c r="F257" s="55">
        <f t="shared" si="51"/>
        <v>-1.1550000000000002</v>
      </c>
      <c r="G257" s="55">
        <f t="shared" si="52"/>
        <v>38.605000000000004</v>
      </c>
      <c r="H257" s="260">
        <f t="shared" si="53"/>
        <v>-7.4429210120490928E-4</v>
      </c>
      <c r="I257" s="260">
        <f t="shared" si="54"/>
        <v>2.4877399625121661E-2</v>
      </c>
      <c r="K257">
        <f t="shared" si="55"/>
        <v>5040</v>
      </c>
      <c r="S257" t="s">
        <v>5199</v>
      </c>
      <c r="T257">
        <v>0.53</v>
      </c>
      <c r="U257">
        <v>-0.23100000000000001</v>
      </c>
      <c r="V257">
        <v>7.6989999999999998</v>
      </c>
      <c r="W257">
        <v>7.7210000000000001</v>
      </c>
      <c r="X257">
        <v>1E-3</v>
      </c>
      <c r="Y257">
        <v>0</v>
      </c>
      <c r="Z257">
        <v>0</v>
      </c>
      <c r="AA257">
        <v>0</v>
      </c>
    </row>
    <row r="258" spans="2:27">
      <c r="B258">
        <f t="shared" si="60"/>
        <v>5040</v>
      </c>
      <c r="C258">
        <f t="shared" si="48"/>
        <v>1551.8100999999999</v>
      </c>
      <c r="D258" s="55">
        <f t="shared" si="49"/>
        <v>-0.24299999999999999</v>
      </c>
      <c r="E258" s="55">
        <f t="shared" si="50"/>
        <v>7.16</v>
      </c>
      <c r="F258" s="55">
        <f t="shared" si="51"/>
        <v>-1.2150000000000001</v>
      </c>
      <c r="G258" s="55">
        <f t="shared" si="52"/>
        <v>35.800000000000004</v>
      </c>
      <c r="H258" s="260">
        <f t="shared" si="53"/>
        <v>-7.8295662594282645E-4</v>
      </c>
      <c r="I258" s="260">
        <f t="shared" si="54"/>
        <v>2.3069833093624023E-2</v>
      </c>
      <c r="K258">
        <f t="shared" si="55"/>
        <v>5040</v>
      </c>
      <c r="S258" t="s">
        <v>5200</v>
      </c>
      <c r="T258">
        <v>2.234</v>
      </c>
      <c r="U258">
        <v>-0.24299999999999999</v>
      </c>
      <c r="V258">
        <v>-6.798</v>
      </c>
      <c r="W258">
        <v>7.16</v>
      </c>
      <c r="X258">
        <v>1E-3</v>
      </c>
      <c r="Y258">
        <v>0</v>
      </c>
      <c r="Z258">
        <v>0</v>
      </c>
      <c r="AA258">
        <v>0</v>
      </c>
    </row>
    <row r="259" spans="2:27">
      <c r="B259">
        <f>B258</f>
        <v>5040</v>
      </c>
      <c r="C259">
        <f t="shared" si="48"/>
        <v>1551.8100999999999</v>
      </c>
      <c r="D259" s="55">
        <f t="shared" si="49"/>
        <v>-0.23100000000000001</v>
      </c>
      <c r="E259" s="55">
        <f t="shared" si="50"/>
        <v>7.9429999999999996</v>
      </c>
      <c r="F259" s="55">
        <f t="shared" si="51"/>
        <v>-1.1550000000000002</v>
      </c>
      <c r="G259" s="55">
        <f t="shared" si="52"/>
        <v>39.715000000000003</v>
      </c>
      <c r="H259" s="260">
        <f t="shared" si="53"/>
        <v>-7.4429210120490928E-4</v>
      </c>
      <c r="I259" s="260">
        <f t="shared" si="54"/>
        <v>2.5592693332773132E-2</v>
      </c>
      <c r="K259">
        <f t="shared" si="55"/>
        <v>5040</v>
      </c>
      <c r="S259" t="s">
        <v>5201</v>
      </c>
      <c r="T259">
        <v>-2.3220000000000001</v>
      </c>
      <c r="U259">
        <v>-0.23100000000000001</v>
      </c>
      <c r="V259">
        <v>7.5919999999999996</v>
      </c>
      <c r="W259">
        <v>7.9429999999999996</v>
      </c>
      <c r="X259">
        <v>1E-3</v>
      </c>
      <c r="Y259">
        <v>0</v>
      </c>
      <c r="Z259">
        <v>0</v>
      </c>
      <c r="AA259">
        <v>0</v>
      </c>
    </row>
    <row r="260" spans="2:27">
      <c r="B260">
        <f t="shared" si="60"/>
        <v>5040</v>
      </c>
      <c r="C260">
        <f t="shared" si="48"/>
        <v>1551.8100999999999</v>
      </c>
      <c r="D260" s="55">
        <f t="shared" si="49"/>
        <v>-0.24199999999999999</v>
      </c>
      <c r="E260" s="55">
        <f t="shared" si="50"/>
        <v>6.9359999999999999</v>
      </c>
      <c r="F260" s="55">
        <f t="shared" si="51"/>
        <v>-1.21</v>
      </c>
      <c r="G260" s="55">
        <f t="shared" si="52"/>
        <v>34.68</v>
      </c>
      <c r="H260" s="260">
        <f t="shared" si="53"/>
        <v>-7.7973458221466659E-4</v>
      </c>
      <c r="I260" s="260">
        <f t="shared" si="54"/>
        <v>2.2348095298516231E-2</v>
      </c>
      <c r="K260">
        <f t="shared" si="55"/>
        <v>5040</v>
      </c>
      <c r="S260" t="s">
        <v>5202</v>
      </c>
      <c r="T260">
        <v>-0.61699999999999999</v>
      </c>
      <c r="U260">
        <v>-0.24199999999999999</v>
      </c>
      <c r="V260">
        <v>-6.9050000000000002</v>
      </c>
      <c r="W260">
        <v>6.9359999999999999</v>
      </c>
      <c r="X260">
        <v>1E-3</v>
      </c>
      <c r="Y260">
        <v>0</v>
      </c>
      <c r="Z260">
        <v>0</v>
      </c>
      <c r="AA260">
        <v>0</v>
      </c>
    </row>
    <row r="261" spans="2:27">
      <c r="B261">
        <f>R261</f>
        <v>5041</v>
      </c>
      <c r="C261">
        <f t="shared" si="48"/>
        <v>1551.8100999999999</v>
      </c>
      <c r="D261" s="55">
        <f t="shared" si="49"/>
        <v>-5.6000000000000001E-2</v>
      </c>
      <c r="E261" s="55">
        <f t="shared" si="50"/>
        <v>3.4660000000000002</v>
      </c>
      <c r="F261" s="55">
        <f t="shared" si="51"/>
        <v>-0.28000000000000003</v>
      </c>
      <c r="G261" s="55">
        <f t="shared" si="52"/>
        <v>17.330000000000002</v>
      </c>
      <c r="H261" s="260">
        <f t="shared" si="53"/>
        <v>-1.8043444877694767E-4</v>
      </c>
      <c r="I261" s="260">
        <f t="shared" si="54"/>
        <v>1.1167603561801798E-2</v>
      </c>
      <c r="K261">
        <f t="shared" si="55"/>
        <v>5041</v>
      </c>
      <c r="R261">
        <v>5041</v>
      </c>
      <c r="S261" t="s">
        <v>5195</v>
      </c>
      <c r="T261">
        <v>3.0449999999999999</v>
      </c>
      <c r="U261">
        <v>-5.6000000000000001E-2</v>
      </c>
      <c r="V261">
        <v>1.6539999999999999</v>
      </c>
      <c r="W261">
        <v>3.4660000000000002</v>
      </c>
      <c r="X261">
        <v>5.0000000000000001E-3</v>
      </c>
      <c r="Y261">
        <v>-1E-3</v>
      </c>
      <c r="Z261">
        <v>0</v>
      </c>
      <c r="AA261">
        <v>0</v>
      </c>
    </row>
    <row r="262" spans="2:27">
      <c r="B262">
        <f>B261</f>
        <v>5041</v>
      </c>
      <c r="C262">
        <f t="shared" si="48"/>
        <v>1551.8100999999999</v>
      </c>
      <c r="D262" s="55">
        <f t="shared" si="49"/>
        <v>-5.5E-2</v>
      </c>
      <c r="E262" s="55">
        <f t="shared" si="50"/>
        <v>3.8889999999999998</v>
      </c>
      <c r="F262" s="55">
        <f t="shared" si="51"/>
        <v>-0.27500000000000002</v>
      </c>
      <c r="G262" s="55">
        <f t="shared" si="52"/>
        <v>19.445</v>
      </c>
      <c r="H262" s="260">
        <f t="shared" si="53"/>
        <v>-1.7721240504878788E-4</v>
      </c>
      <c r="I262" s="260">
        <f t="shared" si="54"/>
        <v>1.2530528058813382E-2</v>
      </c>
      <c r="K262">
        <f t="shared" si="55"/>
        <v>5041</v>
      </c>
      <c r="S262" t="s">
        <v>5196</v>
      </c>
      <c r="T262">
        <v>2.3239999999999998</v>
      </c>
      <c r="U262">
        <v>-5.5E-2</v>
      </c>
      <c r="V262">
        <v>-3.1179999999999999</v>
      </c>
      <c r="W262">
        <v>3.8889999999999998</v>
      </c>
      <c r="X262">
        <v>4.0000000000000001E-3</v>
      </c>
      <c r="Y262">
        <v>-1E-3</v>
      </c>
      <c r="Z262">
        <v>0</v>
      </c>
      <c r="AA262">
        <v>0</v>
      </c>
    </row>
    <row r="263" spans="2:27">
      <c r="B263">
        <f t="shared" ref="B263:B268" si="61">B262</f>
        <v>5041</v>
      </c>
      <c r="C263">
        <f t="shared" si="48"/>
        <v>1551.8100999999999</v>
      </c>
      <c r="D263" s="55">
        <f t="shared" si="49"/>
        <v>-5.5E-2</v>
      </c>
      <c r="E263" s="55">
        <f t="shared" si="50"/>
        <v>3.101</v>
      </c>
      <c r="F263" s="55">
        <f t="shared" si="51"/>
        <v>-0.27500000000000002</v>
      </c>
      <c r="G263" s="55">
        <f t="shared" si="52"/>
        <v>15.505000000000003</v>
      </c>
      <c r="H263" s="260">
        <f t="shared" si="53"/>
        <v>-1.7721240504878788E-4</v>
      </c>
      <c r="I263" s="260">
        <f t="shared" si="54"/>
        <v>9.9915576010234774E-3</v>
      </c>
      <c r="K263">
        <f t="shared" si="55"/>
        <v>5041</v>
      </c>
      <c r="S263" t="s">
        <v>5197</v>
      </c>
      <c r="T263">
        <v>-2.4209999999999998</v>
      </c>
      <c r="U263">
        <v>-5.5E-2</v>
      </c>
      <c r="V263">
        <v>1.9370000000000001</v>
      </c>
      <c r="W263">
        <v>3.101</v>
      </c>
      <c r="X263">
        <v>4.0000000000000001E-3</v>
      </c>
      <c r="Y263">
        <v>1E-3</v>
      </c>
      <c r="Z263">
        <v>0</v>
      </c>
      <c r="AA263">
        <v>0</v>
      </c>
    </row>
    <row r="264" spans="2:27">
      <c r="B264">
        <f t="shared" si="61"/>
        <v>5041</v>
      </c>
      <c r="C264">
        <f t="shared" si="48"/>
        <v>1551.8100999999999</v>
      </c>
      <c r="D264" s="55">
        <f t="shared" si="49"/>
        <v>-5.2999999999999999E-2</v>
      </c>
      <c r="E264" s="55">
        <f t="shared" si="50"/>
        <v>4.2320000000000002</v>
      </c>
      <c r="F264" s="55">
        <f t="shared" si="51"/>
        <v>-0.26500000000000001</v>
      </c>
      <c r="G264" s="55">
        <f t="shared" si="52"/>
        <v>21.160000000000004</v>
      </c>
      <c r="H264" s="260">
        <f t="shared" si="53"/>
        <v>-1.7076831759246832E-4</v>
      </c>
      <c r="I264" s="260">
        <f t="shared" si="54"/>
        <v>1.363568905757219E-2</v>
      </c>
      <c r="K264">
        <f t="shared" si="55"/>
        <v>5041</v>
      </c>
      <c r="S264" t="s">
        <v>5198</v>
      </c>
      <c r="T264">
        <v>-3.1419999999999999</v>
      </c>
      <c r="U264">
        <v>-5.2999999999999999E-2</v>
      </c>
      <c r="V264">
        <v>-2.8340000000000001</v>
      </c>
      <c r="W264">
        <v>4.2320000000000002</v>
      </c>
      <c r="X264">
        <v>4.0000000000000001E-3</v>
      </c>
      <c r="Y264">
        <v>1E-3</v>
      </c>
      <c r="Z264">
        <v>0</v>
      </c>
      <c r="AA264">
        <v>0</v>
      </c>
    </row>
    <row r="265" spans="2:27">
      <c r="B265">
        <f t="shared" si="61"/>
        <v>5041</v>
      </c>
      <c r="C265">
        <f t="shared" si="48"/>
        <v>1551.8100999999999</v>
      </c>
      <c r="D265" s="55">
        <f t="shared" si="49"/>
        <v>-5.7000000000000002E-2</v>
      </c>
      <c r="E265" s="55">
        <f t="shared" si="50"/>
        <v>7.5819999999999999</v>
      </c>
      <c r="F265" s="55">
        <f t="shared" si="51"/>
        <v>-0.28500000000000003</v>
      </c>
      <c r="G265" s="55">
        <f t="shared" si="52"/>
        <v>37.909999999999997</v>
      </c>
      <c r="H265" s="260">
        <f t="shared" si="53"/>
        <v>-1.8365649250510745E-4</v>
      </c>
      <c r="I265" s="260">
        <f t="shared" si="54"/>
        <v>2.4429535546907445E-2</v>
      </c>
      <c r="K265">
        <f t="shared" si="55"/>
        <v>5041</v>
      </c>
      <c r="S265" t="s">
        <v>5199</v>
      </c>
      <c r="T265">
        <v>1.9730000000000001</v>
      </c>
      <c r="U265">
        <v>-5.7000000000000002E-2</v>
      </c>
      <c r="V265">
        <v>7.32</v>
      </c>
      <c r="W265">
        <v>7.5819999999999999</v>
      </c>
      <c r="X265">
        <v>5.0000000000000001E-3</v>
      </c>
      <c r="Y265">
        <v>-1E-3</v>
      </c>
      <c r="Z265">
        <v>0</v>
      </c>
      <c r="AA265">
        <v>0</v>
      </c>
    </row>
    <row r="266" spans="2:27">
      <c r="B266">
        <f t="shared" si="61"/>
        <v>5041</v>
      </c>
      <c r="C266">
        <f t="shared" si="48"/>
        <v>1551.8100999999999</v>
      </c>
      <c r="D266" s="55">
        <f t="shared" si="49"/>
        <v>-5.2999999999999999E-2</v>
      </c>
      <c r="E266" s="55">
        <f t="shared" si="50"/>
        <v>8.5960000000000001</v>
      </c>
      <c r="F266" s="55">
        <f t="shared" si="51"/>
        <v>-0.26500000000000001</v>
      </c>
      <c r="G266" s="55">
        <f t="shared" si="52"/>
        <v>42.980000000000004</v>
      </c>
      <c r="H266" s="260">
        <f t="shared" si="53"/>
        <v>-1.7076831759246832E-4</v>
      </c>
      <c r="I266" s="260">
        <f t="shared" si="54"/>
        <v>2.7696687887261467E-2</v>
      </c>
      <c r="K266">
        <f t="shared" si="55"/>
        <v>5041</v>
      </c>
      <c r="S266" t="s">
        <v>5200</v>
      </c>
      <c r="T266">
        <v>-0.43099999999999999</v>
      </c>
      <c r="U266">
        <v>-5.2999999999999999E-2</v>
      </c>
      <c r="V266">
        <v>-8.5850000000000009</v>
      </c>
      <c r="W266">
        <v>8.5960000000000001</v>
      </c>
      <c r="X266">
        <v>3.0000000000000001E-3</v>
      </c>
      <c r="Y266">
        <v>0</v>
      </c>
      <c r="Z266">
        <v>0</v>
      </c>
      <c r="AA266">
        <v>0</v>
      </c>
    </row>
    <row r="267" spans="2:27">
      <c r="B267">
        <f>B266</f>
        <v>5041</v>
      </c>
      <c r="C267">
        <f t="shared" si="48"/>
        <v>1551.8100999999999</v>
      </c>
      <c r="D267" s="55">
        <f t="shared" si="49"/>
        <v>-5.7000000000000002E-2</v>
      </c>
      <c r="E267" s="55">
        <f t="shared" si="50"/>
        <v>7.4130000000000003</v>
      </c>
      <c r="F267" s="55">
        <f t="shared" si="51"/>
        <v>-0.28500000000000003</v>
      </c>
      <c r="G267" s="55">
        <f t="shared" si="52"/>
        <v>37.065000000000005</v>
      </c>
      <c r="H267" s="260">
        <f t="shared" si="53"/>
        <v>-1.8365649250510745E-4</v>
      </c>
      <c r="I267" s="260">
        <f t="shared" si="54"/>
        <v>2.3885010156848449E-2</v>
      </c>
      <c r="K267">
        <f t="shared" si="55"/>
        <v>5041</v>
      </c>
      <c r="S267" t="s">
        <v>5201</v>
      </c>
      <c r="T267">
        <v>0.33400000000000002</v>
      </c>
      <c r="U267">
        <v>-5.7000000000000002E-2</v>
      </c>
      <c r="V267">
        <v>7.4050000000000002</v>
      </c>
      <c r="W267">
        <v>7.4130000000000003</v>
      </c>
      <c r="X267">
        <v>5.0000000000000001E-3</v>
      </c>
      <c r="Y267">
        <v>0</v>
      </c>
      <c r="Z267">
        <v>0</v>
      </c>
      <c r="AA267">
        <v>0</v>
      </c>
    </row>
    <row r="268" spans="2:27">
      <c r="B268">
        <f t="shared" si="61"/>
        <v>5041</v>
      </c>
      <c r="C268">
        <f t="shared" si="48"/>
        <v>1551.8100999999999</v>
      </c>
      <c r="D268" s="55">
        <f t="shared" si="49"/>
        <v>-5.1999999999999998E-2</v>
      </c>
      <c r="E268" s="55">
        <f t="shared" si="50"/>
        <v>8.7490000000000006</v>
      </c>
      <c r="F268" s="55">
        <f t="shared" si="51"/>
        <v>-0.26</v>
      </c>
      <c r="G268" s="55">
        <f t="shared" si="52"/>
        <v>43.745000000000005</v>
      </c>
      <c r="H268" s="260">
        <f t="shared" si="53"/>
        <v>-1.6754627386430853E-4</v>
      </c>
      <c r="I268" s="260">
        <f t="shared" si="54"/>
        <v>2.8189660577669914E-2</v>
      </c>
      <c r="K268">
        <f t="shared" si="55"/>
        <v>5041</v>
      </c>
      <c r="S268" t="s">
        <v>5202</v>
      </c>
      <c r="T268">
        <v>-2.0710000000000002</v>
      </c>
      <c r="U268">
        <v>-5.1999999999999998E-2</v>
      </c>
      <c r="V268">
        <v>-8.5</v>
      </c>
      <c r="W268">
        <v>8.7490000000000006</v>
      </c>
      <c r="X268">
        <v>3.0000000000000001E-3</v>
      </c>
      <c r="Y268">
        <v>1E-3</v>
      </c>
      <c r="Z268">
        <v>0</v>
      </c>
      <c r="AA268">
        <v>0</v>
      </c>
    </row>
    <row r="269" spans="2:27">
      <c r="B269">
        <f>R269</f>
        <v>5042</v>
      </c>
      <c r="C269">
        <f t="shared" si="48"/>
        <v>1551.8100999999999</v>
      </c>
      <c r="D269" s="55">
        <f t="shared" si="49"/>
        <v>-5.8999999999999997E-2</v>
      </c>
      <c r="E269" s="55">
        <f t="shared" si="50"/>
        <v>3.3730000000000002</v>
      </c>
      <c r="F269" s="55">
        <f t="shared" si="51"/>
        <v>-0.29499999999999998</v>
      </c>
      <c r="G269" s="55">
        <f t="shared" si="52"/>
        <v>16.865000000000002</v>
      </c>
      <c r="H269" s="260">
        <f t="shared" si="53"/>
        <v>-1.9010057996142699E-4</v>
      </c>
      <c r="I269" s="260">
        <f t="shared" si="54"/>
        <v>1.0867953495082938E-2</v>
      </c>
      <c r="K269">
        <f t="shared" si="55"/>
        <v>5042</v>
      </c>
      <c r="R269">
        <v>5042</v>
      </c>
      <c r="S269" t="s">
        <v>5195</v>
      </c>
      <c r="T269">
        <v>2.8490000000000002</v>
      </c>
      <c r="U269">
        <v>-5.8999999999999997E-2</v>
      </c>
      <c r="V269">
        <v>1.8049999999999999</v>
      </c>
      <c r="W269">
        <v>3.3730000000000002</v>
      </c>
      <c r="X269">
        <v>4.0000000000000001E-3</v>
      </c>
      <c r="Y269">
        <v>-1E-3</v>
      </c>
      <c r="Z269">
        <v>0</v>
      </c>
      <c r="AA269">
        <v>0</v>
      </c>
    </row>
    <row r="270" spans="2:27">
      <c r="B270">
        <f>B269</f>
        <v>5042</v>
      </c>
      <c r="C270">
        <f t="shared" si="48"/>
        <v>1551.8100999999999</v>
      </c>
      <c r="D270" s="55">
        <f t="shared" si="49"/>
        <v>-5.8999999999999997E-2</v>
      </c>
      <c r="E270" s="55">
        <f t="shared" si="50"/>
        <v>3.879</v>
      </c>
      <c r="F270" s="55">
        <f t="shared" si="51"/>
        <v>-0.29499999999999998</v>
      </c>
      <c r="G270" s="55">
        <f t="shared" si="52"/>
        <v>19.395000000000003</v>
      </c>
      <c r="H270" s="260">
        <f t="shared" si="53"/>
        <v>-1.9010057996142699E-4</v>
      </c>
      <c r="I270" s="260">
        <f t="shared" si="54"/>
        <v>1.2498307621531786E-2</v>
      </c>
      <c r="K270">
        <f t="shared" si="55"/>
        <v>5042</v>
      </c>
      <c r="S270" t="s">
        <v>5196</v>
      </c>
      <c r="T270">
        <v>2.2400000000000002</v>
      </c>
      <c r="U270">
        <v>-5.8999999999999997E-2</v>
      </c>
      <c r="V270">
        <v>-3.1659999999999999</v>
      </c>
      <c r="W270">
        <v>3.879</v>
      </c>
      <c r="X270">
        <v>4.0000000000000001E-3</v>
      </c>
      <c r="Y270">
        <v>-1E-3</v>
      </c>
      <c r="Z270">
        <v>0</v>
      </c>
      <c r="AA270">
        <v>0</v>
      </c>
    </row>
    <row r="271" spans="2:27">
      <c r="B271">
        <f t="shared" ref="B271:B276" si="62">B270</f>
        <v>5042</v>
      </c>
      <c r="C271">
        <f t="shared" si="48"/>
        <v>1551.8100999999999</v>
      </c>
      <c r="D271" s="55">
        <f t="shared" si="49"/>
        <v>-5.7000000000000002E-2</v>
      </c>
      <c r="E271" s="55">
        <f t="shared" si="50"/>
        <v>3.048</v>
      </c>
      <c r="F271" s="55">
        <f t="shared" si="51"/>
        <v>-0.28500000000000003</v>
      </c>
      <c r="G271" s="55">
        <f t="shared" si="52"/>
        <v>15.24</v>
      </c>
      <c r="H271" s="260">
        <f t="shared" si="53"/>
        <v>-1.8365649250510745E-4</v>
      </c>
      <c r="I271" s="260">
        <f t="shared" si="54"/>
        <v>9.8207892834310077E-3</v>
      </c>
      <c r="K271">
        <f t="shared" si="55"/>
        <v>5042</v>
      </c>
      <c r="S271" t="s">
        <v>5197</v>
      </c>
      <c r="T271">
        <v>-2.3050000000000002</v>
      </c>
      <c r="U271">
        <v>-5.7000000000000002E-2</v>
      </c>
      <c r="V271">
        <v>1.994</v>
      </c>
      <c r="W271">
        <v>3.048</v>
      </c>
      <c r="X271">
        <v>5.0000000000000001E-3</v>
      </c>
      <c r="Y271">
        <v>1E-3</v>
      </c>
      <c r="Z271">
        <v>0</v>
      </c>
      <c r="AA271">
        <v>0</v>
      </c>
    </row>
    <row r="272" spans="2:27">
      <c r="B272">
        <f t="shared" si="62"/>
        <v>5042</v>
      </c>
      <c r="C272">
        <f t="shared" si="48"/>
        <v>1551.8100999999999</v>
      </c>
      <c r="D272" s="55">
        <f t="shared" si="49"/>
        <v>-5.6000000000000001E-2</v>
      </c>
      <c r="E272" s="55">
        <f t="shared" si="50"/>
        <v>4.1669999999999998</v>
      </c>
      <c r="F272" s="55">
        <f t="shared" si="51"/>
        <v>-0.28000000000000003</v>
      </c>
      <c r="G272" s="55">
        <f t="shared" si="52"/>
        <v>20.835000000000001</v>
      </c>
      <c r="H272" s="260">
        <f t="shared" si="53"/>
        <v>-1.8043444877694767E-4</v>
      </c>
      <c r="I272" s="260">
        <f t="shared" si="54"/>
        <v>1.3426256215241801E-2</v>
      </c>
      <c r="K272">
        <f t="shared" si="55"/>
        <v>5042</v>
      </c>
      <c r="S272" t="s">
        <v>5198</v>
      </c>
      <c r="T272">
        <v>-2.915</v>
      </c>
      <c r="U272">
        <v>-5.6000000000000001E-2</v>
      </c>
      <c r="V272">
        <v>-2.9769999999999999</v>
      </c>
      <c r="W272">
        <v>4.1669999999999998</v>
      </c>
      <c r="X272">
        <v>4.0000000000000001E-3</v>
      </c>
      <c r="Y272">
        <v>1E-3</v>
      </c>
      <c r="Z272">
        <v>0</v>
      </c>
      <c r="AA272">
        <v>0</v>
      </c>
    </row>
    <row r="273" spans="2:27">
      <c r="B273">
        <f t="shared" si="62"/>
        <v>5042</v>
      </c>
      <c r="C273">
        <f t="shared" si="48"/>
        <v>1551.8100999999999</v>
      </c>
      <c r="D273" s="55">
        <f t="shared" si="49"/>
        <v>-5.8999999999999997E-2</v>
      </c>
      <c r="E273" s="55">
        <f t="shared" si="50"/>
        <v>7.8689999999999998</v>
      </c>
      <c r="F273" s="55">
        <f t="shared" si="51"/>
        <v>-0.29499999999999998</v>
      </c>
      <c r="G273" s="55">
        <f t="shared" si="52"/>
        <v>39.344999999999999</v>
      </c>
      <c r="H273" s="260">
        <f t="shared" si="53"/>
        <v>-1.9010057996142699E-4</v>
      </c>
      <c r="I273" s="260">
        <f t="shared" si="54"/>
        <v>2.5354262096889305E-2</v>
      </c>
      <c r="K273">
        <f t="shared" si="55"/>
        <v>5042</v>
      </c>
      <c r="S273" t="s">
        <v>5199</v>
      </c>
      <c r="T273">
        <v>1.756</v>
      </c>
      <c r="U273">
        <v>-5.8999999999999997E-2</v>
      </c>
      <c r="V273">
        <v>7.6710000000000003</v>
      </c>
      <c r="W273">
        <v>7.8689999999999998</v>
      </c>
      <c r="X273">
        <v>5.0000000000000001E-3</v>
      </c>
      <c r="Y273">
        <v>-1E-3</v>
      </c>
      <c r="Z273">
        <v>0</v>
      </c>
      <c r="AA273">
        <v>0</v>
      </c>
    </row>
    <row r="274" spans="2:27">
      <c r="B274">
        <f t="shared" si="62"/>
        <v>5042</v>
      </c>
      <c r="C274">
        <f t="shared" si="48"/>
        <v>1551.8100999999999</v>
      </c>
      <c r="D274" s="55">
        <f t="shared" si="49"/>
        <v>-5.8000000000000003E-2</v>
      </c>
      <c r="E274" s="55">
        <f t="shared" si="50"/>
        <v>8.9039999999999999</v>
      </c>
      <c r="F274" s="55">
        <f t="shared" si="51"/>
        <v>-0.29000000000000004</v>
      </c>
      <c r="G274" s="55">
        <f t="shared" si="52"/>
        <v>44.52</v>
      </c>
      <c r="H274" s="260">
        <f t="shared" si="53"/>
        <v>-1.8687853623326723E-4</v>
      </c>
      <c r="I274" s="260">
        <f t="shared" si="54"/>
        <v>2.8689077355534678E-2</v>
      </c>
      <c r="K274">
        <f t="shared" si="55"/>
        <v>5042</v>
      </c>
      <c r="S274" t="s">
        <v>5200</v>
      </c>
      <c r="T274">
        <v>-0.27500000000000002</v>
      </c>
      <c r="U274">
        <v>-5.8000000000000003E-2</v>
      </c>
      <c r="V274">
        <v>-8.9</v>
      </c>
      <c r="W274">
        <v>8.9039999999999999</v>
      </c>
      <c r="X274">
        <v>3.0000000000000001E-3</v>
      </c>
      <c r="Y274">
        <v>0</v>
      </c>
      <c r="Z274">
        <v>0</v>
      </c>
      <c r="AA274">
        <v>0</v>
      </c>
    </row>
    <row r="275" spans="2:27">
      <c r="B275">
        <f>B274</f>
        <v>5042</v>
      </c>
      <c r="C275">
        <f t="shared" si="48"/>
        <v>1551.8100999999999</v>
      </c>
      <c r="D275" s="55">
        <f t="shared" si="49"/>
        <v>-5.8000000000000003E-2</v>
      </c>
      <c r="E275" s="55">
        <f t="shared" si="50"/>
        <v>7.73</v>
      </c>
      <c r="F275" s="55">
        <f t="shared" si="51"/>
        <v>-0.29000000000000004</v>
      </c>
      <c r="G275" s="55">
        <f t="shared" si="52"/>
        <v>38.650000000000006</v>
      </c>
      <c r="H275" s="260">
        <f t="shared" si="53"/>
        <v>-1.8687853623326723E-4</v>
      </c>
      <c r="I275" s="260">
        <f t="shared" si="54"/>
        <v>2.4906398018675099E-2</v>
      </c>
      <c r="K275">
        <f t="shared" si="55"/>
        <v>5042</v>
      </c>
      <c r="S275" t="s">
        <v>5201</v>
      </c>
      <c r="T275">
        <v>0.21</v>
      </c>
      <c r="U275">
        <v>-5.8000000000000003E-2</v>
      </c>
      <c r="V275">
        <v>7.7270000000000003</v>
      </c>
      <c r="W275">
        <v>7.73</v>
      </c>
      <c r="X275">
        <v>5.0000000000000001E-3</v>
      </c>
      <c r="Y275">
        <v>0</v>
      </c>
      <c r="Z275">
        <v>0</v>
      </c>
      <c r="AA275">
        <v>0</v>
      </c>
    </row>
    <row r="276" spans="2:27">
      <c r="B276">
        <f t="shared" si="62"/>
        <v>5042</v>
      </c>
      <c r="C276">
        <f t="shared" si="48"/>
        <v>1551.8100999999999</v>
      </c>
      <c r="D276" s="55">
        <f t="shared" si="49"/>
        <v>-5.7000000000000002E-2</v>
      </c>
      <c r="E276" s="55">
        <f t="shared" si="50"/>
        <v>9.0289999999999999</v>
      </c>
      <c r="F276" s="55">
        <f t="shared" si="51"/>
        <v>-0.28500000000000003</v>
      </c>
      <c r="G276" s="55">
        <f t="shared" si="52"/>
        <v>45.145000000000003</v>
      </c>
      <c r="H276" s="260">
        <f t="shared" si="53"/>
        <v>-1.8365649250510745E-4</v>
      </c>
      <c r="I276" s="260">
        <f t="shared" si="54"/>
        <v>2.9091832821554652E-2</v>
      </c>
      <c r="K276">
        <f t="shared" si="55"/>
        <v>5042</v>
      </c>
      <c r="S276" t="s">
        <v>5202</v>
      </c>
      <c r="T276">
        <v>-1.8220000000000001</v>
      </c>
      <c r="U276">
        <v>-5.7000000000000002E-2</v>
      </c>
      <c r="V276">
        <v>-8.843</v>
      </c>
      <c r="W276">
        <v>9.0289999999999999</v>
      </c>
      <c r="X276">
        <v>3.0000000000000001E-3</v>
      </c>
      <c r="Y276">
        <v>1E-3</v>
      </c>
      <c r="Z276">
        <v>0</v>
      </c>
      <c r="AA276">
        <v>0</v>
      </c>
    </row>
    <row r="277" spans="2:27">
      <c r="B277">
        <f>R277</f>
        <v>5043</v>
      </c>
      <c r="C277">
        <f t="shared" si="48"/>
        <v>1551.8100999999999</v>
      </c>
      <c r="D277" s="55">
        <f t="shared" si="49"/>
        <v>-0.23599999999999999</v>
      </c>
      <c r="E277" s="55">
        <f t="shared" si="50"/>
        <v>5.3280000000000003</v>
      </c>
      <c r="F277" s="55">
        <f t="shared" si="51"/>
        <v>-1.18</v>
      </c>
      <c r="G277" s="55">
        <f t="shared" si="52"/>
        <v>26.640000000000004</v>
      </c>
      <c r="H277" s="260">
        <f t="shared" si="53"/>
        <v>-7.6040231984570794E-4</v>
      </c>
      <c r="I277" s="260">
        <f t="shared" si="54"/>
        <v>1.7167048983635309E-2</v>
      </c>
      <c r="K277">
        <f t="shared" si="55"/>
        <v>5043</v>
      </c>
      <c r="R277">
        <v>5043</v>
      </c>
      <c r="S277" t="s">
        <v>5195</v>
      </c>
      <c r="T277">
        <v>4.4669999999999996</v>
      </c>
      <c r="U277">
        <v>-0.23599999999999999</v>
      </c>
      <c r="V277">
        <v>2.895</v>
      </c>
      <c r="W277">
        <v>5.3280000000000003</v>
      </c>
      <c r="X277">
        <v>1E-3</v>
      </c>
      <c r="Y277">
        <v>0</v>
      </c>
      <c r="Z277">
        <v>0</v>
      </c>
      <c r="AA277">
        <v>0</v>
      </c>
    </row>
    <row r="278" spans="2:27">
      <c r="B278">
        <f>B277</f>
        <v>5043</v>
      </c>
      <c r="C278">
        <f t="shared" si="48"/>
        <v>1551.8100999999999</v>
      </c>
      <c r="D278" s="55">
        <f t="shared" si="49"/>
        <v>-0.24</v>
      </c>
      <c r="E278" s="55">
        <f t="shared" si="50"/>
        <v>5.3559999999999999</v>
      </c>
      <c r="F278" s="55">
        <f t="shared" si="51"/>
        <v>-1.2</v>
      </c>
      <c r="G278" s="55">
        <f t="shared" si="52"/>
        <v>26.779999999999998</v>
      </c>
      <c r="H278" s="260">
        <f t="shared" si="53"/>
        <v>-7.7329049475834708E-4</v>
      </c>
      <c r="I278" s="260">
        <f t="shared" si="54"/>
        <v>1.7257266208023779E-2</v>
      </c>
      <c r="K278">
        <f t="shared" si="55"/>
        <v>5043</v>
      </c>
      <c r="S278" t="s">
        <v>5196</v>
      </c>
      <c r="T278">
        <v>4.9820000000000002</v>
      </c>
      <c r="U278">
        <v>-0.24</v>
      </c>
      <c r="V278">
        <v>-1.9510000000000001</v>
      </c>
      <c r="W278">
        <v>5.3559999999999999</v>
      </c>
      <c r="X278">
        <v>1E-3</v>
      </c>
      <c r="Y278">
        <v>0</v>
      </c>
      <c r="Z278">
        <v>0</v>
      </c>
      <c r="AA278">
        <v>0</v>
      </c>
    </row>
    <row r="279" spans="2:27">
      <c r="B279">
        <f t="shared" ref="B279:B284" si="63">B278</f>
        <v>5043</v>
      </c>
      <c r="C279">
        <f t="shared" si="48"/>
        <v>1551.8100999999999</v>
      </c>
      <c r="D279" s="55">
        <f t="shared" si="49"/>
        <v>-0.23499999999999999</v>
      </c>
      <c r="E279" s="55">
        <f t="shared" si="50"/>
        <v>5.7309999999999999</v>
      </c>
      <c r="F279" s="55">
        <f t="shared" si="51"/>
        <v>-1.175</v>
      </c>
      <c r="G279" s="55">
        <f t="shared" si="52"/>
        <v>28.654999999999998</v>
      </c>
      <c r="H279" s="260">
        <f t="shared" si="53"/>
        <v>-7.5718027611754819E-4</v>
      </c>
      <c r="I279" s="260">
        <f t="shared" si="54"/>
        <v>1.8465532606083693E-2</v>
      </c>
      <c r="K279">
        <f t="shared" si="55"/>
        <v>5043</v>
      </c>
      <c r="S279" t="s">
        <v>5197</v>
      </c>
      <c r="T279">
        <v>-5.0389999999999997</v>
      </c>
      <c r="U279">
        <v>-0.23499999999999999</v>
      </c>
      <c r="V279">
        <v>2.72</v>
      </c>
      <c r="W279">
        <v>5.7309999999999999</v>
      </c>
      <c r="X279">
        <v>1E-3</v>
      </c>
      <c r="Y279">
        <v>0</v>
      </c>
      <c r="Z279">
        <v>0</v>
      </c>
      <c r="AA279">
        <v>0</v>
      </c>
    </row>
    <row r="280" spans="2:27">
      <c r="B280">
        <f t="shared" si="63"/>
        <v>5043</v>
      </c>
      <c r="C280">
        <f t="shared" si="48"/>
        <v>1551.8100999999999</v>
      </c>
      <c r="D280" s="55">
        <f t="shared" si="49"/>
        <v>-0.23799999999999999</v>
      </c>
      <c r="E280" s="55">
        <f t="shared" si="50"/>
        <v>5.0039999999999996</v>
      </c>
      <c r="F280" s="55">
        <f t="shared" si="51"/>
        <v>-1.19</v>
      </c>
      <c r="G280" s="55">
        <f t="shared" si="52"/>
        <v>25.02</v>
      </c>
      <c r="H280" s="260">
        <f t="shared" si="53"/>
        <v>-7.6684640730202746E-4</v>
      </c>
      <c r="I280" s="260">
        <f t="shared" si="54"/>
        <v>1.6123106815711535E-2</v>
      </c>
      <c r="K280">
        <f t="shared" si="55"/>
        <v>5043</v>
      </c>
      <c r="S280" t="s">
        <v>5198</v>
      </c>
      <c r="T280">
        <v>-4.524</v>
      </c>
      <c r="U280">
        <v>-0.23799999999999999</v>
      </c>
      <c r="V280">
        <v>-2.1259999999999999</v>
      </c>
      <c r="W280">
        <v>5.0039999999999996</v>
      </c>
      <c r="X280">
        <v>1E-3</v>
      </c>
      <c r="Y280">
        <v>0</v>
      </c>
      <c r="Z280">
        <v>0</v>
      </c>
      <c r="AA280">
        <v>0</v>
      </c>
    </row>
    <row r="281" spans="2:27">
      <c r="B281">
        <f t="shared" si="63"/>
        <v>5043</v>
      </c>
      <c r="C281">
        <f t="shared" si="48"/>
        <v>1551.8100999999999</v>
      </c>
      <c r="D281" s="55">
        <f t="shared" si="49"/>
        <v>-0.23100000000000001</v>
      </c>
      <c r="E281" s="55">
        <f t="shared" si="50"/>
        <v>8.5069999999999997</v>
      </c>
      <c r="F281" s="55">
        <f t="shared" si="51"/>
        <v>-1.1550000000000002</v>
      </c>
      <c r="G281" s="55">
        <f t="shared" si="52"/>
        <v>42.535000000000004</v>
      </c>
      <c r="H281" s="260">
        <f t="shared" si="53"/>
        <v>-7.4429210120490928E-4</v>
      </c>
      <c r="I281" s="260">
        <f t="shared" si="54"/>
        <v>2.7409925995455248E-2</v>
      </c>
      <c r="K281">
        <f t="shared" si="55"/>
        <v>5043</v>
      </c>
      <c r="S281" t="s">
        <v>5199</v>
      </c>
      <c r="T281">
        <v>0.53800000000000003</v>
      </c>
      <c r="U281">
        <v>-0.23100000000000001</v>
      </c>
      <c r="V281">
        <v>8.4870000000000001</v>
      </c>
      <c r="W281">
        <v>8.5069999999999997</v>
      </c>
      <c r="X281">
        <v>1E-3</v>
      </c>
      <c r="Y281">
        <v>0</v>
      </c>
      <c r="Z281">
        <v>0</v>
      </c>
      <c r="AA281">
        <v>0</v>
      </c>
    </row>
    <row r="282" spans="2:27">
      <c r="B282">
        <f t="shared" si="63"/>
        <v>5043</v>
      </c>
      <c r="C282">
        <f t="shared" si="48"/>
        <v>1551.8100999999999</v>
      </c>
      <c r="D282" s="55">
        <f t="shared" si="49"/>
        <v>-0.24299999999999999</v>
      </c>
      <c r="E282" s="55">
        <f t="shared" si="50"/>
        <v>7.9950000000000001</v>
      </c>
      <c r="F282" s="55">
        <f t="shared" si="51"/>
        <v>-1.2150000000000001</v>
      </c>
      <c r="G282" s="55">
        <f t="shared" si="52"/>
        <v>39.975000000000001</v>
      </c>
      <c r="H282" s="260">
        <f t="shared" si="53"/>
        <v>-7.8295662594282645E-4</v>
      </c>
      <c r="I282" s="260">
        <f t="shared" si="54"/>
        <v>2.5760239606637439E-2</v>
      </c>
      <c r="K282">
        <f t="shared" si="55"/>
        <v>5043</v>
      </c>
      <c r="S282" t="s">
        <v>5200</v>
      </c>
      <c r="T282">
        <v>2.2570000000000001</v>
      </c>
      <c r="U282">
        <v>-0.24299999999999999</v>
      </c>
      <c r="V282">
        <v>-7.6660000000000004</v>
      </c>
      <c r="W282">
        <v>7.9950000000000001</v>
      </c>
      <c r="X282">
        <v>1E-3</v>
      </c>
      <c r="Y282">
        <v>0</v>
      </c>
      <c r="Z282">
        <v>0</v>
      </c>
      <c r="AA282">
        <v>0</v>
      </c>
    </row>
    <row r="283" spans="2:27">
      <c r="B283">
        <f>B282</f>
        <v>5043</v>
      </c>
      <c r="C283">
        <f t="shared" si="48"/>
        <v>1551.8100999999999</v>
      </c>
      <c r="D283" s="55">
        <f t="shared" si="49"/>
        <v>-0.23100000000000001</v>
      </c>
      <c r="E283" s="55">
        <f t="shared" si="50"/>
        <v>8.7490000000000006</v>
      </c>
      <c r="F283" s="55">
        <f t="shared" si="51"/>
        <v>-1.1550000000000002</v>
      </c>
      <c r="G283" s="55">
        <f t="shared" si="52"/>
        <v>43.745000000000005</v>
      </c>
      <c r="H283" s="260">
        <f t="shared" si="53"/>
        <v>-7.4429210120490928E-4</v>
      </c>
      <c r="I283" s="260">
        <f t="shared" si="54"/>
        <v>2.8189660577669914E-2</v>
      </c>
      <c r="K283">
        <f t="shared" si="55"/>
        <v>5043</v>
      </c>
      <c r="S283" t="s">
        <v>5201</v>
      </c>
      <c r="T283">
        <v>-2.3140000000000001</v>
      </c>
      <c r="U283">
        <v>-0.23100000000000001</v>
      </c>
      <c r="V283">
        <v>8.4350000000000005</v>
      </c>
      <c r="W283">
        <v>8.7490000000000006</v>
      </c>
      <c r="X283">
        <v>1E-3</v>
      </c>
      <c r="Y283">
        <v>0</v>
      </c>
      <c r="Z283">
        <v>0</v>
      </c>
      <c r="AA283">
        <v>0</v>
      </c>
    </row>
    <row r="284" spans="2:27">
      <c r="B284">
        <f t="shared" si="63"/>
        <v>5043</v>
      </c>
      <c r="C284">
        <f t="shared" si="48"/>
        <v>1551.8100999999999</v>
      </c>
      <c r="D284" s="55">
        <f t="shared" si="49"/>
        <v>-0.24299999999999999</v>
      </c>
      <c r="E284" s="55">
        <f t="shared" si="50"/>
        <v>7.7450000000000001</v>
      </c>
      <c r="F284" s="55">
        <f t="shared" si="51"/>
        <v>-1.2150000000000001</v>
      </c>
      <c r="G284" s="55">
        <f t="shared" si="52"/>
        <v>38.725000000000001</v>
      </c>
      <c r="H284" s="260">
        <f t="shared" si="53"/>
        <v>-7.8295662594282645E-4</v>
      </c>
      <c r="I284" s="260">
        <f t="shared" si="54"/>
        <v>2.4954728674597495E-2</v>
      </c>
      <c r="K284">
        <f t="shared" si="55"/>
        <v>5043</v>
      </c>
      <c r="S284" t="s">
        <v>5202</v>
      </c>
      <c r="T284">
        <v>-0.59499999999999997</v>
      </c>
      <c r="U284">
        <v>-0.24299999999999999</v>
      </c>
      <c r="V284">
        <v>-7.7190000000000003</v>
      </c>
      <c r="W284">
        <v>7.7450000000000001</v>
      </c>
      <c r="X284">
        <v>1E-3</v>
      </c>
      <c r="Y284">
        <v>0</v>
      </c>
      <c r="Z284">
        <v>0</v>
      </c>
      <c r="AA284">
        <v>0</v>
      </c>
    </row>
    <row r="285" spans="2:27">
      <c r="B285">
        <f>R285</f>
        <v>5044</v>
      </c>
      <c r="C285">
        <f t="shared" si="48"/>
        <v>1551.8100999999999</v>
      </c>
      <c r="D285" s="55">
        <f t="shared" si="49"/>
        <v>-5.2999999999999999E-2</v>
      </c>
      <c r="E285" s="55">
        <f t="shared" si="50"/>
        <v>3.2709999999999999</v>
      </c>
      <c r="F285" s="55">
        <f t="shared" si="51"/>
        <v>-0.26500000000000001</v>
      </c>
      <c r="G285" s="55">
        <f t="shared" si="52"/>
        <v>16.355</v>
      </c>
      <c r="H285" s="260">
        <f t="shared" si="53"/>
        <v>-1.7076831759246832E-4</v>
      </c>
      <c r="I285" s="260">
        <f t="shared" si="54"/>
        <v>1.0539305034810639E-2</v>
      </c>
      <c r="K285">
        <f t="shared" si="55"/>
        <v>5044</v>
      </c>
      <c r="R285">
        <v>5044</v>
      </c>
      <c r="S285" t="s">
        <v>5195</v>
      </c>
      <c r="T285">
        <v>2.6720000000000002</v>
      </c>
      <c r="U285">
        <v>-5.2999999999999999E-2</v>
      </c>
      <c r="V285">
        <v>1.887</v>
      </c>
      <c r="W285">
        <v>3.2709999999999999</v>
      </c>
      <c r="X285">
        <v>4.0000000000000001E-3</v>
      </c>
      <c r="Y285">
        <v>-1E-3</v>
      </c>
      <c r="Z285">
        <v>0</v>
      </c>
      <c r="AA285">
        <v>0</v>
      </c>
    </row>
    <row r="286" spans="2:27">
      <c r="B286">
        <f>B285</f>
        <v>5044</v>
      </c>
      <c r="C286">
        <f t="shared" ref="C286:C349" si="64">VLOOKUP(B286,$M$28:$O$126,3,0)</f>
        <v>1551.8100999999999</v>
      </c>
      <c r="D286" s="55">
        <f t="shared" ref="D286:D349" si="65">U286</f>
        <v>-5.2999999999999999E-2</v>
      </c>
      <c r="E286" s="55">
        <f t="shared" ref="E286:E349" si="66">W286</f>
        <v>3.8330000000000002</v>
      </c>
      <c r="F286" s="55">
        <f t="shared" ref="F286:F349" si="67">$D$24*D286/$D$25</f>
        <v>-0.26500000000000001</v>
      </c>
      <c r="G286" s="55">
        <f t="shared" ref="G286:G349" si="68">$D$24*E286/$D$25</f>
        <v>19.165000000000003</v>
      </c>
      <c r="H286" s="260">
        <f t="shared" ref="H286:H349" si="69">F286/C286</f>
        <v>-1.7076831759246832E-4</v>
      </c>
      <c r="I286" s="260">
        <f t="shared" ref="I286:I349" si="70">G286/C286</f>
        <v>1.2350093610036436E-2</v>
      </c>
      <c r="K286">
        <f t="shared" ref="K286:K349" si="71">B286</f>
        <v>5044</v>
      </c>
      <c r="S286" t="s">
        <v>5196</v>
      </c>
      <c r="T286">
        <v>2.141</v>
      </c>
      <c r="U286">
        <v>-5.2999999999999999E-2</v>
      </c>
      <c r="V286">
        <v>-3.18</v>
      </c>
      <c r="W286">
        <v>3.8330000000000002</v>
      </c>
      <c r="X286">
        <v>3.0000000000000001E-3</v>
      </c>
      <c r="Y286">
        <v>-1E-3</v>
      </c>
      <c r="Z286">
        <v>0</v>
      </c>
      <c r="AA286">
        <v>0</v>
      </c>
    </row>
    <row r="287" spans="2:27">
      <c r="B287">
        <f t="shared" ref="B287:B292" si="72">B286</f>
        <v>5044</v>
      </c>
      <c r="C287">
        <f t="shared" si="64"/>
        <v>1551.8100999999999</v>
      </c>
      <c r="D287" s="55">
        <f t="shared" si="65"/>
        <v>-5.8000000000000003E-2</v>
      </c>
      <c r="E287" s="55">
        <f t="shared" si="66"/>
        <v>2.9980000000000002</v>
      </c>
      <c r="F287" s="55">
        <f t="shared" si="67"/>
        <v>-0.29000000000000004</v>
      </c>
      <c r="G287" s="55">
        <f t="shared" si="68"/>
        <v>14.99</v>
      </c>
      <c r="H287" s="260">
        <f t="shared" si="69"/>
        <v>-1.8687853623326723E-4</v>
      </c>
      <c r="I287" s="260">
        <f t="shared" si="70"/>
        <v>9.65968709702302E-3</v>
      </c>
      <c r="K287">
        <f t="shared" si="71"/>
        <v>5044</v>
      </c>
      <c r="S287" t="s">
        <v>5197</v>
      </c>
      <c r="T287">
        <v>-2.1869999999999998</v>
      </c>
      <c r="U287">
        <v>-5.8000000000000003E-2</v>
      </c>
      <c r="V287">
        <v>2.0499999999999998</v>
      </c>
      <c r="W287">
        <v>2.9980000000000002</v>
      </c>
      <c r="X287">
        <v>5.0000000000000001E-3</v>
      </c>
      <c r="Y287">
        <v>1E-3</v>
      </c>
      <c r="Z287">
        <v>0</v>
      </c>
      <c r="AA287">
        <v>0</v>
      </c>
    </row>
    <row r="288" spans="2:27">
      <c r="B288">
        <f t="shared" si="72"/>
        <v>5044</v>
      </c>
      <c r="C288">
        <f t="shared" si="64"/>
        <v>1551.8100999999999</v>
      </c>
      <c r="D288" s="55">
        <f t="shared" si="65"/>
        <v>-5.8999999999999997E-2</v>
      </c>
      <c r="E288" s="55">
        <f t="shared" si="66"/>
        <v>4.0609999999999999</v>
      </c>
      <c r="F288" s="55">
        <f t="shared" si="67"/>
        <v>-0.29499999999999998</v>
      </c>
      <c r="G288" s="55">
        <f t="shared" si="68"/>
        <v>20.305</v>
      </c>
      <c r="H288" s="260">
        <f t="shared" si="69"/>
        <v>-1.9010057996142699E-4</v>
      </c>
      <c r="I288" s="260">
        <f t="shared" si="70"/>
        <v>1.3084719580056865E-2</v>
      </c>
      <c r="K288">
        <f t="shared" si="71"/>
        <v>5044</v>
      </c>
      <c r="S288" t="s">
        <v>5198</v>
      </c>
      <c r="T288">
        <v>-2.718</v>
      </c>
      <c r="U288">
        <v>-5.8999999999999997E-2</v>
      </c>
      <c r="V288">
        <v>-3.016</v>
      </c>
      <c r="W288">
        <v>4.0609999999999999</v>
      </c>
      <c r="X288">
        <v>4.0000000000000001E-3</v>
      </c>
      <c r="Y288">
        <v>1E-3</v>
      </c>
      <c r="Z288">
        <v>0</v>
      </c>
      <c r="AA288">
        <v>0</v>
      </c>
    </row>
    <row r="289" spans="2:27">
      <c r="B289">
        <f t="shared" si="72"/>
        <v>5044</v>
      </c>
      <c r="C289">
        <f t="shared" si="64"/>
        <v>1551.8100999999999</v>
      </c>
      <c r="D289" s="55">
        <f t="shared" si="65"/>
        <v>-5.3999999999999999E-2</v>
      </c>
      <c r="E289" s="55">
        <f t="shared" si="66"/>
        <v>8.0139999999999993</v>
      </c>
      <c r="F289" s="55">
        <f t="shared" si="67"/>
        <v>-0.27</v>
      </c>
      <c r="G289" s="55">
        <f t="shared" si="68"/>
        <v>40.07</v>
      </c>
      <c r="H289" s="260">
        <f t="shared" si="69"/>
        <v>-1.739903613206281E-4</v>
      </c>
      <c r="I289" s="260">
        <f t="shared" si="70"/>
        <v>2.5821458437472473E-2</v>
      </c>
      <c r="K289">
        <f t="shared" si="71"/>
        <v>5044</v>
      </c>
      <c r="S289" t="s">
        <v>5199</v>
      </c>
      <c r="T289">
        <v>1.5920000000000001</v>
      </c>
      <c r="U289">
        <v>-5.3999999999999999E-2</v>
      </c>
      <c r="V289">
        <v>7.8540000000000001</v>
      </c>
      <c r="W289">
        <v>8.0139999999999993</v>
      </c>
      <c r="X289">
        <v>6.0000000000000001E-3</v>
      </c>
      <c r="Y289">
        <v>-1E-3</v>
      </c>
      <c r="Z289">
        <v>0</v>
      </c>
      <c r="AA289">
        <v>0</v>
      </c>
    </row>
    <row r="290" spans="2:27">
      <c r="B290">
        <f t="shared" si="72"/>
        <v>5044</v>
      </c>
      <c r="C290">
        <f t="shared" si="64"/>
        <v>1551.8100999999999</v>
      </c>
      <c r="D290" s="55">
        <f t="shared" si="65"/>
        <v>-5.6000000000000001E-2</v>
      </c>
      <c r="E290" s="55">
        <f t="shared" si="66"/>
        <v>9.0350000000000001</v>
      </c>
      <c r="F290" s="55">
        <f t="shared" si="67"/>
        <v>-0.28000000000000003</v>
      </c>
      <c r="G290" s="55">
        <f t="shared" si="68"/>
        <v>45.175000000000004</v>
      </c>
      <c r="H290" s="260">
        <f t="shared" si="69"/>
        <v>-1.8043444877694767E-4</v>
      </c>
      <c r="I290" s="260">
        <f t="shared" si="70"/>
        <v>2.9111165083923609E-2</v>
      </c>
      <c r="K290">
        <f t="shared" si="71"/>
        <v>5044</v>
      </c>
      <c r="S290" t="s">
        <v>5200</v>
      </c>
      <c r="T290">
        <v>-0.18</v>
      </c>
      <c r="U290">
        <v>-5.6000000000000001E-2</v>
      </c>
      <c r="V290">
        <v>-9.0329999999999995</v>
      </c>
      <c r="W290">
        <v>9.0350000000000001</v>
      </c>
      <c r="X290">
        <v>2E-3</v>
      </c>
      <c r="Y290">
        <v>0</v>
      </c>
      <c r="Z290">
        <v>0</v>
      </c>
      <c r="AA290">
        <v>0</v>
      </c>
    </row>
    <row r="291" spans="2:27">
      <c r="B291">
        <f>B290</f>
        <v>5044</v>
      </c>
      <c r="C291">
        <f t="shared" si="64"/>
        <v>1551.8100999999999</v>
      </c>
      <c r="D291" s="55">
        <f t="shared" si="65"/>
        <v>-5.6000000000000001E-2</v>
      </c>
      <c r="E291" s="55">
        <f t="shared" si="66"/>
        <v>7.9050000000000002</v>
      </c>
      <c r="F291" s="55">
        <f t="shared" si="67"/>
        <v>-0.28000000000000003</v>
      </c>
      <c r="G291" s="55">
        <f t="shared" si="68"/>
        <v>39.524999999999999</v>
      </c>
      <c r="H291" s="260">
        <f t="shared" si="69"/>
        <v>-1.8043444877694767E-4</v>
      </c>
      <c r="I291" s="260">
        <f t="shared" si="70"/>
        <v>2.5470255671103056E-2</v>
      </c>
      <c r="K291">
        <f t="shared" si="71"/>
        <v>5044</v>
      </c>
      <c r="S291" t="s">
        <v>5201</v>
      </c>
      <c r="T291">
        <v>0.13400000000000001</v>
      </c>
      <c r="U291">
        <v>-5.6000000000000001E-2</v>
      </c>
      <c r="V291">
        <v>7.9029999999999996</v>
      </c>
      <c r="W291">
        <v>7.9050000000000002</v>
      </c>
      <c r="X291">
        <v>6.0000000000000001E-3</v>
      </c>
      <c r="Y291">
        <v>0</v>
      </c>
      <c r="Z291">
        <v>0</v>
      </c>
      <c r="AA291">
        <v>0</v>
      </c>
    </row>
    <row r="292" spans="2:27">
      <c r="B292">
        <f t="shared" si="72"/>
        <v>5044</v>
      </c>
      <c r="C292">
        <f t="shared" si="64"/>
        <v>1551.8100999999999</v>
      </c>
      <c r="D292" s="55">
        <f t="shared" si="65"/>
        <v>-5.8000000000000003E-2</v>
      </c>
      <c r="E292" s="55">
        <f t="shared" si="66"/>
        <v>9.1319999999999997</v>
      </c>
      <c r="F292" s="55">
        <f t="shared" si="67"/>
        <v>-0.29000000000000004</v>
      </c>
      <c r="G292" s="55">
        <f t="shared" si="68"/>
        <v>45.660000000000004</v>
      </c>
      <c r="H292" s="260">
        <f t="shared" si="69"/>
        <v>-1.8687853623326723E-4</v>
      </c>
      <c r="I292" s="260">
        <f t="shared" si="70"/>
        <v>2.942370332555511E-2</v>
      </c>
      <c r="K292">
        <f t="shared" si="71"/>
        <v>5044</v>
      </c>
      <c r="S292" t="s">
        <v>5202</v>
      </c>
      <c r="T292">
        <v>-1.6379999999999999</v>
      </c>
      <c r="U292">
        <v>-5.8000000000000003E-2</v>
      </c>
      <c r="V292">
        <v>-8.984</v>
      </c>
      <c r="W292">
        <v>9.1319999999999997</v>
      </c>
      <c r="X292">
        <v>3.0000000000000001E-3</v>
      </c>
      <c r="Y292">
        <v>1E-3</v>
      </c>
      <c r="Z292">
        <v>0</v>
      </c>
      <c r="AA292">
        <v>0</v>
      </c>
    </row>
    <row r="293" spans="2:27">
      <c r="B293">
        <f>R293</f>
        <v>5045</v>
      </c>
      <c r="C293">
        <f t="shared" si="64"/>
        <v>1551.8100999999999</v>
      </c>
      <c r="D293" s="55">
        <f t="shared" si="65"/>
        <v>-4.8000000000000001E-2</v>
      </c>
      <c r="E293" s="55">
        <f t="shared" si="66"/>
        <v>3.2160000000000002</v>
      </c>
      <c r="F293" s="55">
        <f t="shared" si="67"/>
        <v>-0.24000000000000005</v>
      </c>
      <c r="G293" s="55">
        <f t="shared" si="68"/>
        <v>16.080000000000002</v>
      </c>
      <c r="H293" s="260">
        <f t="shared" si="69"/>
        <v>-1.5465809895166946E-4</v>
      </c>
      <c r="I293" s="260">
        <f t="shared" si="70"/>
        <v>1.0362092629761852E-2</v>
      </c>
      <c r="K293">
        <f t="shared" si="71"/>
        <v>5045</v>
      </c>
      <c r="R293">
        <v>5045</v>
      </c>
      <c r="S293" t="s">
        <v>5195</v>
      </c>
      <c r="T293">
        <v>2.46</v>
      </c>
      <c r="U293">
        <v>-4.8000000000000001E-2</v>
      </c>
      <c r="V293">
        <v>2.0710000000000002</v>
      </c>
      <c r="W293">
        <v>3.2160000000000002</v>
      </c>
      <c r="X293">
        <v>4.0000000000000001E-3</v>
      </c>
      <c r="Y293">
        <v>-1E-3</v>
      </c>
      <c r="Z293">
        <v>0</v>
      </c>
      <c r="AA293">
        <v>0</v>
      </c>
    </row>
    <row r="294" spans="2:27">
      <c r="B294">
        <f>B293</f>
        <v>5045</v>
      </c>
      <c r="C294">
        <f t="shared" si="64"/>
        <v>1551.8100999999999</v>
      </c>
      <c r="D294" s="55">
        <f t="shared" si="65"/>
        <v>-4.5999999999999999E-2</v>
      </c>
      <c r="E294" s="55">
        <f t="shared" si="66"/>
        <v>3.577</v>
      </c>
      <c r="F294" s="55">
        <f t="shared" si="67"/>
        <v>-0.23000000000000004</v>
      </c>
      <c r="G294" s="55">
        <f t="shared" si="68"/>
        <v>17.885000000000002</v>
      </c>
      <c r="H294" s="260">
        <f t="shared" si="69"/>
        <v>-1.4821401149534989E-4</v>
      </c>
      <c r="I294" s="260">
        <f t="shared" si="70"/>
        <v>1.1525250415627533E-2</v>
      </c>
      <c r="K294">
        <f t="shared" si="71"/>
        <v>5045</v>
      </c>
      <c r="S294" t="s">
        <v>5196</v>
      </c>
      <c r="T294">
        <v>2.0009999999999999</v>
      </c>
      <c r="U294">
        <v>-4.5999999999999999E-2</v>
      </c>
      <c r="V294">
        <v>-2.964</v>
      </c>
      <c r="W294">
        <v>3.577</v>
      </c>
      <c r="X294">
        <v>3.0000000000000001E-3</v>
      </c>
      <c r="Y294">
        <v>-1E-3</v>
      </c>
      <c r="Z294">
        <v>0</v>
      </c>
      <c r="AA294">
        <v>0</v>
      </c>
    </row>
    <row r="295" spans="2:27">
      <c r="B295">
        <f t="shared" ref="B295:B300" si="73">B294</f>
        <v>5045</v>
      </c>
      <c r="C295">
        <f t="shared" si="64"/>
        <v>1551.8100999999999</v>
      </c>
      <c r="D295" s="55">
        <f t="shared" si="65"/>
        <v>-5.6000000000000001E-2</v>
      </c>
      <c r="E295" s="55">
        <f t="shared" si="66"/>
        <v>2.7669999999999999</v>
      </c>
      <c r="F295" s="55">
        <f t="shared" si="67"/>
        <v>-0.28000000000000003</v>
      </c>
      <c r="G295" s="55">
        <f t="shared" si="68"/>
        <v>13.835000000000001</v>
      </c>
      <c r="H295" s="260">
        <f t="shared" si="69"/>
        <v>-1.8043444877694767E-4</v>
      </c>
      <c r="I295" s="260">
        <f t="shared" si="70"/>
        <v>8.9153949958181104E-3</v>
      </c>
      <c r="K295">
        <f t="shared" si="71"/>
        <v>5045</v>
      </c>
      <c r="S295" t="s">
        <v>5197</v>
      </c>
      <c r="T295">
        <v>-2.028</v>
      </c>
      <c r="U295">
        <v>-5.6000000000000001E-2</v>
      </c>
      <c r="V295">
        <v>1.8819999999999999</v>
      </c>
      <c r="W295">
        <v>2.7669999999999999</v>
      </c>
      <c r="X295">
        <v>4.0000000000000001E-3</v>
      </c>
      <c r="Y295">
        <v>1E-3</v>
      </c>
      <c r="Z295">
        <v>0</v>
      </c>
      <c r="AA295">
        <v>0</v>
      </c>
    </row>
    <row r="296" spans="2:27">
      <c r="B296">
        <f t="shared" si="73"/>
        <v>5045</v>
      </c>
      <c r="C296">
        <f t="shared" si="64"/>
        <v>1551.8100999999999</v>
      </c>
      <c r="D296" s="55">
        <f t="shared" si="65"/>
        <v>-5.3999999999999999E-2</v>
      </c>
      <c r="E296" s="55">
        <f t="shared" si="66"/>
        <v>4.0149999999999997</v>
      </c>
      <c r="F296" s="55">
        <f t="shared" si="67"/>
        <v>-0.27</v>
      </c>
      <c r="G296" s="55">
        <f t="shared" si="68"/>
        <v>20.074999999999999</v>
      </c>
      <c r="H296" s="260">
        <f t="shared" si="69"/>
        <v>-1.739903613206281E-4</v>
      </c>
      <c r="I296" s="260">
        <f t="shared" si="70"/>
        <v>1.2936505568561515E-2</v>
      </c>
      <c r="K296">
        <f t="shared" si="71"/>
        <v>5045</v>
      </c>
      <c r="S296" t="s">
        <v>5198</v>
      </c>
      <c r="T296">
        <v>-2.4860000000000002</v>
      </c>
      <c r="U296">
        <v>-5.3999999999999999E-2</v>
      </c>
      <c r="V296">
        <v>-3.153</v>
      </c>
      <c r="W296">
        <v>4.0149999999999997</v>
      </c>
      <c r="X296">
        <v>3.0000000000000001E-3</v>
      </c>
      <c r="Y296">
        <v>2E-3</v>
      </c>
      <c r="Z296">
        <v>0</v>
      </c>
      <c r="AA296">
        <v>0</v>
      </c>
    </row>
    <row r="297" spans="2:27">
      <c r="B297">
        <f t="shared" si="73"/>
        <v>5045</v>
      </c>
      <c r="C297">
        <f t="shared" si="64"/>
        <v>1551.8100999999999</v>
      </c>
      <c r="D297" s="55">
        <f t="shared" si="65"/>
        <v>-5.2999999999999999E-2</v>
      </c>
      <c r="E297" s="55">
        <f t="shared" si="66"/>
        <v>8.0069999999999997</v>
      </c>
      <c r="F297" s="55">
        <f t="shared" si="67"/>
        <v>-0.26500000000000001</v>
      </c>
      <c r="G297" s="55">
        <f t="shared" si="68"/>
        <v>40.035000000000004</v>
      </c>
      <c r="H297" s="260">
        <f t="shared" si="69"/>
        <v>-1.7076831759246832E-4</v>
      </c>
      <c r="I297" s="260">
        <f t="shared" si="70"/>
        <v>2.5798904131375356E-2</v>
      </c>
      <c r="K297">
        <f t="shared" si="71"/>
        <v>5045</v>
      </c>
      <c r="S297" t="s">
        <v>5199</v>
      </c>
      <c r="T297">
        <v>1.4239999999999999</v>
      </c>
      <c r="U297">
        <v>-5.2999999999999999E-2</v>
      </c>
      <c r="V297">
        <v>7.8789999999999996</v>
      </c>
      <c r="W297">
        <v>8.0069999999999997</v>
      </c>
      <c r="X297">
        <v>5.0000000000000001E-3</v>
      </c>
      <c r="Y297">
        <v>-1E-3</v>
      </c>
      <c r="Z297">
        <v>0</v>
      </c>
      <c r="AA297">
        <v>0</v>
      </c>
    </row>
    <row r="298" spans="2:27">
      <c r="B298">
        <f t="shared" si="73"/>
        <v>5045</v>
      </c>
      <c r="C298">
        <f t="shared" si="64"/>
        <v>1551.8100999999999</v>
      </c>
      <c r="D298" s="55">
        <f t="shared" si="65"/>
        <v>-4.5999999999999999E-2</v>
      </c>
      <c r="E298" s="55">
        <f t="shared" si="66"/>
        <v>8.9049999999999994</v>
      </c>
      <c r="F298" s="55">
        <f t="shared" si="67"/>
        <v>-0.23000000000000004</v>
      </c>
      <c r="G298" s="55">
        <f t="shared" si="68"/>
        <v>44.524999999999999</v>
      </c>
      <c r="H298" s="260">
        <f t="shared" si="69"/>
        <v>-1.4821401149534989E-4</v>
      </c>
      <c r="I298" s="260">
        <f t="shared" si="70"/>
        <v>2.8692299399262836E-2</v>
      </c>
      <c r="K298">
        <f t="shared" si="71"/>
        <v>5045</v>
      </c>
      <c r="S298" t="s">
        <v>5200</v>
      </c>
      <c r="T298">
        <v>-0.105</v>
      </c>
      <c r="U298">
        <v>-4.5999999999999999E-2</v>
      </c>
      <c r="V298">
        <v>-8.9039999999999999</v>
      </c>
      <c r="W298">
        <v>8.9049999999999994</v>
      </c>
      <c r="X298">
        <v>2E-3</v>
      </c>
      <c r="Y298">
        <v>1E-3</v>
      </c>
      <c r="Z298">
        <v>0</v>
      </c>
      <c r="AA298">
        <v>0</v>
      </c>
    </row>
    <row r="299" spans="2:27">
      <c r="B299">
        <f>B298</f>
        <v>5045</v>
      </c>
      <c r="C299">
        <f t="shared" si="64"/>
        <v>1551.8100999999999</v>
      </c>
      <c r="D299" s="55">
        <f t="shared" si="65"/>
        <v>-5.6000000000000001E-2</v>
      </c>
      <c r="E299" s="55">
        <f t="shared" si="66"/>
        <v>7.8230000000000004</v>
      </c>
      <c r="F299" s="55">
        <f t="shared" si="67"/>
        <v>-0.28000000000000003</v>
      </c>
      <c r="G299" s="55">
        <f t="shared" si="68"/>
        <v>39.115000000000002</v>
      </c>
      <c r="H299" s="260">
        <f t="shared" si="69"/>
        <v>-1.8043444877694767E-4</v>
      </c>
      <c r="I299" s="260">
        <f t="shared" si="70"/>
        <v>2.5206048085393958E-2</v>
      </c>
      <c r="K299">
        <f t="shared" si="71"/>
        <v>5045</v>
      </c>
      <c r="S299" t="s">
        <v>5201</v>
      </c>
      <c r="T299">
        <v>7.8E-2</v>
      </c>
      <c r="U299">
        <v>-5.6000000000000001E-2</v>
      </c>
      <c r="V299">
        <v>7.8220000000000001</v>
      </c>
      <c r="W299">
        <v>7.8230000000000004</v>
      </c>
      <c r="X299">
        <v>6.0000000000000001E-3</v>
      </c>
      <c r="Y299">
        <v>0</v>
      </c>
      <c r="Z299">
        <v>0</v>
      </c>
      <c r="AA299">
        <v>0</v>
      </c>
    </row>
    <row r="300" spans="2:27">
      <c r="B300">
        <f t="shared" si="73"/>
        <v>5045</v>
      </c>
      <c r="C300">
        <f t="shared" si="64"/>
        <v>1551.8100999999999</v>
      </c>
      <c r="D300" s="55">
        <f t="shared" si="65"/>
        <v>-4.9000000000000002E-2</v>
      </c>
      <c r="E300" s="55">
        <f t="shared" si="66"/>
        <v>9.077</v>
      </c>
      <c r="F300" s="55">
        <f t="shared" si="67"/>
        <v>-0.24500000000000005</v>
      </c>
      <c r="G300" s="55">
        <f t="shared" si="68"/>
        <v>45.385000000000005</v>
      </c>
      <c r="H300" s="260">
        <f t="shared" si="69"/>
        <v>-1.5788014267982924E-4</v>
      </c>
      <c r="I300" s="260">
        <f t="shared" si="70"/>
        <v>2.924649092050632E-2</v>
      </c>
      <c r="K300">
        <f t="shared" si="71"/>
        <v>5045</v>
      </c>
      <c r="S300" t="s">
        <v>5202</v>
      </c>
      <c r="T300">
        <v>-1.4510000000000001</v>
      </c>
      <c r="U300">
        <v>-4.9000000000000002E-2</v>
      </c>
      <c r="V300">
        <v>-8.9610000000000003</v>
      </c>
      <c r="W300">
        <v>9.077</v>
      </c>
      <c r="X300">
        <v>2E-3</v>
      </c>
      <c r="Y300">
        <v>1E-3</v>
      </c>
      <c r="Z300">
        <v>0</v>
      </c>
      <c r="AA300">
        <v>0</v>
      </c>
    </row>
    <row r="301" spans="2:27">
      <c r="B301">
        <f>R301</f>
        <v>5046</v>
      </c>
      <c r="C301">
        <f t="shared" si="64"/>
        <v>1551.8100999999999</v>
      </c>
      <c r="D301" s="55">
        <f t="shared" si="65"/>
        <v>-0.20899999999999999</v>
      </c>
      <c r="E301" s="55">
        <f t="shared" si="66"/>
        <v>5.2850000000000001</v>
      </c>
      <c r="F301" s="55">
        <f t="shared" si="67"/>
        <v>-1.0450000000000002</v>
      </c>
      <c r="G301" s="55">
        <f t="shared" si="68"/>
        <v>26.425000000000001</v>
      </c>
      <c r="H301" s="260">
        <f t="shared" si="69"/>
        <v>-6.73407139185394E-4</v>
      </c>
      <c r="I301" s="260">
        <f t="shared" si="70"/>
        <v>1.7028501103324434E-2</v>
      </c>
      <c r="K301">
        <f t="shared" si="71"/>
        <v>5046</v>
      </c>
      <c r="R301">
        <v>5046</v>
      </c>
      <c r="S301" t="s">
        <v>5195</v>
      </c>
      <c r="T301">
        <v>4.45</v>
      </c>
      <c r="U301">
        <v>-0.20899999999999999</v>
      </c>
      <c r="V301">
        <v>2.8439999999999999</v>
      </c>
      <c r="W301">
        <v>5.2850000000000001</v>
      </c>
      <c r="X301">
        <v>0</v>
      </c>
      <c r="Y301">
        <v>0</v>
      </c>
      <c r="Z301">
        <v>0</v>
      </c>
      <c r="AA301">
        <v>0</v>
      </c>
    </row>
    <row r="302" spans="2:27">
      <c r="B302">
        <f>B301</f>
        <v>5046</v>
      </c>
      <c r="C302">
        <f t="shared" si="64"/>
        <v>1551.8100999999999</v>
      </c>
      <c r="D302" s="55">
        <f t="shared" si="65"/>
        <v>-0.218</v>
      </c>
      <c r="E302" s="55">
        <f t="shared" si="66"/>
        <v>5.375</v>
      </c>
      <c r="F302" s="55">
        <f t="shared" si="67"/>
        <v>-1.0900000000000001</v>
      </c>
      <c r="G302" s="55">
        <f t="shared" si="68"/>
        <v>26.875</v>
      </c>
      <c r="H302" s="260">
        <f t="shared" si="69"/>
        <v>-7.0240553273883202E-4</v>
      </c>
      <c r="I302" s="260">
        <f t="shared" si="70"/>
        <v>1.7318485038858814E-2</v>
      </c>
      <c r="K302">
        <f t="shared" si="71"/>
        <v>5046</v>
      </c>
      <c r="S302" t="s">
        <v>5196</v>
      </c>
      <c r="T302">
        <v>4.9669999999999996</v>
      </c>
      <c r="U302">
        <v>-0.218</v>
      </c>
      <c r="V302">
        <v>-2.044</v>
      </c>
      <c r="W302">
        <v>5.375</v>
      </c>
      <c r="X302">
        <v>1E-3</v>
      </c>
      <c r="Y302">
        <v>0</v>
      </c>
      <c r="Z302">
        <v>0</v>
      </c>
      <c r="AA302">
        <v>0</v>
      </c>
    </row>
    <row r="303" spans="2:27">
      <c r="B303">
        <f t="shared" ref="B303:B308" si="74">B302</f>
        <v>5046</v>
      </c>
      <c r="C303">
        <f t="shared" si="64"/>
        <v>1551.8100999999999</v>
      </c>
      <c r="D303" s="55">
        <f t="shared" si="65"/>
        <v>-0.223</v>
      </c>
      <c r="E303" s="55">
        <f t="shared" si="66"/>
        <v>5.6829999999999998</v>
      </c>
      <c r="F303" s="55">
        <f t="shared" si="67"/>
        <v>-1.1150000000000002</v>
      </c>
      <c r="G303" s="55">
        <f t="shared" si="68"/>
        <v>28.414999999999999</v>
      </c>
      <c r="H303" s="260">
        <f t="shared" si="69"/>
        <v>-7.1851575137963101E-4</v>
      </c>
      <c r="I303" s="260">
        <f t="shared" si="70"/>
        <v>1.8310874507132025E-2</v>
      </c>
      <c r="K303">
        <f t="shared" si="71"/>
        <v>5046</v>
      </c>
      <c r="S303" t="s">
        <v>5197</v>
      </c>
      <c r="T303">
        <v>-5.01</v>
      </c>
      <c r="U303">
        <v>-0.223</v>
      </c>
      <c r="V303">
        <v>2.6739999999999999</v>
      </c>
      <c r="W303">
        <v>5.6829999999999998</v>
      </c>
      <c r="X303">
        <v>1E-3</v>
      </c>
      <c r="Y303">
        <v>0</v>
      </c>
      <c r="Z303">
        <v>0</v>
      </c>
      <c r="AA303">
        <v>0</v>
      </c>
    </row>
    <row r="304" spans="2:27">
      <c r="B304">
        <f t="shared" si="74"/>
        <v>5046</v>
      </c>
      <c r="C304">
        <f t="shared" si="64"/>
        <v>1551.8100999999999</v>
      </c>
      <c r="D304" s="55">
        <f t="shared" si="65"/>
        <v>-0.23100000000000001</v>
      </c>
      <c r="E304" s="55">
        <f t="shared" si="66"/>
        <v>5.0149999999999997</v>
      </c>
      <c r="F304" s="55">
        <f t="shared" si="67"/>
        <v>-1.1550000000000002</v>
      </c>
      <c r="G304" s="55">
        <f t="shared" si="68"/>
        <v>25.074999999999999</v>
      </c>
      <c r="H304" s="260">
        <f t="shared" si="69"/>
        <v>-7.4429210120490928E-4</v>
      </c>
      <c r="I304" s="260">
        <f t="shared" si="70"/>
        <v>1.6158549296721295E-2</v>
      </c>
      <c r="K304">
        <f t="shared" si="71"/>
        <v>5046</v>
      </c>
      <c r="S304" t="s">
        <v>5198</v>
      </c>
      <c r="T304">
        <v>-4.4930000000000003</v>
      </c>
      <c r="U304">
        <v>-0.23100000000000001</v>
      </c>
      <c r="V304">
        <v>-2.214</v>
      </c>
      <c r="W304">
        <v>5.0149999999999997</v>
      </c>
      <c r="X304">
        <v>1E-3</v>
      </c>
      <c r="Y304">
        <v>0</v>
      </c>
      <c r="Z304">
        <v>0</v>
      </c>
      <c r="AA304">
        <v>0</v>
      </c>
    </row>
    <row r="305" spans="2:27">
      <c r="B305">
        <f t="shared" si="74"/>
        <v>5046</v>
      </c>
      <c r="C305">
        <f t="shared" si="64"/>
        <v>1551.8100999999999</v>
      </c>
      <c r="D305" s="55">
        <f t="shared" si="65"/>
        <v>-0.20399999999999999</v>
      </c>
      <c r="E305" s="55">
        <f t="shared" si="66"/>
        <v>8.5060000000000002</v>
      </c>
      <c r="F305" s="55">
        <f t="shared" si="67"/>
        <v>-1.02</v>
      </c>
      <c r="G305" s="55">
        <f t="shared" si="68"/>
        <v>42.53</v>
      </c>
      <c r="H305" s="260">
        <f t="shared" si="69"/>
        <v>-6.5729692054459501E-4</v>
      </c>
      <c r="I305" s="260">
        <f t="shared" si="70"/>
        <v>2.7406703951727084E-2</v>
      </c>
      <c r="K305">
        <f t="shared" si="71"/>
        <v>5046</v>
      </c>
      <c r="S305" t="s">
        <v>5199</v>
      </c>
      <c r="T305">
        <v>0.53500000000000003</v>
      </c>
      <c r="U305">
        <v>-0.20399999999999999</v>
      </c>
      <c r="V305">
        <v>8.4870000000000001</v>
      </c>
      <c r="W305">
        <v>8.5060000000000002</v>
      </c>
      <c r="X305">
        <v>0</v>
      </c>
      <c r="Y305">
        <v>0</v>
      </c>
      <c r="Z305">
        <v>0</v>
      </c>
      <c r="AA305">
        <v>0</v>
      </c>
    </row>
    <row r="306" spans="2:27">
      <c r="B306">
        <f t="shared" si="74"/>
        <v>5046</v>
      </c>
      <c r="C306">
        <f t="shared" si="64"/>
        <v>1551.8100999999999</v>
      </c>
      <c r="D306" s="55">
        <f t="shared" si="65"/>
        <v>-0.23200000000000001</v>
      </c>
      <c r="E306" s="55">
        <f t="shared" si="66"/>
        <v>8.1300000000000008</v>
      </c>
      <c r="F306" s="55">
        <f t="shared" si="67"/>
        <v>-1.1600000000000001</v>
      </c>
      <c r="G306" s="55">
        <f t="shared" si="68"/>
        <v>40.650000000000006</v>
      </c>
      <c r="H306" s="260">
        <f t="shared" si="69"/>
        <v>-7.4751414493306892E-4</v>
      </c>
      <c r="I306" s="260">
        <f t="shared" si="70"/>
        <v>2.6195215509939012E-2</v>
      </c>
      <c r="K306">
        <f t="shared" si="71"/>
        <v>5046</v>
      </c>
      <c r="S306" t="s">
        <v>5200</v>
      </c>
      <c r="T306">
        <v>2.2589999999999999</v>
      </c>
      <c r="U306">
        <v>-0.23200000000000001</v>
      </c>
      <c r="V306">
        <v>-7.806</v>
      </c>
      <c r="W306">
        <v>8.1300000000000008</v>
      </c>
      <c r="X306">
        <v>1E-3</v>
      </c>
      <c r="Y306">
        <v>0</v>
      </c>
      <c r="Z306">
        <v>0</v>
      </c>
      <c r="AA306">
        <v>0</v>
      </c>
    </row>
    <row r="307" spans="2:27">
      <c r="B307">
        <f>B306</f>
        <v>5046</v>
      </c>
      <c r="C307">
        <f t="shared" si="64"/>
        <v>1551.8100999999999</v>
      </c>
      <c r="D307" s="55">
        <f t="shared" si="65"/>
        <v>-0.20799999999999999</v>
      </c>
      <c r="E307" s="55">
        <f t="shared" si="66"/>
        <v>8.7469999999999999</v>
      </c>
      <c r="F307" s="55">
        <f t="shared" si="67"/>
        <v>-1.04</v>
      </c>
      <c r="G307" s="55">
        <f t="shared" si="68"/>
        <v>43.734999999999999</v>
      </c>
      <c r="H307" s="260">
        <f t="shared" si="69"/>
        <v>-6.7018509545723414E-4</v>
      </c>
      <c r="I307" s="260">
        <f t="shared" si="70"/>
        <v>2.8183216490213592E-2</v>
      </c>
      <c r="K307">
        <f t="shared" si="71"/>
        <v>5046</v>
      </c>
      <c r="S307" t="s">
        <v>5201</v>
      </c>
      <c r="T307">
        <v>-2.3029999999999999</v>
      </c>
      <c r="U307">
        <v>-0.20799999999999999</v>
      </c>
      <c r="V307">
        <v>8.4359999999999999</v>
      </c>
      <c r="W307">
        <v>8.7469999999999999</v>
      </c>
      <c r="X307">
        <v>0</v>
      </c>
      <c r="Y307">
        <v>0</v>
      </c>
      <c r="Z307">
        <v>0</v>
      </c>
      <c r="AA307">
        <v>0</v>
      </c>
    </row>
    <row r="308" spans="2:27">
      <c r="B308">
        <f t="shared" si="74"/>
        <v>5046</v>
      </c>
      <c r="C308">
        <f t="shared" si="64"/>
        <v>1551.8100999999999</v>
      </c>
      <c r="D308" s="55">
        <f t="shared" si="65"/>
        <v>-0.23599999999999999</v>
      </c>
      <c r="E308" s="55">
        <f t="shared" si="66"/>
        <v>7.8819999999999997</v>
      </c>
      <c r="F308" s="55">
        <f t="shared" si="67"/>
        <v>-1.18</v>
      </c>
      <c r="G308" s="55">
        <f t="shared" si="68"/>
        <v>39.410000000000004</v>
      </c>
      <c r="H308" s="260">
        <f t="shared" si="69"/>
        <v>-7.6040231984570794E-4</v>
      </c>
      <c r="I308" s="260">
        <f t="shared" si="70"/>
        <v>2.5396148665355386E-2</v>
      </c>
      <c r="K308">
        <f t="shared" si="71"/>
        <v>5046</v>
      </c>
      <c r="S308" t="s">
        <v>5202</v>
      </c>
      <c r="T308">
        <v>-0.57899999999999996</v>
      </c>
      <c r="U308">
        <v>-0.23599999999999999</v>
      </c>
      <c r="V308">
        <v>-7.8570000000000002</v>
      </c>
      <c r="W308">
        <v>7.8819999999999997</v>
      </c>
      <c r="X308">
        <v>1E-3</v>
      </c>
      <c r="Y308">
        <v>0</v>
      </c>
      <c r="Z308">
        <v>0</v>
      </c>
      <c r="AA308">
        <v>0</v>
      </c>
    </row>
    <row r="309" spans="2:27">
      <c r="B309">
        <f>R309</f>
        <v>5047</v>
      </c>
      <c r="C309">
        <f t="shared" si="64"/>
        <v>1551.8100999999999</v>
      </c>
      <c r="D309" s="55">
        <f t="shared" si="65"/>
        <v>3.6999999999999998E-2</v>
      </c>
      <c r="E309" s="55">
        <f t="shared" si="66"/>
        <v>2.8170000000000002</v>
      </c>
      <c r="F309" s="55">
        <f t="shared" si="67"/>
        <v>0.185</v>
      </c>
      <c r="G309" s="55">
        <f t="shared" si="68"/>
        <v>14.085000000000001</v>
      </c>
      <c r="H309" s="260">
        <f t="shared" si="69"/>
        <v>1.1921561794191184E-4</v>
      </c>
      <c r="I309" s="260">
        <f t="shared" si="70"/>
        <v>9.0764971822260999E-3</v>
      </c>
      <c r="K309">
        <f t="shared" si="71"/>
        <v>5047</v>
      </c>
      <c r="R309">
        <v>5047</v>
      </c>
      <c r="S309" t="s">
        <v>5195</v>
      </c>
      <c r="T309">
        <v>2.1850000000000001</v>
      </c>
      <c r="U309">
        <v>3.6999999999999998E-2</v>
      </c>
      <c r="V309">
        <v>1.7769999999999999</v>
      </c>
      <c r="W309">
        <v>2.8170000000000002</v>
      </c>
      <c r="X309">
        <v>3.0000000000000001E-3</v>
      </c>
      <c r="Y309">
        <v>0</v>
      </c>
      <c r="Z309">
        <v>0</v>
      </c>
      <c r="AA309">
        <v>0</v>
      </c>
    </row>
    <row r="310" spans="2:27">
      <c r="B310">
        <f>B309</f>
        <v>5047</v>
      </c>
      <c r="C310">
        <f t="shared" si="64"/>
        <v>1551.8100999999999</v>
      </c>
      <c r="D310" s="55">
        <f t="shared" si="65"/>
        <v>2.5999999999999999E-2</v>
      </c>
      <c r="E310" s="55">
        <f t="shared" si="66"/>
        <v>3.6520000000000001</v>
      </c>
      <c r="F310" s="55">
        <f t="shared" si="67"/>
        <v>0.13</v>
      </c>
      <c r="G310" s="55">
        <f t="shared" si="68"/>
        <v>18.260000000000002</v>
      </c>
      <c r="H310" s="260">
        <f t="shared" si="69"/>
        <v>8.3773136932154267E-5</v>
      </c>
      <c r="I310" s="260">
        <f t="shared" si="70"/>
        <v>1.1766903695239516E-2</v>
      </c>
      <c r="K310">
        <f t="shared" si="71"/>
        <v>5047</v>
      </c>
      <c r="S310" t="s">
        <v>5196</v>
      </c>
      <c r="T310">
        <v>1.7909999999999999</v>
      </c>
      <c r="U310">
        <v>2.5999999999999999E-2</v>
      </c>
      <c r="V310">
        <v>-3.1829999999999998</v>
      </c>
      <c r="W310">
        <v>3.6520000000000001</v>
      </c>
      <c r="X310">
        <v>0</v>
      </c>
      <c r="Y310">
        <v>0</v>
      </c>
      <c r="Z310">
        <v>0</v>
      </c>
      <c r="AA310">
        <v>0</v>
      </c>
    </row>
    <row r="311" spans="2:27">
      <c r="B311">
        <f t="shared" ref="B311:B316" si="75">B310</f>
        <v>5047</v>
      </c>
      <c r="C311">
        <f t="shared" si="64"/>
        <v>1551.8100999999999</v>
      </c>
      <c r="D311" s="55">
        <f t="shared" si="65"/>
        <v>-6.6000000000000003E-2</v>
      </c>
      <c r="E311" s="55">
        <f t="shared" si="66"/>
        <v>2.7290000000000001</v>
      </c>
      <c r="F311" s="55">
        <f t="shared" si="67"/>
        <v>-0.33</v>
      </c>
      <c r="G311" s="55">
        <f t="shared" si="68"/>
        <v>13.645000000000003</v>
      </c>
      <c r="H311" s="260">
        <f t="shared" si="69"/>
        <v>-2.1265488605854546E-4</v>
      </c>
      <c r="I311" s="260">
        <f t="shared" si="70"/>
        <v>8.7929573341480396E-3</v>
      </c>
      <c r="K311">
        <f t="shared" si="71"/>
        <v>5047</v>
      </c>
      <c r="S311" t="s">
        <v>5197</v>
      </c>
      <c r="T311">
        <v>-1.8140000000000001</v>
      </c>
      <c r="U311">
        <v>-6.6000000000000003E-2</v>
      </c>
      <c r="V311">
        <v>2.0369999999999999</v>
      </c>
      <c r="W311">
        <v>2.7290000000000001</v>
      </c>
      <c r="X311">
        <v>2E-3</v>
      </c>
      <c r="Y311">
        <v>0</v>
      </c>
      <c r="Z311">
        <v>1E-3</v>
      </c>
      <c r="AA311">
        <v>0</v>
      </c>
    </row>
    <row r="312" spans="2:27">
      <c r="B312">
        <f t="shared" si="75"/>
        <v>5047</v>
      </c>
      <c r="C312">
        <f t="shared" si="64"/>
        <v>1551.8100999999999</v>
      </c>
      <c r="D312" s="55">
        <f t="shared" si="65"/>
        <v>-7.6999999999999999E-2</v>
      </c>
      <c r="E312" s="55">
        <f t="shared" si="66"/>
        <v>3.6640000000000001</v>
      </c>
      <c r="F312" s="55">
        <f t="shared" si="67"/>
        <v>-0.38500000000000001</v>
      </c>
      <c r="G312" s="55">
        <f t="shared" si="68"/>
        <v>18.320000000000004</v>
      </c>
      <c r="H312" s="260">
        <f t="shared" si="69"/>
        <v>-2.4809736706830302E-4</v>
      </c>
      <c r="I312" s="260">
        <f t="shared" si="70"/>
        <v>1.1805568219977434E-2</v>
      </c>
      <c r="K312">
        <f t="shared" si="71"/>
        <v>5047</v>
      </c>
      <c r="S312" t="s">
        <v>5198</v>
      </c>
      <c r="T312">
        <v>-2.2080000000000002</v>
      </c>
      <c r="U312">
        <v>-7.6999999999999999E-2</v>
      </c>
      <c r="V312">
        <v>-2.9220000000000002</v>
      </c>
      <c r="W312">
        <v>3.6640000000000001</v>
      </c>
      <c r="X312">
        <v>0</v>
      </c>
      <c r="Y312">
        <v>0</v>
      </c>
      <c r="Z312">
        <v>1E-3</v>
      </c>
      <c r="AA312">
        <v>0</v>
      </c>
    </row>
    <row r="313" spans="2:27">
      <c r="B313">
        <f t="shared" si="75"/>
        <v>5047</v>
      </c>
      <c r="C313">
        <f t="shared" si="64"/>
        <v>1551.8100999999999</v>
      </c>
      <c r="D313" s="55">
        <f t="shared" si="65"/>
        <v>1.4E-2</v>
      </c>
      <c r="E313" s="55">
        <f t="shared" si="66"/>
        <v>7.7549999999999999</v>
      </c>
      <c r="F313" s="55">
        <f t="shared" si="67"/>
        <v>7.0000000000000007E-2</v>
      </c>
      <c r="G313" s="55">
        <f t="shared" si="68"/>
        <v>38.775000000000006</v>
      </c>
      <c r="H313" s="260">
        <f t="shared" si="69"/>
        <v>4.5108612194236916E-5</v>
      </c>
      <c r="I313" s="260">
        <f t="shared" si="70"/>
        <v>2.4986949111879094E-2</v>
      </c>
      <c r="K313">
        <f t="shared" si="71"/>
        <v>5047</v>
      </c>
      <c r="S313" t="s">
        <v>5199</v>
      </c>
      <c r="T313">
        <v>1.2450000000000001</v>
      </c>
      <c r="U313">
        <v>1.4E-2</v>
      </c>
      <c r="V313">
        <v>7.6550000000000002</v>
      </c>
      <c r="W313">
        <v>7.7549999999999999</v>
      </c>
      <c r="X313">
        <v>5.0000000000000001E-3</v>
      </c>
      <c r="Y313">
        <v>0</v>
      </c>
      <c r="Z313">
        <v>0</v>
      </c>
      <c r="AA313">
        <v>0</v>
      </c>
    </row>
    <row r="314" spans="2:27">
      <c r="B314">
        <f t="shared" si="75"/>
        <v>5047</v>
      </c>
      <c r="C314">
        <f t="shared" si="64"/>
        <v>1551.8100999999999</v>
      </c>
      <c r="D314" s="55">
        <f t="shared" si="65"/>
        <v>-2.3E-2</v>
      </c>
      <c r="E314" s="55">
        <f t="shared" si="66"/>
        <v>8.8780000000000001</v>
      </c>
      <c r="F314" s="55">
        <f t="shared" si="67"/>
        <v>-0.11500000000000002</v>
      </c>
      <c r="G314" s="55">
        <f t="shared" si="68"/>
        <v>44.39</v>
      </c>
      <c r="H314" s="260">
        <f t="shared" si="69"/>
        <v>-7.4107005747674947E-5</v>
      </c>
      <c r="I314" s="260">
        <f t="shared" si="70"/>
        <v>2.8605304218602523E-2</v>
      </c>
      <c r="K314">
        <f t="shared" si="71"/>
        <v>5047</v>
      </c>
      <c r="S314" t="s">
        <v>5200</v>
      </c>
      <c r="T314">
        <v>-6.8000000000000005E-2</v>
      </c>
      <c r="U314">
        <v>-2.3E-2</v>
      </c>
      <c r="V314">
        <v>-8.8780000000000001</v>
      </c>
      <c r="W314">
        <v>8.8780000000000001</v>
      </c>
      <c r="X314">
        <v>-3.0000000000000001E-3</v>
      </c>
      <c r="Y314">
        <v>0</v>
      </c>
      <c r="Z314">
        <v>0</v>
      </c>
      <c r="AA314">
        <v>0</v>
      </c>
    </row>
    <row r="315" spans="2:27">
      <c r="B315">
        <f>B314</f>
        <v>5047</v>
      </c>
      <c r="C315">
        <f t="shared" si="64"/>
        <v>1551.8100999999999</v>
      </c>
      <c r="D315" s="55">
        <f t="shared" si="65"/>
        <v>-1.7000000000000001E-2</v>
      </c>
      <c r="E315" s="55">
        <f t="shared" si="66"/>
        <v>7.7329999999999997</v>
      </c>
      <c r="F315" s="55">
        <f t="shared" si="67"/>
        <v>-8.5000000000000006E-2</v>
      </c>
      <c r="G315" s="55">
        <f t="shared" si="68"/>
        <v>38.664999999999999</v>
      </c>
      <c r="H315" s="260">
        <f t="shared" si="69"/>
        <v>-5.4774743378716257E-5</v>
      </c>
      <c r="I315" s="260">
        <f t="shared" si="70"/>
        <v>2.4916064149859574E-2</v>
      </c>
      <c r="K315">
        <f t="shared" si="71"/>
        <v>5047</v>
      </c>
      <c r="S315" t="s">
        <v>5201</v>
      </c>
      <c r="T315">
        <v>4.4999999999999998E-2</v>
      </c>
      <c r="U315">
        <v>-1.7000000000000001E-2</v>
      </c>
      <c r="V315">
        <v>7.7329999999999997</v>
      </c>
      <c r="W315">
        <v>7.7329999999999997</v>
      </c>
      <c r="X315">
        <v>5.0000000000000001E-3</v>
      </c>
      <c r="Y315">
        <v>0</v>
      </c>
      <c r="Z315">
        <v>0</v>
      </c>
      <c r="AA315">
        <v>0</v>
      </c>
    </row>
    <row r="316" spans="2:27">
      <c r="B316">
        <f t="shared" si="75"/>
        <v>5047</v>
      </c>
      <c r="C316">
        <f t="shared" si="64"/>
        <v>1551.8100999999999</v>
      </c>
      <c r="D316" s="55">
        <f t="shared" si="65"/>
        <v>-5.3999999999999999E-2</v>
      </c>
      <c r="E316" s="55">
        <f t="shared" si="66"/>
        <v>8.891</v>
      </c>
      <c r="F316" s="55">
        <f t="shared" si="67"/>
        <v>-0.27</v>
      </c>
      <c r="G316" s="55">
        <f t="shared" si="68"/>
        <v>44.455000000000005</v>
      </c>
      <c r="H316" s="260">
        <f t="shared" si="69"/>
        <v>-1.739903613206281E-4</v>
      </c>
      <c r="I316" s="260">
        <f t="shared" si="70"/>
        <v>2.8647190787068604E-2</v>
      </c>
      <c r="K316">
        <f t="shared" si="71"/>
        <v>5047</v>
      </c>
      <c r="S316" t="s">
        <v>5202</v>
      </c>
      <c r="T316">
        <v>-1.268</v>
      </c>
      <c r="U316">
        <v>-5.3999999999999999E-2</v>
      </c>
      <c r="V316">
        <v>-8.8000000000000007</v>
      </c>
      <c r="W316">
        <v>8.891</v>
      </c>
      <c r="X316">
        <v>-3.0000000000000001E-3</v>
      </c>
      <c r="Y316">
        <v>0</v>
      </c>
      <c r="Z316">
        <v>1E-3</v>
      </c>
      <c r="AA316">
        <v>0</v>
      </c>
    </row>
    <row r="317" spans="2:27">
      <c r="B317">
        <f>R317</f>
        <v>5048</v>
      </c>
      <c r="C317">
        <f t="shared" si="64"/>
        <v>1551.8100999999999</v>
      </c>
      <c r="D317" s="55">
        <f t="shared" si="65"/>
        <v>-2.3E-2</v>
      </c>
      <c r="E317" s="55">
        <f t="shared" si="66"/>
        <v>2.4860000000000002</v>
      </c>
      <c r="F317" s="55">
        <f t="shared" si="67"/>
        <v>-0.11500000000000002</v>
      </c>
      <c r="G317" s="55">
        <f t="shared" si="68"/>
        <v>12.430000000000001</v>
      </c>
      <c r="H317" s="260">
        <f t="shared" si="69"/>
        <v>-7.4107005747674947E-5</v>
      </c>
      <c r="I317" s="260">
        <f t="shared" si="70"/>
        <v>8.010000708205213E-3</v>
      </c>
      <c r="K317">
        <f t="shared" si="71"/>
        <v>5048</v>
      </c>
      <c r="R317">
        <v>5048</v>
      </c>
      <c r="S317" t="s">
        <v>5195</v>
      </c>
      <c r="T317">
        <v>1.966</v>
      </c>
      <c r="U317">
        <v>-2.3E-2</v>
      </c>
      <c r="V317">
        <v>1.5209999999999999</v>
      </c>
      <c r="W317">
        <v>2.4860000000000002</v>
      </c>
      <c r="X317">
        <v>2E-3</v>
      </c>
      <c r="Y317">
        <v>0</v>
      </c>
      <c r="Z317">
        <v>0</v>
      </c>
      <c r="AA317">
        <v>-1E-3</v>
      </c>
    </row>
    <row r="318" spans="2:27">
      <c r="B318">
        <f>B317</f>
        <v>5048</v>
      </c>
      <c r="C318">
        <f t="shared" si="64"/>
        <v>1551.8100999999999</v>
      </c>
      <c r="D318" s="55">
        <f t="shared" si="65"/>
        <v>-2.3E-2</v>
      </c>
      <c r="E318" s="55">
        <f t="shared" si="66"/>
        <v>3.6819999999999999</v>
      </c>
      <c r="F318" s="55">
        <f t="shared" si="67"/>
        <v>-0.11500000000000002</v>
      </c>
      <c r="G318" s="55">
        <f t="shared" si="68"/>
        <v>18.41</v>
      </c>
      <c r="H318" s="260">
        <f t="shared" si="69"/>
        <v>-7.4107005747674947E-5</v>
      </c>
      <c r="I318" s="260">
        <f t="shared" si="70"/>
        <v>1.1863565007084308E-2</v>
      </c>
      <c r="K318">
        <f t="shared" si="71"/>
        <v>5048</v>
      </c>
      <c r="S318" t="s">
        <v>5196</v>
      </c>
      <c r="T318">
        <v>1.623</v>
      </c>
      <c r="U318">
        <v>-2.3E-2</v>
      </c>
      <c r="V318">
        <v>-3.3050000000000002</v>
      </c>
      <c r="W318">
        <v>3.6819999999999999</v>
      </c>
      <c r="X318">
        <v>-1E-3</v>
      </c>
      <c r="Y318">
        <v>0</v>
      </c>
      <c r="Z318">
        <v>0</v>
      </c>
      <c r="AA318">
        <v>0</v>
      </c>
    </row>
    <row r="319" spans="2:27">
      <c r="B319">
        <f t="shared" ref="B319:B324" si="76">B318</f>
        <v>5048</v>
      </c>
      <c r="C319">
        <f t="shared" si="64"/>
        <v>1551.8100999999999</v>
      </c>
      <c r="D319" s="55">
        <f t="shared" si="65"/>
        <v>-1.4E-2</v>
      </c>
      <c r="E319" s="55">
        <f t="shared" si="66"/>
        <v>2.7759999999999998</v>
      </c>
      <c r="F319" s="55">
        <f t="shared" si="67"/>
        <v>-7.0000000000000007E-2</v>
      </c>
      <c r="G319" s="55">
        <f t="shared" si="68"/>
        <v>13.879999999999999</v>
      </c>
      <c r="H319" s="260">
        <f t="shared" si="69"/>
        <v>-4.5108612194236916E-5</v>
      </c>
      <c r="I319" s="260">
        <f t="shared" si="70"/>
        <v>8.9443933893715473E-3</v>
      </c>
      <c r="K319">
        <f t="shared" si="71"/>
        <v>5048</v>
      </c>
      <c r="S319" t="s">
        <v>5197</v>
      </c>
      <c r="T319">
        <v>-1.629</v>
      </c>
      <c r="U319">
        <v>-1.4E-2</v>
      </c>
      <c r="V319">
        <v>2.2469999999999999</v>
      </c>
      <c r="W319">
        <v>2.7759999999999998</v>
      </c>
      <c r="X319">
        <v>2E-3</v>
      </c>
      <c r="Y319">
        <v>0</v>
      </c>
      <c r="Z319">
        <v>0</v>
      </c>
      <c r="AA319">
        <v>0</v>
      </c>
    </row>
    <row r="320" spans="2:27">
      <c r="B320">
        <f t="shared" si="76"/>
        <v>5048</v>
      </c>
      <c r="C320">
        <f t="shared" si="64"/>
        <v>1551.8100999999999</v>
      </c>
      <c r="D320" s="55">
        <f t="shared" si="65"/>
        <v>-1.4999999999999999E-2</v>
      </c>
      <c r="E320" s="55">
        <f t="shared" si="66"/>
        <v>3.246</v>
      </c>
      <c r="F320" s="55">
        <f t="shared" si="67"/>
        <v>-7.4999999999999997E-2</v>
      </c>
      <c r="G320" s="55">
        <f t="shared" si="68"/>
        <v>16.23</v>
      </c>
      <c r="H320" s="260">
        <f t="shared" si="69"/>
        <v>-4.8330655922396692E-5</v>
      </c>
      <c r="I320" s="260">
        <f t="shared" si="70"/>
        <v>1.0458753941606645E-2</v>
      </c>
      <c r="K320">
        <f t="shared" si="71"/>
        <v>5048</v>
      </c>
      <c r="S320" t="s">
        <v>5198</v>
      </c>
      <c r="T320">
        <v>-1.972</v>
      </c>
      <c r="U320">
        <v>-1.4999999999999999E-2</v>
      </c>
      <c r="V320">
        <v>-2.5779999999999998</v>
      </c>
      <c r="W320">
        <v>3.246</v>
      </c>
      <c r="X320">
        <v>-1E-3</v>
      </c>
      <c r="Y320">
        <v>0</v>
      </c>
      <c r="Z320">
        <v>0</v>
      </c>
      <c r="AA320">
        <v>1E-3</v>
      </c>
    </row>
    <row r="321" spans="2:27">
      <c r="B321">
        <f t="shared" si="76"/>
        <v>5048</v>
      </c>
      <c r="C321">
        <f t="shared" si="64"/>
        <v>1551.8100999999999</v>
      </c>
      <c r="D321" s="55">
        <f t="shared" si="65"/>
        <v>-1.9E-2</v>
      </c>
      <c r="E321" s="55">
        <f t="shared" si="66"/>
        <v>7.4870000000000001</v>
      </c>
      <c r="F321" s="55">
        <f t="shared" si="67"/>
        <v>-9.5000000000000001E-2</v>
      </c>
      <c r="G321" s="55">
        <f t="shared" si="68"/>
        <v>37.435000000000002</v>
      </c>
      <c r="H321" s="260">
        <f t="shared" si="69"/>
        <v>-6.1218830835035816E-5</v>
      </c>
      <c r="I321" s="260">
        <f t="shared" si="70"/>
        <v>2.4123441392732269E-2</v>
      </c>
      <c r="K321">
        <f t="shared" si="71"/>
        <v>5048</v>
      </c>
      <c r="S321" t="s">
        <v>5199</v>
      </c>
      <c r="T321">
        <v>1.107</v>
      </c>
      <c r="U321">
        <v>-1.9E-2</v>
      </c>
      <c r="V321">
        <v>7.4050000000000002</v>
      </c>
      <c r="W321">
        <v>7.4870000000000001</v>
      </c>
      <c r="X321">
        <v>6.0000000000000001E-3</v>
      </c>
      <c r="Y321">
        <v>0</v>
      </c>
      <c r="Z321">
        <v>0</v>
      </c>
      <c r="AA321">
        <v>0</v>
      </c>
    </row>
    <row r="322" spans="2:27">
      <c r="B322">
        <f t="shared" si="76"/>
        <v>5048</v>
      </c>
      <c r="C322">
        <f t="shared" si="64"/>
        <v>1551.8100999999999</v>
      </c>
      <c r="D322" s="55">
        <f t="shared" si="65"/>
        <v>-2.1000000000000001E-2</v>
      </c>
      <c r="E322" s="55">
        <f t="shared" si="66"/>
        <v>8.68</v>
      </c>
      <c r="F322" s="55">
        <f t="shared" si="67"/>
        <v>-0.10500000000000001</v>
      </c>
      <c r="G322" s="55">
        <f t="shared" si="68"/>
        <v>43.4</v>
      </c>
      <c r="H322" s="260">
        <f t="shared" si="69"/>
        <v>-6.7662918291355381E-5</v>
      </c>
      <c r="I322" s="260">
        <f t="shared" si="70"/>
        <v>2.7967339560426886E-2</v>
      </c>
      <c r="K322">
        <f t="shared" si="71"/>
        <v>5048</v>
      </c>
      <c r="S322" t="s">
        <v>5200</v>
      </c>
      <c r="T322">
        <v>-3.5000000000000003E-2</v>
      </c>
      <c r="U322">
        <v>-2.1000000000000001E-2</v>
      </c>
      <c r="V322">
        <v>-8.68</v>
      </c>
      <c r="W322">
        <v>8.68</v>
      </c>
      <c r="X322">
        <v>-4.0000000000000001E-3</v>
      </c>
      <c r="Y322">
        <v>0</v>
      </c>
      <c r="Z322">
        <v>0</v>
      </c>
      <c r="AA322">
        <v>0</v>
      </c>
    </row>
    <row r="323" spans="2:27">
      <c r="B323">
        <f>B322</f>
        <v>5048</v>
      </c>
      <c r="C323">
        <f t="shared" si="64"/>
        <v>1551.8100999999999</v>
      </c>
      <c r="D323" s="55">
        <f t="shared" si="65"/>
        <v>-1.6E-2</v>
      </c>
      <c r="E323" s="55">
        <f t="shared" si="66"/>
        <v>7.6230000000000002</v>
      </c>
      <c r="F323" s="55">
        <f t="shared" si="67"/>
        <v>-0.08</v>
      </c>
      <c r="G323" s="55">
        <f t="shared" si="68"/>
        <v>38.115000000000002</v>
      </c>
      <c r="H323" s="260">
        <f t="shared" si="69"/>
        <v>-5.1552699650556475E-5</v>
      </c>
      <c r="I323" s="260">
        <f t="shared" si="70"/>
        <v>2.4561639339761999E-2</v>
      </c>
      <c r="K323">
        <f t="shared" si="71"/>
        <v>5048</v>
      </c>
      <c r="S323" t="s">
        <v>5201</v>
      </c>
      <c r="T323">
        <v>2.9000000000000001E-2</v>
      </c>
      <c r="U323">
        <v>-1.6E-2</v>
      </c>
      <c r="V323">
        <v>7.6230000000000002</v>
      </c>
      <c r="W323">
        <v>7.6230000000000002</v>
      </c>
      <c r="X323">
        <v>6.0000000000000001E-3</v>
      </c>
      <c r="Y323">
        <v>0</v>
      </c>
      <c r="Z323">
        <v>0</v>
      </c>
      <c r="AA323">
        <v>0</v>
      </c>
    </row>
    <row r="324" spans="2:27">
      <c r="B324">
        <f t="shared" si="76"/>
        <v>5048</v>
      </c>
      <c r="C324">
        <f t="shared" si="64"/>
        <v>1551.8100999999999</v>
      </c>
      <c r="D324" s="55">
        <f t="shared" si="65"/>
        <v>-1.9E-2</v>
      </c>
      <c r="E324" s="55">
        <f t="shared" si="66"/>
        <v>8.5350000000000001</v>
      </c>
      <c r="F324" s="55">
        <f t="shared" si="67"/>
        <v>-9.5000000000000001E-2</v>
      </c>
      <c r="G324" s="55">
        <f t="shared" si="68"/>
        <v>42.675000000000004</v>
      </c>
      <c r="H324" s="260">
        <f t="shared" si="69"/>
        <v>-6.1218830835035816E-5</v>
      </c>
      <c r="I324" s="260">
        <f t="shared" si="70"/>
        <v>2.7500143219843721E-2</v>
      </c>
      <c r="K324">
        <f t="shared" si="71"/>
        <v>5048</v>
      </c>
      <c r="S324" t="s">
        <v>5202</v>
      </c>
      <c r="T324">
        <v>-1.113</v>
      </c>
      <c r="U324">
        <v>-1.9E-2</v>
      </c>
      <c r="V324">
        <v>-8.4619999999999997</v>
      </c>
      <c r="W324">
        <v>8.5350000000000001</v>
      </c>
      <c r="X324">
        <v>-4.0000000000000001E-3</v>
      </c>
      <c r="Y324">
        <v>0</v>
      </c>
      <c r="Z324">
        <v>0</v>
      </c>
      <c r="AA324">
        <v>0</v>
      </c>
    </row>
    <row r="325" spans="2:27">
      <c r="B325">
        <f>R325</f>
        <v>5049</v>
      </c>
      <c r="C325">
        <f t="shared" si="64"/>
        <v>1551.8100999999999</v>
      </c>
      <c r="D325" s="55">
        <f t="shared" si="65"/>
        <v>-5.8999999999999997E-2</v>
      </c>
      <c r="E325" s="55">
        <f t="shared" si="66"/>
        <v>5.3780000000000001</v>
      </c>
      <c r="F325" s="55">
        <f t="shared" si="67"/>
        <v>-0.29499999999999998</v>
      </c>
      <c r="G325" s="55">
        <f t="shared" si="68"/>
        <v>26.89</v>
      </c>
      <c r="H325" s="260">
        <f t="shared" si="69"/>
        <v>-1.9010057996142699E-4</v>
      </c>
      <c r="I325" s="260">
        <f t="shared" si="70"/>
        <v>1.7328151170043295E-2</v>
      </c>
      <c r="K325">
        <f t="shared" si="71"/>
        <v>5049</v>
      </c>
      <c r="R325">
        <v>5049</v>
      </c>
      <c r="S325" t="s">
        <v>5195</v>
      </c>
      <c r="T325">
        <v>4.5469999999999997</v>
      </c>
      <c r="U325">
        <v>-5.8999999999999997E-2</v>
      </c>
      <c r="V325">
        <v>2.871</v>
      </c>
      <c r="W325">
        <v>5.3780000000000001</v>
      </c>
      <c r="X325">
        <v>1E-3</v>
      </c>
      <c r="Y325">
        <v>0</v>
      </c>
      <c r="Z325">
        <v>-1E-3</v>
      </c>
      <c r="AA325">
        <v>-2E-3</v>
      </c>
    </row>
    <row r="326" spans="2:27">
      <c r="B326">
        <f>B325</f>
        <v>5049</v>
      </c>
      <c r="C326">
        <f t="shared" si="64"/>
        <v>1551.8100999999999</v>
      </c>
      <c r="D326" s="55">
        <f t="shared" si="65"/>
        <v>-6.3E-2</v>
      </c>
      <c r="E326" s="55">
        <f t="shared" si="66"/>
        <v>5.3730000000000002</v>
      </c>
      <c r="F326" s="55">
        <f t="shared" si="67"/>
        <v>-0.315</v>
      </c>
      <c r="G326" s="55">
        <f t="shared" si="68"/>
        <v>26.865000000000002</v>
      </c>
      <c r="H326" s="260">
        <f t="shared" si="69"/>
        <v>-2.0298875487406612E-4</v>
      </c>
      <c r="I326" s="260">
        <f t="shared" si="70"/>
        <v>1.7312040951402496E-2</v>
      </c>
      <c r="K326">
        <f t="shared" si="71"/>
        <v>5049</v>
      </c>
      <c r="S326" t="s">
        <v>5196</v>
      </c>
      <c r="T326">
        <v>5.0730000000000004</v>
      </c>
      <c r="U326">
        <v>-6.3E-2</v>
      </c>
      <c r="V326">
        <v>-1.7709999999999999</v>
      </c>
      <c r="W326">
        <v>5.3730000000000002</v>
      </c>
      <c r="X326">
        <v>0</v>
      </c>
      <c r="Y326">
        <v>0</v>
      </c>
      <c r="Z326">
        <v>-1E-3</v>
      </c>
      <c r="AA326">
        <v>-2E-3</v>
      </c>
    </row>
    <row r="327" spans="2:27">
      <c r="B327">
        <f t="shared" ref="B327:B332" si="77">B326</f>
        <v>5049</v>
      </c>
      <c r="C327">
        <f t="shared" si="64"/>
        <v>1551.8100999999999</v>
      </c>
      <c r="D327" s="55">
        <f t="shared" si="65"/>
        <v>-6.6000000000000003E-2</v>
      </c>
      <c r="E327" s="55">
        <f t="shared" si="66"/>
        <v>5.5330000000000004</v>
      </c>
      <c r="F327" s="55">
        <f t="shared" si="67"/>
        <v>-0.33</v>
      </c>
      <c r="G327" s="55">
        <f t="shared" si="68"/>
        <v>27.665000000000003</v>
      </c>
      <c r="H327" s="260">
        <f t="shared" si="69"/>
        <v>-2.1265488605854546E-4</v>
      </c>
      <c r="I327" s="260">
        <f t="shared" si="70"/>
        <v>1.782756794790806E-2</v>
      </c>
      <c r="K327">
        <f t="shared" si="71"/>
        <v>5049</v>
      </c>
      <c r="S327" t="s">
        <v>5197</v>
      </c>
      <c r="T327">
        <v>-5.0259999999999998</v>
      </c>
      <c r="U327">
        <v>-6.6000000000000003E-2</v>
      </c>
      <c r="V327">
        <v>2.3130000000000002</v>
      </c>
      <c r="W327">
        <v>5.5330000000000004</v>
      </c>
      <c r="X327">
        <v>1E-3</v>
      </c>
      <c r="Y327">
        <v>0</v>
      </c>
      <c r="Z327">
        <v>1E-3</v>
      </c>
      <c r="AA327">
        <v>1E-3</v>
      </c>
    </row>
    <row r="328" spans="2:27">
      <c r="B328">
        <f t="shared" si="77"/>
        <v>5049</v>
      </c>
      <c r="C328">
        <f t="shared" si="64"/>
        <v>1551.8100999999999</v>
      </c>
      <c r="D328" s="55">
        <f t="shared" si="65"/>
        <v>-7.0000000000000007E-2</v>
      </c>
      <c r="E328" s="55">
        <f t="shared" si="66"/>
        <v>5.0670000000000002</v>
      </c>
      <c r="F328" s="55">
        <f t="shared" si="67"/>
        <v>-0.35000000000000003</v>
      </c>
      <c r="G328" s="55">
        <f t="shared" si="68"/>
        <v>25.335000000000001</v>
      </c>
      <c r="H328" s="260">
        <f t="shared" si="69"/>
        <v>-2.255430609711846E-4</v>
      </c>
      <c r="I328" s="260">
        <f t="shared" si="70"/>
        <v>1.6326095570585602E-2</v>
      </c>
      <c r="K328">
        <f t="shared" si="71"/>
        <v>5049</v>
      </c>
      <c r="S328" t="s">
        <v>5198</v>
      </c>
      <c r="T328">
        <v>-4.5</v>
      </c>
      <c r="U328">
        <v>-7.0000000000000007E-2</v>
      </c>
      <c r="V328">
        <v>-2.3290000000000002</v>
      </c>
      <c r="W328">
        <v>5.0670000000000002</v>
      </c>
      <c r="X328">
        <v>0</v>
      </c>
      <c r="Y328">
        <v>0</v>
      </c>
      <c r="Z328">
        <v>1E-3</v>
      </c>
      <c r="AA328">
        <v>1E-3</v>
      </c>
    </row>
    <row r="329" spans="2:27">
      <c r="B329">
        <f t="shared" si="77"/>
        <v>5049</v>
      </c>
      <c r="C329">
        <f t="shared" si="64"/>
        <v>1551.8100999999999</v>
      </c>
      <c r="D329" s="55">
        <f t="shared" si="65"/>
        <v>-5.7000000000000002E-2</v>
      </c>
      <c r="E329" s="55">
        <f t="shared" si="66"/>
        <v>8.1120000000000001</v>
      </c>
      <c r="F329" s="55">
        <f t="shared" si="67"/>
        <v>-0.28500000000000003</v>
      </c>
      <c r="G329" s="55">
        <f t="shared" si="68"/>
        <v>40.56</v>
      </c>
      <c r="H329" s="260">
        <f t="shared" si="69"/>
        <v>-1.8365649250510745E-4</v>
      </c>
      <c r="I329" s="260">
        <f t="shared" si="70"/>
        <v>2.6137218722832131E-2</v>
      </c>
      <c r="K329">
        <f t="shared" si="71"/>
        <v>5049</v>
      </c>
      <c r="S329" t="s">
        <v>5199</v>
      </c>
      <c r="T329">
        <v>0.58299999999999996</v>
      </c>
      <c r="U329">
        <v>-5.7000000000000002E-2</v>
      </c>
      <c r="V329">
        <v>8.0909999999999993</v>
      </c>
      <c r="W329">
        <v>8.1120000000000001</v>
      </c>
      <c r="X329">
        <v>2E-3</v>
      </c>
      <c r="Y329">
        <v>0</v>
      </c>
      <c r="Z329">
        <v>0</v>
      </c>
      <c r="AA329">
        <v>0</v>
      </c>
    </row>
    <row r="330" spans="2:27">
      <c r="B330">
        <f t="shared" si="77"/>
        <v>5049</v>
      </c>
      <c r="C330">
        <f t="shared" si="64"/>
        <v>1551.8100999999999</v>
      </c>
      <c r="D330" s="55">
        <f t="shared" si="65"/>
        <v>-7.0000000000000007E-2</v>
      </c>
      <c r="E330" s="55">
        <f t="shared" si="66"/>
        <v>7.742</v>
      </c>
      <c r="F330" s="55">
        <f t="shared" si="67"/>
        <v>-0.35000000000000003</v>
      </c>
      <c r="G330" s="55">
        <f t="shared" si="68"/>
        <v>38.71</v>
      </c>
      <c r="H330" s="260">
        <f t="shared" si="69"/>
        <v>-2.255430609711846E-4</v>
      </c>
      <c r="I330" s="260">
        <f t="shared" si="70"/>
        <v>2.4945062543413013E-2</v>
      </c>
      <c r="K330">
        <f t="shared" si="71"/>
        <v>5049</v>
      </c>
      <c r="S330" t="s">
        <v>5200</v>
      </c>
      <c r="T330">
        <v>2.3359999999999999</v>
      </c>
      <c r="U330">
        <v>-7.0000000000000007E-2</v>
      </c>
      <c r="V330">
        <v>-7.3810000000000002</v>
      </c>
      <c r="W330">
        <v>7.742</v>
      </c>
      <c r="X330">
        <v>-1E-3</v>
      </c>
      <c r="Y330">
        <v>0</v>
      </c>
      <c r="Z330">
        <v>-1E-3</v>
      </c>
      <c r="AA330">
        <v>-1E-3</v>
      </c>
    </row>
    <row r="331" spans="2:27">
      <c r="B331">
        <f>B330</f>
        <v>5049</v>
      </c>
      <c r="C331">
        <f t="shared" si="64"/>
        <v>1551.8100999999999</v>
      </c>
      <c r="D331" s="55">
        <f t="shared" si="65"/>
        <v>-5.8999999999999997E-2</v>
      </c>
      <c r="E331" s="55">
        <f t="shared" si="66"/>
        <v>8.2469999999999999</v>
      </c>
      <c r="F331" s="55">
        <f t="shared" si="67"/>
        <v>-0.29499999999999998</v>
      </c>
      <c r="G331" s="55">
        <f t="shared" si="68"/>
        <v>41.234999999999999</v>
      </c>
      <c r="H331" s="260">
        <f t="shared" si="69"/>
        <v>-1.9010057996142699E-4</v>
      </c>
      <c r="I331" s="260">
        <f t="shared" si="70"/>
        <v>2.6572194626133701E-2</v>
      </c>
      <c r="K331">
        <f t="shared" si="71"/>
        <v>5049</v>
      </c>
      <c r="S331" t="s">
        <v>5201</v>
      </c>
      <c r="T331">
        <v>-2.2890000000000001</v>
      </c>
      <c r="U331">
        <v>-5.8999999999999997E-2</v>
      </c>
      <c r="V331">
        <v>7.923</v>
      </c>
      <c r="W331">
        <v>8.2469999999999999</v>
      </c>
      <c r="X331">
        <v>2E-3</v>
      </c>
      <c r="Y331">
        <v>0</v>
      </c>
      <c r="Z331">
        <v>0</v>
      </c>
      <c r="AA331">
        <v>0</v>
      </c>
    </row>
    <row r="332" spans="2:27">
      <c r="B332">
        <f t="shared" si="77"/>
        <v>5049</v>
      </c>
      <c r="C332">
        <f t="shared" si="64"/>
        <v>1551.8100999999999</v>
      </c>
      <c r="D332" s="55">
        <f t="shared" si="65"/>
        <v>-7.1999999999999995E-2</v>
      </c>
      <c r="E332" s="55">
        <f t="shared" si="66"/>
        <v>7.5679999999999996</v>
      </c>
      <c r="F332" s="55">
        <f t="shared" si="67"/>
        <v>-0.36</v>
      </c>
      <c r="G332" s="55">
        <f t="shared" si="68"/>
        <v>37.840000000000003</v>
      </c>
      <c r="H332" s="260">
        <f t="shared" si="69"/>
        <v>-2.3198714842750411E-4</v>
      </c>
      <c r="I332" s="260">
        <f t="shared" si="70"/>
        <v>2.4384426934713214E-2</v>
      </c>
      <c r="K332">
        <f t="shared" si="71"/>
        <v>5049</v>
      </c>
      <c r="S332" t="s">
        <v>5202</v>
      </c>
      <c r="T332">
        <v>-0.53600000000000003</v>
      </c>
      <c r="U332">
        <v>-7.1999999999999995E-2</v>
      </c>
      <c r="V332">
        <v>-7.5490000000000004</v>
      </c>
      <c r="W332">
        <v>7.5679999999999996</v>
      </c>
      <c r="X332">
        <v>-1E-3</v>
      </c>
      <c r="Y332">
        <v>0</v>
      </c>
      <c r="Z332">
        <v>0</v>
      </c>
      <c r="AA332">
        <v>0</v>
      </c>
    </row>
    <row r="333" spans="2:27">
      <c r="B333">
        <f>R333</f>
        <v>5050</v>
      </c>
      <c r="C333">
        <f t="shared" si="64"/>
        <v>1551.8100999999999</v>
      </c>
      <c r="D333" s="55">
        <f t="shared" si="65"/>
        <v>-5.8000000000000003E-2</v>
      </c>
      <c r="E333" s="55">
        <f t="shared" si="66"/>
        <v>2.3159999999999998</v>
      </c>
      <c r="F333" s="55">
        <f t="shared" si="67"/>
        <v>-0.29000000000000004</v>
      </c>
      <c r="G333" s="55">
        <f t="shared" si="68"/>
        <v>11.58</v>
      </c>
      <c r="H333" s="260">
        <f t="shared" si="69"/>
        <v>-1.8687853623326723E-4</v>
      </c>
      <c r="I333" s="260">
        <f t="shared" si="70"/>
        <v>7.4622532744180493E-3</v>
      </c>
      <c r="K333">
        <f t="shared" si="71"/>
        <v>5050</v>
      </c>
      <c r="R333">
        <v>5050</v>
      </c>
      <c r="S333" t="s">
        <v>5195</v>
      </c>
      <c r="T333">
        <v>1.9570000000000001</v>
      </c>
      <c r="U333">
        <v>-5.8000000000000003E-2</v>
      </c>
      <c r="V333">
        <v>1.238</v>
      </c>
      <c r="W333">
        <v>2.3159999999999998</v>
      </c>
      <c r="X333">
        <v>2E-3</v>
      </c>
      <c r="Y333">
        <v>0</v>
      </c>
      <c r="Z333">
        <v>0</v>
      </c>
      <c r="AA333">
        <v>0</v>
      </c>
    </row>
    <row r="334" spans="2:27">
      <c r="B334">
        <f>B333</f>
        <v>5050</v>
      </c>
      <c r="C334">
        <f t="shared" si="64"/>
        <v>1551.8100999999999</v>
      </c>
      <c r="D334" s="55">
        <f t="shared" si="65"/>
        <v>-0.05</v>
      </c>
      <c r="E334" s="55">
        <f t="shared" si="66"/>
        <v>3.851</v>
      </c>
      <c r="F334" s="55">
        <f t="shared" si="67"/>
        <v>-0.25000000000000006</v>
      </c>
      <c r="G334" s="55">
        <f t="shared" si="68"/>
        <v>19.255000000000003</v>
      </c>
      <c r="H334" s="260">
        <f t="shared" si="69"/>
        <v>-1.6110218640798902E-4</v>
      </c>
      <c r="I334" s="260">
        <f t="shared" si="70"/>
        <v>1.2408090397143313E-2</v>
      </c>
      <c r="K334">
        <f t="shared" si="71"/>
        <v>5050</v>
      </c>
      <c r="S334" t="s">
        <v>5196</v>
      </c>
      <c r="T334">
        <v>1.6160000000000001</v>
      </c>
      <c r="U334">
        <v>-0.05</v>
      </c>
      <c r="V334">
        <v>-3.4940000000000002</v>
      </c>
      <c r="W334">
        <v>3.851</v>
      </c>
      <c r="X334">
        <v>0</v>
      </c>
      <c r="Y334">
        <v>0</v>
      </c>
      <c r="Z334">
        <v>0</v>
      </c>
      <c r="AA334">
        <v>0</v>
      </c>
    </row>
    <row r="335" spans="2:27">
      <c r="B335">
        <f t="shared" ref="B335:B340" si="78">B334</f>
        <v>5050</v>
      </c>
      <c r="C335">
        <f t="shared" si="64"/>
        <v>1551.8100999999999</v>
      </c>
      <c r="D335" s="55">
        <f t="shared" si="65"/>
        <v>1.4999999999999999E-2</v>
      </c>
      <c r="E335" s="55">
        <f t="shared" si="66"/>
        <v>3.0139999999999998</v>
      </c>
      <c r="F335" s="55">
        <f t="shared" si="67"/>
        <v>7.4999999999999997E-2</v>
      </c>
      <c r="G335" s="55">
        <f t="shared" si="68"/>
        <v>15.07</v>
      </c>
      <c r="H335" s="260">
        <f t="shared" si="69"/>
        <v>4.8330655922396692E-5</v>
      </c>
      <c r="I335" s="260">
        <f t="shared" si="70"/>
        <v>9.711239796673576E-3</v>
      </c>
      <c r="K335">
        <f t="shared" si="71"/>
        <v>5050</v>
      </c>
      <c r="S335" t="s">
        <v>5197</v>
      </c>
      <c r="T335">
        <v>-1.6140000000000001</v>
      </c>
      <c r="U335">
        <v>1.4999999999999999E-2</v>
      </c>
      <c r="V335">
        <v>2.5449999999999999</v>
      </c>
      <c r="W335">
        <v>3.0139999999999998</v>
      </c>
      <c r="X335">
        <v>3.0000000000000001E-3</v>
      </c>
      <c r="Y335">
        <v>0</v>
      </c>
      <c r="Z335">
        <v>0</v>
      </c>
      <c r="AA335">
        <v>0</v>
      </c>
    </row>
    <row r="336" spans="2:27">
      <c r="B336">
        <f t="shared" si="78"/>
        <v>5050</v>
      </c>
      <c r="C336">
        <f t="shared" si="64"/>
        <v>1551.8100999999999</v>
      </c>
      <c r="D336" s="55">
        <f t="shared" si="65"/>
        <v>2.3E-2</v>
      </c>
      <c r="E336" s="55">
        <f t="shared" si="66"/>
        <v>2.9329999999999998</v>
      </c>
      <c r="F336" s="55">
        <f t="shared" si="67"/>
        <v>0.11500000000000002</v>
      </c>
      <c r="G336" s="55">
        <f t="shared" si="68"/>
        <v>14.664999999999999</v>
      </c>
      <c r="H336" s="260">
        <f t="shared" si="69"/>
        <v>7.4107005747674947E-5</v>
      </c>
      <c r="I336" s="260">
        <f t="shared" si="70"/>
        <v>9.4502542546926332E-3</v>
      </c>
      <c r="K336">
        <f t="shared" si="71"/>
        <v>5050</v>
      </c>
      <c r="S336" t="s">
        <v>5198</v>
      </c>
      <c r="T336">
        <v>-1.954</v>
      </c>
      <c r="U336">
        <v>2.3E-2</v>
      </c>
      <c r="V336">
        <v>-2.1869999999999998</v>
      </c>
      <c r="W336">
        <v>2.9329999999999998</v>
      </c>
      <c r="X336">
        <v>0</v>
      </c>
      <c r="Y336">
        <v>0</v>
      </c>
      <c r="Z336">
        <v>0</v>
      </c>
      <c r="AA336">
        <v>0</v>
      </c>
    </row>
    <row r="337" spans="2:27">
      <c r="B337">
        <f t="shared" si="78"/>
        <v>5050</v>
      </c>
      <c r="C337">
        <f t="shared" si="64"/>
        <v>1551.8100999999999</v>
      </c>
      <c r="D337" s="55">
        <f t="shared" si="65"/>
        <v>-4.2000000000000003E-2</v>
      </c>
      <c r="E337" s="55">
        <f t="shared" si="66"/>
        <v>7.3010000000000002</v>
      </c>
      <c r="F337" s="55">
        <f t="shared" si="67"/>
        <v>-0.21000000000000002</v>
      </c>
      <c r="G337" s="55">
        <f t="shared" si="68"/>
        <v>36.505000000000003</v>
      </c>
      <c r="H337" s="260">
        <f t="shared" si="69"/>
        <v>-1.3532583658271076E-4</v>
      </c>
      <c r="I337" s="260">
        <f t="shared" si="70"/>
        <v>2.3524141259294553E-2</v>
      </c>
      <c r="K337">
        <f t="shared" si="71"/>
        <v>5050</v>
      </c>
      <c r="S337" t="s">
        <v>5199</v>
      </c>
      <c r="T337">
        <v>1.1040000000000001</v>
      </c>
      <c r="U337">
        <v>-4.2000000000000003E-2</v>
      </c>
      <c r="V337">
        <v>7.2160000000000002</v>
      </c>
      <c r="W337">
        <v>7.3010000000000002</v>
      </c>
      <c r="X337">
        <v>5.0000000000000001E-3</v>
      </c>
      <c r="Y337">
        <v>0</v>
      </c>
      <c r="Z337">
        <v>0</v>
      </c>
      <c r="AA337">
        <v>0</v>
      </c>
    </row>
    <row r="338" spans="2:27">
      <c r="B338">
        <f t="shared" si="78"/>
        <v>5050</v>
      </c>
      <c r="C338">
        <f t="shared" si="64"/>
        <v>1551.8100999999999</v>
      </c>
      <c r="D338" s="55">
        <f t="shared" si="65"/>
        <v>-1.4999999999999999E-2</v>
      </c>
      <c r="E338" s="55">
        <f t="shared" si="66"/>
        <v>8.5579999999999998</v>
      </c>
      <c r="F338" s="55">
        <f t="shared" si="67"/>
        <v>-7.4999999999999997E-2</v>
      </c>
      <c r="G338" s="55">
        <f t="shared" si="68"/>
        <v>42.79</v>
      </c>
      <c r="H338" s="260">
        <f t="shared" si="69"/>
        <v>-4.8330655922396692E-5</v>
      </c>
      <c r="I338" s="260">
        <f t="shared" si="70"/>
        <v>2.7574250225591391E-2</v>
      </c>
      <c r="K338">
        <f t="shared" si="71"/>
        <v>5050</v>
      </c>
      <c r="S338" t="s">
        <v>5200</v>
      </c>
      <c r="T338">
        <v>-0.03</v>
      </c>
      <c r="U338">
        <v>-1.4999999999999999E-2</v>
      </c>
      <c r="V338">
        <v>-8.5579999999999998</v>
      </c>
      <c r="W338">
        <v>8.5579999999999998</v>
      </c>
      <c r="X338">
        <v>-3.0000000000000001E-3</v>
      </c>
      <c r="Y338">
        <v>0</v>
      </c>
      <c r="Z338">
        <v>0</v>
      </c>
      <c r="AA338">
        <v>0</v>
      </c>
    </row>
    <row r="339" spans="2:27">
      <c r="B339">
        <f>B338</f>
        <v>5050</v>
      </c>
      <c r="C339">
        <f t="shared" si="64"/>
        <v>1551.8100999999999</v>
      </c>
      <c r="D339" s="55">
        <f t="shared" si="65"/>
        <v>-0.02</v>
      </c>
      <c r="E339" s="55">
        <f t="shared" si="66"/>
        <v>7.609</v>
      </c>
      <c r="F339" s="55">
        <f t="shared" si="67"/>
        <v>-0.1</v>
      </c>
      <c r="G339" s="55">
        <f t="shared" si="68"/>
        <v>38.045000000000002</v>
      </c>
      <c r="H339" s="260">
        <f t="shared" si="69"/>
        <v>-6.4440874563195599E-5</v>
      </c>
      <c r="I339" s="260">
        <f t="shared" si="70"/>
        <v>2.4516530727567765E-2</v>
      </c>
      <c r="K339">
        <f t="shared" si="71"/>
        <v>5050</v>
      </c>
      <c r="S339" t="s">
        <v>5201</v>
      </c>
      <c r="T339">
        <v>3.3000000000000002E-2</v>
      </c>
      <c r="U339">
        <v>-0.02</v>
      </c>
      <c r="V339">
        <v>7.609</v>
      </c>
      <c r="W339">
        <v>7.609</v>
      </c>
      <c r="X339">
        <v>5.0000000000000001E-3</v>
      </c>
      <c r="Y339">
        <v>0</v>
      </c>
      <c r="Z339">
        <v>0</v>
      </c>
      <c r="AA339">
        <v>0</v>
      </c>
    </row>
    <row r="340" spans="2:27">
      <c r="B340">
        <f t="shared" si="78"/>
        <v>5050</v>
      </c>
      <c r="C340">
        <f t="shared" si="64"/>
        <v>1551.8100999999999</v>
      </c>
      <c r="D340" s="55">
        <f t="shared" si="65"/>
        <v>7.0000000000000001E-3</v>
      </c>
      <c r="E340" s="55">
        <f t="shared" si="66"/>
        <v>8.24</v>
      </c>
      <c r="F340" s="55">
        <f t="shared" si="67"/>
        <v>3.5000000000000003E-2</v>
      </c>
      <c r="G340" s="55">
        <f t="shared" si="68"/>
        <v>41.2</v>
      </c>
      <c r="H340" s="260">
        <f t="shared" si="69"/>
        <v>2.2554306097118458E-5</v>
      </c>
      <c r="I340" s="260">
        <f t="shared" si="70"/>
        <v>2.6549640320036583E-2</v>
      </c>
      <c r="K340">
        <f t="shared" si="71"/>
        <v>5050</v>
      </c>
      <c r="S340" t="s">
        <v>5202</v>
      </c>
      <c r="T340">
        <v>-1.1020000000000001</v>
      </c>
      <c r="U340">
        <v>7.0000000000000001E-3</v>
      </c>
      <c r="V340">
        <v>-8.1660000000000004</v>
      </c>
      <c r="W340">
        <v>8.24</v>
      </c>
      <c r="X340">
        <v>-3.0000000000000001E-3</v>
      </c>
      <c r="Y340">
        <v>0</v>
      </c>
      <c r="Z340">
        <v>0</v>
      </c>
      <c r="AA340">
        <v>0</v>
      </c>
    </row>
    <row r="341" spans="2:27">
      <c r="B341">
        <f>R341</f>
        <v>5051</v>
      </c>
      <c r="C341">
        <f t="shared" si="64"/>
        <v>1551.8100999999999</v>
      </c>
      <c r="D341" s="55">
        <f t="shared" si="65"/>
        <v>-1.2E-2</v>
      </c>
      <c r="E341" s="55">
        <f t="shared" si="66"/>
        <v>2.173</v>
      </c>
      <c r="F341" s="55">
        <f t="shared" si="67"/>
        <v>-6.0000000000000012E-2</v>
      </c>
      <c r="G341" s="55">
        <f t="shared" si="68"/>
        <v>10.865</v>
      </c>
      <c r="H341" s="260">
        <f t="shared" si="69"/>
        <v>-3.8664524737917365E-5</v>
      </c>
      <c r="I341" s="260">
        <f t="shared" si="70"/>
        <v>7.0015010212912008E-3</v>
      </c>
      <c r="K341">
        <f t="shared" si="71"/>
        <v>5051</v>
      </c>
      <c r="R341">
        <v>5051</v>
      </c>
      <c r="S341" t="s">
        <v>5195</v>
      </c>
      <c r="T341">
        <v>2.0739999999999998</v>
      </c>
      <c r="U341">
        <v>-1.2E-2</v>
      </c>
      <c r="V341">
        <v>0.64700000000000002</v>
      </c>
      <c r="W341">
        <v>2.173</v>
      </c>
      <c r="X341">
        <v>1E-3</v>
      </c>
      <c r="Y341">
        <v>0</v>
      </c>
      <c r="Z341">
        <v>-1E-3</v>
      </c>
      <c r="AA341">
        <v>-1E-3</v>
      </c>
    </row>
    <row r="342" spans="2:27">
      <c r="B342">
        <f>B341</f>
        <v>5051</v>
      </c>
      <c r="C342">
        <f t="shared" si="64"/>
        <v>1551.8100999999999</v>
      </c>
      <c r="D342" s="55">
        <f t="shared" si="65"/>
        <v>-1.4E-2</v>
      </c>
      <c r="E342" s="55">
        <f t="shared" si="66"/>
        <v>4.21</v>
      </c>
      <c r="F342" s="55">
        <f t="shared" si="67"/>
        <v>-7.0000000000000007E-2</v>
      </c>
      <c r="G342" s="55">
        <f t="shared" si="68"/>
        <v>21.05</v>
      </c>
      <c r="H342" s="260">
        <f t="shared" si="69"/>
        <v>-4.5108612194236916E-5</v>
      </c>
      <c r="I342" s="260">
        <f t="shared" si="70"/>
        <v>1.3564804095552671E-2</v>
      </c>
      <c r="K342">
        <f t="shared" si="71"/>
        <v>5051</v>
      </c>
      <c r="S342" t="s">
        <v>5196</v>
      </c>
      <c r="T342">
        <v>1.8220000000000001</v>
      </c>
      <c r="U342">
        <v>-1.4E-2</v>
      </c>
      <c r="V342">
        <v>-3.7949999999999999</v>
      </c>
      <c r="W342">
        <v>4.21</v>
      </c>
      <c r="X342">
        <v>-2E-3</v>
      </c>
      <c r="Y342">
        <v>0</v>
      </c>
      <c r="Z342">
        <v>0</v>
      </c>
      <c r="AA342">
        <v>0</v>
      </c>
    </row>
    <row r="343" spans="2:27">
      <c r="B343">
        <f t="shared" ref="B343:B348" si="79">B342</f>
        <v>5051</v>
      </c>
      <c r="C343">
        <f t="shared" si="64"/>
        <v>1551.8100999999999</v>
      </c>
      <c r="D343" s="55">
        <f t="shared" si="65"/>
        <v>-0.01</v>
      </c>
      <c r="E343" s="55">
        <f t="shared" si="66"/>
        <v>3.42</v>
      </c>
      <c r="F343" s="55">
        <f t="shared" si="67"/>
        <v>-0.05</v>
      </c>
      <c r="G343" s="55">
        <f t="shared" si="68"/>
        <v>17.100000000000001</v>
      </c>
      <c r="H343" s="260">
        <f t="shared" si="69"/>
        <v>-3.2220437281597799E-5</v>
      </c>
      <c r="I343" s="260">
        <f t="shared" si="70"/>
        <v>1.1019389550306447E-2</v>
      </c>
      <c r="K343">
        <f t="shared" si="71"/>
        <v>5051</v>
      </c>
      <c r="S343" t="s">
        <v>5197</v>
      </c>
      <c r="T343">
        <v>-1.73</v>
      </c>
      <c r="U343">
        <v>-0.01</v>
      </c>
      <c r="V343">
        <v>2.9510000000000001</v>
      </c>
      <c r="W343">
        <v>3.42</v>
      </c>
      <c r="X343">
        <v>3.0000000000000001E-3</v>
      </c>
      <c r="Y343">
        <v>0</v>
      </c>
      <c r="Z343">
        <v>1E-3</v>
      </c>
      <c r="AA343">
        <v>1E-3</v>
      </c>
    </row>
    <row r="344" spans="2:27">
      <c r="B344">
        <f t="shared" si="79"/>
        <v>5051</v>
      </c>
      <c r="C344">
        <f t="shared" si="64"/>
        <v>1551.8100999999999</v>
      </c>
      <c r="D344" s="55">
        <f t="shared" si="65"/>
        <v>-1.2E-2</v>
      </c>
      <c r="E344" s="55">
        <f t="shared" si="66"/>
        <v>2.4809999999999999</v>
      </c>
      <c r="F344" s="55">
        <f t="shared" si="67"/>
        <v>-6.0000000000000012E-2</v>
      </c>
      <c r="G344" s="55">
        <f t="shared" si="68"/>
        <v>12.404999999999999</v>
      </c>
      <c r="H344" s="260">
        <f t="shared" si="69"/>
        <v>-3.8664524737917365E-5</v>
      </c>
      <c r="I344" s="260">
        <f t="shared" si="70"/>
        <v>7.9938904895644133E-3</v>
      </c>
      <c r="K344">
        <f t="shared" si="71"/>
        <v>5051</v>
      </c>
      <c r="S344" t="s">
        <v>5198</v>
      </c>
      <c r="T344">
        <v>-1.982</v>
      </c>
      <c r="U344">
        <v>-1.2E-2</v>
      </c>
      <c r="V344">
        <v>-1.492</v>
      </c>
      <c r="W344">
        <v>2.4809999999999999</v>
      </c>
      <c r="X344">
        <v>-1E-3</v>
      </c>
      <c r="Y344">
        <v>0</v>
      </c>
      <c r="Z344">
        <v>2E-3</v>
      </c>
      <c r="AA344">
        <v>2E-3</v>
      </c>
    </row>
    <row r="345" spans="2:27">
      <c r="B345">
        <f t="shared" si="79"/>
        <v>5051</v>
      </c>
      <c r="C345">
        <f t="shared" si="64"/>
        <v>1551.8100999999999</v>
      </c>
      <c r="D345" s="55">
        <f t="shared" si="65"/>
        <v>-8.9999999999999993E-3</v>
      </c>
      <c r="E345" s="55">
        <f t="shared" si="66"/>
        <v>6.7169999999999996</v>
      </c>
      <c r="F345" s="55">
        <f t="shared" si="67"/>
        <v>-4.4999999999999998E-2</v>
      </c>
      <c r="G345" s="55">
        <f t="shared" si="68"/>
        <v>33.585000000000001</v>
      </c>
      <c r="H345" s="260">
        <f t="shared" si="69"/>
        <v>-2.8998393553438013E-5</v>
      </c>
      <c r="I345" s="260">
        <f t="shared" si="70"/>
        <v>2.1642467722049238E-2</v>
      </c>
      <c r="K345">
        <f t="shared" si="71"/>
        <v>5051</v>
      </c>
      <c r="S345" t="s">
        <v>5199</v>
      </c>
      <c r="T345">
        <v>1.0369999999999999</v>
      </c>
      <c r="U345">
        <v>-8.9999999999999993E-3</v>
      </c>
      <c r="V345">
        <v>6.6369999999999996</v>
      </c>
      <c r="W345">
        <v>6.7169999999999996</v>
      </c>
      <c r="X345">
        <v>6.0000000000000001E-3</v>
      </c>
      <c r="Y345">
        <v>0</v>
      </c>
      <c r="Z345">
        <v>-1E-3</v>
      </c>
      <c r="AA345">
        <v>-1E-3</v>
      </c>
    </row>
    <row r="346" spans="2:27">
      <c r="B346">
        <f t="shared" si="79"/>
        <v>5051</v>
      </c>
      <c r="C346">
        <f t="shared" si="64"/>
        <v>1551.8100999999999</v>
      </c>
      <c r="D346" s="55">
        <f t="shared" si="65"/>
        <v>-1.6E-2</v>
      </c>
      <c r="E346" s="55">
        <f t="shared" si="66"/>
        <v>8.1750000000000007</v>
      </c>
      <c r="F346" s="55">
        <f t="shared" si="67"/>
        <v>-0.08</v>
      </c>
      <c r="G346" s="55">
        <f t="shared" si="68"/>
        <v>40.875000000000007</v>
      </c>
      <c r="H346" s="260">
        <f t="shared" si="69"/>
        <v>-5.1552699650556475E-5</v>
      </c>
      <c r="I346" s="260">
        <f t="shared" si="70"/>
        <v>2.6340207477706202E-2</v>
      </c>
      <c r="K346">
        <f t="shared" si="71"/>
        <v>5051</v>
      </c>
      <c r="S346" t="s">
        <v>5200</v>
      </c>
      <c r="T346">
        <v>0.19700000000000001</v>
      </c>
      <c r="U346">
        <v>-1.6E-2</v>
      </c>
      <c r="V346">
        <v>-8.1720000000000006</v>
      </c>
      <c r="W346">
        <v>8.1750000000000007</v>
      </c>
      <c r="X346">
        <v>-6.0000000000000001E-3</v>
      </c>
      <c r="Y346">
        <v>0</v>
      </c>
      <c r="Z346">
        <v>2E-3</v>
      </c>
      <c r="AA346">
        <v>2E-3</v>
      </c>
    </row>
    <row r="347" spans="2:27">
      <c r="B347">
        <f>B346</f>
        <v>5051</v>
      </c>
      <c r="C347">
        <f t="shared" si="64"/>
        <v>1551.8100999999999</v>
      </c>
      <c r="D347" s="55">
        <f t="shared" si="65"/>
        <v>-8.0000000000000002E-3</v>
      </c>
      <c r="E347" s="55">
        <f t="shared" si="66"/>
        <v>7.3289999999999997</v>
      </c>
      <c r="F347" s="55">
        <f t="shared" si="67"/>
        <v>-0.04</v>
      </c>
      <c r="G347" s="55">
        <f t="shared" si="68"/>
        <v>36.644999999999996</v>
      </c>
      <c r="H347" s="260">
        <f t="shared" si="69"/>
        <v>-2.5776349825278237E-5</v>
      </c>
      <c r="I347" s="260">
        <f t="shared" si="70"/>
        <v>2.3614358483683023E-2</v>
      </c>
      <c r="K347">
        <f t="shared" si="71"/>
        <v>5051</v>
      </c>
      <c r="S347" t="s">
        <v>5201</v>
      </c>
      <c r="T347">
        <v>-0.104</v>
      </c>
      <c r="U347">
        <v>-8.0000000000000002E-3</v>
      </c>
      <c r="V347">
        <v>7.3280000000000003</v>
      </c>
      <c r="W347">
        <v>7.3289999999999997</v>
      </c>
      <c r="X347">
        <v>6.0000000000000001E-3</v>
      </c>
      <c r="Y347">
        <v>0</v>
      </c>
      <c r="Z347">
        <v>-1E-3</v>
      </c>
      <c r="AA347">
        <v>-1E-3</v>
      </c>
    </row>
    <row r="348" spans="2:27">
      <c r="B348">
        <f t="shared" si="79"/>
        <v>5051</v>
      </c>
      <c r="C348">
        <f t="shared" si="64"/>
        <v>1551.8100999999999</v>
      </c>
      <c r="D348" s="55">
        <f t="shared" si="65"/>
        <v>-1.6E-2</v>
      </c>
      <c r="E348" s="55">
        <f t="shared" si="66"/>
        <v>7.5410000000000004</v>
      </c>
      <c r="F348" s="55">
        <f t="shared" si="67"/>
        <v>-0.08</v>
      </c>
      <c r="G348" s="55">
        <f t="shared" si="68"/>
        <v>37.705000000000005</v>
      </c>
      <c r="H348" s="260">
        <f t="shared" si="69"/>
        <v>-5.1552699650556475E-5</v>
      </c>
      <c r="I348" s="260">
        <f t="shared" si="70"/>
        <v>2.4297431754052901E-2</v>
      </c>
      <c r="K348">
        <f t="shared" si="71"/>
        <v>5051</v>
      </c>
      <c r="S348" t="s">
        <v>5202</v>
      </c>
      <c r="T348">
        <v>-0.94399999999999995</v>
      </c>
      <c r="U348">
        <v>-1.6E-2</v>
      </c>
      <c r="V348">
        <v>-7.4809999999999999</v>
      </c>
      <c r="W348">
        <v>7.5410000000000004</v>
      </c>
      <c r="X348">
        <v>-6.0000000000000001E-3</v>
      </c>
      <c r="Y348">
        <v>0</v>
      </c>
      <c r="Z348">
        <v>3.0000000000000001E-3</v>
      </c>
      <c r="AA348">
        <v>2E-3</v>
      </c>
    </row>
    <row r="349" spans="2:27">
      <c r="B349">
        <f>R349</f>
        <v>5052</v>
      </c>
      <c r="C349">
        <f t="shared" si="64"/>
        <v>1551.8100999999999</v>
      </c>
      <c r="D349" s="55">
        <f t="shared" si="65"/>
        <v>-2.4E-2</v>
      </c>
      <c r="E349" s="55">
        <f t="shared" si="66"/>
        <v>5.5709999999999997</v>
      </c>
      <c r="F349" s="55">
        <f t="shared" si="67"/>
        <v>-0.12000000000000002</v>
      </c>
      <c r="G349" s="55">
        <f t="shared" si="68"/>
        <v>27.855000000000004</v>
      </c>
      <c r="H349" s="260">
        <f t="shared" si="69"/>
        <v>-7.7329049475834729E-5</v>
      </c>
      <c r="I349" s="260">
        <f t="shared" si="70"/>
        <v>1.7950005609578133E-2</v>
      </c>
      <c r="K349">
        <f t="shared" si="71"/>
        <v>5052</v>
      </c>
      <c r="R349">
        <v>5052</v>
      </c>
      <c r="S349" t="s">
        <v>5195</v>
      </c>
      <c r="T349">
        <v>4.57</v>
      </c>
      <c r="U349">
        <v>-2.4E-2</v>
      </c>
      <c r="V349">
        <v>3.1859999999999999</v>
      </c>
      <c r="W349">
        <v>5.5709999999999997</v>
      </c>
      <c r="X349">
        <v>2E-3</v>
      </c>
      <c r="Y349">
        <v>0</v>
      </c>
      <c r="Z349">
        <v>-1E-3</v>
      </c>
      <c r="AA349">
        <v>-1E-3</v>
      </c>
    </row>
    <row r="350" spans="2:27">
      <c r="B350">
        <f>B349</f>
        <v>5052</v>
      </c>
      <c r="C350">
        <f t="shared" ref="C350:C413" si="80">VLOOKUP(B350,$M$28:$O$126,3,0)</f>
        <v>1551.8100999999999</v>
      </c>
      <c r="D350" s="55">
        <f t="shared" ref="D350:D413" si="81">U350</f>
        <v>-2.5000000000000001E-2</v>
      </c>
      <c r="E350" s="55">
        <f t="shared" ref="E350:E413" si="82">W350</f>
        <v>5.23</v>
      </c>
      <c r="F350" s="55">
        <f t="shared" ref="F350:F413" si="83">$D$24*D350/$D$25</f>
        <v>-0.12500000000000003</v>
      </c>
      <c r="G350" s="55">
        <f t="shared" ref="G350:G413" si="84">$D$24*E350/$D$25</f>
        <v>26.150000000000002</v>
      </c>
      <c r="H350" s="260">
        <f t="shared" ref="H350:H413" si="85">F350/C350</f>
        <v>-8.0551093203994512E-5</v>
      </c>
      <c r="I350" s="260">
        <f t="shared" ref="I350:I413" si="86">G350/C350</f>
        <v>1.6851288698275648E-2</v>
      </c>
      <c r="K350">
        <f t="shared" ref="K350:K413" si="87">B350</f>
        <v>5052</v>
      </c>
      <c r="S350" t="s">
        <v>5196</v>
      </c>
      <c r="T350">
        <v>5.0940000000000003</v>
      </c>
      <c r="U350">
        <v>-2.5000000000000001E-2</v>
      </c>
      <c r="V350">
        <v>-1.1830000000000001</v>
      </c>
      <c r="W350">
        <v>5.23</v>
      </c>
      <c r="X350">
        <v>-1E-3</v>
      </c>
      <c r="Y350">
        <v>0</v>
      </c>
      <c r="Z350">
        <v>-1E-3</v>
      </c>
      <c r="AA350">
        <v>-1E-3</v>
      </c>
    </row>
    <row r="351" spans="2:27">
      <c r="B351">
        <f t="shared" ref="B351:B356" si="88">B350</f>
        <v>5052</v>
      </c>
      <c r="C351">
        <f t="shared" si="80"/>
        <v>1551.8100999999999</v>
      </c>
      <c r="D351" s="55">
        <f t="shared" si="81"/>
        <v>-0.02</v>
      </c>
      <c r="E351" s="55">
        <f t="shared" si="82"/>
        <v>5.2279999999999998</v>
      </c>
      <c r="F351" s="55">
        <f t="shared" si="83"/>
        <v>-0.1</v>
      </c>
      <c r="G351" s="55">
        <f t="shared" si="84"/>
        <v>26.14</v>
      </c>
      <c r="H351" s="260">
        <f t="shared" si="85"/>
        <v>-6.4440874563195599E-5</v>
      </c>
      <c r="I351" s="260">
        <f t="shared" si="86"/>
        <v>1.6844844610819327E-2</v>
      </c>
      <c r="K351">
        <f t="shared" si="87"/>
        <v>5052</v>
      </c>
      <c r="S351" t="s">
        <v>5197</v>
      </c>
      <c r="T351">
        <v>-4.9770000000000003</v>
      </c>
      <c r="U351">
        <v>-0.02</v>
      </c>
      <c r="V351">
        <v>1.6</v>
      </c>
      <c r="W351">
        <v>5.2279999999999998</v>
      </c>
      <c r="X351">
        <v>1E-3</v>
      </c>
      <c r="Y351">
        <v>0</v>
      </c>
      <c r="Z351">
        <v>4.0000000000000001E-3</v>
      </c>
      <c r="AA351">
        <v>4.0000000000000001E-3</v>
      </c>
    </row>
    <row r="352" spans="2:27">
      <c r="B352">
        <f t="shared" si="88"/>
        <v>5052</v>
      </c>
      <c r="C352">
        <f t="shared" si="80"/>
        <v>1551.8100999999999</v>
      </c>
      <c r="D352" s="55">
        <f t="shared" si="81"/>
        <v>-0.02</v>
      </c>
      <c r="E352" s="55">
        <f t="shared" si="82"/>
        <v>5.2430000000000003</v>
      </c>
      <c r="F352" s="55">
        <f t="shared" si="83"/>
        <v>-0.1</v>
      </c>
      <c r="G352" s="55">
        <f t="shared" si="84"/>
        <v>26.215000000000003</v>
      </c>
      <c r="H352" s="260">
        <f t="shared" si="85"/>
        <v>-6.4440874563195599E-5</v>
      </c>
      <c r="I352" s="260">
        <f t="shared" si="86"/>
        <v>1.6893175266741726E-2</v>
      </c>
      <c r="K352">
        <f t="shared" si="87"/>
        <v>5052</v>
      </c>
      <c r="S352" t="s">
        <v>5198</v>
      </c>
      <c r="T352">
        <v>-4.452</v>
      </c>
      <c r="U352">
        <v>-0.02</v>
      </c>
      <c r="V352">
        <v>-2.7690000000000001</v>
      </c>
      <c r="W352">
        <v>5.2430000000000003</v>
      </c>
      <c r="X352">
        <v>-2E-3</v>
      </c>
      <c r="Y352">
        <v>0</v>
      </c>
      <c r="Z352">
        <v>4.0000000000000001E-3</v>
      </c>
      <c r="AA352">
        <v>4.0000000000000001E-3</v>
      </c>
    </row>
    <row r="353" spans="2:27">
      <c r="B353">
        <f t="shared" si="88"/>
        <v>5052</v>
      </c>
      <c r="C353">
        <f t="shared" si="80"/>
        <v>1551.8100999999999</v>
      </c>
      <c r="D353" s="55">
        <f t="shared" si="81"/>
        <v>-2.1999999999999999E-2</v>
      </c>
      <c r="E353" s="55">
        <f t="shared" si="82"/>
        <v>7.7519999999999998</v>
      </c>
      <c r="F353" s="55">
        <f t="shared" si="83"/>
        <v>-0.11000000000000001</v>
      </c>
      <c r="G353" s="55">
        <f t="shared" si="84"/>
        <v>38.760000000000005</v>
      </c>
      <c r="H353" s="260">
        <f t="shared" si="85"/>
        <v>-7.0884962019515164E-5</v>
      </c>
      <c r="I353" s="260">
        <f t="shared" si="86"/>
        <v>2.4977282980694616E-2</v>
      </c>
      <c r="K353">
        <f t="shared" si="87"/>
        <v>5052</v>
      </c>
      <c r="S353" t="s">
        <v>5199</v>
      </c>
      <c r="T353">
        <v>0.61699999999999999</v>
      </c>
      <c r="U353">
        <v>-2.1999999999999999E-2</v>
      </c>
      <c r="V353">
        <v>7.7279999999999998</v>
      </c>
      <c r="W353">
        <v>7.7519999999999998</v>
      </c>
      <c r="X353">
        <v>4.0000000000000001E-3</v>
      </c>
      <c r="Y353">
        <v>0</v>
      </c>
      <c r="Z353">
        <v>1E-3</v>
      </c>
      <c r="AA353">
        <v>1E-3</v>
      </c>
    </row>
    <row r="354" spans="2:27">
      <c r="B354">
        <f t="shared" si="88"/>
        <v>5052</v>
      </c>
      <c r="C354">
        <f t="shared" si="80"/>
        <v>1551.8100999999999</v>
      </c>
      <c r="D354" s="55">
        <f t="shared" si="81"/>
        <v>-2.3E-2</v>
      </c>
      <c r="E354" s="55">
        <f t="shared" si="82"/>
        <v>7.2329999999999997</v>
      </c>
      <c r="F354" s="55">
        <f t="shared" si="83"/>
        <v>-0.11500000000000002</v>
      </c>
      <c r="G354" s="55">
        <f t="shared" si="84"/>
        <v>36.164999999999999</v>
      </c>
      <c r="H354" s="260">
        <f t="shared" si="85"/>
        <v>-7.4107005747674947E-5</v>
      </c>
      <c r="I354" s="260">
        <f t="shared" si="86"/>
        <v>2.3305042285779686E-2</v>
      </c>
      <c r="K354">
        <f t="shared" si="87"/>
        <v>5052</v>
      </c>
      <c r="S354" t="s">
        <v>5200</v>
      </c>
      <c r="T354">
        <v>2.3650000000000002</v>
      </c>
      <c r="U354">
        <v>-2.3E-2</v>
      </c>
      <c r="V354">
        <v>-6.835</v>
      </c>
      <c r="W354">
        <v>7.2329999999999997</v>
      </c>
      <c r="X354">
        <v>-4.0000000000000001E-3</v>
      </c>
      <c r="Y354">
        <v>0</v>
      </c>
      <c r="Z354">
        <v>0</v>
      </c>
      <c r="AA354">
        <v>0</v>
      </c>
    </row>
    <row r="355" spans="2:27">
      <c r="B355">
        <f>B354</f>
        <v>5052</v>
      </c>
      <c r="C355">
        <f t="shared" si="80"/>
        <v>1551.8100999999999</v>
      </c>
      <c r="D355" s="55">
        <f t="shared" si="81"/>
        <v>-2.1000000000000001E-2</v>
      </c>
      <c r="E355" s="55">
        <f t="shared" si="82"/>
        <v>7.5919999999999996</v>
      </c>
      <c r="F355" s="55">
        <f t="shared" si="83"/>
        <v>-0.10500000000000001</v>
      </c>
      <c r="G355" s="55">
        <f t="shared" si="84"/>
        <v>37.96</v>
      </c>
      <c r="H355" s="260">
        <f t="shared" si="85"/>
        <v>-6.7662918291355381E-5</v>
      </c>
      <c r="I355" s="260">
        <f t="shared" si="86"/>
        <v>2.4461755984189048E-2</v>
      </c>
      <c r="K355">
        <f t="shared" si="87"/>
        <v>5052</v>
      </c>
      <c r="S355" t="s">
        <v>5201</v>
      </c>
      <c r="T355">
        <v>-2.2469999999999999</v>
      </c>
      <c r="U355">
        <v>-2.1000000000000001E-2</v>
      </c>
      <c r="V355">
        <v>7.2519999999999998</v>
      </c>
      <c r="W355">
        <v>7.5919999999999996</v>
      </c>
      <c r="X355">
        <v>4.0000000000000001E-3</v>
      </c>
      <c r="Y355">
        <v>0</v>
      </c>
      <c r="Z355">
        <v>3.0000000000000001E-3</v>
      </c>
      <c r="AA355">
        <v>2E-3</v>
      </c>
    </row>
    <row r="356" spans="2:27">
      <c r="B356">
        <f t="shared" si="88"/>
        <v>5052</v>
      </c>
      <c r="C356">
        <f t="shared" si="80"/>
        <v>1551.8100999999999</v>
      </c>
      <c r="D356" s="55">
        <f t="shared" si="81"/>
        <v>-2.1999999999999999E-2</v>
      </c>
      <c r="E356" s="55">
        <f t="shared" si="82"/>
        <v>7.3280000000000003</v>
      </c>
      <c r="F356" s="55">
        <f t="shared" si="83"/>
        <v>-0.11000000000000001</v>
      </c>
      <c r="G356" s="55">
        <f t="shared" si="84"/>
        <v>36.640000000000008</v>
      </c>
      <c r="H356" s="260">
        <f t="shared" si="85"/>
        <v>-7.0884962019515164E-5</v>
      </c>
      <c r="I356" s="260">
        <f t="shared" si="86"/>
        <v>2.3611136439954869E-2</v>
      </c>
      <c r="K356">
        <f t="shared" si="87"/>
        <v>5052</v>
      </c>
      <c r="S356" t="s">
        <v>5202</v>
      </c>
      <c r="T356">
        <v>-0.499</v>
      </c>
      <c r="U356">
        <v>-2.1999999999999999E-2</v>
      </c>
      <c r="V356">
        <v>-7.3109999999999999</v>
      </c>
      <c r="W356">
        <v>7.3280000000000003</v>
      </c>
      <c r="X356">
        <v>-4.0000000000000001E-3</v>
      </c>
      <c r="Y356">
        <v>0</v>
      </c>
      <c r="Z356">
        <v>2E-3</v>
      </c>
      <c r="AA356">
        <v>2E-3</v>
      </c>
    </row>
    <row r="357" spans="2:27">
      <c r="B357">
        <f>R357</f>
        <v>6088</v>
      </c>
      <c r="C357">
        <f t="shared" si="80"/>
        <v>1601.75</v>
      </c>
      <c r="D357" s="55">
        <f t="shared" si="81"/>
        <v>1.2999999999999999E-2</v>
      </c>
      <c r="E357" s="55">
        <f t="shared" si="82"/>
        <v>3.9020000000000001</v>
      </c>
      <c r="F357" s="55">
        <f t="shared" si="83"/>
        <v>6.5000000000000002E-2</v>
      </c>
      <c r="G357" s="55">
        <f t="shared" si="84"/>
        <v>19.510000000000002</v>
      </c>
      <c r="H357" s="260">
        <f t="shared" si="85"/>
        <v>4.0580614952395817E-5</v>
      </c>
      <c r="I357" s="260">
        <f t="shared" si="86"/>
        <v>1.2180427657249884E-2</v>
      </c>
      <c r="K357">
        <f t="shared" si="87"/>
        <v>6088</v>
      </c>
      <c r="R357">
        <v>6088</v>
      </c>
      <c r="S357" t="s">
        <v>5195</v>
      </c>
      <c r="T357">
        <v>3.7639999999999998</v>
      </c>
      <c r="U357">
        <v>1.2999999999999999E-2</v>
      </c>
      <c r="V357">
        <v>1.0289999999999999</v>
      </c>
      <c r="W357">
        <v>3.9020000000000001</v>
      </c>
      <c r="X357">
        <v>0</v>
      </c>
      <c r="Y357">
        <v>0</v>
      </c>
      <c r="Z357">
        <v>-4.0000000000000001E-3</v>
      </c>
      <c r="AA357">
        <v>-4.0000000000000001E-3</v>
      </c>
    </row>
    <row r="358" spans="2:27">
      <c r="B358">
        <f>B357</f>
        <v>6088</v>
      </c>
      <c r="C358">
        <f t="shared" si="80"/>
        <v>1601.75</v>
      </c>
      <c r="D358" s="55">
        <f t="shared" si="81"/>
        <v>-2.5000000000000001E-2</v>
      </c>
      <c r="E358" s="55">
        <f t="shared" si="82"/>
        <v>2.9590000000000001</v>
      </c>
      <c r="F358" s="55">
        <f t="shared" si="83"/>
        <v>-0.12500000000000003</v>
      </c>
      <c r="G358" s="55">
        <f t="shared" si="84"/>
        <v>14.795000000000002</v>
      </c>
      <c r="H358" s="260">
        <f t="shared" si="85"/>
        <v>-7.8039644139222744E-5</v>
      </c>
      <c r="I358" s="260">
        <f t="shared" si="86"/>
        <v>9.2367722803184029E-3</v>
      </c>
      <c r="K358">
        <f t="shared" si="87"/>
        <v>6088</v>
      </c>
      <c r="S358" t="s">
        <v>5196</v>
      </c>
      <c r="T358">
        <v>2.948</v>
      </c>
      <c r="U358">
        <v>-2.5000000000000001E-2</v>
      </c>
      <c r="V358">
        <v>-0.26100000000000001</v>
      </c>
      <c r="W358">
        <v>2.9590000000000001</v>
      </c>
      <c r="X358">
        <v>0</v>
      </c>
      <c r="Y358">
        <v>0</v>
      </c>
      <c r="Z358">
        <v>-4.0000000000000001E-3</v>
      </c>
      <c r="AA358">
        <v>-3.0000000000000001E-3</v>
      </c>
    </row>
    <row r="359" spans="2:27">
      <c r="B359">
        <f t="shared" ref="B359:B364" si="89">B358</f>
        <v>6088</v>
      </c>
      <c r="C359">
        <f t="shared" si="80"/>
        <v>1601.75</v>
      </c>
      <c r="D359" s="55">
        <f t="shared" si="81"/>
        <v>-4.3999999999999997E-2</v>
      </c>
      <c r="E359" s="55">
        <f t="shared" si="82"/>
        <v>3.0030000000000001</v>
      </c>
      <c r="F359" s="55">
        <f t="shared" si="83"/>
        <v>-0.22000000000000003</v>
      </c>
      <c r="G359" s="55">
        <f t="shared" si="84"/>
        <v>15.015000000000001</v>
      </c>
      <c r="H359" s="260">
        <f t="shared" si="85"/>
        <v>-1.3734977368503202E-4</v>
      </c>
      <c r="I359" s="260">
        <f t="shared" si="86"/>
        <v>9.374122054003434E-3</v>
      </c>
      <c r="K359">
        <f t="shared" si="87"/>
        <v>6088</v>
      </c>
      <c r="S359" t="s">
        <v>5197</v>
      </c>
      <c r="T359">
        <v>-2.9969999999999999</v>
      </c>
      <c r="U359">
        <v>-4.3999999999999997E-2</v>
      </c>
      <c r="V359">
        <v>-0.19800000000000001</v>
      </c>
      <c r="W359">
        <v>3.0030000000000001</v>
      </c>
      <c r="X359">
        <v>-1E-3</v>
      </c>
      <c r="Y359">
        <v>1E-3</v>
      </c>
      <c r="Z359">
        <v>-1E-3</v>
      </c>
      <c r="AA359">
        <v>-1E-3</v>
      </c>
    </row>
    <row r="360" spans="2:27">
      <c r="B360">
        <f t="shared" si="89"/>
        <v>6088</v>
      </c>
      <c r="C360">
        <f t="shared" si="80"/>
        <v>1601.75</v>
      </c>
      <c r="D360" s="55">
        <f t="shared" si="81"/>
        <v>-8.2000000000000003E-2</v>
      </c>
      <c r="E360" s="55">
        <f t="shared" si="82"/>
        <v>4.0940000000000003</v>
      </c>
      <c r="F360" s="55">
        <f t="shared" si="83"/>
        <v>-0.41000000000000003</v>
      </c>
      <c r="G360" s="55">
        <f t="shared" si="84"/>
        <v>20.470000000000002</v>
      </c>
      <c r="H360" s="260">
        <f t="shared" si="85"/>
        <v>-2.5597003277665054E-4</v>
      </c>
      <c r="I360" s="260">
        <f t="shared" si="86"/>
        <v>1.2779772124239116E-2</v>
      </c>
      <c r="K360">
        <f t="shared" si="87"/>
        <v>6088</v>
      </c>
      <c r="S360" t="s">
        <v>5198</v>
      </c>
      <c r="T360">
        <v>-3.8130000000000002</v>
      </c>
      <c r="U360">
        <v>-8.2000000000000003E-2</v>
      </c>
      <c r="V360">
        <v>-1.488</v>
      </c>
      <c r="W360">
        <v>4.0940000000000003</v>
      </c>
      <c r="X360">
        <v>-1E-3</v>
      </c>
      <c r="Y360">
        <v>1E-3</v>
      </c>
      <c r="Z360">
        <v>0</v>
      </c>
      <c r="AA360">
        <v>0</v>
      </c>
    </row>
    <row r="361" spans="2:27">
      <c r="B361">
        <f t="shared" si="89"/>
        <v>6088</v>
      </c>
      <c r="C361">
        <f t="shared" si="80"/>
        <v>1601.75</v>
      </c>
      <c r="D361" s="55">
        <f t="shared" si="81"/>
        <v>3.6999999999999998E-2</v>
      </c>
      <c r="E361" s="55">
        <f t="shared" si="82"/>
        <v>3.1560000000000001</v>
      </c>
      <c r="F361" s="55">
        <f t="shared" si="83"/>
        <v>0.185</v>
      </c>
      <c r="G361" s="55">
        <f t="shared" si="84"/>
        <v>15.780000000000001</v>
      </c>
      <c r="H361" s="260">
        <f t="shared" si="85"/>
        <v>1.1549867332604963E-4</v>
      </c>
      <c r="I361" s="260">
        <f t="shared" si="86"/>
        <v>9.8517246761354767E-3</v>
      </c>
      <c r="K361">
        <f t="shared" si="87"/>
        <v>6088</v>
      </c>
      <c r="S361" t="s">
        <v>5199</v>
      </c>
      <c r="T361">
        <v>2.351</v>
      </c>
      <c r="U361">
        <v>3.6999999999999998E-2</v>
      </c>
      <c r="V361">
        <v>2.105</v>
      </c>
      <c r="W361">
        <v>3.1560000000000001</v>
      </c>
      <c r="X361">
        <v>0</v>
      </c>
      <c r="Y361">
        <v>0</v>
      </c>
      <c r="Z361">
        <v>-4.0000000000000001E-3</v>
      </c>
      <c r="AA361">
        <v>-3.0000000000000001E-3</v>
      </c>
    </row>
    <row r="362" spans="2:27">
      <c r="B362">
        <f t="shared" si="89"/>
        <v>6088</v>
      </c>
      <c r="C362">
        <f t="shared" si="80"/>
        <v>1601.75</v>
      </c>
      <c r="D362" s="55">
        <f t="shared" si="81"/>
        <v>-8.7999999999999995E-2</v>
      </c>
      <c r="E362" s="55">
        <f t="shared" si="82"/>
        <v>2.2290000000000001</v>
      </c>
      <c r="F362" s="55">
        <f t="shared" si="83"/>
        <v>-0.44000000000000006</v>
      </c>
      <c r="G362" s="55">
        <f t="shared" si="84"/>
        <v>11.145000000000001</v>
      </c>
      <c r="H362" s="260">
        <f t="shared" si="85"/>
        <v>-2.7469954737006404E-4</v>
      </c>
      <c r="I362" s="260">
        <f t="shared" si="86"/>
        <v>6.9580146714530991E-3</v>
      </c>
      <c r="K362">
        <f t="shared" si="87"/>
        <v>6088</v>
      </c>
      <c r="S362" t="s">
        <v>5200</v>
      </c>
      <c r="T362">
        <v>-0.371</v>
      </c>
      <c r="U362">
        <v>-8.7999999999999995E-2</v>
      </c>
      <c r="V362">
        <v>-2.1960000000000002</v>
      </c>
      <c r="W362">
        <v>2.2290000000000001</v>
      </c>
      <c r="X362">
        <v>-1E-3</v>
      </c>
      <c r="Y362">
        <v>0</v>
      </c>
      <c r="Z362">
        <v>-2E-3</v>
      </c>
      <c r="AA362">
        <v>-2E-3</v>
      </c>
    </row>
    <row r="363" spans="2:27">
      <c r="B363">
        <f>B362</f>
        <v>6088</v>
      </c>
      <c r="C363">
        <f t="shared" si="80"/>
        <v>1601.75</v>
      </c>
      <c r="D363" s="55">
        <f t="shared" si="81"/>
        <v>0.02</v>
      </c>
      <c r="E363" s="55">
        <f t="shared" si="82"/>
        <v>1.7669999999999999</v>
      </c>
      <c r="F363" s="55">
        <f t="shared" si="83"/>
        <v>0.1</v>
      </c>
      <c r="G363" s="55">
        <f t="shared" si="84"/>
        <v>8.8350000000000009</v>
      </c>
      <c r="H363" s="260">
        <f t="shared" si="85"/>
        <v>6.243171531137819E-5</v>
      </c>
      <c r="I363" s="260">
        <f t="shared" si="86"/>
        <v>5.5158420477602627E-3</v>
      </c>
      <c r="K363">
        <f t="shared" si="87"/>
        <v>6088</v>
      </c>
      <c r="S363" t="s">
        <v>5201</v>
      </c>
      <c r="T363">
        <v>0.32200000000000001</v>
      </c>
      <c r="U363">
        <v>0.02</v>
      </c>
      <c r="V363">
        <v>1.7370000000000001</v>
      </c>
      <c r="W363">
        <v>1.7669999999999999</v>
      </c>
      <c r="X363">
        <v>0</v>
      </c>
      <c r="Y363">
        <v>0</v>
      </c>
      <c r="Z363">
        <v>-3.0000000000000001E-3</v>
      </c>
      <c r="AA363">
        <v>-2E-3</v>
      </c>
    </row>
    <row r="364" spans="2:27">
      <c r="B364">
        <f t="shared" si="89"/>
        <v>6088</v>
      </c>
      <c r="C364">
        <f t="shared" si="80"/>
        <v>1601.75</v>
      </c>
      <c r="D364" s="55">
        <f t="shared" si="81"/>
        <v>-0.105</v>
      </c>
      <c r="E364" s="55">
        <f t="shared" si="82"/>
        <v>3.5129999999999999</v>
      </c>
      <c r="F364" s="55">
        <f t="shared" si="83"/>
        <v>-0.52500000000000002</v>
      </c>
      <c r="G364" s="55">
        <f t="shared" si="84"/>
        <v>17.565000000000001</v>
      </c>
      <c r="H364" s="260">
        <f t="shared" si="85"/>
        <v>-3.2776650538473548E-4</v>
      </c>
      <c r="I364" s="260">
        <f t="shared" si="86"/>
        <v>1.0966130794443578E-2</v>
      </c>
      <c r="K364">
        <f t="shared" si="87"/>
        <v>6088</v>
      </c>
      <c r="S364" t="s">
        <v>5202</v>
      </c>
      <c r="T364">
        <v>-2.4</v>
      </c>
      <c r="U364">
        <v>-0.105</v>
      </c>
      <c r="V364">
        <v>-2.5640000000000001</v>
      </c>
      <c r="W364">
        <v>3.5129999999999999</v>
      </c>
      <c r="X364">
        <v>-1E-3</v>
      </c>
      <c r="Y364">
        <v>0</v>
      </c>
      <c r="Z364">
        <v>-1E-3</v>
      </c>
      <c r="AA364">
        <v>-1E-3</v>
      </c>
    </row>
    <row r="365" spans="2:27">
      <c r="B365">
        <f>R365</f>
        <v>6089</v>
      </c>
      <c r="C365">
        <f t="shared" si="80"/>
        <v>1601.75</v>
      </c>
      <c r="D365" s="55">
        <f t="shared" si="81"/>
        <v>-1.7000000000000001E-2</v>
      </c>
      <c r="E365" s="55">
        <f t="shared" si="82"/>
        <v>5.1719999999999997</v>
      </c>
      <c r="F365" s="55">
        <f t="shared" si="83"/>
        <v>-8.5000000000000006E-2</v>
      </c>
      <c r="G365" s="55">
        <f t="shared" si="84"/>
        <v>25.86</v>
      </c>
      <c r="H365" s="260">
        <f t="shared" si="85"/>
        <v>-5.3066958014671455E-5</v>
      </c>
      <c r="I365" s="260">
        <f t="shared" si="86"/>
        <v>1.6144841579522395E-2</v>
      </c>
      <c r="K365">
        <f t="shared" si="87"/>
        <v>6089</v>
      </c>
      <c r="R365">
        <v>6089</v>
      </c>
      <c r="S365" t="s">
        <v>5195</v>
      </c>
      <c r="T365">
        <v>5.16</v>
      </c>
      <c r="U365">
        <v>-1.7000000000000001E-2</v>
      </c>
      <c r="V365">
        <v>0.34899999999999998</v>
      </c>
      <c r="W365">
        <v>5.1719999999999997</v>
      </c>
      <c r="X365">
        <v>0</v>
      </c>
      <c r="Y365">
        <v>1E-3</v>
      </c>
      <c r="Z365">
        <v>-5.0000000000000001E-3</v>
      </c>
      <c r="AA365">
        <v>-5.0000000000000001E-3</v>
      </c>
    </row>
    <row r="366" spans="2:27">
      <c r="B366">
        <f>B365</f>
        <v>6089</v>
      </c>
      <c r="C366">
        <f t="shared" si="80"/>
        <v>1601.75</v>
      </c>
      <c r="D366" s="55">
        <f t="shared" si="81"/>
        <v>-5.7000000000000002E-2</v>
      </c>
      <c r="E366" s="55">
        <f t="shared" si="82"/>
        <v>5.718</v>
      </c>
      <c r="F366" s="55">
        <f t="shared" si="83"/>
        <v>-0.28500000000000003</v>
      </c>
      <c r="G366" s="55">
        <f t="shared" si="84"/>
        <v>28.59</v>
      </c>
      <c r="H366" s="260">
        <f t="shared" si="85"/>
        <v>-1.7793038863742782E-4</v>
      </c>
      <c r="I366" s="260">
        <f t="shared" si="86"/>
        <v>1.7849227407523021E-2</v>
      </c>
      <c r="K366">
        <f t="shared" si="87"/>
        <v>6089</v>
      </c>
      <c r="S366" t="s">
        <v>5196</v>
      </c>
      <c r="T366">
        <v>5.6150000000000002</v>
      </c>
      <c r="U366">
        <v>-5.7000000000000002E-2</v>
      </c>
      <c r="V366">
        <v>-1.08</v>
      </c>
      <c r="W366">
        <v>5.718</v>
      </c>
      <c r="X366">
        <v>0</v>
      </c>
      <c r="Y366">
        <v>1E-3</v>
      </c>
      <c r="Z366">
        <v>-5.0000000000000001E-3</v>
      </c>
      <c r="AA366">
        <v>-5.0000000000000001E-3</v>
      </c>
    </row>
    <row r="367" spans="2:27">
      <c r="B367">
        <f t="shared" ref="B367:B372" si="90">B366</f>
        <v>6089</v>
      </c>
      <c r="C367">
        <f t="shared" si="80"/>
        <v>1601.75</v>
      </c>
      <c r="D367" s="55">
        <f t="shared" si="81"/>
        <v>1E-3</v>
      </c>
      <c r="E367" s="55">
        <f t="shared" si="82"/>
        <v>5.8250000000000002</v>
      </c>
      <c r="F367" s="55">
        <f t="shared" si="83"/>
        <v>5.0000000000000001E-3</v>
      </c>
      <c r="G367" s="55">
        <f t="shared" si="84"/>
        <v>29.125000000000004</v>
      </c>
      <c r="H367" s="260">
        <f t="shared" si="85"/>
        <v>3.1215857655689091E-6</v>
      </c>
      <c r="I367" s="260">
        <f t="shared" si="86"/>
        <v>1.8183237084438898E-2</v>
      </c>
      <c r="K367">
        <f t="shared" si="87"/>
        <v>6089</v>
      </c>
      <c r="S367" t="s">
        <v>5197</v>
      </c>
      <c r="T367">
        <v>-5.6840000000000002</v>
      </c>
      <c r="U367">
        <v>1E-3</v>
      </c>
      <c r="V367">
        <v>1.272</v>
      </c>
      <c r="W367">
        <v>5.8250000000000002</v>
      </c>
      <c r="X367">
        <v>0</v>
      </c>
      <c r="Y367">
        <v>-1E-3</v>
      </c>
      <c r="Z367">
        <v>-1E-3</v>
      </c>
      <c r="AA367">
        <v>0</v>
      </c>
    </row>
    <row r="368" spans="2:27">
      <c r="B368">
        <f t="shared" si="90"/>
        <v>6089</v>
      </c>
      <c r="C368">
        <f t="shared" si="80"/>
        <v>1601.75</v>
      </c>
      <c r="D368" s="55">
        <f t="shared" si="81"/>
        <v>-0.04</v>
      </c>
      <c r="E368" s="55">
        <f t="shared" si="82"/>
        <v>5.2320000000000002</v>
      </c>
      <c r="F368" s="55">
        <f t="shared" si="83"/>
        <v>-0.2</v>
      </c>
      <c r="G368" s="55">
        <f t="shared" si="84"/>
        <v>26.160000000000004</v>
      </c>
      <c r="H368" s="260">
        <f t="shared" si="85"/>
        <v>-1.2486343062275638E-4</v>
      </c>
      <c r="I368" s="260">
        <f t="shared" si="86"/>
        <v>1.6332136725456536E-2</v>
      </c>
      <c r="K368">
        <f t="shared" si="87"/>
        <v>6089</v>
      </c>
      <c r="S368" t="s">
        <v>5198</v>
      </c>
      <c r="T368">
        <v>-5.23</v>
      </c>
      <c r="U368">
        <v>-0.04</v>
      </c>
      <c r="V368">
        <v>-0.158</v>
      </c>
      <c r="W368">
        <v>5.2320000000000002</v>
      </c>
      <c r="X368">
        <v>-1E-3</v>
      </c>
      <c r="Y368">
        <v>-1E-3</v>
      </c>
      <c r="Z368">
        <v>-1E-3</v>
      </c>
      <c r="AA368">
        <v>0</v>
      </c>
    </row>
    <row r="369" spans="2:27">
      <c r="B369">
        <f t="shared" si="90"/>
        <v>6089</v>
      </c>
      <c r="C369">
        <f t="shared" si="80"/>
        <v>1601.75</v>
      </c>
      <c r="D369" s="55">
        <f t="shared" si="81"/>
        <v>3.6999999999999998E-2</v>
      </c>
      <c r="E369" s="55">
        <f t="shared" si="82"/>
        <v>2.4849999999999999</v>
      </c>
      <c r="F369" s="55">
        <f t="shared" si="83"/>
        <v>0.185</v>
      </c>
      <c r="G369" s="55">
        <f t="shared" si="84"/>
        <v>12.425000000000001</v>
      </c>
      <c r="H369" s="260">
        <f t="shared" si="85"/>
        <v>1.1549867332604963E-4</v>
      </c>
      <c r="I369" s="260">
        <f t="shared" si="86"/>
        <v>7.757140627438739E-3</v>
      </c>
      <c r="K369">
        <f t="shared" si="87"/>
        <v>6089</v>
      </c>
      <c r="S369" t="s">
        <v>5199</v>
      </c>
      <c r="T369">
        <v>0.83399999999999996</v>
      </c>
      <c r="U369">
        <v>3.6999999999999998E-2</v>
      </c>
      <c r="V369">
        <v>2.34</v>
      </c>
      <c r="W369">
        <v>2.4849999999999999</v>
      </c>
      <c r="X369">
        <v>1E-3</v>
      </c>
      <c r="Y369">
        <v>0</v>
      </c>
      <c r="Z369">
        <v>-3.0000000000000001E-3</v>
      </c>
      <c r="AA369">
        <v>-3.0000000000000001E-3</v>
      </c>
    </row>
    <row r="370" spans="2:27">
      <c r="B370">
        <f t="shared" si="90"/>
        <v>6089</v>
      </c>
      <c r="C370">
        <f t="shared" si="80"/>
        <v>1601.75</v>
      </c>
      <c r="D370" s="55">
        <f t="shared" si="81"/>
        <v>-9.9000000000000005E-2</v>
      </c>
      <c r="E370" s="55">
        <f t="shared" si="82"/>
        <v>3.379</v>
      </c>
      <c r="F370" s="55">
        <f t="shared" si="83"/>
        <v>-0.49500000000000011</v>
      </c>
      <c r="G370" s="55">
        <f t="shared" si="84"/>
        <v>16.895000000000003</v>
      </c>
      <c r="H370" s="260">
        <f t="shared" si="85"/>
        <v>-3.0903699079132203E-4</v>
      </c>
      <c r="I370" s="260">
        <f t="shared" si="86"/>
        <v>1.0547838301857345E-2</v>
      </c>
      <c r="K370">
        <f t="shared" si="87"/>
        <v>6089</v>
      </c>
      <c r="S370" t="s">
        <v>5200</v>
      </c>
      <c r="T370">
        <v>2.35</v>
      </c>
      <c r="U370">
        <v>-9.9000000000000005E-2</v>
      </c>
      <c r="V370">
        <v>-2.4260000000000002</v>
      </c>
      <c r="W370">
        <v>3.379</v>
      </c>
      <c r="X370">
        <v>-1E-3</v>
      </c>
      <c r="Y370">
        <v>0</v>
      </c>
      <c r="Z370">
        <v>-4.0000000000000001E-3</v>
      </c>
      <c r="AA370">
        <v>-4.0000000000000001E-3</v>
      </c>
    </row>
    <row r="371" spans="2:27">
      <c r="B371">
        <f>B370</f>
        <v>6089</v>
      </c>
      <c r="C371">
        <f t="shared" si="80"/>
        <v>1601.75</v>
      </c>
      <c r="D371" s="55">
        <f t="shared" si="81"/>
        <v>4.2000000000000003E-2</v>
      </c>
      <c r="E371" s="55">
        <f t="shared" si="82"/>
        <v>3.5640000000000001</v>
      </c>
      <c r="F371" s="55">
        <f t="shared" si="83"/>
        <v>0.21000000000000002</v>
      </c>
      <c r="G371" s="55">
        <f t="shared" si="84"/>
        <v>17.82</v>
      </c>
      <c r="H371" s="260">
        <f t="shared" si="85"/>
        <v>1.3110660215389419E-4</v>
      </c>
      <c r="I371" s="260">
        <f t="shared" si="86"/>
        <v>1.1125331668487592E-2</v>
      </c>
      <c r="K371">
        <f t="shared" si="87"/>
        <v>6089</v>
      </c>
      <c r="S371" t="s">
        <v>5201</v>
      </c>
      <c r="T371">
        <v>-2.419</v>
      </c>
      <c r="U371">
        <v>4.2000000000000003E-2</v>
      </c>
      <c r="V371">
        <v>2.617</v>
      </c>
      <c r="W371">
        <v>3.5640000000000001</v>
      </c>
      <c r="X371">
        <v>1E-3</v>
      </c>
      <c r="Y371">
        <v>-1E-3</v>
      </c>
      <c r="Z371">
        <v>-2E-3</v>
      </c>
      <c r="AA371">
        <v>-1E-3</v>
      </c>
    </row>
    <row r="372" spans="2:27">
      <c r="B372">
        <f t="shared" si="90"/>
        <v>6089</v>
      </c>
      <c r="C372">
        <f t="shared" si="80"/>
        <v>1601.75</v>
      </c>
      <c r="D372" s="55">
        <f t="shared" si="81"/>
        <v>-9.4E-2</v>
      </c>
      <c r="E372" s="55">
        <f t="shared" si="82"/>
        <v>2.3330000000000002</v>
      </c>
      <c r="F372" s="55">
        <f t="shared" si="83"/>
        <v>-0.47000000000000008</v>
      </c>
      <c r="G372" s="55">
        <f t="shared" si="84"/>
        <v>11.665000000000001</v>
      </c>
      <c r="H372" s="260">
        <f t="shared" si="85"/>
        <v>-2.9342906196347748E-4</v>
      </c>
      <c r="I372" s="260">
        <f t="shared" si="86"/>
        <v>7.2826595910722653E-3</v>
      </c>
      <c r="K372">
        <f t="shared" si="87"/>
        <v>6089</v>
      </c>
      <c r="S372" t="s">
        <v>5202</v>
      </c>
      <c r="T372">
        <v>-0.90300000000000002</v>
      </c>
      <c r="U372">
        <v>-9.4E-2</v>
      </c>
      <c r="V372">
        <v>-2.149</v>
      </c>
      <c r="W372">
        <v>2.3330000000000002</v>
      </c>
      <c r="X372">
        <v>-1E-3</v>
      </c>
      <c r="Y372">
        <v>0</v>
      </c>
      <c r="Z372">
        <v>-2E-3</v>
      </c>
      <c r="AA372">
        <v>-2E-3</v>
      </c>
    </row>
    <row r="373" spans="2:27">
      <c r="B373">
        <f>R373</f>
        <v>7051</v>
      </c>
      <c r="C373">
        <f t="shared" si="80"/>
        <v>1641.7</v>
      </c>
      <c r="D373" s="55">
        <f t="shared" si="81"/>
        <v>-1.2E-2</v>
      </c>
      <c r="E373" s="55">
        <f t="shared" si="82"/>
        <v>4.3940000000000001</v>
      </c>
      <c r="F373" s="55">
        <f t="shared" si="83"/>
        <v>-6.0000000000000012E-2</v>
      </c>
      <c r="G373" s="55">
        <f t="shared" si="84"/>
        <v>21.970000000000002</v>
      </c>
      <c r="H373" s="260">
        <f t="shared" si="85"/>
        <v>-3.6547481269415854E-5</v>
      </c>
      <c r="I373" s="260">
        <f t="shared" si="86"/>
        <v>1.3382469391484438E-2</v>
      </c>
      <c r="K373">
        <f t="shared" si="87"/>
        <v>7051</v>
      </c>
      <c r="R373">
        <v>7051</v>
      </c>
      <c r="S373" t="s">
        <v>5195</v>
      </c>
      <c r="T373">
        <v>4.2889999999999997</v>
      </c>
      <c r="U373">
        <v>-1.2E-2</v>
      </c>
      <c r="V373">
        <v>0.95599999999999996</v>
      </c>
      <c r="W373">
        <v>4.3940000000000001</v>
      </c>
      <c r="X373">
        <v>0</v>
      </c>
      <c r="Y373">
        <v>0</v>
      </c>
      <c r="Z373">
        <v>-4.0000000000000001E-3</v>
      </c>
      <c r="AA373">
        <v>-4.0000000000000001E-3</v>
      </c>
    </row>
    <row r="374" spans="2:27">
      <c r="B374">
        <f>B373</f>
        <v>7051</v>
      </c>
      <c r="C374">
        <f t="shared" si="80"/>
        <v>1641.7</v>
      </c>
      <c r="D374" s="55">
        <f t="shared" si="81"/>
        <v>-1.9E-2</v>
      </c>
      <c r="E374" s="55">
        <f t="shared" si="82"/>
        <v>3.6309999999999998</v>
      </c>
      <c r="F374" s="55">
        <f t="shared" si="83"/>
        <v>-9.5000000000000001E-2</v>
      </c>
      <c r="G374" s="55">
        <f t="shared" si="84"/>
        <v>18.154999999999998</v>
      </c>
      <c r="H374" s="260">
        <f t="shared" si="85"/>
        <v>-5.7866845343241761E-5</v>
      </c>
      <c r="I374" s="260">
        <f t="shared" si="86"/>
        <v>1.1058658707437411E-2</v>
      </c>
      <c r="K374">
        <f t="shared" si="87"/>
        <v>7051</v>
      </c>
      <c r="S374" t="s">
        <v>5196</v>
      </c>
      <c r="T374">
        <v>3.6179999999999999</v>
      </c>
      <c r="U374">
        <v>-1.9E-2</v>
      </c>
      <c r="V374">
        <v>-0.30299999999999999</v>
      </c>
      <c r="W374">
        <v>3.6309999999999998</v>
      </c>
      <c r="X374">
        <v>0</v>
      </c>
      <c r="Y374">
        <v>0</v>
      </c>
      <c r="Z374">
        <v>-3.0000000000000001E-3</v>
      </c>
      <c r="AA374">
        <v>-4.0000000000000001E-3</v>
      </c>
    </row>
    <row r="375" spans="2:27">
      <c r="B375">
        <f t="shared" ref="B375:B380" si="91">B374</f>
        <v>7051</v>
      </c>
      <c r="C375">
        <f t="shared" si="80"/>
        <v>1641.7</v>
      </c>
      <c r="D375" s="55">
        <f t="shared" si="81"/>
        <v>-1.7999999999999999E-2</v>
      </c>
      <c r="E375" s="55">
        <f t="shared" si="82"/>
        <v>3.855</v>
      </c>
      <c r="F375" s="55">
        <f t="shared" si="83"/>
        <v>-0.09</v>
      </c>
      <c r="G375" s="55">
        <f t="shared" si="84"/>
        <v>19.274999999999999</v>
      </c>
      <c r="H375" s="260">
        <f t="shared" si="85"/>
        <v>-5.4821221904123768E-5</v>
      </c>
      <c r="I375" s="260">
        <f t="shared" si="86"/>
        <v>1.174087835779984E-2</v>
      </c>
      <c r="K375">
        <f t="shared" si="87"/>
        <v>7051</v>
      </c>
      <c r="S375" t="s">
        <v>5197</v>
      </c>
      <c r="T375">
        <v>-3.8540000000000001</v>
      </c>
      <c r="U375">
        <v>-1.7999999999999999E-2</v>
      </c>
      <c r="V375">
        <v>-9.7000000000000003E-2</v>
      </c>
      <c r="W375">
        <v>3.855</v>
      </c>
      <c r="X375">
        <v>0</v>
      </c>
      <c r="Y375">
        <v>0</v>
      </c>
      <c r="Z375">
        <v>2E-3</v>
      </c>
      <c r="AA375">
        <v>2E-3</v>
      </c>
    </row>
    <row r="376" spans="2:27">
      <c r="B376">
        <f t="shared" si="91"/>
        <v>7051</v>
      </c>
      <c r="C376">
        <f t="shared" si="80"/>
        <v>1641.7</v>
      </c>
      <c r="D376" s="55">
        <f t="shared" si="81"/>
        <v>-2.5000000000000001E-2</v>
      </c>
      <c r="E376" s="55">
        <f t="shared" si="82"/>
        <v>4.7240000000000002</v>
      </c>
      <c r="F376" s="55">
        <f t="shared" si="83"/>
        <v>-0.12500000000000003</v>
      </c>
      <c r="G376" s="55">
        <f t="shared" si="84"/>
        <v>23.62</v>
      </c>
      <c r="H376" s="260">
        <f t="shared" si="85"/>
        <v>-7.6140585977949702E-5</v>
      </c>
      <c r="I376" s="260">
        <f t="shared" si="86"/>
        <v>1.4387525126393373E-2</v>
      </c>
      <c r="K376">
        <f t="shared" si="87"/>
        <v>7051</v>
      </c>
      <c r="S376" t="s">
        <v>5198</v>
      </c>
      <c r="T376">
        <v>-4.5250000000000004</v>
      </c>
      <c r="U376">
        <v>-2.5000000000000001E-2</v>
      </c>
      <c r="V376">
        <v>-1.3560000000000001</v>
      </c>
      <c r="W376">
        <v>4.7240000000000002</v>
      </c>
      <c r="X376">
        <v>0</v>
      </c>
      <c r="Y376">
        <v>0</v>
      </c>
      <c r="Z376">
        <v>2E-3</v>
      </c>
      <c r="AA376">
        <v>2E-3</v>
      </c>
    </row>
    <row r="377" spans="2:27">
      <c r="B377">
        <f t="shared" si="91"/>
        <v>7051</v>
      </c>
      <c r="C377">
        <f t="shared" si="80"/>
        <v>1641.7</v>
      </c>
      <c r="D377" s="55">
        <f t="shared" si="81"/>
        <v>-6.0000000000000001E-3</v>
      </c>
      <c r="E377" s="55">
        <f t="shared" si="82"/>
        <v>3.028</v>
      </c>
      <c r="F377" s="55">
        <f t="shared" si="83"/>
        <v>-3.0000000000000006E-2</v>
      </c>
      <c r="G377" s="55">
        <f t="shared" si="84"/>
        <v>15.14</v>
      </c>
      <c r="H377" s="260">
        <f t="shared" si="85"/>
        <v>-1.8273740634707927E-5</v>
      </c>
      <c r="I377" s="260">
        <f t="shared" si="86"/>
        <v>9.2221477736492662E-3</v>
      </c>
      <c r="K377">
        <f t="shared" si="87"/>
        <v>7051</v>
      </c>
      <c r="S377" t="s">
        <v>5199</v>
      </c>
      <c r="T377">
        <v>2.222</v>
      </c>
      <c r="U377">
        <v>-6.0000000000000001E-3</v>
      </c>
      <c r="V377">
        <v>2.056</v>
      </c>
      <c r="W377">
        <v>3.028</v>
      </c>
      <c r="X377">
        <v>0</v>
      </c>
      <c r="Y377">
        <v>0</v>
      </c>
      <c r="Z377">
        <v>-2E-3</v>
      </c>
      <c r="AA377">
        <v>-2E-3</v>
      </c>
    </row>
    <row r="378" spans="2:27">
      <c r="B378">
        <f t="shared" si="91"/>
        <v>7051</v>
      </c>
      <c r="C378">
        <f t="shared" si="80"/>
        <v>1641.7</v>
      </c>
      <c r="D378" s="55">
        <f t="shared" si="81"/>
        <v>-2.9000000000000001E-2</v>
      </c>
      <c r="E378" s="55">
        <f t="shared" si="82"/>
        <v>2.141</v>
      </c>
      <c r="F378" s="55">
        <f t="shared" si="83"/>
        <v>-0.14500000000000002</v>
      </c>
      <c r="G378" s="55">
        <f t="shared" si="84"/>
        <v>10.705</v>
      </c>
      <c r="H378" s="260">
        <f t="shared" si="85"/>
        <v>-8.8323079734421649E-5</v>
      </c>
      <c r="I378" s="260">
        <f t="shared" si="86"/>
        <v>6.520679783151611E-3</v>
      </c>
      <c r="K378">
        <f t="shared" si="87"/>
        <v>7051</v>
      </c>
      <c r="S378" t="s">
        <v>5200</v>
      </c>
      <c r="T378">
        <v>-1.4999999999999999E-2</v>
      </c>
      <c r="U378">
        <v>-2.9000000000000001E-2</v>
      </c>
      <c r="V378">
        <v>-2.14</v>
      </c>
      <c r="W378">
        <v>2.141</v>
      </c>
      <c r="X378">
        <v>0</v>
      </c>
      <c r="Y378">
        <v>0</v>
      </c>
      <c r="Z378">
        <v>-1E-3</v>
      </c>
      <c r="AA378">
        <v>-1E-3</v>
      </c>
    </row>
    <row r="379" spans="2:27">
      <c r="B379">
        <f>B378</f>
        <v>7051</v>
      </c>
      <c r="C379">
        <f t="shared" si="80"/>
        <v>1641.7</v>
      </c>
      <c r="D379" s="55">
        <f t="shared" si="81"/>
        <v>-8.0000000000000002E-3</v>
      </c>
      <c r="E379" s="55">
        <f t="shared" si="82"/>
        <v>1.7549999999999999</v>
      </c>
      <c r="F379" s="55">
        <f t="shared" si="83"/>
        <v>-0.04</v>
      </c>
      <c r="G379" s="55">
        <f t="shared" si="84"/>
        <v>8.7750000000000004</v>
      </c>
      <c r="H379" s="260">
        <f t="shared" si="85"/>
        <v>-2.4364987512943901E-5</v>
      </c>
      <c r="I379" s="260">
        <f t="shared" si="86"/>
        <v>5.3450691356520677E-3</v>
      </c>
      <c r="K379">
        <f t="shared" si="87"/>
        <v>7051</v>
      </c>
      <c r="S379" t="s">
        <v>5201</v>
      </c>
      <c r="T379">
        <v>-0.221</v>
      </c>
      <c r="U379">
        <v>-8.0000000000000002E-3</v>
      </c>
      <c r="V379">
        <v>1.7410000000000001</v>
      </c>
      <c r="W379">
        <v>1.7549999999999999</v>
      </c>
      <c r="X379">
        <v>0</v>
      </c>
      <c r="Y379">
        <v>0</v>
      </c>
      <c r="Z379">
        <v>-1E-3</v>
      </c>
      <c r="AA379">
        <v>-1E-3</v>
      </c>
    </row>
    <row r="380" spans="2:27">
      <c r="B380">
        <f t="shared" si="91"/>
        <v>7051</v>
      </c>
      <c r="C380">
        <f t="shared" si="80"/>
        <v>1641.7</v>
      </c>
      <c r="D380" s="55">
        <f t="shared" si="81"/>
        <v>-3.1E-2</v>
      </c>
      <c r="E380" s="55">
        <f t="shared" si="82"/>
        <v>3.4750000000000001</v>
      </c>
      <c r="F380" s="55">
        <f t="shared" si="83"/>
        <v>-0.155</v>
      </c>
      <c r="G380" s="55">
        <f t="shared" si="84"/>
        <v>17.375000000000004</v>
      </c>
      <c r="H380" s="260">
        <f t="shared" si="85"/>
        <v>-9.4414326612657609E-5</v>
      </c>
      <c r="I380" s="260">
        <f t="shared" si="86"/>
        <v>1.0583541450935008E-2</v>
      </c>
      <c r="K380">
        <f t="shared" si="87"/>
        <v>7051</v>
      </c>
      <c r="S380" t="s">
        <v>5202</v>
      </c>
      <c r="T380">
        <v>-2.4580000000000002</v>
      </c>
      <c r="U380">
        <v>-3.1E-2</v>
      </c>
      <c r="V380">
        <v>-2.456</v>
      </c>
      <c r="W380">
        <v>3.4750000000000001</v>
      </c>
      <c r="X380">
        <v>0</v>
      </c>
      <c r="Y380">
        <v>0</v>
      </c>
      <c r="Z380">
        <v>1E-3</v>
      </c>
      <c r="AA380">
        <v>1E-3</v>
      </c>
    </row>
    <row r="381" spans="2:27">
      <c r="B381">
        <f>R381</f>
        <v>7290</v>
      </c>
      <c r="C381">
        <f t="shared" si="80"/>
        <v>1651.6899000000001</v>
      </c>
      <c r="D381" s="55">
        <f t="shared" si="81"/>
        <v>-5.5E-2</v>
      </c>
      <c r="E381" s="55">
        <f t="shared" si="82"/>
        <v>5.5960000000000001</v>
      </c>
      <c r="F381" s="55">
        <f t="shared" si="83"/>
        <v>-0.27500000000000002</v>
      </c>
      <c r="G381" s="55">
        <f t="shared" si="84"/>
        <v>27.98</v>
      </c>
      <c r="H381" s="260">
        <f t="shared" si="85"/>
        <v>-1.6649614434283337E-4</v>
      </c>
      <c r="I381" s="260">
        <f t="shared" si="86"/>
        <v>1.6940225886227189E-2</v>
      </c>
      <c r="K381">
        <f t="shared" si="87"/>
        <v>7290</v>
      </c>
      <c r="R381">
        <v>7290</v>
      </c>
      <c r="S381" t="s">
        <v>5195</v>
      </c>
      <c r="T381">
        <v>5.5739999999999998</v>
      </c>
      <c r="U381">
        <v>-5.5E-2</v>
      </c>
      <c r="V381">
        <v>0.49099999999999999</v>
      </c>
      <c r="W381">
        <v>5.5960000000000001</v>
      </c>
      <c r="X381">
        <v>0</v>
      </c>
      <c r="Y381">
        <v>1E-3</v>
      </c>
      <c r="Z381">
        <v>-5.0000000000000001E-3</v>
      </c>
      <c r="AA381">
        <v>-5.0000000000000001E-3</v>
      </c>
    </row>
    <row r="382" spans="2:27">
      <c r="B382">
        <f>B381</f>
        <v>7290</v>
      </c>
      <c r="C382">
        <f t="shared" si="80"/>
        <v>1651.6899000000001</v>
      </c>
      <c r="D382" s="55">
        <f t="shared" si="81"/>
        <v>-5.8999999999999997E-2</v>
      </c>
      <c r="E382" s="55">
        <f t="shared" si="82"/>
        <v>6.0880000000000001</v>
      </c>
      <c r="F382" s="55">
        <f t="shared" si="83"/>
        <v>-0.29499999999999998</v>
      </c>
      <c r="G382" s="55">
        <f t="shared" si="84"/>
        <v>30.44</v>
      </c>
      <c r="H382" s="260">
        <f t="shared" si="85"/>
        <v>-1.7860495484049396E-4</v>
      </c>
      <c r="I382" s="260">
        <f t="shared" si="86"/>
        <v>1.8429609577439447E-2</v>
      </c>
      <c r="K382">
        <f t="shared" si="87"/>
        <v>7290</v>
      </c>
      <c r="S382" t="s">
        <v>5196</v>
      </c>
      <c r="T382">
        <v>5.9870000000000001</v>
      </c>
      <c r="U382">
        <v>-5.8999999999999997E-2</v>
      </c>
      <c r="V382">
        <v>-1.103</v>
      </c>
      <c r="W382">
        <v>6.0880000000000001</v>
      </c>
      <c r="X382">
        <v>0</v>
      </c>
      <c r="Y382">
        <v>0</v>
      </c>
      <c r="Z382">
        <v>-5.0000000000000001E-3</v>
      </c>
      <c r="AA382">
        <v>-5.0000000000000001E-3</v>
      </c>
    </row>
    <row r="383" spans="2:27">
      <c r="B383">
        <f t="shared" ref="B383:B388" si="92">B382</f>
        <v>7290</v>
      </c>
      <c r="C383">
        <f t="shared" si="80"/>
        <v>1651.6899000000001</v>
      </c>
      <c r="D383" s="55">
        <f t="shared" si="81"/>
        <v>-5.3999999999999999E-2</v>
      </c>
      <c r="E383" s="55">
        <f t="shared" si="82"/>
        <v>6.093</v>
      </c>
      <c r="F383" s="55">
        <f t="shared" si="83"/>
        <v>-0.27</v>
      </c>
      <c r="G383" s="55">
        <f t="shared" si="84"/>
        <v>30.465</v>
      </c>
      <c r="H383" s="260">
        <f t="shared" si="85"/>
        <v>-1.634689417184182E-4</v>
      </c>
      <c r="I383" s="260">
        <f t="shared" si="86"/>
        <v>1.8444745590561522E-2</v>
      </c>
      <c r="K383">
        <f t="shared" si="87"/>
        <v>7290</v>
      </c>
      <c r="S383" t="s">
        <v>5197</v>
      </c>
      <c r="T383">
        <v>-5.95</v>
      </c>
      <c r="U383">
        <v>-5.3999999999999999E-2</v>
      </c>
      <c r="V383">
        <v>1.3109999999999999</v>
      </c>
      <c r="W383">
        <v>6.093</v>
      </c>
      <c r="X383">
        <v>0</v>
      </c>
      <c r="Y383">
        <v>0</v>
      </c>
      <c r="Z383">
        <v>-3.0000000000000001E-3</v>
      </c>
      <c r="AA383">
        <v>-3.0000000000000001E-3</v>
      </c>
    </row>
    <row r="384" spans="2:27">
      <c r="B384">
        <f t="shared" si="92"/>
        <v>7290</v>
      </c>
      <c r="C384">
        <f t="shared" si="80"/>
        <v>1651.6899000000001</v>
      </c>
      <c r="D384" s="55">
        <f t="shared" si="81"/>
        <v>-5.7000000000000002E-2</v>
      </c>
      <c r="E384" s="55">
        <f t="shared" si="82"/>
        <v>5.5439999999999996</v>
      </c>
      <c r="F384" s="55">
        <f t="shared" si="83"/>
        <v>-0.28500000000000003</v>
      </c>
      <c r="G384" s="55">
        <f t="shared" si="84"/>
        <v>27.72</v>
      </c>
      <c r="H384" s="260">
        <f t="shared" si="85"/>
        <v>-1.7255054959166368E-4</v>
      </c>
      <c r="I384" s="260">
        <f t="shared" si="86"/>
        <v>1.6782811349757603E-2</v>
      </c>
      <c r="K384">
        <f t="shared" si="87"/>
        <v>7290</v>
      </c>
      <c r="S384" t="s">
        <v>5198</v>
      </c>
      <c r="T384">
        <v>-5.5369999999999999</v>
      </c>
      <c r="U384">
        <v>-5.7000000000000002E-2</v>
      </c>
      <c r="V384">
        <v>-0.28299999999999997</v>
      </c>
      <c r="W384">
        <v>5.5439999999999996</v>
      </c>
      <c r="X384">
        <v>0</v>
      </c>
      <c r="Y384">
        <v>-1E-3</v>
      </c>
      <c r="Z384">
        <v>-4.0000000000000001E-3</v>
      </c>
      <c r="AA384">
        <v>-3.0000000000000001E-3</v>
      </c>
    </row>
    <row r="385" spans="2:27">
      <c r="B385">
        <f t="shared" si="92"/>
        <v>7290</v>
      </c>
      <c r="C385">
        <f t="shared" si="80"/>
        <v>1651.6899000000001</v>
      </c>
      <c r="D385" s="55">
        <f t="shared" si="81"/>
        <v>-0.05</v>
      </c>
      <c r="E385" s="55">
        <f t="shared" si="82"/>
        <v>2.843</v>
      </c>
      <c r="F385" s="55">
        <f t="shared" si="83"/>
        <v>-0.25000000000000006</v>
      </c>
      <c r="G385" s="55">
        <f t="shared" si="84"/>
        <v>14.215</v>
      </c>
      <c r="H385" s="260">
        <f t="shared" si="85"/>
        <v>-1.5136013122075764E-4</v>
      </c>
      <c r="I385" s="260">
        <f t="shared" si="86"/>
        <v>8.6063370612122769E-3</v>
      </c>
      <c r="K385">
        <f t="shared" si="87"/>
        <v>7290</v>
      </c>
      <c r="S385" t="s">
        <v>5199</v>
      </c>
      <c r="T385">
        <v>1.0580000000000001</v>
      </c>
      <c r="U385">
        <v>-0.05</v>
      </c>
      <c r="V385">
        <v>2.6379999999999999</v>
      </c>
      <c r="W385">
        <v>2.843</v>
      </c>
      <c r="X385">
        <v>0</v>
      </c>
      <c r="Y385">
        <v>2E-3</v>
      </c>
      <c r="Z385">
        <v>-4.0000000000000001E-3</v>
      </c>
      <c r="AA385">
        <v>-4.0000000000000001E-3</v>
      </c>
    </row>
    <row r="386" spans="2:27">
      <c r="B386">
        <f t="shared" si="92"/>
        <v>7290</v>
      </c>
      <c r="C386">
        <f t="shared" si="80"/>
        <v>1651.6899000000001</v>
      </c>
      <c r="D386" s="55">
        <f t="shared" si="81"/>
        <v>-6.2E-2</v>
      </c>
      <c r="E386" s="55">
        <f t="shared" si="82"/>
        <v>3.6190000000000002</v>
      </c>
      <c r="F386" s="55">
        <f t="shared" si="83"/>
        <v>-0.31</v>
      </c>
      <c r="G386" s="55">
        <f t="shared" si="84"/>
        <v>18.095000000000002</v>
      </c>
      <c r="H386" s="260">
        <f t="shared" si="85"/>
        <v>-1.8768656271373941E-4</v>
      </c>
      <c r="I386" s="260">
        <f t="shared" si="86"/>
        <v>1.0955446297758437E-2</v>
      </c>
      <c r="K386">
        <f t="shared" si="87"/>
        <v>7290</v>
      </c>
      <c r="S386" t="s">
        <v>5200</v>
      </c>
      <c r="T386">
        <v>2.4359999999999999</v>
      </c>
      <c r="U386">
        <v>-6.2E-2</v>
      </c>
      <c r="V386">
        <v>-2.6749999999999998</v>
      </c>
      <c r="W386">
        <v>3.6190000000000002</v>
      </c>
      <c r="X386">
        <v>0</v>
      </c>
      <c r="Y386">
        <v>-2E-3</v>
      </c>
      <c r="Z386">
        <v>-4.0000000000000001E-3</v>
      </c>
      <c r="AA386">
        <v>-5.0000000000000001E-3</v>
      </c>
    </row>
    <row r="387" spans="2:27">
      <c r="B387">
        <f>B386</f>
        <v>7290</v>
      </c>
      <c r="C387">
        <f t="shared" si="80"/>
        <v>1651.6899000000001</v>
      </c>
      <c r="D387" s="55">
        <f t="shared" si="81"/>
        <v>-0.05</v>
      </c>
      <c r="E387" s="55">
        <f t="shared" si="82"/>
        <v>3.7509999999999999</v>
      </c>
      <c r="F387" s="55">
        <f t="shared" si="83"/>
        <v>-0.25000000000000006</v>
      </c>
      <c r="G387" s="55">
        <f t="shared" si="84"/>
        <v>18.755000000000003</v>
      </c>
      <c r="H387" s="260">
        <f t="shared" si="85"/>
        <v>-1.5136013122075764E-4</v>
      </c>
      <c r="I387" s="260">
        <f t="shared" si="86"/>
        <v>1.1355037044181237E-2</v>
      </c>
      <c r="K387">
        <f t="shared" si="87"/>
        <v>7290</v>
      </c>
      <c r="S387" t="s">
        <v>5201</v>
      </c>
      <c r="T387">
        <v>-2.399</v>
      </c>
      <c r="U387">
        <v>-0.05</v>
      </c>
      <c r="V387">
        <v>2.883</v>
      </c>
      <c r="W387">
        <v>3.7509999999999999</v>
      </c>
      <c r="X387">
        <v>0</v>
      </c>
      <c r="Y387">
        <v>2E-3</v>
      </c>
      <c r="Z387">
        <v>-4.0000000000000001E-3</v>
      </c>
      <c r="AA387">
        <v>-4.0000000000000001E-3</v>
      </c>
    </row>
    <row r="388" spans="2:27">
      <c r="B388">
        <f t="shared" si="92"/>
        <v>7290</v>
      </c>
      <c r="C388">
        <f t="shared" si="80"/>
        <v>1651.6899000000001</v>
      </c>
      <c r="D388" s="55">
        <f t="shared" si="81"/>
        <v>-6.2E-2</v>
      </c>
      <c r="E388" s="55">
        <f t="shared" si="82"/>
        <v>2.6360000000000001</v>
      </c>
      <c r="F388" s="55">
        <f t="shared" si="83"/>
        <v>-0.31</v>
      </c>
      <c r="G388" s="55">
        <f t="shared" si="84"/>
        <v>13.180000000000001</v>
      </c>
      <c r="H388" s="260">
        <f t="shared" si="85"/>
        <v>-1.8768656271373941E-4</v>
      </c>
      <c r="I388" s="260">
        <f t="shared" si="86"/>
        <v>7.9797061179583406E-3</v>
      </c>
      <c r="K388">
        <f t="shared" si="87"/>
        <v>7290</v>
      </c>
      <c r="S388" t="s">
        <v>5202</v>
      </c>
      <c r="T388">
        <v>-1.0209999999999999</v>
      </c>
      <c r="U388">
        <v>-6.2E-2</v>
      </c>
      <c r="V388">
        <v>-2.4300000000000002</v>
      </c>
      <c r="W388">
        <v>2.6360000000000001</v>
      </c>
      <c r="X388">
        <v>0</v>
      </c>
      <c r="Y388">
        <v>-2E-3</v>
      </c>
      <c r="Z388">
        <v>-4.0000000000000001E-3</v>
      </c>
      <c r="AA388">
        <v>-4.0000000000000001E-3</v>
      </c>
    </row>
    <row r="389" spans="2:27">
      <c r="B389">
        <f>R389</f>
        <v>8007</v>
      </c>
      <c r="C389">
        <f t="shared" si="80"/>
        <v>1681.65</v>
      </c>
      <c r="D389" s="55">
        <f t="shared" si="81"/>
        <v>-2.1999999999999999E-2</v>
      </c>
      <c r="E389" s="55">
        <f t="shared" si="82"/>
        <v>4.9050000000000002</v>
      </c>
      <c r="F389" s="55">
        <f t="shared" si="83"/>
        <v>-0.11000000000000001</v>
      </c>
      <c r="G389" s="55">
        <f t="shared" si="84"/>
        <v>24.525000000000002</v>
      </c>
      <c r="H389" s="260">
        <f t="shared" si="85"/>
        <v>-6.5411946600065423E-5</v>
      </c>
      <c r="I389" s="260">
        <f t="shared" si="86"/>
        <v>1.4583890821514584E-2</v>
      </c>
      <c r="K389">
        <f t="shared" si="87"/>
        <v>8007</v>
      </c>
      <c r="R389">
        <v>8007</v>
      </c>
      <c r="S389" t="s">
        <v>5195</v>
      </c>
      <c r="T389">
        <v>4.8109999999999999</v>
      </c>
      <c r="U389">
        <v>-2.1999999999999999E-2</v>
      </c>
      <c r="V389">
        <v>0.95499999999999996</v>
      </c>
      <c r="W389">
        <v>4.9050000000000002</v>
      </c>
      <c r="X389">
        <v>0</v>
      </c>
      <c r="Y389">
        <v>0</v>
      </c>
      <c r="Z389">
        <v>-4.0000000000000001E-3</v>
      </c>
      <c r="AA389">
        <v>-4.0000000000000001E-3</v>
      </c>
    </row>
    <row r="390" spans="2:27">
      <c r="B390">
        <f>B389</f>
        <v>8007</v>
      </c>
      <c r="C390">
        <f t="shared" si="80"/>
        <v>1681.65</v>
      </c>
      <c r="D390" s="55">
        <f t="shared" si="81"/>
        <v>-1.9E-2</v>
      </c>
      <c r="E390" s="55">
        <f t="shared" si="82"/>
        <v>4.2629999999999999</v>
      </c>
      <c r="F390" s="55">
        <f t="shared" si="83"/>
        <v>-9.5000000000000001E-2</v>
      </c>
      <c r="G390" s="55">
        <f t="shared" si="84"/>
        <v>21.315000000000001</v>
      </c>
      <c r="H390" s="260">
        <f t="shared" si="85"/>
        <v>-5.6492135700056491E-5</v>
      </c>
      <c r="I390" s="260">
        <f t="shared" si="86"/>
        <v>1.2675051288912675E-2</v>
      </c>
      <c r="K390">
        <f t="shared" si="87"/>
        <v>8007</v>
      </c>
      <c r="S390" t="s">
        <v>5196</v>
      </c>
      <c r="T390">
        <v>4.2469999999999999</v>
      </c>
      <c r="U390">
        <v>-1.9E-2</v>
      </c>
      <c r="V390">
        <v>-0.36699999999999999</v>
      </c>
      <c r="W390">
        <v>4.2629999999999999</v>
      </c>
      <c r="X390">
        <v>0</v>
      </c>
      <c r="Y390">
        <v>0</v>
      </c>
      <c r="Z390">
        <v>-4.0000000000000001E-3</v>
      </c>
      <c r="AA390">
        <v>-4.0000000000000001E-3</v>
      </c>
    </row>
    <row r="391" spans="2:27">
      <c r="B391">
        <f t="shared" ref="B391:B396" si="93">B390</f>
        <v>8007</v>
      </c>
      <c r="C391">
        <f t="shared" si="80"/>
        <v>1681.65</v>
      </c>
      <c r="D391" s="55">
        <f t="shared" si="81"/>
        <v>-2.1000000000000001E-2</v>
      </c>
      <c r="E391" s="55">
        <f t="shared" si="82"/>
        <v>4.5140000000000002</v>
      </c>
      <c r="F391" s="55">
        <f t="shared" si="83"/>
        <v>-0.10500000000000001</v>
      </c>
      <c r="G391" s="55">
        <f t="shared" si="84"/>
        <v>22.570000000000004</v>
      </c>
      <c r="H391" s="260">
        <f t="shared" si="85"/>
        <v>-6.2438676300062435E-5</v>
      </c>
      <c r="I391" s="260">
        <f t="shared" si="86"/>
        <v>1.3421342134213423E-2</v>
      </c>
      <c r="K391">
        <f t="shared" si="87"/>
        <v>8007</v>
      </c>
      <c r="S391" t="s">
        <v>5197</v>
      </c>
      <c r="T391">
        <v>-4.5140000000000002</v>
      </c>
      <c r="U391">
        <v>-2.1000000000000001E-2</v>
      </c>
      <c r="V391">
        <v>2.5000000000000001E-2</v>
      </c>
      <c r="W391">
        <v>4.5140000000000002</v>
      </c>
      <c r="X391">
        <v>0</v>
      </c>
      <c r="Y391">
        <v>0</v>
      </c>
      <c r="Z391">
        <v>2E-3</v>
      </c>
      <c r="AA391">
        <v>2E-3</v>
      </c>
    </row>
    <row r="392" spans="2:27">
      <c r="B392">
        <f t="shared" si="93"/>
        <v>8007</v>
      </c>
      <c r="C392">
        <f t="shared" si="80"/>
        <v>1681.65</v>
      </c>
      <c r="D392" s="55">
        <f t="shared" si="81"/>
        <v>-1.7000000000000001E-2</v>
      </c>
      <c r="E392" s="55">
        <f t="shared" si="82"/>
        <v>5.242</v>
      </c>
      <c r="F392" s="55">
        <f t="shared" si="83"/>
        <v>-8.5000000000000006E-2</v>
      </c>
      <c r="G392" s="55">
        <f t="shared" si="84"/>
        <v>26.21</v>
      </c>
      <c r="H392" s="260">
        <f t="shared" si="85"/>
        <v>-5.0545595100050548E-5</v>
      </c>
      <c r="I392" s="260">
        <f t="shared" si="86"/>
        <v>1.5585882912615586E-2</v>
      </c>
      <c r="K392">
        <f t="shared" si="87"/>
        <v>8007</v>
      </c>
      <c r="S392" t="s">
        <v>5198</v>
      </c>
      <c r="T392">
        <v>-5.0789999999999997</v>
      </c>
      <c r="U392">
        <v>-1.7000000000000001E-2</v>
      </c>
      <c r="V392">
        <v>-1.298</v>
      </c>
      <c r="W392">
        <v>5.242</v>
      </c>
      <c r="X392">
        <v>0</v>
      </c>
      <c r="Y392">
        <v>0</v>
      </c>
      <c r="Z392">
        <v>2E-3</v>
      </c>
      <c r="AA392">
        <v>3.0000000000000001E-3</v>
      </c>
    </row>
    <row r="393" spans="2:27">
      <c r="B393">
        <f t="shared" si="93"/>
        <v>8007</v>
      </c>
      <c r="C393">
        <f t="shared" si="80"/>
        <v>1681.65</v>
      </c>
      <c r="D393" s="55">
        <f t="shared" si="81"/>
        <v>-2.5999999999999999E-2</v>
      </c>
      <c r="E393" s="55">
        <f t="shared" si="82"/>
        <v>3.0960000000000001</v>
      </c>
      <c r="F393" s="55">
        <f t="shared" si="83"/>
        <v>-0.13</v>
      </c>
      <c r="G393" s="55">
        <f t="shared" si="84"/>
        <v>15.48</v>
      </c>
      <c r="H393" s="260">
        <f t="shared" si="85"/>
        <v>-7.730502780007731E-5</v>
      </c>
      <c r="I393" s="260">
        <f t="shared" si="86"/>
        <v>9.2052448488092048E-3</v>
      </c>
      <c r="K393">
        <f t="shared" si="87"/>
        <v>8007</v>
      </c>
      <c r="S393" t="s">
        <v>5199</v>
      </c>
      <c r="T393">
        <v>2.206</v>
      </c>
      <c r="U393">
        <v>-2.5999999999999999E-2</v>
      </c>
      <c r="V393">
        <v>2.173</v>
      </c>
      <c r="W393">
        <v>3.0960000000000001</v>
      </c>
      <c r="X393">
        <v>0</v>
      </c>
      <c r="Y393">
        <v>0</v>
      </c>
      <c r="Z393">
        <v>-2E-3</v>
      </c>
      <c r="AA393">
        <v>-2E-3</v>
      </c>
    </row>
    <row r="394" spans="2:27">
      <c r="B394">
        <f t="shared" si="93"/>
        <v>8007</v>
      </c>
      <c r="C394">
        <f t="shared" si="80"/>
        <v>1681.65</v>
      </c>
      <c r="D394" s="55">
        <f t="shared" si="81"/>
        <v>-1.4E-2</v>
      </c>
      <c r="E394" s="55">
        <f t="shared" si="82"/>
        <v>2.2589999999999999</v>
      </c>
      <c r="F394" s="55">
        <f t="shared" si="83"/>
        <v>-7.0000000000000007E-2</v>
      </c>
      <c r="G394" s="55">
        <f t="shared" si="84"/>
        <v>11.295</v>
      </c>
      <c r="H394" s="260">
        <f t="shared" si="85"/>
        <v>-4.162578420004163E-5</v>
      </c>
      <c r="I394" s="260">
        <f t="shared" si="86"/>
        <v>6.7166176077067159E-3</v>
      </c>
      <c r="K394">
        <f t="shared" si="87"/>
        <v>8007</v>
      </c>
      <c r="S394" t="s">
        <v>5200</v>
      </c>
      <c r="T394">
        <v>0.32500000000000001</v>
      </c>
      <c r="U394">
        <v>-1.4E-2</v>
      </c>
      <c r="V394">
        <v>-2.2360000000000002</v>
      </c>
      <c r="W394">
        <v>2.2589999999999999</v>
      </c>
      <c r="X394">
        <v>0</v>
      </c>
      <c r="Y394">
        <v>0</v>
      </c>
      <c r="Z394">
        <v>-1E-3</v>
      </c>
      <c r="AA394">
        <v>-1E-3</v>
      </c>
    </row>
    <row r="395" spans="2:27">
      <c r="B395">
        <f>B394</f>
        <v>8007</v>
      </c>
      <c r="C395">
        <f t="shared" si="80"/>
        <v>1681.65</v>
      </c>
      <c r="D395" s="55">
        <f t="shared" si="81"/>
        <v>-2.5000000000000001E-2</v>
      </c>
      <c r="E395" s="55">
        <f t="shared" si="82"/>
        <v>1.984</v>
      </c>
      <c r="F395" s="55">
        <f t="shared" si="83"/>
        <v>-0.12500000000000003</v>
      </c>
      <c r="G395" s="55">
        <f t="shared" si="84"/>
        <v>9.92</v>
      </c>
      <c r="H395" s="260">
        <f t="shared" si="85"/>
        <v>-7.4331757500074348E-5</v>
      </c>
      <c r="I395" s="260">
        <f t="shared" si="86"/>
        <v>5.898968275205899E-3</v>
      </c>
      <c r="K395">
        <f t="shared" si="87"/>
        <v>8007</v>
      </c>
      <c r="S395" t="s">
        <v>5201</v>
      </c>
      <c r="T395">
        <v>-0.59199999999999997</v>
      </c>
      <c r="U395">
        <v>-2.5000000000000001E-2</v>
      </c>
      <c r="V395">
        <v>1.8939999999999999</v>
      </c>
      <c r="W395">
        <v>1.984</v>
      </c>
      <c r="X395">
        <v>0</v>
      </c>
      <c r="Y395">
        <v>0</v>
      </c>
      <c r="Z395">
        <v>-1E-3</v>
      </c>
      <c r="AA395">
        <v>0</v>
      </c>
    </row>
    <row r="396" spans="2:27">
      <c r="B396">
        <f t="shared" si="93"/>
        <v>8007</v>
      </c>
      <c r="C396">
        <f t="shared" si="80"/>
        <v>1681.65</v>
      </c>
      <c r="D396" s="55">
        <f t="shared" si="81"/>
        <v>-1.4E-2</v>
      </c>
      <c r="E396" s="55">
        <f t="shared" si="82"/>
        <v>3.5270000000000001</v>
      </c>
      <c r="F396" s="55">
        <f t="shared" si="83"/>
        <v>-7.0000000000000007E-2</v>
      </c>
      <c r="G396" s="55">
        <f t="shared" si="84"/>
        <v>17.635000000000002</v>
      </c>
      <c r="H396" s="260">
        <f t="shared" si="85"/>
        <v>-4.162578420004163E-5</v>
      </c>
      <c r="I396" s="260">
        <f t="shared" si="86"/>
        <v>1.0486724348110488E-2</v>
      </c>
      <c r="K396">
        <f t="shared" si="87"/>
        <v>8007</v>
      </c>
      <c r="S396" t="s">
        <v>5202</v>
      </c>
      <c r="T396">
        <v>-2.4729999999999999</v>
      </c>
      <c r="U396">
        <v>-1.4E-2</v>
      </c>
      <c r="V396">
        <v>-2.5150000000000001</v>
      </c>
      <c r="W396">
        <v>3.5270000000000001</v>
      </c>
      <c r="X396">
        <v>0</v>
      </c>
      <c r="Y396">
        <v>0</v>
      </c>
      <c r="Z396">
        <v>1E-3</v>
      </c>
      <c r="AA396">
        <v>1E-3</v>
      </c>
    </row>
    <row r="397" spans="2:27">
      <c r="B397">
        <f>R397</f>
        <v>8008</v>
      </c>
      <c r="C397">
        <f t="shared" si="80"/>
        <v>1681.65</v>
      </c>
      <c r="D397" s="55">
        <f t="shared" si="81"/>
        <v>-0.312</v>
      </c>
      <c r="E397" s="55">
        <f t="shared" si="82"/>
        <v>4.8369999999999997</v>
      </c>
      <c r="F397" s="55">
        <f t="shared" si="83"/>
        <v>-1.56</v>
      </c>
      <c r="G397" s="55">
        <f t="shared" si="84"/>
        <v>24.184999999999999</v>
      </c>
      <c r="H397" s="260">
        <f t="shared" si="85"/>
        <v>-9.2766033360092766E-4</v>
      </c>
      <c r="I397" s="260">
        <f t="shared" si="86"/>
        <v>1.4381708441114379E-2</v>
      </c>
      <c r="K397">
        <f t="shared" si="87"/>
        <v>8008</v>
      </c>
      <c r="R397">
        <v>8008</v>
      </c>
      <c r="S397" t="s">
        <v>5195</v>
      </c>
      <c r="T397">
        <v>4.7409999999999997</v>
      </c>
      <c r="U397">
        <v>-0.312</v>
      </c>
      <c r="V397">
        <v>0.90900000000000003</v>
      </c>
      <c r="W397">
        <v>4.8369999999999997</v>
      </c>
      <c r="X397">
        <v>1E-3</v>
      </c>
      <c r="Y397">
        <v>0</v>
      </c>
      <c r="Z397">
        <v>1E-3</v>
      </c>
      <c r="AA397">
        <v>1E-3</v>
      </c>
    </row>
    <row r="398" spans="2:27">
      <c r="B398">
        <f>B397</f>
        <v>8008</v>
      </c>
      <c r="C398">
        <f t="shared" si="80"/>
        <v>1681.65</v>
      </c>
      <c r="D398" s="55">
        <f t="shared" si="81"/>
        <v>-0.30199999999999999</v>
      </c>
      <c r="E398" s="55">
        <f t="shared" si="82"/>
        <v>4.5590000000000002</v>
      </c>
      <c r="F398" s="55">
        <f t="shared" si="83"/>
        <v>-1.51</v>
      </c>
      <c r="G398" s="55">
        <f t="shared" si="84"/>
        <v>22.795000000000002</v>
      </c>
      <c r="H398" s="260">
        <f t="shared" si="85"/>
        <v>-8.9792763060089786E-4</v>
      </c>
      <c r="I398" s="260">
        <f t="shared" si="86"/>
        <v>1.3555139297713556E-2</v>
      </c>
      <c r="K398">
        <f t="shared" si="87"/>
        <v>8008</v>
      </c>
      <c r="S398" t="s">
        <v>5196</v>
      </c>
      <c r="T398">
        <v>4.1879999999999997</v>
      </c>
      <c r="U398">
        <v>-0.30199999999999999</v>
      </c>
      <c r="V398">
        <v>-1.776</v>
      </c>
      <c r="W398">
        <v>4.5590000000000002</v>
      </c>
      <c r="X398">
        <v>1E-3</v>
      </c>
      <c r="Y398">
        <v>0</v>
      </c>
      <c r="Z398">
        <v>1E-3</v>
      </c>
      <c r="AA398">
        <v>1E-3</v>
      </c>
    </row>
    <row r="399" spans="2:27">
      <c r="B399">
        <f t="shared" ref="B399:B404" si="94">B398</f>
        <v>8008</v>
      </c>
      <c r="C399">
        <f t="shared" si="80"/>
        <v>1681.65</v>
      </c>
      <c r="D399" s="55">
        <f t="shared" si="81"/>
        <v>-0.27100000000000002</v>
      </c>
      <c r="E399" s="55">
        <f t="shared" si="82"/>
        <v>4.4800000000000004</v>
      </c>
      <c r="F399" s="55">
        <f t="shared" si="83"/>
        <v>-1.3550000000000002</v>
      </c>
      <c r="G399" s="55">
        <f t="shared" si="84"/>
        <v>22.400000000000002</v>
      </c>
      <c r="H399" s="260">
        <f t="shared" si="85"/>
        <v>-8.0575625130080582E-4</v>
      </c>
      <c r="I399" s="260">
        <f t="shared" si="86"/>
        <v>1.3320250944013321E-2</v>
      </c>
      <c r="K399">
        <f t="shared" si="87"/>
        <v>8008</v>
      </c>
      <c r="S399" t="s">
        <v>5197</v>
      </c>
      <c r="T399">
        <v>-4.3579999999999997</v>
      </c>
      <c r="U399">
        <v>-0.27100000000000002</v>
      </c>
      <c r="V399">
        <v>1.0009999999999999</v>
      </c>
      <c r="W399">
        <v>4.4800000000000004</v>
      </c>
      <c r="X399">
        <v>1E-3</v>
      </c>
      <c r="Y399">
        <v>0</v>
      </c>
      <c r="Z399">
        <v>0</v>
      </c>
      <c r="AA399">
        <v>0</v>
      </c>
    </row>
    <row r="400" spans="2:27">
      <c r="B400">
        <f t="shared" si="94"/>
        <v>8008</v>
      </c>
      <c r="C400">
        <f t="shared" si="80"/>
        <v>1681.65</v>
      </c>
      <c r="D400" s="55">
        <f t="shared" si="81"/>
        <v>-0.26100000000000001</v>
      </c>
      <c r="E400" s="55">
        <f t="shared" si="82"/>
        <v>5.1970000000000001</v>
      </c>
      <c r="F400" s="55">
        <f t="shared" si="83"/>
        <v>-1.3050000000000002</v>
      </c>
      <c r="G400" s="55">
        <f t="shared" si="84"/>
        <v>25.985000000000003</v>
      </c>
      <c r="H400" s="260">
        <f t="shared" si="85"/>
        <v>-7.7602354830077613E-4</v>
      </c>
      <c r="I400" s="260">
        <f t="shared" si="86"/>
        <v>1.5452085749115453E-2</v>
      </c>
      <c r="K400">
        <f t="shared" si="87"/>
        <v>8008</v>
      </c>
      <c r="S400" t="s">
        <v>5198</v>
      </c>
      <c r="T400">
        <v>-4.91</v>
      </c>
      <c r="U400">
        <v>-0.26100000000000001</v>
      </c>
      <c r="V400">
        <v>-1.6830000000000001</v>
      </c>
      <c r="W400">
        <v>5.1970000000000001</v>
      </c>
      <c r="X400">
        <v>1E-3</v>
      </c>
      <c r="Y400">
        <v>0</v>
      </c>
      <c r="Z400">
        <v>0</v>
      </c>
      <c r="AA400">
        <v>0</v>
      </c>
    </row>
    <row r="401" spans="2:27">
      <c r="B401">
        <f t="shared" si="94"/>
        <v>8008</v>
      </c>
      <c r="C401">
        <f t="shared" si="80"/>
        <v>1681.65</v>
      </c>
      <c r="D401" s="55">
        <f t="shared" si="81"/>
        <v>-0.309</v>
      </c>
      <c r="E401" s="55">
        <f t="shared" si="82"/>
        <v>4.6399999999999997</v>
      </c>
      <c r="F401" s="55">
        <f t="shared" si="83"/>
        <v>-1.5450000000000002</v>
      </c>
      <c r="G401" s="55">
        <f t="shared" si="84"/>
        <v>23.2</v>
      </c>
      <c r="H401" s="260">
        <f t="shared" si="85"/>
        <v>-9.1874052270091882E-4</v>
      </c>
      <c r="I401" s="260">
        <f t="shared" si="86"/>
        <v>1.3795974192013795E-2</v>
      </c>
      <c r="K401">
        <f t="shared" si="87"/>
        <v>8008</v>
      </c>
      <c r="S401" t="s">
        <v>5199</v>
      </c>
      <c r="T401">
        <v>2.2000000000000002</v>
      </c>
      <c r="U401">
        <v>-0.309</v>
      </c>
      <c r="V401">
        <v>4.0739999999999998</v>
      </c>
      <c r="W401">
        <v>4.6399999999999997</v>
      </c>
      <c r="X401">
        <v>0</v>
      </c>
      <c r="Y401">
        <v>0</v>
      </c>
      <c r="Z401">
        <v>1E-3</v>
      </c>
      <c r="AA401">
        <v>1E-3</v>
      </c>
    </row>
    <row r="402" spans="2:27">
      <c r="B402">
        <f t="shared" si="94"/>
        <v>8008</v>
      </c>
      <c r="C402">
        <f t="shared" si="80"/>
        <v>1681.65</v>
      </c>
      <c r="D402" s="55">
        <f t="shared" si="81"/>
        <v>-0.27500000000000002</v>
      </c>
      <c r="E402" s="55">
        <f t="shared" si="82"/>
        <v>4.8970000000000002</v>
      </c>
      <c r="F402" s="55">
        <f t="shared" si="83"/>
        <v>-1.3750000000000002</v>
      </c>
      <c r="G402" s="55">
        <f t="shared" si="84"/>
        <v>24.485000000000003</v>
      </c>
      <c r="H402" s="260">
        <f t="shared" si="85"/>
        <v>-8.1764933250081772E-4</v>
      </c>
      <c r="I402" s="260">
        <f t="shared" si="86"/>
        <v>1.4560104659114561E-2</v>
      </c>
      <c r="K402">
        <f t="shared" si="87"/>
        <v>8008</v>
      </c>
      <c r="S402" t="s">
        <v>5200</v>
      </c>
      <c r="T402">
        <v>0.36</v>
      </c>
      <c r="U402">
        <v>-0.27500000000000002</v>
      </c>
      <c r="V402">
        <v>-4.8760000000000003</v>
      </c>
      <c r="W402">
        <v>4.8970000000000002</v>
      </c>
      <c r="X402">
        <v>1E-3</v>
      </c>
      <c r="Y402">
        <v>0</v>
      </c>
      <c r="Z402">
        <v>1E-3</v>
      </c>
      <c r="AA402">
        <v>1E-3</v>
      </c>
    </row>
    <row r="403" spans="2:27">
      <c r="B403">
        <f>B402</f>
        <v>8008</v>
      </c>
      <c r="C403">
        <f t="shared" si="80"/>
        <v>1681.65</v>
      </c>
      <c r="D403" s="55">
        <f t="shared" si="81"/>
        <v>-0.29699999999999999</v>
      </c>
      <c r="E403" s="55">
        <f t="shared" si="82"/>
        <v>4.1459999999999999</v>
      </c>
      <c r="F403" s="55">
        <f t="shared" si="83"/>
        <v>-1.4850000000000001</v>
      </c>
      <c r="G403" s="55">
        <f t="shared" si="84"/>
        <v>20.73</v>
      </c>
      <c r="H403" s="260">
        <f t="shared" si="85"/>
        <v>-8.8306127910088312E-4</v>
      </c>
      <c r="I403" s="260">
        <f t="shared" si="86"/>
        <v>1.2327178663812327E-2</v>
      </c>
      <c r="K403">
        <f t="shared" si="87"/>
        <v>8008</v>
      </c>
      <c r="S403" t="s">
        <v>5201</v>
      </c>
      <c r="T403">
        <v>-0.52900000000000003</v>
      </c>
      <c r="U403">
        <v>-0.29699999999999999</v>
      </c>
      <c r="V403">
        <v>4.101</v>
      </c>
      <c r="W403">
        <v>4.1459999999999999</v>
      </c>
      <c r="X403">
        <v>0</v>
      </c>
      <c r="Y403">
        <v>0</v>
      </c>
      <c r="Z403">
        <v>1E-3</v>
      </c>
      <c r="AA403">
        <v>1E-3</v>
      </c>
    </row>
    <row r="404" spans="2:27">
      <c r="B404">
        <f t="shared" si="94"/>
        <v>8008</v>
      </c>
      <c r="C404">
        <f t="shared" si="80"/>
        <v>1681.65</v>
      </c>
      <c r="D404" s="55">
        <f t="shared" si="81"/>
        <v>-0.26300000000000001</v>
      </c>
      <c r="E404" s="55">
        <f t="shared" si="82"/>
        <v>5.4020000000000001</v>
      </c>
      <c r="F404" s="55">
        <f t="shared" si="83"/>
        <v>-1.3150000000000002</v>
      </c>
      <c r="G404" s="55">
        <f t="shared" si="84"/>
        <v>27.01</v>
      </c>
      <c r="H404" s="260">
        <f t="shared" si="85"/>
        <v>-7.8197008890078202E-4</v>
      </c>
      <c r="I404" s="260">
        <f t="shared" si="86"/>
        <v>1.6061606160616061E-2</v>
      </c>
      <c r="K404">
        <f t="shared" si="87"/>
        <v>8008</v>
      </c>
      <c r="S404" t="s">
        <v>5202</v>
      </c>
      <c r="T404">
        <v>-2.3690000000000002</v>
      </c>
      <c r="U404">
        <v>-0.26300000000000001</v>
      </c>
      <c r="V404">
        <v>-4.8479999999999999</v>
      </c>
      <c r="W404">
        <v>5.4020000000000001</v>
      </c>
      <c r="X404">
        <v>1E-3</v>
      </c>
      <c r="Y404">
        <v>0</v>
      </c>
      <c r="Z404">
        <v>0</v>
      </c>
      <c r="AA404">
        <v>0</v>
      </c>
    </row>
    <row r="405" spans="2:27">
      <c r="B405">
        <f>R405</f>
        <v>8009</v>
      </c>
      <c r="C405">
        <f t="shared" si="80"/>
        <v>1681.65</v>
      </c>
      <c r="D405" s="55">
        <f t="shared" si="81"/>
        <v>-0.23699999999999999</v>
      </c>
      <c r="E405" s="55">
        <f t="shared" si="82"/>
        <v>4.9580000000000002</v>
      </c>
      <c r="F405" s="55">
        <f t="shared" si="83"/>
        <v>-1.1850000000000001</v>
      </c>
      <c r="G405" s="55">
        <f t="shared" si="84"/>
        <v>24.790000000000003</v>
      </c>
      <c r="H405" s="260">
        <f t="shared" si="85"/>
        <v>-7.0466506110070462E-4</v>
      </c>
      <c r="I405" s="260">
        <f t="shared" si="86"/>
        <v>1.4741474147414743E-2</v>
      </c>
      <c r="K405">
        <f t="shared" si="87"/>
        <v>8009</v>
      </c>
      <c r="R405">
        <v>8009</v>
      </c>
      <c r="S405" t="s">
        <v>5195</v>
      </c>
      <c r="T405">
        <v>4.8369999999999997</v>
      </c>
      <c r="U405">
        <v>-0.23699999999999999</v>
      </c>
      <c r="V405">
        <v>1.0589999999999999</v>
      </c>
      <c r="W405">
        <v>4.9580000000000002</v>
      </c>
      <c r="X405">
        <v>0</v>
      </c>
      <c r="Y405">
        <v>0</v>
      </c>
      <c r="Z405">
        <v>0</v>
      </c>
      <c r="AA405">
        <v>0</v>
      </c>
    </row>
    <row r="406" spans="2:27">
      <c r="B406">
        <f>B405</f>
        <v>8009</v>
      </c>
      <c r="C406">
        <f t="shared" si="80"/>
        <v>1681.65</v>
      </c>
      <c r="D406" s="55">
        <f t="shared" si="81"/>
        <v>-0.23300000000000001</v>
      </c>
      <c r="E406" s="55">
        <f t="shared" si="82"/>
        <v>4.9820000000000002</v>
      </c>
      <c r="F406" s="55">
        <f t="shared" si="83"/>
        <v>-1.1650000000000003</v>
      </c>
      <c r="G406" s="55">
        <f t="shared" si="84"/>
        <v>24.910000000000004</v>
      </c>
      <c r="H406" s="260">
        <f t="shared" si="85"/>
        <v>-6.9277197990069293E-4</v>
      </c>
      <c r="I406" s="260">
        <f t="shared" si="86"/>
        <v>1.4812832634614814E-2</v>
      </c>
      <c r="K406">
        <f t="shared" si="87"/>
        <v>8009</v>
      </c>
      <c r="S406" t="s">
        <v>5196</v>
      </c>
      <c r="T406">
        <v>4.2759999999999998</v>
      </c>
      <c r="U406">
        <v>-0.23300000000000001</v>
      </c>
      <c r="V406">
        <v>-2.5459999999999998</v>
      </c>
      <c r="W406">
        <v>4.9820000000000002</v>
      </c>
      <c r="X406">
        <v>0</v>
      </c>
      <c r="Y406">
        <v>0</v>
      </c>
      <c r="Z406">
        <v>0</v>
      </c>
      <c r="AA406">
        <v>0</v>
      </c>
    </row>
    <row r="407" spans="2:27">
      <c r="B407">
        <f t="shared" ref="B407:B412" si="95">B406</f>
        <v>8009</v>
      </c>
      <c r="C407">
        <f t="shared" si="80"/>
        <v>1681.65</v>
      </c>
      <c r="D407" s="55">
        <f t="shared" si="81"/>
        <v>-0.248</v>
      </c>
      <c r="E407" s="55">
        <f t="shared" si="82"/>
        <v>4.6360000000000001</v>
      </c>
      <c r="F407" s="55">
        <f t="shared" si="83"/>
        <v>-1.24</v>
      </c>
      <c r="G407" s="55">
        <f t="shared" si="84"/>
        <v>23.180000000000003</v>
      </c>
      <c r="H407" s="260">
        <f t="shared" si="85"/>
        <v>-7.3737103440073737E-4</v>
      </c>
      <c r="I407" s="260">
        <f t="shared" si="86"/>
        <v>1.3784081110813785E-2</v>
      </c>
      <c r="K407">
        <f t="shared" si="87"/>
        <v>8009</v>
      </c>
      <c r="S407" t="s">
        <v>5197</v>
      </c>
      <c r="T407">
        <v>-4.3639999999999999</v>
      </c>
      <c r="U407">
        <v>-0.248</v>
      </c>
      <c r="V407">
        <v>1.544</v>
      </c>
      <c r="W407">
        <v>4.6360000000000001</v>
      </c>
      <c r="X407">
        <v>0</v>
      </c>
      <c r="Y407">
        <v>0</v>
      </c>
      <c r="Z407">
        <v>0</v>
      </c>
      <c r="AA407">
        <v>0</v>
      </c>
    </row>
    <row r="408" spans="2:27">
      <c r="B408">
        <f t="shared" si="95"/>
        <v>8009</v>
      </c>
      <c r="C408">
        <f t="shared" si="80"/>
        <v>1681.65</v>
      </c>
      <c r="D408" s="55">
        <f t="shared" si="81"/>
        <v>-0.24299999999999999</v>
      </c>
      <c r="E408" s="55">
        <f t="shared" si="82"/>
        <v>5.3449999999999998</v>
      </c>
      <c r="F408" s="55">
        <f t="shared" si="83"/>
        <v>-1.2150000000000001</v>
      </c>
      <c r="G408" s="55">
        <f t="shared" si="84"/>
        <v>26.725000000000001</v>
      </c>
      <c r="H408" s="260">
        <f t="shared" si="85"/>
        <v>-7.2250468290072252E-4</v>
      </c>
      <c r="I408" s="260">
        <f t="shared" si="86"/>
        <v>1.5892129753515893E-2</v>
      </c>
      <c r="K408">
        <f t="shared" si="87"/>
        <v>8009</v>
      </c>
      <c r="S408" t="s">
        <v>5198</v>
      </c>
      <c r="T408">
        <v>-4.9260000000000002</v>
      </c>
      <c r="U408">
        <v>-0.24299999999999999</v>
      </c>
      <c r="V408">
        <v>-2.0619999999999998</v>
      </c>
      <c r="W408">
        <v>5.3449999999999998</v>
      </c>
      <c r="X408">
        <v>0</v>
      </c>
      <c r="Y408">
        <v>0</v>
      </c>
      <c r="Z408">
        <v>0</v>
      </c>
      <c r="AA408">
        <v>0</v>
      </c>
    </row>
    <row r="409" spans="2:27">
      <c r="B409">
        <f t="shared" si="95"/>
        <v>8009</v>
      </c>
      <c r="C409">
        <f t="shared" si="80"/>
        <v>1681.65</v>
      </c>
      <c r="D409" s="55">
        <f t="shared" si="81"/>
        <v>-0.247</v>
      </c>
      <c r="E409" s="55">
        <f t="shared" si="82"/>
        <v>5.8959999999999999</v>
      </c>
      <c r="F409" s="55">
        <f t="shared" si="83"/>
        <v>-1.2350000000000001</v>
      </c>
      <c r="G409" s="55">
        <f t="shared" si="84"/>
        <v>29.48</v>
      </c>
      <c r="H409" s="260">
        <f t="shared" si="85"/>
        <v>-7.3439776410073442E-4</v>
      </c>
      <c r="I409" s="260">
        <f t="shared" si="86"/>
        <v>1.7530401688817528E-2</v>
      </c>
      <c r="K409">
        <f t="shared" si="87"/>
        <v>8009</v>
      </c>
      <c r="S409" t="s">
        <v>5199</v>
      </c>
      <c r="T409">
        <v>2.2730000000000001</v>
      </c>
      <c r="U409">
        <v>-0.247</v>
      </c>
      <c r="V409">
        <v>5.4349999999999996</v>
      </c>
      <c r="W409">
        <v>5.8959999999999999</v>
      </c>
      <c r="X409">
        <v>0</v>
      </c>
      <c r="Y409">
        <v>0</v>
      </c>
      <c r="Z409">
        <v>0</v>
      </c>
      <c r="AA409">
        <v>0</v>
      </c>
    </row>
    <row r="410" spans="2:27">
      <c r="B410">
        <f t="shared" si="95"/>
        <v>8009</v>
      </c>
      <c r="C410">
        <f t="shared" si="80"/>
        <v>1681.65</v>
      </c>
      <c r="D410" s="55">
        <f t="shared" si="81"/>
        <v>-0.23100000000000001</v>
      </c>
      <c r="E410" s="55">
        <f t="shared" si="82"/>
        <v>6.5990000000000002</v>
      </c>
      <c r="F410" s="55">
        <f t="shared" si="83"/>
        <v>-1.1550000000000002</v>
      </c>
      <c r="G410" s="55">
        <f t="shared" si="84"/>
        <v>32.995000000000005</v>
      </c>
      <c r="H410" s="260">
        <f t="shared" si="85"/>
        <v>-6.8682543930068693E-4</v>
      </c>
      <c r="I410" s="260">
        <f t="shared" si="86"/>
        <v>1.9620610709719623E-2</v>
      </c>
      <c r="K410">
        <f t="shared" si="87"/>
        <v>8009</v>
      </c>
      <c r="S410" t="s">
        <v>5200</v>
      </c>
      <c r="T410">
        <v>0.39900000000000002</v>
      </c>
      <c r="U410">
        <v>-0.23100000000000001</v>
      </c>
      <c r="V410">
        <v>-6.5830000000000002</v>
      </c>
      <c r="W410">
        <v>6.5990000000000002</v>
      </c>
      <c r="X410">
        <v>1E-3</v>
      </c>
      <c r="Y410">
        <v>0</v>
      </c>
      <c r="Z410">
        <v>0</v>
      </c>
      <c r="AA410">
        <v>0</v>
      </c>
    </row>
    <row r="411" spans="2:27">
      <c r="B411">
        <f>B410</f>
        <v>8009</v>
      </c>
      <c r="C411">
        <f t="shared" si="80"/>
        <v>1681.65</v>
      </c>
      <c r="D411" s="55">
        <f t="shared" si="81"/>
        <v>-0.25</v>
      </c>
      <c r="E411" s="55">
        <f t="shared" si="82"/>
        <v>5.6070000000000002</v>
      </c>
      <c r="F411" s="55">
        <f t="shared" si="83"/>
        <v>-1.25</v>
      </c>
      <c r="G411" s="55">
        <f t="shared" si="84"/>
        <v>28.035000000000004</v>
      </c>
      <c r="H411" s="260">
        <f t="shared" si="85"/>
        <v>-7.4331757500074327E-4</v>
      </c>
      <c r="I411" s="260">
        <f t="shared" si="86"/>
        <v>1.6671126572116671E-2</v>
      </c>
      <c r="K411">
        <f t="shared" si="87"/>
        <v>8009</v>
      </c>
      <c r="S411" t="s">
        <v>5201</v>
      </c>
      <c r="T411">
        <v>-0.48799999999999999</v>
      </c>
      <c r="U411">
        <v>-0.25</v>
      </c>
      <c r="V411">
        <v>5.58</v>
      </c>
      <c r="W411">
        <v>5.6070000000000002</v>
      </c>
      <c r="X411">
        <v>0</v>
      </c>
      <c r="Y411">
        <v>0</v>
      </c>
      <c r="Z411">
        <v>0</v>
      </c>
      <c r="AA411">
        <v>0</v>
      </c>
    </row>
    <row r="412" spans="2:27">
      <c r="B412">
        <f t="shared" si="95"/>
        <v>8009</v>
      </c>
      <c r="C412">
        <f t="shared" si="80"/>
        <v>1681.65</v>
      </c>
      <c r="D412" s="55">
        <f t="shared" si="81"/>
        <v>-0.23400000000000001</v>
      </c>
      <c r="E412" s="55">
        <f t="shared" si="82"/>
        <v>6.8609999999999998</v>
      </c>
      <c r="F412" s="55">
        <f t="shared" si="83"/>
        <v>-1.1700000000000002</v>
      </c>
      <c r="G412" s="55">
        <f t="shared" si="84"/>
        <v>34.305</v>
      </c>
      <c r="H412" s="260">
        <f t="shared" si="85"/>
        <v>-6.9574525020069577E-4</v>
      </c>
      <c r="I412" s="260">
        <f t="shared" si="86"/>
        <v>2.0399607528320398E-2</v>
      </c>
      <c r="K412">
        <f t="shared" si="87"/>
        <v>8009</v>
      </c>
      <c r="S412" t="s">
        <v>5202</v>
      </c>
      <c r="T412">
        <v>-2.3610000000000002</v>
      </c>
      <c r="U412">
        <v>-0.23400000000000001</v>
      </c>
      <c r="V412">
        <v>-6.4379999999999997</v>
      </c>
      <c r="W412">
        <v>6.8609999999999998</v>
      </c>
      <c r="X412">
        <v>1E-3</v>
      </c>
      <c r="Y412">
        <v>0</v>
      </c>
      <c r="Z412">
        <v>0</v>
      </c>
      <c r="AA412">
        <v>0</v>
      </c>
    </row>
    <row r="413" spans="2:27">
      <c r="B413">
        <f>R413</f>
        <v>8010</v>
      </c>
      <c r="C413">
        <f t="shared" si="80"/>
        <v>1681.65</v>
      </c>
      <c r="D413" s="55">
        <f t="shared" si="81"/>
        <v>-0.248</v>
      </c>
      <c r="E413" s="55">
        <f t="shared" si="82"/>
        <v>5.0599999999999996</v>
      </c>
      <c r="F413" s="55">
        <f t="shared" si="83"/>
        <v>-1.24</v>
      </c>
      <c r="G413" s="55">
        <f t="shared" si="84"/>
        <v>25.3</v>
      </c>
      <c r="H413" s="260">
        <f t="shared" si="85"/>
        <v>-7.3737103440073737E-4</v>
      </c>
      <c r="I413" s="260">
        <f t="shared" si="86"/>
        <v>1.5044747718015044E-2</v>
      </c>
      <c r="K413">
        <f t="shared" si="87"/>
        <v>8010</v>
      </c>
      <c r="R413">
        <v>8010</v>
      </c>
      <c r="S413" t="s">
        <v>5195</v>
      </c>
      <c r="T413">
        <v>4.843</v>
      </c>
      <c r="U413">
        <v>-0.248</v>
      </c>
      <c r="V413">
        <v>1.4450000000000001</v>
      </c>
      <c r="W413">
        <v>5.0599999999999996</v>
      </c>
      <c r="X413">
        <v>0</v>
      </c>
      <c r="Y413">
        <v>0</v>
      </c>
      <c r="Z413">
        <v>0</v>
      </c>
      <c r="AA413">
        <v>0</v>
      </c>
    </row>
    <row r="414" spans="2:27">
      <c r="B414">
        <f>B413</f>
        <v>8010</v>
      </c>
      <c r="C414">
        <f t="shared" ref="C414:C477" si="96">VLOOKUP(B414,$M$28:$O$126,3,0)</f>
        <v>1681.65</v>
      </c>
      <c r="D414" s="55">
        <f t="shared" ref="D414:D477" si="97">U414</f>
        <v>-0.245</v>
      </c>
      <c r="E414" s="55">
        <f t="shared" ref="E414:E477" si="98">W414</f>
        <v>5.2130000000000001</v>
      </c>
      <c r="F414" s="55">
        <f t="shared" ref="F414:F477" si="99">$D$24*D414/$D$25</f>
        <v>-1.2250000000000001</v>
      </c>
      <c r="G414" s="55">
        <f t="shared" ref="G414:G477" si="100">$D$24*E414/$D$25</f>
        <v>26.065000000000001</v>
      </c>
      <c r="H414" s="260">
        <f t="shared" ref="H414:H477" si="101">F414/C414</f>
        <v>-7.2845122350072842E-4</v>
      </c>
      <c r="I414" s="260">
        <f t="shared" ref="I414:I477" si="102">G414/C414</f>
        <v>1.54996580739155E-2</v>
      </c>
      <c r="K414">
        <f t="shared" ref="K414:K477" si="103">B414</f>
        <v>8010</v>
      </c>
      <c r="S414" t="s">
        <v>5196</v>
      </c>
      <c r="T414">
        <v>4.2789999999999999</v>
      </c>
      <c r="U414">
        <v>-0.245</v>
      </c>
      <c r="V414">
        <v>-2.9670000000000001</v>
      </c>
      <c r="W414">
        <v>5.2130000000000001</v>
      </c>
      <c r="X414">
        <v>0</v>
      </c>
      <c r="Y414">
        <v>0</v>
      </c>
      <c r="Z414">
        <v>0</v>
      </c>
      <c r="AA414">
        <v>0</v>
      </c>
    </row>
    <row r="415" spans="2:27">
      <c r="B415">
        <f t="shared" ref="B415:B420" si="104">B414</f>
        <v>8010</v>
      </c>
      <c r="C415">
        <f t="shared" si="96"/>
        <v>1681.65</v>
      </c>
      <c r="D415" s="55">
        <f t="shared" si="97"/>
        <v>-0.247</v>
      </c>
      <c r="E415" s="55">
        <f t="shared" si="98"/>
        <v>4.7450000000000001</v>
      </c>
      <c r="F415" s="55">
        <f t="shared" si="99"/>
        <v>-1.2350000000000001</v>
      </c>
      <c r="G415" s="55">
        <f t="shared" si="100"/>
        <v>23.725000000000001</v>
      </c>
      <c r="H415" s="260">
        <f t="shared" si="101"/>
        <v>-7.3439776410073442E-4</v>
      </c>
      <c r="I415" s="260">
        <f t="shared" si="102"/>
        <v>1.4108167573514109E-2</v>
      </c>
      <c r="K415">
        <f t="shared" si="103"/>
        <v>8010</v>
      </c>
      <c r="S415" t="s">
        <v>5197</v>
      </c>
      <c r="T415">
        <v>-4.3600000000000003</v>
      </c>
      <c r="U415">
        <v>-0.247</v>
      </c>
      <c r="V415">
        <v>1.857</v>
      </c>
      <c r="W415">
        <v>4.7450000000000001</v>
      </c>
      <c r="X415">
        <v>0</v>
      </c>
      <c r="Y415">
        <v>0</v>
      </c>
      <c r="Z415">
        <v>0</v>
      </c>
      <c r="AA415">
        <v>0</v>
      </c>
    </row>
    <row r="416" spans="2:27">
      <c r="B416">
        <f t="shared" si="104"/>
        <v>8010</v>
      </c>
      <c r="C416">
        <f t="shared" si="96"/>
        <v>1681.65</v>
      </c>
      <c r="D416" s="55">
        <f t="shared" si="97"/>
        <v>-0.24399999999999999</v>
      </c>
      <c r="E416" s="55">
        <f t="shared" si="98"/>
        <v>5.5519999999999996</v>
      </c>
      <c r="F416" s="55">
        <f t="shared" si="99"/>
        <v>-1.22</v>
      </c>
      <c r="G416" s="55">
        <f t="shared" si="100"/>
        <v>27.759999999999998</v>
      </c>
      <c r="H416" s="260">
        <f t="shared" si="101"/>
        <v>-7.2547795320072547E-4</v>
      </c>
      <c r="I416" s="260">
        <f t="shared" si="102"/>
        <v>1.6507596705616506E-2</v>
      </c>
      <c r="K416">
        <f t="shared" si="103"/>
        <v>8010</v>
      </c>
      <c r="S416" t="s">
        <v>5198</v>
      </c>
      <c r="T416">
        <v>-4.923</v>
      </c>
      <c r="U416">
        <v>-0.24399999999999999</v>
      </c>
      <c r="V416">
        <v>-2.5550000000000002</v>
      </c>
      <c r="W416">
        <v>5.5519999999999996</v>
      </c>
      <c r="X416">
        <v>0</v>
      </c>
      <c r="Y416">
        <v>0</v>
      </c>
      <c r="Z416">
        <v>0</v>
      </c>
      <c r="AA416">
        <v>0</v>
      </c>
    </row>
    <row r="417" spans="2:27">
      <c r="B417">
        <f t="shared" si="104"/>
        <v>8010</v>
      </c>
      <c r="C417">
        <f t="shared" si="96"/>
        <v>1681.65</v>
      </c>
      <c r="D417" s="55">
        <f t="shared" si="97"/>
        <v>-0.252</v>
      </c>
      <c r="E417" s="55">
        <f t="shared" si="98"/>
        <v>7.117</v>
      </c>
      <c r="F417" s="55">
        <f t="shared" si="99"/>
        <v>-1.26</v>
      </c>
      <c r="G417" s="55">
        <f t="shared" si="100"/>
        <v>35.585000000000001</v>
      </c>
      <c r="H417" s="260">
        <f t="shared" si="101"/>
        <v>-7.4926411560074927E-4</v>
      </c>
      <c r="I417" s="260">
        <f t="shared" si="102"/>
        <v>2.116076472512116E-2</v>
      </c>
      <c r="K417">
        <f t="shared" si="103"/>
        <v>8010</v>
      </c>
      <c r="S417" t="s">
        <v>5199</v>
      </c>
      <c r="T417">
        <v>2.2789999999999999</v>
      </c>
      <c r="U417">
        <v>-0.252</v>
      </c>
      <c r="V417">
        <v>6.7380000000000004</v>
      </c>
      <c r="W417">
        <v>7.117</v>
      </c>
      <c r="X417">
        <v>0</v>
      </c>
      <c r="Y417">
        <v>0</v>
      </c>
      <c r="Z417">
        <v>0</v>
      </c>
      <c r="AA417">
        <v>0</v>
      </c>
    </row>
    <row r="418" spans="2:27">
      <c r="B418">
        <f t="shared" si="104"/>
        <v>8010</v>
      </c>
      <c r="C418">
        <f t="shared" si="96"/>
        <v>1681.65</v>
      </c>
      <c r="D418" s="55">
        <f t="shared" si="97"/>
        <v>-0.24</v>
      </c>
      <c r="E418" s="55">
        <f t="shared" si="98"/>
        <v>7.9850000000000003</v>
      </c>
      <c r="F418" s="55">
        <f t="shared" si="99"/>
        <v>-1.2</v>
      </c>
      <c r="G418" s="55">
        <f t="shared" si="100"/>
        <v>39.925000000000004</v>
      </c>
      <c r="H418" s="260">
        <f t="shared" si="101"/>
        <v>-7.1358487200071357E-4</v>
      </c>
      <c r="I418" s="260">
        <f t="shared" si="102"/>
        <v>2.3741563345523742E-2</v>
      </c>
      <c r="K418">
        <f t="shared" si="103"/>
        <v>8010</v>
      </c>
      <c r="S418" t="s">
        <v>5200</v>
      </c>
      <c r="T418">
        <v>0.40100000000000002</v>
      </c>
      <c r="U418">
        <v>-0.24</v>
      </c>
      <c r="V418">
        <v>-7.9710000000000001</v>
      </c>
      <c r="W418">
        <v>7.9850000000000003</v>
      </c>
      <c r="X418">
        <v>0</v>
      </c>
      <c r="Y418">
        <v>0</v>
      </c>
      <c r="Z418">
        <v>0</v>
      </c>
      <c r="AA418">
        <v>0</v>
      </c>
    </row>
    <row r="419" spans="2:27">
      <c r="B419">
        <f>B418</f>
        <v>8010</v>
      </c>
      <c r="C419">
        <f t="shared" si="96"/>
        <v>1681.65</v>
      </c>
      <c r="D419" s="55">
        <f t="shared" si="97"/>
        <v>-0.252</v>
      </c>
      <c r="E419" s="55">
        <f t="shared" si="98"/>
        <v>6.883</v>
      </c>
      <c r="F419" s="55">
        <f t="shared" si="99"/>
        <v>-1.26</v>
      </c>
      <c r="G419" s="55">
        <f t="shared" si="100"/>
        <v>34.415000000000006</v>
      </c>
      <c r="H419" s="260">
        <f t="shared" si="101"/>
        <v>-7.4926411560074927E-4</v>
      </c>
      <c r="I419" s="260">
        <f t="shared" si="102"/>
        <v>2.0465019474920468E-2</v>
      </c>
      <c r="K419">
        <f t="shared" si="103"/>
        <v>8010</v>
      </c>
      <c r="S419" t="s">
        <v>5201</v>
      </c>
      <c r="T419">
        <v>-0.48099999999999998</v>
      </c>
      <c r="U419">
        <v>-0.252</v>
      </c>
      <c r="V419">
        <v>6.8609999999999998</v>
      </c>
      <c r="W419">
        <v>6.883</v>
      </c>
      <c r="X419">
        <v>0</v>
      </c>
      <c r="Y419">
        <v>0</v>
      </c>
      <c r="Z419">
        <v>0</v>
      </c>
      <c r="AA419">
        <v>0</v>
      </c>
    </row>
    <row r="420" spans="2:27">
      <c r="B420">
        <f t="shared" si="104"/>
        <v>8010</v>
      </c>
      <c r="C420">
        <f t="shared" si="96"/>
        <v>1681.65</v>
      </c>
      <c r="D420" s="55">
        <f t="shared" si="97"/>
        <v>-0.24</v>
      </c>
      <c r="E420" s="55">
        <f t="shared" si="98"/>
        <v>8.1980000000000004</v>
      </c>
      <c r="F420" s="55">
        <f t="shared" si="99"/>
        <v>-1.2</v>
      </c>
      <c r="G420" s="55">
        <f t="shared" si="100"/>
        <v>40.99</v>
      </c>
      <c r="H420" s="260">
        <f t="shared" si="101"/>
        <v>-7.1358487200071357E-4</v>
      </c>
      <c r="I420" s="260">
        <f t="shared" si="102"/>
        <v>2.4374869919424374E-2</v>
      </c>
      <c r="K420">
        <f t="shared" si="103"/>
        <v>8010</v>
      </c>
      <c r="S420" t="s">
        <v>5202</v>
      </c>
      <c r="T420">
        <v>-2.36</v>
      </c>
      <c r="U420">
        <v>-0.24</v>
      </c>
      <c r="V420">
        <v>-7.8470000000000004</v>
      </c>
      <c r="W420">
        <v>8.1980000000000004</v>
      </c>
      <c r="X420">
        <v>0</v>
      </c>
      <c r="Y420">
        <v>0</v>
      </c>
      <c r="Z420">
        <v>0</v>
      </c>
      <c r="AA420">
        <v>0</v>
      </c>
    </row>
    <row r="421" spans="2:27">
      <c r="B421">
        <f>R421</f>
        <v>8011</v>
      </c>
      <c r="C421">
        <f t="shared" si="96"/>
        <v>1681.65</v>
      </c>
      <c r="D421" s="55">
        <f t="shared" si="97"/>
        <v>-0.251</v>
      </c>
      <c r="E421" s="55">
        <f t="shared" si="98"/>
        <v>5.1879999999999997</v>
      </c>
      <c r="F421" s="55">
        <f t="shared" si="99"/>
        <v>-1.2550000000000001</v>
      </c>
      <c r="G421" s="55">
        <f t="shared" si="100"/>
        <v>25.94</v>
      </c>
      <c r="H421" s="260">
        <f t="shared" si="101"/>
        <v>-7.4629084530074632E-4</v>
      </c>
      <c r="I421" s="260">
        <f t="shared" si="102"/>
        <v>1.5425326316415425E-2</v>
      </c>
      <c r="K421">
        <f t="shared" si="103"/>
        <v>8011</v>
      </c>
      <c r="R421">
        <v>8011</v>
      </c>
      <c r="S421" t="s">
        <v>5195</v>
      </c>
      <c r="T421">
        <v>4.8559999999999999</v>
      </c>
      <c r="U421">
        <v>-0.251</v>
      </c>
      <c r="V421">
        <v>1.8089999999999999</v>
      </c>
      <c r="W421">
        <v>5.1879999999999997</v>
      </c>
      <c r="X421">
        <v>0</v>
      </c>
      <c r="Y421">
        <v>0</v>
      </c>
      <c r="Z421">
        <v>0</v>
      </c>
      <c r="AA421">
        <v>0</v>
      </c>
    </row>
    <row r="422" spans="2:27">
      <c r="B422">
        <f>B421</f>
        <v>8011</v>
      </c>
      <c r="C422">
        <f t="shared" si="96"/>
        <v>1681.65</v>
      </c>
      <c r="D422" s="55">
        <f t="shared" si="97"/>
        <v>-0.247</v>
      </c>
      <c r="E422" s="55">
        <f t="shared" si="98"/>
        <v>5.306</v>
      </c>
      <c r="F422" s="55">
        <f t="shared" si="99"/>
        <v>-1.2350000000000001</v>
      </c>
      <c r="G422" s="55">
        <f t="shared" si="100"/>
        <v>26.53</v>
      </c>
      <c r="H422" s="260">
        <f t="shared" si="101"/>
        <v>-7.3439776410073442E-4</v>
      </c>
      <c r="I422" s="260">
        <f t="shared" si="102"/>
        <v>1.5776172211815775E-2</v>
      </c>
      <c r="K422">
        <f t="shared" si="103"/>
        <v>8011</v>
      </c>
      <c r="S422" t="s">
        <v>5196</v>
      </c>
      <c r="T422">
        <v>4.2910000000000004</v>
      </c>
      <c r="U422">
        <v>-0.247</v>
      </c>
      <c r="V422">
        <v>-3.1120000000000001</v>
      </c>
      <c r="W422">
        <v>5.306</v>
      </c>
      <c r="X422">
        <v>0</v>
      </c>
      <c r="Y422">
        <v>0</v>
      </c>
      <c r="Z422">
        <v>0</v>
      </c>
      <c r="AA422">
        <v>0</v>
      </c>
    </row>
    <row r="423" spans="2:27">
      <c r="B423">
        <f t="shared" ref="B423:B428" si="105">B422</f>
        <v>8011</v>
      </c>
      <c r="C423">
        <f t="shared" si="96"/>
        <v>1681.65</v>
      </c>
      <c r="D423" s="55">
        <f t="shared" si="97"/>
        <v>-0.25</v>
      </c>
      <c r="E423" s="55">
        <f t="shared" si="98"/>
        <v>4.7930000000000001</v>
      </c>
      <c r="F423" s="55">
        <f t="shared" si="99"/>
        <v>-1.25</v>
      </c>
      <c r="G423" s="55">
        <f t="shared" si="100"/>
        <v>23.965000000000003</v>
      </c>
      <c r="H423" s="260">
        <f t="shared" si="101"/>
        <v>-7.4331757500074327E-4</v>
      </c>
      <c r="I423" s="260">
        <f t="shared" si="102"/>
        <v>1.4250884547914252E-2</v>
      </c>
      <c r="K423">
        <f t="shared" si="103"/>
        <v>8011</v>
      </c>
      <c r="S423" t="s">
        <v>5197</v>
      </c>
      <c r="T423">
        <v>-4.343</v>
      </c>
      <c r="U423">
        <v>-0.25</v>
      </c>
      <c r="V423">
        <v>2.012</v>
      </c>
      <c r="W423">
        <v>4.7930000000000001</v>
      </c>
      <c r="X423">
        <v>0</v>
      </c>
      <c r="Y423">
        <v>0</v>
      </c>
      <c r="Z423">
        <v>0</v>
      </c>
      <c r="AA423">
        <v>0</v>
      </c>
    </row>
    <row r="424" spans="2:27">
      <c r="B424">
        <f t="shared" si="105"/>
        <v>8011</v>
      </c>
      <c r="C424">
        <f t="shared" si="96"/>
        <v>1681.65</v>
      </c>
      <c r="D424" s="55">
        <f t="shared" si="97"/>
        <v>-0.247</v>
      </c>
      <c r="E424" s="55">
        <f t="shared" si="98"/>
        <v>5.7110000000000003</v>
      </c>
      <c r="F424" s="55">
        <f t="shared" si="99"/>
        <v>-1.2350000000000001</v>
      </c>
      <c r="G424" s="55">
        <f t="shared" si="100"/>
        <v>28.555000000000007</v>
      </c>
      <c r="H424" s="260">
        <f t="shared" si="101"/>
        <v>-7.3439776410073442E-4</v>
      </c>
      <c r="I424" s="260">
        <f t="shared" si="102"/>
        <v>1.6980346683316983E-2</v>
      </c>
      <c r="K424">
        <f t="shared" si="103"/>
        <v>8011</v>
      </c>
      <c r="S424" t="s">
        <v>5198</v>
      </c>
      <c r="T424">
        <v>-4.9089999999999998</v>
      </c>
      <c r="U424">
        <v>-0.247</v>
      </c>
      <c r="V424">
        <v>-2.9089999999999998</v>
      </c>
      <c r="W424">
        <v>5.7110000000000003</v>
      </c>
      <c r="X424">
        <v>0</v>
      </c>
      <c r="Y424">
        <v>0</v>
      </c>
      <c r="Z424">
        <v>0</v>
      </c>
      <c r="AA424">
        <v>0</v>
      </c>
    </row>
    <row r="425" spans="2:27">
      <c r="B425">
        <f t="shared" si="105"/>
        <v>8011</v>
      </c>
      <c r="C425">
        <f t="shared" si="96"/>
        <v>1681.65</v>
      </c>
      <c r="D425" s="55">
        <f t="shared" si="97"/>
        <v>-0.255</v>
      </c>
      <c r="E425" s="55">
        <f t="shared" si="98"/>
        <v>7.9630000000000001</v>
      </c>
      <c r="F425" s="55">
        <f t="shared" si="99"/>
        <v>-1.2750000000000001</v>
      </c>
      <c r="G425" s="55">
        <f t="shared" si="100"/>
        <v>39.814999999999998</v>
      </c>
      <c r="H425" s="260">
        <f t="shared" si="101"/>
        <v>-7.5818392650075822E-4</v>
      </c>
      <c r="I425" s="260">
        <f t="shared" si="102"/>
        <v>2.3676151398923675E-2</v>
      </c>
      <c r="K425">
        <f t="shared" si="103"/>
        <v>8011</v>
      </c>
      <c r="S425" t="s">
        <v>5199</v>
      </c>
      <c r="T425">
        <v>2.2959999999999998</v>
      </c>
      <c r="U425">
        <v>-0.255</v>
      </c>
      <c r="V425">
        <v>7.6210000000000004</v>
      </c>
      <c r="W425">
        <v>7.9630000000000001</v>
      </c>
      <c r="X425">
        <v>0</v>
      </c>
      <c r="Y425">
        <v>0</v>
      </c>
      <c r="Z425">
        <v>0</v>
      </c>
      <c r="AA425">
        <v>0</v>
      </c>
    </row>
    <row r="426" spans="2:27">
      <c r="B426">
        <f t="shared" si="105"/>
        <v>8011</v>
      </c>
      <c r="C426">
        <f t="shared" si="96"/>
        <v>1681.65</v>
      </c>
      <c r="D426" s="55">
        <f t="shared" si="97"/>
        <v>-0.24299999999999999</v>
      </c>
      <c r="E426" s="55">
        <f t="shared" si="98"/>
        <v>8.7940000000000005</v>
      </c>
      <c r="F426" s="55">
        <f t="shared" si="99"/>
        <v>-1.2150000000000001</v>
      </c>
      <c r="G426" s="55">
        <f t="shared" si="100"/>
        <v>43.970000000000006</v>
      </c>
      <c r="H426" s="260">
        <f t="shared" si="101"/>
        <v>-7.2250468290072252E-4</v>
      </c>
      <c r="I426" s="260">
        <f t="shared" si="102"/>
        <v>2.6146939018226151E-2</v>
      </c>
      <c r="K426">
        <f t="shared" si="103"/>
        <v>8011</v>
      </c>
      <c r="S426" t="s">
        <v>5200</v>
      </c>
      <c r="T426">
        <v>0.41099999999999998</v>
      </c>
      <c r="U426">
        <v>-0.24299999999999999</v>
      </c>
      <c r="V426">
        <v>-8.7810000000000006</v>
      </c>
      <c r="W426">
        <v>8.7940000000000005</v>
      </c>
      <c r="X426">
        <v>0</v>
      </c>
      <c r="Y426">
        <v>0</v>
      </c>
      <c r="Z426">
        <v>0</v>
      </c>
      <c r="AA426">
        <v>0</v>
      </c>
    </row>
    <row r="427" spans="2:27">
      <c r="B427">
        <f>B426</f>
        <v>8011</v>
      </c>
      <c r="C427">
        <f t="shared" si="96"/>
        <v>1681.65</v>
      </c>
      <c r="D427" s="55">
        <f t="shared" si="97"/>
        <v>-0.255</v>
      </c>
      <c r="E427" s="55">
        <f t="shared" si="98"/>
        <v>7.7</v>
      </c>
      <c r="F427" s="55">
        <f t="shared" si="99"/>
        <v>-1.2750000000000001</v>
      </c>
      <c r="G427" s="55">
        <f t="shared" si="100"/>
        <v>38.500000000000007</v>
      </c>
      <c r="H427" s="260">
        <f t="shared" si="101"/>
        <v>-7.5818392650075822E-4</v>
      </c>
      <c r="I427" s="260">
        <f t="shared" si="102"/>
        <v>2.2894181310022896E-2</v>
      </c>
      <c r="K427">
        <f t="shared" si="103"/>
        <v>8011</v>
      </c>
      <c r="S427" t="s">
        <v>5201</v>
      </c>
      <c r="T427">
        <v>-0.46400000000000002</v>
      </c>
      <c r="U427">
        <v>-0.255</v>
      </c>
      <c r="V427">
        <v>7.681</v>
      </c>
      <c r="W427">
        <v>7.7</v>
      </c>
      <c r="X427">
        <v>0</v>
      </c>
      <c r="Y427">
        <v>0</v>
      </c>
      <c r="Z427">
        <v>0</v>
      </c>
      <c r="AA427">
        <v>0</v>
      </c>
    </row>
    <row r="428" spans="2:27">
      <c r="B428">
        <f t="shared" si="105"/>
        <v>8011</v>
      </c>
      <c r="C428">
        <f t="shared" si="96"/>
        <v>1681.65</v>
      </c>
      <c r="D428" s="55">
        <f t="shared" si="97"/>
        <v>-0.24199999999999999</v>
      </c>
      <c r="E428" s="55">
        <f t="shared" si="98"/>
        <v>9.0350000000000001</v>
      </c>
      <c r="F428" s="55">
        <f t="shared" si="99"/>
        <v>-1.21</v>
      </c>
      <c r="G428" s="55">
        <f t="shared" si="100"/>
        <v>45.175000000000004</v>
      </c>
      <c r="H428" s="260">
        <f t="shared" si="101"/>
        <v>-7.1953141260071947E-4</v>
      </c>
      <c r="I428" s="260">
        <f t="shared" si="102"/>
        <v>2.6863497160526866E-2</v>
      </c>
      <c r="K428">
        <f t="shared" si="103"/>
        <v>8011</v>
      </c>
      <c r="S428" t="s">
        <v>5202</v>
      </c>
      <c r="T428">
        <v>-2.3490000000000002</v>
      </c>
      <c r="U428">
        <v>-0.24199999999999999</v>
      </c>
      <c r="V428">
        <v>-8.7210000000000001</v>
      </c>
      <c r="W428">
        <v>9.0350000000000001</v>
      </c>
      <c r="X428">
        <v>0</v>
      </c>
      <c r="Y428">
        <v>0</v>
      </c>
      <c r="Z428">
        <v>0</v>
      </c>
      <c r="AA428">
        <v>0</v>
      </c>
    </row>
    <row r="429" spans="2:27">
      <c r="B429">
        <f>R429</f>
        <v>8012</v>
      </c>
      <c r="C429">
        <f t="shared" si="96"/>
        <v>1681.65</v>
      </c>
      <c r="D429" s="55">
        <f t="shared" si="97"/>
        <v>-0.224</v>
      </c>
      <c r="E429" s="55">
        <f t="shared" si="98"/>
        <v>5.202</v>
      </c>
      <c r="F429" s="55">
        <f t="shared" si="99"/>
        <v>-1.1200000000000001</v>
      </c>
      <c r="G429" s="55">
        <f t="shared" si="100"/>
        <v>26.01</v>
      </c>
      <c r="H429" s="260">
        <f t="shared" si="101"/>
        <v>-6.6601254720066608E-4</v>
      </c>
      <c r="I429" s="260">
        <f t="shared" si="102"/>
        <v>1.5466952100615466E-2</v>
      </c>
      <c r="K429">
        <f t="shared" si="103"/>
        <v>8012</v>
      </c>
      <c r="R429">
        <v>8012</v>
      </c>
      <c r="S429" t="s">
        <v>5195</v>
      </c>
      <c r="T429">
        <v>4.8339999999999996</v>
      </c>
      <c r="U429">
        <v>-0.224</v>
      </c>
      <c r="V429">
        <v>1.907</v>
      </c>
      <c r="W429">
        <v>5.202</v>
      </c>
      <c r="X429">
        <v>0</v>
      </c>
      <c r="Y429">
        <v>0</v>
      </c>
      <c r="Z429">
        <v>0</v>
      </c>
      <c r="AA429">
        <v>0</v>
      </c>
    </row>
    <row r="430" spans="2:27">
      <c r="B430">
        <f>B429</f>
        <v>8012</v>
      </c>
      <c r="C430">
        <f t="shared" si="96"/>
        <v>1681.65</v>
      </c>
      <c r="D430" s="55">
        <f t="shared" si="97"/>
        <v>-0.216</v>
      </c>
      <c r="E430" s="55">
        <f t="shared" si="98"/>
        <v>5.2750000000000004</v>
      </c>
      <c r="F430" s="55">
        <f t="shared" si="99"/>
        <v>-1.08</v>
      </c>
      <c r="G430" s="55">
        <f t="shared" si="100"/>
        <v>26.375000000000004</v>
      </c>
      <c r="H430" s="260">
        <f t="shared" si="101"/>
        <v>-6.4222638480064228E-4</v>
      </c>
      <c r="I430" s="260">
        <f t="shared" si="102"/>
        <v>1.5684000832515685E-2</v>
      </c>
      <c r="K430">
        <f t="shared" si="103"/>
        <v>8012</v>
      </c>
      <c r="S430" t="s">
        <v>5196</v>
      </c>
      <c r="T430">
        <v>4.2690000000000001</v>
      </c>
      <c r="U430">
        <v>-0.216</v>
      </c>
      <c r="V430">
        <v>-3.0910000000000002</v>
      </c>
      <c r="W430">
        <v>5.2750000000000004</v>
      </c>
      <c r="X430">
        <v>1E-3</v>
      </c>
      <c r="Y430">
        <v>0</v>
      </c>
      <c r="Z430">
        <v>0</v>
      </c>
      <c r="AA430">
        <v>0</v>
      </c>
    </row>
    <row r="431" spans="2:27">
      <c r="B431">
        <f t="shared" ref="B431:B436" si="106">B430</f>
        <v>8012</v>
      </c>
      <c r="C431">
        <f t="shared" si="96"/>
        <v>1681.65</v>
      </c>
      <c r="D431" s="55">
        <f t="shared" si="97"/>
        <v>-0.23599999999999999</v>
      </c>
      <c r="E431" s="55">
        <f t="shared" si="98"/>
        <v>4.8140000000000001</v>
      </c>
      <c r="F431" s="55">
        <f t="shared" si="99"/>
        <v>-1.18</v>
      </c>
      <c r="G431" s="55">
        <f t="shared" si="100"/>
        <v>24.07</v>
      </c>
      <c r="H431" s="260">
        <f t="shared" si="101"/>
        <v>-7.0169179080070167E-4</v>
      </c>
      <c r="I431" s="260">
        <f t="shared" si="102"/>
        <v>1.4313323224214313E-2</v>
      </c>
      <c r="K431">
        <f t="shared" si="103"/>
        <v>8012</v>
      </c>
      <c r="S431" t="s">
        <v>5197</v>
      </c>
      <c r="T431">
        <v>-4.3280000000000003</v>
      </c>
      <c r="U431">
        <v>-0.23599999999999999</v>
      </c>
      <c r="V431">
        <v>2.0950000000000002</v>
      </c>
      <c r="W431">
        <v>4.8140000000000001</v>
      </c>
      <c r="X431">
        <v>0</v>
      </c>
      <c r="Y431">
        <v>0</v>
      </c>
      <c r="Z431">
        <v>0</v>
      </c>
      <c r="AA431">
        <v>0</v>
      </c>
    </row>
    <row r="432" spans="2:27">
      <c r="B432">
        <f t="shared" si="106"/>
        <v>8012</v>
      </c>
      <c r="C432">
        <f t="shared" si="96"/>
        <v>1681.65</v>
      </c>
      <c r="D432" s="55">
        <f t="shared" si="97"/>
        <v>-0.22800000000000001</v>
      </c>
      <c r="E432" s="55">
        <f t="shared" si="98"/>
        <v>5.694</v>
      </c>
      <c r="F432" s="55">
        <f t="shared" si="99"/>
        <v>-1.1400000000000001</v>
      </c>
      <c r="G432" s="55">
        <f t="shared" si="100"/>
        <v>28.470000000000002</v>
      </c>
      <c r="H432" s="260">
        <f t="shared" si="101"/>
        <v>-6.7790562840067798E-4</v>
      </c>
      <c r="I432" s="260">
        <f t="shared" si="102"/>
        <v>1.6929801088216932E-2</v>
      </c>
      <c r="K432">
        <f t="shared" si="103"/>
        <v>8012</v>
      </c>
      <c r="S432" t="s">
        <v>5198</v>
      </c>
      <c r="T432">
        <v>-4.8929999999999998</v>
      </c>
      <c r="U432">
        <v>-0.22800000000000001</v>
      </c>
      <c r="V432">
        <v>-2.903</v>
      </c>
      <c r="W432">
        <v>5.694</v>
      </c>
      <c r="X432">
        <v>1E-3</v>
      </c>
      <c r="Y432">
        <v>0</v>
      </c>
      <c r="Z432">
        <v>0</v>
      </c>
      <c r="AA432">
        <v>0</v>
      </c>
    </row>
    <row r="433" spans="2:27">
      <c r="B433">
        <f t="shared" si="106"/>
        <v>8012</v>
      </c>
      <c r="C433">
        <f t="shared" si="96"/>
        <v>1681.65</v>
      </c>
      <c r="D433" s="55">
        <f t="shared" si="97"/>
        <v>-0.23799999999999999</v>
      </c>
      <c r="E433" s="55">
        <f t="shared" si="98"/>
        <v>8.1349999999999998</v>
      </c>
      <c r="F433" s="55">
        <f t="shared" si="99"/>
        <v>-1.19</v>
      </c>
      <c r="G433" s="55">
        <f t="shared" si="100"/>
        <v>40.675000000000004</v>
      </c>
      <c r="H433" s="260">
        <f t="shared" si="101"/>
        <v>-7.0763833140070757E-4</v>
      </c>
      <c r="I433" s="260">
        <f t="shared" si="102"/>
        <v>2.418755389052419E-2</v>
      </c>
      <c r="K433">
        <f t="shared" si="103"/>
        <v>8012</v>
      </c>
      <c r="S433" t="s">
        <v>5199</v>
      </c>
      <c r="T433">
        <v>2.2869999999999999</v>
      </c>
      <c r="U433">
        <v>-0.23799999999999999</v>
      </c>
      <c r="V433">
        <v>7.8040000000000003</v>
      </c>
      <c r="W433">
        <v>8.1349999999999998</v>
      </c>
      <c r="X433">
        <v>0</v>
      </c>
      <c r="Y433">
        <v>0</v>
      </c>
      <c r="Z433">
        <v>0</v>
      </c>
      <c r="AA433">
        <v>0</v>
      </c>
    </row>
    <row r="434" spans="2:27">
      <c r="B434">
        <f t="shared" si="106"/>
        <v>8012</v>
      </c>
      <c r="C434">
        <f t="shared" si="96"/>
        <v>1681.65</v>
      </c>
      <c r="D434" s="55">
        <f t="shared" si="97"/>
        <v>-0.21</v>
      </c>
      <c r="E434" s="55">
        <f t="shared" si="98"/>
        <v>8.8680000000000003</v>
      </c>
      <c r="F434" s="55">
        <f t="shared" si="99"/>
        <v>-1.05</v>
      </c>
      <c r="G434" s="55">
        <f t="shared" si="100"/>
        <v>44.34</v>
      </c>
      <c r="H434" s="260">
        <f t="shared" si="101"/>
        <v>-6.2438676300062437E-4</v>
      </c>
      <c r="I434" s="260">
        <f t="shared" si="102"/>
        <v>2.6366961020426367E-2</v>
      </c>
      <c r="K434">
        <f t="shared" si="103"/>
        <v>8012</v>
      </c>
      <c r="S434" t="s">
        <v>5200</v>
      </c>
      <c r="T434">
        <v>0.40300000000000002</v>
      </c>
      <c r="U434">
        <v>-0.21</v>
      </c>
      <c r="V434">
        <v>-8.8559999999999999</v>
      </c>
      <c r="W434">
        <v>8.8680000000000003</v>
      </c>
      <c r="X434">
        <v>1E-3</v>
      </c>
      <c r="Y434">
        <v>0</v>
      </c>
      <c r="Z434">
        <v>0</v>
      </c>
      <c r="AA434">
        <v>0</v>
      </c>
    </row>
    <row r="435" spans="2:27">
      <c r="B435">
        <f>B434</f>
        <v>8012</v>
      </c>
      <c r="C435">
        <f t="shared" si="96"/>
        <v>1681.65</v>
      </c>
      <c r="D435" s="55">
        <f t="shared" si="97"/>
        <v>-0.24099999999999999</v>
      </c>
      <c r="E435" s="55">
        <f t="shared" si="98"/>
        <v>7.8769999999999998</v>
      </c>
      <c r="F435" s="55">
        <f t="shared" si="99"/>
        <v>-1.2050000000000001</v>
      </c>
      <c r="G435" s="55">
        <f t="shared" si="100"/>
        <v>39.385000000000005</v>
      </c>
      <c r="H435" s="260">
        <f t="shared" si="101"/>
        <v>-7.1655814230071652E-4</v>
      </c>
      <c r="I435" s="260">
        <f t="shared" si="102"/>
        <v>2.3420450153123423E-2</v>
      </c>
      <c r="K435">
        <f t="shared" si="103"/>
        <v>8012</v>
      </c>
      <c r="S435" t="s">
        <v>5201</v>
      </c>
      <c r="T435">
        <v>-0.46200000000000002</v>
      </c>
      <c r="U435">
        <v>-0.24099999999999999</v>
      </c>
      <c r="V435">
        <v>7.86</v>
      </c>
      <c r="W435">
        <v>7.8769999999999998</v>
      </c>
      <c r="X435">
        <v>0</v>
      </c>
      <c r="Y435">
        <v>0</v>
      </c>
      <c r="Z435">
        <v>0</v>
      </c>
      <c r="AA435">
        <v>0</v>
      </c>
    </row>
    <row r="436" spans="2:27">
      <c r="B436">
        <f t="shared" si="106"/>
        <v>8012</v>
      </c>
      <c r="C436">
        <f t="shared" si="96"/>
        <v>1681.65</v>
      </c>
      <c r="D436" s="55">
        <f t="shared" si="97"/>
        <v>-0.214</v>
      </c>
      <c r="E436" s="55">
        <f t="shared" si="98"/>
        <v>9.11</v>
      </c>
      <c r="F436" s="55">
        <f t="shared" si="99"/>
        <v>-1.07</v>
      </c>
      <c r="G436" s="55">
        <f t="shared" si="100"/>
        <v>45.55</v>
      </c>
      <c r="H436" s="260">
        <f t="shared" si="101"/>
        <v>-6.3627984420063627E-4</v>
      </c>
      <c r="I436" s="260">
        <f t="shared" si="102"/>
        <v>2.7086492433027083E-2</v>
      </c>
      <c r="K436">
        <f t="shared" si="103"/>
        <v>8012</v>
      </c>
      <c r="S436" t="s">
        <v>5202</v>
      </c>
      <c r="T436">
        <v>-2.3450000000000002</v>
      </c>
      <c r="U436">
        <v>-0.214</v>
      </c>
      <c r="V436">
        <v>-8.8000000000000007</v>
      </c>
      <c r="W436">
        <v>9.11</v>
      </c>
      <c r="X436">
        <v>1E-3</v>
      </c>
      <c r="Y436">
        <v>0</v>
      </c>
      <c r="Z436">
        <v>0</v>
      </c>
      <c r="AA436">
        <v>0</v>
      </c>
    </row>
    <row r="437" spans="2:27">
      <c r="B437">
        <f>R437</f>
        <v>8013</v>
      </c>
      <c r="C437">
        <f t="shared" si="96"/>
        <v>1681.65</v>
      </c>
      <c r="D437" s="55">
        <f t="shared" si="97"/>
        <v>-6.8000000000000005E-2</v>
      </c>
      <c r="E437" s="55">
        <f t="shared" si="98"/>
        <v>5.1890000000000001</v>
      </c>
      <c r="F437" s="55">
        <f t="shared" si="99"/>
        <v>-0.34</v>
      </c>
      <c r="G437" s="55">
        <f t="shared" si="100"/>
        <v>25.945</v>
      </c>
      <c r="H437" s="260">
        <f t="shared" si="101"/>
        <v>-2.0218238040020219E-4</v>
      </c>
      <c r="I437" s="260">
        <f t="shared" si="102"/>
        <v>1.5428299586715427E-2</v>
      </c>
      <c r="K437">
        <f t="shared" si="103"/>
        <v>8013</v>
      </c>
      <c r="R437">
        <v>8013</v>
      </c>
      <c r="S437" t="s">
        <v>5195</v>
      </c>
      <c r="T437">
        <v>4.931</v>
      </c>
      <c r="U437">
        <v>-6.8000000000000005E-2</v>
      </c>
      <c r="V437">
        <v>1.613</v>
      </c>
      <c r="W437">
        <v>5.1890000000000001</v>
      </c>
      <c r="X437">
        <v>1E-3</v>
      </c>
      <c r="Y437">
        <v>0</v>
      </c>
      <c r="Z437">
        <v>-1E-3</v>
      </c>
      <c r="AA437">
        <v>-2E-3</v>
      </c>
    </row>
    <row r="438" spans="2:27">
      <c r="B438">
        <f>B437</f>
        <v>8013</v>
      </c>
      <c r="C438">
        <f t="shared" si="96"/>
        <v>1681.65</v>
      </c>
      <c r="D438" s="55">
        <f t="shared" si="97"/>
        <v>-6.4000000000000001E-2</v>
      </c>
      <c r="E438" s="55">
        <f t="shared" si="98"/>
        <v>5.4109999999999996</v>
      </c>
      <c r="F438" s="55">
        <f t="shared" si="99"/>
        <v>-0.32</v>
      </c>
      <c r="G438" s="55">
        <f t="shared" si="100"/>
        <v>27.054999999999996</v>
      </c>
      <c r="H438" s="260">
        <f t="shared" si="101"/>
        <v>-1.9028929920019029E-4</v>
      </c>
      <c r="I438" s="260">
        <f t="shared" si="102"/>
        <v>1.6088365593316084E-2</v>
      </c>
      <c r="K438">
        <f t="shared" si="103"/>
        <v>8013</v>
      </c>
      <c r="S438" t="s">
        <v>5196</v>
      </c>
      <c r="T438">
        <v>4.3600000000000003</v>
      </c>
      <c r="U438">
        <v>-6.4000000000000001E-2</v>
      </c>
      <c r="V438">
        <v>-3.2040000000000002</v>
      </c>
      <c r="W438">
        <v>5.4109999999999996</v>
      </c>
      <c r="X438">
        <v>0</v>
      </c>
      <c r="Y438">
        <v>0</v>
      </c>
      <c r="Z438">
        <v>-1E-3</v>
      </c>
      <c r="AA438">
        <v>-2E-3</v>
      </c>
    </row>
    <row r="439" spans="2:27">
      <c r="B439">
        <f t="shared" ref="B439:B444" si="107">B438</f>
        <v>8013</v>
      </c>
      <c r="C439">
        <f t="shared" si="96"/>
        <v>1681.65</v>
      </c>
      <c r="D439" s="55">
        <f t="shared" si="97"/>
        <v>-7.3999999999999996E-2</v>
      </c>
      <c r="E439" s="55">
        <f t="shared" si="98"/>
        <v>4.9020000000000001</v>
      </c>
      <c r="F439" s="55">
        <f t="shared" si="99"/>
        <v>-0.37</v>
      </c>
      <c r="G439" s="55">
        <f t="shared" si="100"/>
        <v>24.51</v>
      </c>
      <c r="H439" s="260">
        <f t="shared" si="101"/>
        <v>-2.2002200220022002E-4</v>
      </c>
      <c r="I439" s="260">
        <f t="shared" si="102"/>
        <v>1.4574971010614574E-2</v>
      </c>
      <c r="K439">
        <f t="shared" si="103"/>
        <v>8013</v>
      </c>
      <c r="S439" t="s">
        <v>5197</v>
      </c>
      <c r="T439">
        <v>-4.3529999999999998</v>
      </c>
      <c r="U439">
        <v>-7.3999999999999996E-2</v>
      </c>
      <c r="V439">
        <v>2.2519999999999998</v>
      </c>
      <c r="W439">
        <v>4.9020000000000001</v>
      </c>
      <c r="X439">
        <v>1E-3</v>
      </c>
      <c r="Y439">
        <v>0</v>
      </c>
      <c r="Z439">
        <v>1E-3</v>
      </c>
      <c r="AA439">
        <v>1E-3</v>
      </c>
    </row>
    <row r="440" spans="2:27">
      <c r="B440">
        <f t="shared" si="107"/>
        <v>8013</v>
      </c>
      <c r="C440">
        <f t="shared" si="96"/>
        <v>1681.65</v>
      </c>
      <c r="D440" s="55">
        <f t="shared" si="97"/>
        <v>-7.0000000000000007E-2</v>
      </c>
      <c r="E440" s="55">
        <f t="shared" si="98"/>
        <v>5.5519999999999996</v>
      </c>
      <c r="F440" s="55">
        <f t="shared" si="99"/>
        <v>-0.35000000000000003</v>
      </c>
      <c r="G440" s="55">
        <f t="shared" si="100"/>
        <v>27.759999999999998</v>
      </c>
      <c r="H440" s="260">
        <f t="shared" si="101"/>
        <v>-2.0812892100020814E-4</v>
      </c>
      <c r="I440" s="260">
        <f t="shared" si="102"/>
        <v>1.6507596705616506E-2</v>
      </c>
      <c r="K440">
        <f t="shared" si="103"/>
        <v>8013</v>
      </c>
      <c r="S440" t="s">
        <v>5198</v>
      </c>
      <c r="T440">
        <v>-4.9240000000000004</v>
      </c>
      <c r="U440">
        <v>-7.0000000000000007E-2</v>
      </c>
      <c r="V440">
        <v>-2.5640000000000001</v>
      </c>
      <c r="W440">
        <v>5.5519999999999996</v>
      </c>
      <c r="X440">
        <v>0</v>
      </c>
      <c r="Y440">
        <v>0</v>
      </c>
      <c r="Z440">
        <v>1E-3</v>
      </c>
      <c r="AA440">
        <v>1E-3</v>
      </c>
    </row>
    <row r="441" spans="2:27">
      <c r="B441">
        <f t="shared" si="107"/>
        <v>8013</v>
      </c>
      <c r="C441">
        <f t="shared" si="96"/>
        <v>1681.65</v>
      </c>
      <c r="D441" s="55">
        <f t="shared" si="97"/>
        <v>-7.5999999999999998E-2</v>
      </c>
      <c r="E441" s="55">
        <f t="shared" si="98"/>
        <v>7.8179999999999996</v>
      </c>
      <c r="F441" s="55">
        <f t="shared" si="99"/>
        <v>-0.38</v>
      </c>
      <c r="G441" s="55">
        <f t="shared" si="100"/>
        <v>39.090000000000003</v>
      </c>
      <c r="H441" s="260">
        <f t="shared" si="101"/>
        <v>-2.2596854280022597E-4</v>
      </c>
      <c r="I441" s="260">
        <f t="shared" si="102"/>
        <v>2.3245027205423246E-2</v>
      </c>
      <c r="K441">
        <f t="shared" si="103"/>
        <v>8013</v>
      </c>
      <c r="S441" t="s">
        <v>5199</v>
      </c>
      <c r="T441">
        <v>2.3479999999999999</v>
      </c>
      <c r="U441">
        <v>-7.5999999999999998E-2</v>
      </c>
      <c r="V441">
        <v>7.4560000000000004</v>
      </c>
      <c r="W441">
        <v>7.8179999999999996</v>
      </c>
      <c r="X441">
        <v>1E-3</v>
      </c>
      <c r="Y441">
        <v>0</v>
      </c>
      <c r="Z441">
        <v>-1E-3</v>
      </c>
      <c r="AA441">
        <v>-1E-3</v>
      </c>
    </row>
    <row r="442" spans="2:27">
      <c r="B442">
        <f t="shared" si="107"/>
        <v>8013</v>
      </c>
      <c r="C442">
        <f t="shared" si="96"/>
        <v>1681.65</v>
      </c>
      <c r="D442" s="55">
        <f t="shared" si="97"/>
        <v>-0.06</v>
      </c>
      <c r="E442" s="55">
        <f t="shared" si="98"/>
        <v>8.6110000000000007</v>
      </c>
      <c r="F442" s="55">
        <f t="shared" si="99"/>
        <v>-0.3</v>
      </c>
      <c r="G442" s="55">
        <f t="shared" si="100"/>
        <v>43.055000000000007</v>
      </c>
      <c r="H442" s="260">
        <f t="shared" si="101"/>
        <v>-1.7839621800017839E-4</v>
      </c>
      <c r="I442" s="260">
        <f t="shared" si="102"/>
        <v>2.5602830553325604E-2</v>
      </c>
      <c r="K442">
        <f t="shared" si="103"/>
        <v>8013</v>
      </c>
      <c r="S442" t="s">
        <v>5200</v>
      </c>
      <c r="T442">
        <v>0.44400000000000001</v>
      </c>
      <c r="U442">
        <v>-0.06</v>
      </c>
      <c r="V442">
        <v>-8.5990000000000002</v>
      </c>
      <c r="W442">
        <v>8.6110000000000007</v>
      </c>
      <c r="X442">
        <v>0</v>
      </c>
      <c r="Y442">
        <v>0</v>
      </c>
      <c r="Z442">
        <v>0</v>
      </c>
      <c r="AA442">
        <v>0</v>
      </c>
    </row>
    <row r="443" spans="2:27">
      <c r="B443">
        <f>B442</f>
        <v>8013</v>
      </c>
      <c r="C443">
        <f t="shared" si="96"/>
        <v>1681.65</v>
      </c>
      <c r="D443" s="55">
        <f t="shared" si="97"/>
        <v>-7.8E-2</v>
      </c>
      <c r="E443" s="55">
        <f t="shared" si="98"/>
        <v>7.6609999999999996</v>
      </c>
      <c r="F443" s="55">
        <f t="shared" si="99"/>
        <v>-0.39</v>
      </c>
      <c r="G443" s="55">
        <f t="shared" si="100"/>
        <v>38.305</v>
      </c>
      <c r="H443" s="260">
        <f t="shared" si="101"/>
        <v>-2.3191508340023192E-4</v>
      </c>
      <c r="I443" s="260">
        <f t="shared" si="102"/>
        <v>2.2778223768322777E-2</v>
      </c>
      <c r="K443">
        <f t="shared" si="103"/>
        <v>8013</v>
      </c>
      <c r="S443" t="s">
        <v>5201</v>
      </c>
      <c r="T443">
        <v>-0.437</v>
      </c>
      <c r="U443">
        <v>-7.8E-2</v>
      </c>
      <c r="V443">
        <v>7.6479999999999997</v>
      </c>
      <c r="W443">
        <v>7.6609999999999996</v>
      </c>
      <c r="X443">
        <v>1E-3</v>
      </c>
      <c r="Y443">
        <v>0</v>
      </c>
      <c r="Z443">
        <v>0</v>
      </c>
      <c r="AA443">
        <v>0</v>
      </c>
    </row>
    <row r="444" spans="2:27">
      <c r="B444">
        <f t="shared" si="107"/>
        <v>8013</v>
      </c>
      <c r="C444">
        <f t="shared" si="96"/>
        <v>1681.65</v>
      </c>
      <c r="D444" s="55">
        <f t="shared" si="97"/>
        <v>-6.2E-2</v>
      </c>
      <c r="E444" s="55">
        <f t="shared" si="98"/>
        <v>8.7279999999999998</v>
      </c>
      <c r="F444" s="55">
        <f t="shared" si="99"/>
        <v>-0.31</v>
      </c>
      <c r="G444" s="55">
        <f t="shared" si="100"/>
        <v>43.64</v>
      </c>
      <c r="H444" s="260">
        <f t="shared" si="101"/>
        <v>-1.8434275860018434E-4</v>
      </c>
      <c r="I444" s="260">
        <f t="shared" si="102"/>
        <v>2.595070317842595E-2</v>
      </c>
      <c r="K444">
        <f t="shared" si="103"/>
        <v>8013</v>
      </c>
      <c r="S444" t="s">
        <v>5202</v>
      </c>
      <c r="T444">
        <v>-2.3420000000000001</v>
      </c>
      <c r="U444">
        <v>-6.2E-2</v>
      </c>
      <c r="V444">
        <v>-8.4079999999999995</v>
      </c>
      <c r="W444">
        <v>8.7279999999999998</v>
      </c>
      <c r="X444">
        <v>0</v>
      </c>
      <c r="Y444">
        <v>0</v>
      </c>
      <c r="Z444">
        <v>0</v>
      </c>
      <c r="AA444">
        <v>0</v>
      </c>
    </row>
    <row r="445" spans="2:27">
      <c r="B445">
        <f>R445</f>
        <v>8014</v>
      </c>
      <c r="C445">
        <f t="shared" si="96"/>
        <v>1681.65</v>
      </c>
      <c r="D445" s="55">
        <f t="shared" si="97"/>
        <v>-2.9000000000000001E-2</v>
      </c>
      <c r="E445" s="55">
        <f t="shared" si="98"/>
        <v>5.0910000000000002</v>
      </c>
      <c r="F445" s="55">
        <f t="shared" si="99"/>
        <v>-0.14500000000000002</v>
      </c>
      <c r="G445" s="55">
        <f t="shared" si="100"/>
        <v>25.455000000000002</v>
      </c>
      <c r="H445" s="260">
        <f t="shared" si="101"/>
        <v>-8.6224838700086235E-5</v>
      </c>
      <c r="I445" s="260">
        <f t="shared" si="102"/>
        <v>1.5136919097315137E-2</v>
      </c>
      <c r="K445">
        <f t="shared" si="103"/>
        <v>8014</v>
      </c>
      <c r="R445">
        <v>8014</v>
      </c>
      <c r="S445" t="s">
        <v>5195</v>
      </c>
      <c r="T445">
        <v>4.9939999999999998</v>
      </c>
      <c r="U445">
        <v>-2.9000000000000001E-2</v>
      </c>
      <c r="V445">
        <v>0.99199999999999999</v>
      </c>
      <c r="W445">
        <v>5.0910000000000002</v>
      </c>
      <c r="X445">
        <v>1E-3</v>
      </c>
      <c r="Y445">
        <v>0</v>
      </c>
      <c r="Z445">
        <v>-1E-3</v>
      </c>
      <c r="AA445">
        <v>-1E-3</v>
      </c>
    </row>
    <row r="446" spans="2:27">
      <c r="B446">
        <f>B445</f>
        <v>8014</v>
      </c>
      <c r="C446">
        <f t="shared" si="96"/>
        <v>1681.65</v>
      </c>
      <c r="D446" s="55">
        <f t="shared" si="97"/>
        <v>-2.8000000000000001E-2</v>
      </c>
      <c r="E446" s="55">
        <f t="shared" si="98"/>
        <v>5.6989999999999998</v>
      </c>
      <c r="F446" s="55">
        <f t="shared" si="99"/>
        <v>-0.14000000000000001</v>
      </c>
      <c r="G446" s="55">
        <f t="shared" si="100"/>
        <v>28.495000000000005</v>
      </c>
      <c r="H446" s="260">
        <f t="shared" si="101"/>
        <v>-8.325156840008326E-5</v>
      </c>
      <c r="I446" s="260">
        <f t="shared" si="102"/>
        <v>1.6944667439716947E-2</v>
      </c>
      <c r="K446">
        <f t="shared" si="103"/>
        <v>8014</v>
      </c>
      <c r="S446" t="s">
        <v>5196</v>
      </c>
      <c r="T446">
        <v>4.4180000000000001</v>
      </c>
      <c r="U446">
        <v>-2.8000000000000001E-2</v>
      </c>
      <c r="V446">
        <v>-3.601</v>
      </c>
      <c r="W446">
        <v>5.6989999999999998</v>
      </c>
      <c r="X446">
        <v>-1E-3</v>
      </c>
      <c r="Y446">
        <v>0</v>
      </c>
      <c r="Z446">
        <v>0</v>
      </c>
      <c r="AA446">
        <v>-1E-3</v>
      </c>
    </row>
    <row r="447" spans="2:27">
      <c r="B447">
        <f t="shared" ref="B447:B452" si="108">B446</f>
        <v>8014</v>
      </c>
      <c r="C447">
        <f t="shared" si="96"/>
        <v>1681.65</v>
      </c>
      <c r="D447" s="55">
        <f t="shared" si="97"/>
        <v>-2.5000000000000001E-2</v>
      </c>
      <c r="E447" s="55">
        <f t="shared" si="98"/>
        <v>5.1020000000000003</v>
      </c>
      <c r="F447" s="55">
        <f t="shared" si="99"/>
        <v>-0.12500000000000003</v>
      </c>
      <c r="G447" s="55">
        <f t="shared" si="100"/>
        <v>25.51</v>
      </c>
      <c r="H447" s="260">
        <f t="shared" si="101"/>
        <v>-7.4331757500074348E-5</v>
      </c>
      <c r="I447" s="260">
        <f t="shared" si="102"/>
        <v>1.5169625070615169E-2</v>
      </c>
      <c r="K447">
        <f t="shared" si="103"/>
        <v>8014</v>
      </c>
      <c r="S447" t="s">
        <v>5197</v>
      </c>
      <c r="T447">
        <v>-4.2809999999999997</v>
      </c>
      <c r="U447">
        <v>-2.5000000000000001E-2</v>
      </c>
      <c r="V447">
        <v>2.7749999999999999</v>
      </c>
      <c r="W447">
        <v>5.1020000000000003</v>
      </c>
      <c r="X447">
        <v>1E-3</v>
      </c>
      <c r="Y447">
        <v>0</v>
      </c>
      <c r="Z447">
        <v>4.0000000000000001E-3</v>
      </c>
      <c r="AA447">
        <v>4.0000000000000001E-3</v>
      </c>
    </row>
    <row r="448" spans="2:27">
      <c r="B448">
        <f t="shared" si="108"/>
        <v>8014</v>
      </c>
      <c r="C448">
        <f t="shared" si="96"/>
        <v>1681.65</v>
      </c>
      <c r="D448" s="55">
        <f t="shared" si="97"/>
        <v>-2.4E-2</v>
      </c>
      <c r="E448" s="55">
        <f t="shared" si="98"/>
        <v>5.1859999999999999</v>
      </c>
      <c r="F448" s="55">
        <f t="shared" si="99"/>
        <v>-0.12000000000000002</v>
      </c>
      <c r="G448" s="55">
        <f t="shared" si="100"/>
        <v>25.93</v>
      </c>
      <c r="H448" s="260">
        <f t="shared" si="101"/>
        <v>-7.1358487200071373E-5</v>
      </c>
      <c r="I448" s="260">
        <f t="shared" si="102"/>
        <v>1.5419379775815418E-2</v>
      </c>
      <c r="K448">
        <f t="shared" si="103"/>
        <v>8014</v>
      </c>
      <c r="S448" t="s">
        <v>5198</v>
      </c>
      <c r="T448">
        <v>-4.8570000000000002</v>
      </c>
      <c r="U448">
        <v>-2.4E-2</v>
      </c>
      <c r="V448">
        <v>-1.8169999999999999</v>
      </c>
      <c r="W448">
        <v>5.1859999999999999</v>
      </c>
      <c r="X448">
        <v>-1E-3</v>
      </c>
      <c r="Y448">
        <v>0</v>
      </c>
      <c r="Z448">
        <v>4.0000000000000001E-3</v>
      </c>
      <c r="AA448">
        <v>4.0000000000000001E-3</v>
      </c>
    </row>
    <row r="449" spans="2:27">
      <c r="B449">
        <f t="shared" si="108"/>
        <v>8014</v>
      </c>
      <c r="C449">
        <f t="shared" si="96"/>
        <v>1681.65</v>
      </c>
      <c r="D449" s="55">
        <f t="shared" si="97"/>
        <v>-2.8000000000000001E-2</v>
      </c>
      <c r="E449" s="55">
        <f t="shared" si="98"/>
        <v>7.3819999999999997</v>
      </c>
      <c r="F449" s="55">
        <f t="shared" si="99"/>
        <v>-0.14000000000000001</v>
      </c>
      <c r="G449" s="55">
        <f t="shared" si="100"/>
        <v>36.910000000000004</v>
      </c>
      <c r="H449" s="260">
        <f t="shared" si="101"/>
        <v>-8.325156840008326E-5</v>
      </c>
      <c r="I449" s="260">
        <f t="shared" si="102"/>
        <v>2.1948681354621951E-2</v>
      </c>
      <c r="K449">
        <f t="shared" si="103"/>
        <v>8014</v>
      </c>
      <c r="S449" t="s">
        <v>5199</v>
      </c>
      <c r="T449">
        <v>2.419</v>
      </c>
      <c r="U449">
        <v>-2.8000000000000001E-2</v>
      </c>
      <c r="V449">
        <v>6.9740000000000002</v>
      </c>
      <c r="W449">
        <v>7.3819999999999997</v>
      </c>
      <c r="X449">
        <v>3.0000000000000001E-3</v>
      </c>
      <c r="Y449">
        <v>0</v>
      </c>
      <c r="Z449">
        <v>1E-3</v>
      </c>
      <c r="AA449">
        <v>1E-3</v>
      </c>
    </row>
    <row r="450" spans="2:27">
      <c r="B450">
        <f t="shared" si="108"/>
        <v>8014</v>
      </c>
      <c r="C450">
        <f t="shared" si="96"/>
        <v>1681.65</v>
      </c>
      <c r="D450" s="55">
        <f t="shared" si="97"/>
        <v>-2.5999999999999999E-2</v>
      </c>
      <c r="E450" s="55">
        <f t="shared" si="98"/>
        <v>8.35</v>
      </c>
      <c r="F450" s="55">
        <f t="shared" si="99"/>
        <v>-0.13</v>
      </c>
      <c r="G450" s="55">
        <f t="shared" si="100"/>
        <v>41.75</v>
      </c>
      <c r="H450" s="260">
        <f t="shared" si="101"/>
        <v>-7.730502780007731E-5</v>
      </c>
      <c r="I450" s="260">
        <f t="shared" si="102"/>
        <v>2.4826807005024827E-2</v>
      </c>
      <c r="K450">
        <f t="shared" si="103"/>
        <v>8014</v>
      </c>
      <c r="S450" t="s">
        <v>5200</v>
      </c>
      <c r="T450">
        <v>0.5</v>
      </c>
      <c r="U450">
        <v>-2.5999999999999999E-2</v>
      </c>
      <c r="V450">
        <v>-8.3350000000000009</v>
      </c>
      <c r="W450">
        <v>8.35</v>
      </c>
      <c r="X450">
        <v>-3.0000000000000001E-3</v>
      </c>
      <c r="Y450">
        <v>0</v>
      </c>
      <c r="Z450">
        <v>1E-3</v>
      </c>
      <c r="AA450">
        <v>1E-3</v>
      </c>
    </row>
    <row r="451" spans="2:27">
      <c r="B451">
        <f>B450</f>
        <v>8014</v>
      </c>
      <c r="C451">
        <f t="shared" si="96"/>
        <v>1681.65</v>
      </c>
      <c r="D451" s="55">
        <f t="shared" si="97"/>
        <v>-2.7E-2</v>
      </c>
      <c r="E451" s="55">
        <f t="shared" si="98"/>
        <v>7.5179999999999998</v>
      </c>
      <c r="F451" s="55">
        <f t="shared" si="99"/>
        <v>-0.13500000000000001</v>
      </c>
      <c r="G451" s="55">
        <f t="shared" si="100"/>
        <v>37.589999999999996</v>
      </c>
      <c r="H451" s="260">
        <f t="shared" si="101"/>
        <v>-8.0278298100080285E-5</v>
      </c>
      <c r="I451" s="260">
        <f t="shared" si="102"/>
        <v>2.235304611542235E-2</v>
      </c>
      <c r="K451">
        <f t="shared" si="103"/>
        <v>8014</v>
      </c>
      <c r="S451" t="s">
        <v>5201</v>
      </c>
      <c r="T451">
        <v>-0.36399999999999999</v>
      </c>
      <c r="U451">
        <v>-2.7E-2</v>
      </c>
      <c r="V451">
        <v>7.5090000000000003</v>
      </c>
      <c r="W451">
        <v>7.5179999999999998</v>
      </c>
      <c r="X451">
        <v>3.0000000000000001E-3</v>
      </c>
      <c r="Y451">
        <v>0</v>
      </c>
      <c r="Z451">
        <v>2E-3</v>
      </c>
      <c r="AA451">
        <v>2E-3</v>
      </c>
    </row>
    <row r="452" spans="2:27">
      <c r="B452">
        <f t="shared" si="108"/>
        <v>8014</v>
      </c>
      <c r="C452">
        <f t="shared" si="96"/>
        <v>1681.65</v>
      </c>
      <c r="D452" s="55">
        <f t="shared" si="97"/>
        <v>-2.5000000000000001E-2</v>
      </c>
      <c r="E452" s="55">
        <f t="shared" si="98"/>
        <v>8.1270000000000007</v>
      </c>
      <c r="F452" s="55">
        <f t="shared" si="99"/>
        <v>-0.12500000000000003</v>
      </c>
      <c r="G452" s="55">
        <f t="shared" si="100"/>
        <v>40.635000000000005</v>
      </c>
      <c r="H452" s="260">
        <f t="shared" si="101"/>
        <v>-7.4331757500074348E-5</v>
      </c>
      <c r="I452" s="260">
        <f t="shared" si="102"/>
        <v>2.4163767728124164E-2</v>
      </c>
      <c r="K452">
        <f t="shared" si="103"/>
        <v>8014</v>
      </c>
      <c r="S452" t="s">
        <v>5202</v>
      </c>
      <c r="T452">
        <v>-2.2829999999999999</v>
      </c>
      <c r="U452">
        <v>-2.5000000000000001E-2</v>
      </c>
      <c r="V452">
        <v>-7.8</v>
      </c>
      <c r="W452">
        <v>8.1270000000000007</v>
      </c>
      <c r="X452">
        <v>-3.0000000000000001E-3</v>
      </c>
      <c r="Y452">
        <v>0</v>
      </c>
      <c r="Z452">
        <v>3.0000000000000001E-3</v>
      </c>
      <c r="AA452">
        <v>3.0000000000000001E-3</v>
      </c>
    </row>
    <row r="453" spans="2:27">
      <c r="B453">
        <f>R453</f>
        <v>8253</v>
      </c>
      <c r="C453">
        <f t="shared" si="96"/>
        <v>1691.6401000000001</v>
      </c>
      <c r="D453" s="55">
        <f t="shared" si="97"/>
        <v>-7.6999999999999999E-2</v>
      </c>
      <c r="E453" s="55">
        <f t="shared" si="98"/>
        <v>5.6719999999999997</v>
      </c>
      <c r="F453" s="55">
        <f t="shared" si="99"/>
        <v>-0.38500000000000001</v>
      </c>
      <c r="G453" s="55">
        <f t="shared" si="100"/>
        <v>28.36</v>
      </c>
      <c r="H453" s="260">
        <f t="shared" si="101"/>
        <v>-2.2758978106513316E-4</v>
      </c>
      <c r="I453" s="260">
        <f t="shared" si="102"/>
        <v>1.6764795301317342E-2</v>
      </c>
      <c r="K453">
        <f t="shared" si="103"/>
        <v>8253</v>
      </c>
      <c r="R453">
        <v>8253</v>
      </c>
      <c r="S453" t="s">
        <v>5195</v>
      </c>
      <c r="T453">
        <v>5.6390000000000002</v>
      </c>
      <c r="U453">
        <v>-7.6999999999999999E-2</v>
      </c>
      <c r="V453">
        <v>0.60699999999999998</v>
      </c>
      <c r="W453">
        <v>5.6719999999999997</v>
      </c>
      <c r="X453">
        <v>0</v>
      </c>
      <c r="Y453">
        <v>0</v>
      </c>
      <c r="Z453">
        <v>-4.0000000000000001E-3</v>
      </c>
      <c r="AA453">
        <v>-4.0000000000000001E-3</v>
      </c>
    </row>
    <row r="454" spans="2:27">
      <c r="B454">
        <f>B453</f>
        <v>8253</v>
      </c>
      <c r="C454">
        <f t="shared" si="96"/>
        <v>1691.6401000000001</v>
      </c>
      <c r="D454" s="55">
        <f t="shared" si="97"/>
        <v>-7.6999999999999999E-2</v>
      </c>
      <c r="E454" s="55">
        <f t="shared" si="98"/>
        <v>6.109</v>
      </c>
      <c r="F454" s="55">
        <f t="shared" si="99"/>
        <v>-0.38500000000000001</v>
      </c>
      <c r="G454" s="55">
        <f t="shared" si="100"/>
        <v>30.544999999999998</v>
      </c>
      <c r="H454" s="260">
        <f t="shared" si="101"/>
        <v>-2.2758978106513316E-4</v>
      </c>
      <c r="I454" s="260">
        <f t="shared" si="102"/>
        <v>1.8056441201648031E-2</v>
      </c>
      <c r="K454">
        <f t="shared" si="103"/>
        <v>8253</v>
      </c>
      <c r="S454" t="s">
        <v>5196</v>
      </c>
      <c r="T454">
        <v>6.0090000000000003</v>
      </c>
      <c r="U454">
        <v>-7.6999999999999999E-2</v>
      </c>
      <c r="V454">
        <v>-1.099</v>
      </c>
      <c r="W454">
        <v>6.109</v>
      </c>
      <c r="X454">
        <v>0</v>
      </c>
      <c r="Y454">
        <v>-1E-3</v>
      </c>
      <c r="Z454">
        <v>-4.0000000000000001E-3</v>
      </c>
      <c r="AA454">
        <v>-4.0000000000000001E-3</v>
      </c>
    </row>
    <row r="455" spans="2:27">
      <c r="B455">
        <f t="shared" ref="B455:B460" si="109">B454</f>
        <v>8253</v>
      </c>
      <c r="C455">
        <f t="shared" si="96"/>
        <v>1691.6401000000001</v>
      </c>
      <c r="D455" s="55">
        <f t="shared" si="97"/>
        <v>-0.08</v>
      </c>
      <c r="E455" s="55">
        <f t="shared" si="98"/>
        <v>6.3209999999999997</v>
      </c>
      <c r="F455" s="55">
        <f t="shared" si="99"/>
        <v>-0.4</v>
      </c>
      <c r="G455" s="55">
        <f t="shared" si="100"/>
        <v>31.605000000000004</v>
      </c>
      <c r="H455" s="260">
        <f t="shared" si="101"/>
        <v>-2.3645691539234617E-4</v>
      </c>
      <c r="I455" s="260">
        <f t="shared" si="102"/>
        <v>1.8683052027437752E-2</v>
      </c>
      <c r="K455">
        <f t="shared" si="103"/>
        <v>8253</v>
      </c>
      <c r="S455" t="s">
        <v>5197</v>
      </c>
      <c r="T455">
        <v>-6.1920000000000002</v>
      </c>
      <c r="U455">
        <v>-0.08</v>
      </c>
      <c r="V455">
        <v>1.2669999999999999</v>
      </c>
      <c r="W455">
        <v>6.3209999999999997</v>
      </c>
      <c r="X455">
        <v>0</v>
      </c>
      <c r="Y455">
        <v>0</v>
      </c>
      <c r="Z455">
        <v>-3.0000000000000001E-3</v>
      </c>
      <c r="AA455">
        <v>-4.0000000000000001E-3</v>
      </c>
    </row>
    <row r="456" spans="2:27">
      <c r="B456">
        <f t="shared" si="109"/>
        <v>8253</v>
      </c>
      <c r="C456">
        <f t="shared" si="96"/>
        <v>1691.6401000000001</v>
      </c>
      <c r="D456" s="55">
        <f t="shared" si="97"/>
        <v>-7.9000000000000001E-2</v>
      </c>
      <c r="E456" s="55">
        <f t="shared" si="98"/>
        <v>5.8390000000000004</v>
      </c>
      <c r="F456" s="55">
        <f t="shared" si="99"/>
        <v>-0.39500000000000002</v>
      </c>
      <c r="G456" s="55">
        <f t="shared" si="100"/>
        <v>29.195000000000007</v>
      </c>
      <c r="H456" s="260">
        <f t="shared" si="101"/>
        <v>-2.3350120394994184E-4</v>
      </c>
      <c r="I456" s="260">
        <f t="shared" si="102"/>
        <v>1.7258399112198869E-2</v>
      </c>
      <c r="K456">
        <f t="shared" si="103"/>
        <v>8253</v>
      </c>
      <c r="S456" t="s">
        <v>5198</v>
      </c>
      <c r="T456">
        <v>-5.8220000000000001</v>
      </c>
      <c r="U456">
        <v>-7.9000000000000001E-2</v>
      </c>
      <c r="V456">
        <v>-0.438</v>
      </c>
      <c r="W456">
        <v>5.8390000000000004</v>
      </c>
      <c r="X456">
        <v>0</v>
      </c>
      <c r="Y456">
        <v>-1E-3</v>
      </c>
      <c r="Z456">
        <v>-3.0000000000000001E-3</v>
      </c>
      <c r="AA456">
        <v>-4.0000000000000001E-3</v>
      </c>
    </row>
    <row r="457" spans="2:27">
      <c r="B457">
        <f t="shared" si="109"/>
        <v>8253</v>
      </c>
      <c r="C457">
        <f t="shared" si="96"/>
        <v>1691.6401000000001</v>
      </c>
      <c r="D457" s="55">
        <f t="shared" si="97"/>
        <v>-7.8E-2</v>
      </c>
      <c r="E457" s="55">
        <f t="shared" si="98"/>
        <v>3.024</v>
      </c>
      <c r="F457" s="55">
        <f t="shared" si="99"/>
        <v>-0.39</v>
      </c>
      <c r="G457" s="55">
        <f t="shared" si="100"/>
        <v>15.12</v>
      </c>
      <c r="H457" s="260">
        <f t="shared" si="101"/>
        <v>-2.3054549250753752E-4</v>
      </c>
      <c r="I457" s="260">
        <f t="shared" si="102"/>
        <v>8.9380714018306839E-3</v>
      </c>
      <c r="K457">
        <f t="shared" si="103"/>
        <v>8253</v>
      </c>
      <c r="S457" t="s">
        <v>5199</v>
      </c>
      <c r="T457">
        <v>1.0669999999999999</v>
      </c>
      <c r="U457">
        <v>-7.8E-2</v>
      </c>
      <c r="V457">
        <v>2.8279999999999998</v>
      </c>
      <c r="W457">
        <v>3.024</v>
      </c>
      <c r="X457">
        <v>-1E-3</v>
      </c>
      <c r="Y457">
        <v>1E-3</v>
      </c>
      <c r="Z457">
        <v>-4.0000000000000001E-3</v>
      </c>
      <c r="AA457">
        <v>-4.0000000000000001E-3</v>
      </c>
    </row>
    <row r="458" spans="2:27">
      <c r="B458">
        <f t="shared" si="109"/>
        <v>8253</v>
      </c>
      <c r="C458">
        <f t="shared" si="96"/>
        <v>1691.6401000000001</v>
      </c>
      <c r="D458" s="55">
        <f t="shared" si="97"/>
        <v>-7.6999999999999999E-2</v>
      </c>
      <c r="E458" s="55">
        <f t="shared" si="98"/>
        <v>3.669</v>
      </c>
      <c r="F458" s="55">
        <f t="shared" si="99"/>
        <v>-0.38500000000000001</v>
      </c>
      <c r="G458" s="55">
        <f t="shared" si="100"/>
        <v>18.344999999999999</v>
      </c>
      <c r="H458" s="260">
        <f t="shared" si="101"/>
        <v>-2.2758978106513316E-4</v>
      </c>
      <c r="I458" s="260">
        <f t="shared" si="102"/>
        <v>1.0844505282181475E-2</v>
      </c>
      <c r="K458">
        <f t="shared" si="103"/>
        <v>8253</v>
      </c>
      <c r="S458" t="s">
        <v>5200</v>
      </c>
      <c r="T458">
        <v>2.2989999999999999</v>
      </c>
      <c r="U458">
        <v>-7.6999999999999999E-2</v>
      </c>
      <c r="V458">
        <v>-2.8580000000000001</v>
      </c>
      <c r="W458">
        <v>3.669</v>
      </c>
      <c r="X458">
        <v>0</v>
      </c>
      <c r="Y458">
        <v>-2E-3</v>
      </c>
      <c r="Z458">
        <v>-4.0000000000000001E-3</v>
      </c>
      <c r="AA458">
        <v>-4.0000000000000001E-3</v>
      </c>
    </row>
    <row r="459" spans="2:27">
      <c r="B459">
        <f>B458</f>
        <v>8253</v>
      </c>
      <c r="C459">
        <f t="shared" si="96"/>
        <v>1691.6401000000001</v>
      </c>
      <c r="D459" s="55">
        <f t="shared" si="97"/>
        <v>-7.9000000000000001E-2</v>
      </c>
      <c r="E459" s="55">
        <f t="shared" si="98"/>
        <v>3.915</v>
      </c>
      <c r="F459" s="55">
        <f t="shared" si="99"/>
        <v>-0.39500000000000002</v>
      </c>
      <c r="G459" s="55">
        <f t="shared" si="100"/>
        <v>19.575000000000003</v>
      </c>
      <c r="H459" s="260">
        <f t="shared" si="101"/>
        <v>-2.3350120394994184E-4</v>
      </c>
      <c r="I459" s="260">
        <f t="shared" si="102"/>
        <v>1.1571610297012942E-2</v>
      </c>
      <c r="K459">
        <f t="shared" si="103"/>
        <v>8253</v>
      </c>
      <c r="S459" t="s">
        <v>5201</v>
      </c>
      <c r="T459">
        <v>-2.4820000000000002</v>
      </c>
      <c r="U459">
        <v>-7.9000000000000001E-2</v>
      </c>
      <c r="V459">
        <v>3.0259999999999998</v>
      </c>
      <c r="W459">
        <v>3.915</v>
      </c>
      <c r="X459">
        <v>-1E-3</v>
      </c>
      <c r="Y459">
        <v>1E-3</v>
      </c>
      <c r="Z459">
        <v>-3.0000000000000001E-3</v>
      </c>
      <c r="AA459">
        <v>-4.0000000000000001E-3</v>
      </c>
    </row>
    <row r="460" spans="2:27">
      <c r="B460">
        <f t="shared" si="109"/>
        <v>8253</v>
      </c>
      <c r="C460">
        <f t="shared" si="96"/>
        <v>1691.6401000000001</v>
      </c>
      <c r="D460" s="55">
        <f t="shared" si="97"/>
        <v>-7.8E-2</v>
      </c>
      <c r="E460" s="55">
        <f t="shared" si="98"/>
        <v>2.94</v>
      </c>
      <c r="F460" s="55">
        <f t="shared" si="99"/>
        <v>-0.39</v>
      </c>
      <c r="G460" s="55">
        <f t="shared" si="100"/>
        <v>14.700000000000001</v>
      </c>
      <c r="H460" s="260">
        <f t="shared" si="101"/>
        <v>-2.3054549250753752E-4</v>
      </c>
      <c r="I460" s="260">
        <f t="shared" si="102"/>
        <v>8.6897916406687217E-3</v>
      </c>
      <c r="K460">
        <f t="shared" si="103"/>
        <v>8253</v>
      </c>
      <c r="S460" t="s">
        <v>5202</v>
      </c>
      <c r="T460">
        <v>-1.25</v>
      </c>
      <c r="U460">
        <v>-7.8E-2</v>
      </c>
      <c r="V460">
        <v>-2.66</v>
      </c>
      <c r="W460">
        <v>2.94</v>
      </c>
      <c r="X460">
        <v>0</v>
      </c>
      <c r="Y460">
        <v>-2E-3</v>
      </c>
      <c r="Z460">
        <v>-4.0000000000000001E-3</v>
      </c>
      <c r="AA460">
        <v>-4.0000000000000001E-3</v>
      </c>
    </row>
    <row r="461" spans="2:27">
      <c r="B461">
        <f>R461</f>
        <v>8254</v>
      </c>
      <c r="C461">
        <f t="shared" si="96"/>
        <v>1691.6401000000001</v>
      </c>
      <c r="D461" s="55">
        <f t="shared" si="97"/>
        <v>-0.193</v>
      </c>
      <c r="E461" s="55">
        <f t="shared" si="98"/>
        <v>5.7320000000000002</v>
      </c>
      <c r="F461" s="55">
        <f t="shared" si="99"/>
        <v>-0.96499999999999997</v>
      </c>
      <c r="G461" s="55">
        <f t="shared" si="100"/>
        <v>28.660000000000004</v>
      </c>
      <c r="H461" s="260">
        <f t="shared" si="101"/>
        <v>-5.7045230838403504E-4</v>
      </c>
      <c r="I461" s="260">
        <f t="shared" si="102"/>
        <v>1.6942137987861604E-2</v>
      </c>
      <c r="K461">
        <f t="shared" si="103"/>
        <v>8254</v>
      </c>
      <c r="R461">
        <v>8254</v>
      </c>
      <c r="S461" t="s">
        <v>5195</v>
      </c>
      <c r="T461">
        <v>5.524</v>
      </c>
      <c r="U461">
        <v>-0.193</v>
      </c>
      <c r="V461">
        <v>1.5189999999999999</v>
      </c>
      <c r="W461">
        <v>5.7320000000000002</v>
      </c>
      <c r="X461">
        <v>2E-3</v>
      </c>
      <c r="Y461">
        <v>0</v>
      </c>
      <c r="Z461">
        <v>1E-3</v>
      </c>
      <c r="AA461">
        <v>1E-3</v>
      </c>
    </row>
    <row r="462" spans="2:27">
      <c r="B462">
        <f>B461</f>
        <v>8254</v>
      </c>
      <c r="C462">
        <f t="shared" si="96"/>
        <v>1691.6401000000001</v>
      </c>
      <c r="D462" s="55">
        <f t="shared" si="97"/>
        <v>-0.192</v>
      </c>
      <c r="E462" s="55">
        <f t="shared" si="98"/>
        <v>6.0209999999999999</v>
      </c>
      <c r="F462" s="55">
        <f t="shared" si="99"/>
        <v>-0.96000000000000019</v>
      </c>
      <c r="G462" s="55">
        <f t="shared" si="100"/>
        <v>30.105</v>
      </c>
      <c r="H462" s="260">
        <f t="shared" si="101"/>
        <v>-5.6749659694163091E-4</v>
      </c>
      <c r="I462" s="260">
        <f t="shared" si="102"/>
        <v>1.7796338594716452E-2</v>
      </c>
      <c r="K462">
        <f t="shared" si="103"/>
        <v>8254</v>
      </c>
      <c r="S462" t="s">
        <v>5196</v>
      </c>
      <c r="T462">
        <v>5.8929999999999998</v>
      </c>
      <c r="U462">
        <v>-0.192</v>
      </c>
      <c r="V462">
        <v>-1.218</v>
      </c>
      <c r="W462">
        <v>6.0209999999999999</v>
      </c>
      <c r="X462">
        <v>2E-3</v>
      </c>
      <c r="Y462">
        <v>0</v>
      </c>
      <c r="Z462">
        <v>1E-3</v>
      </c>
      <c r="AA462">
        <v>1E-3</v>
      </c>
    </row>
    <row r="463" spans="2:27">
      <c r="B463">
        <f t="shared" ref="B463:B468" si="110">B462</f>
        <v>8254</v>
      </c>
      <c r="C463">
        <f t="shared" si="96"/>
        <v>1691.6401000000001</v>
      </c>
      <c r="D463" s="55">
        <f t="shared" si="97"/>
        <v>-0.191</v>
      </c>
      <c r="E463" s="55">
        <f t="shared" si="98"/>
        <v>6.4269999999999996</v>
      </c>
      <c r="F463" s="55">
        <f t="shared" si="99"/>
        <v>-0.95499999999999996</v>
      </c>
      <c r="G463" s="55">
        <f t="shared" si="100"/>
        <v>32.134999999999998</v>
      </c>
      <c r="H463" s="260">
        <f t="shared" si="101"/>
        <v>-5.6454088549922645E-4</v>
      </c>
      <c r="I463" s="260">
        <f t="shared" si="102"/>
        <v>1.8996357440332609E-2</v>
      </c>
      <c r="K463">
        <f t="shared" si="103"/>
        <v>8254</v>
      </c>
      <c r="S463" t="s">
        <v>5197</v>
      </c>
      <c r="T463">
        <v>-6.226</v>
      </c>
      <c r="U463">
        <v>-0.191</v>
      </c>
      <c r="V463">
        <v>1.5820000000000001</v>
      </c>
      <c r="W463">
        <v>6.4269999999999996</v>
      </c>
      <c r="X463">
        <v>2E-3</v>
      </c>
      <c r="Y463">
        <v>0</v>
      </c>
      <c r="Z463">
        <v>1E-3</v>
      </c>
      <c r="AA463">
        <v>1E-3</v>
      </c>
    </row>
    <row r="464" spans="2:27">
      <c r="B464">
        <f t="shared" si="110"/>
        <v>8254</v>
      </c>
      <c r="C464">
        <f t="shared" si="96"/>
        <v>1691.6401000000001</v>
      </c>
      <c r="D464" s="55">
        <f t="shared" si="97"/>
        <v>-0.19</v>
      </c>
      <c r="E464" s="55">
        <f t="shared" si="98"/>
        <v>5.9729999999999999</v>
      </c>
      <c r="F464" s="55">
        <f t="shared" si="99"/>
        <v>-0.95000000000000018</v>
      </c>
      <c r="G464" s="55">
        <f t="shared" si="100"/>
        <v>29.865000000000002</v>
      </c>
      <c r="H464" s="260">
        <f t="shared" si="101"/>
        <v>-5.615851740568222E-4</v>
      </c>
      <c r="I464" s="260">
        <f t="shared" si="102"/>
        <v>1.7654464445481046E-2</v>
      </c>
      <c r="K464">
        <f t="shared" si="103"/>
        <v>8254</v>
      </c>
      <c r="S464" t="s">
        <v>5198</v>
      </c>
      <c r="T464">
        <v>-5.8570000000000002</v>
      </c>
      <c r="U464">
        <v>-0.19</v>
      </c>
      <c r="V464">
        <v>-1.155</v>
      </c>
      <c r="W464">
        <v>5.9729999999999999</v>
      </c>
      <c r="X464">
        <v>2E-3</v>
      </c>
      <c r="Y464">
        <v>0</v>
      </c>
      <c r="Z464">
        <v>1E-3</v>
      </c>
      <c r="AA464">
        <v>1E-3</v>
      </c>
    </row>
    <row r="465" spans="2:27">
      <c r="B465">
        <f t="shared" si="110"/>
        <v>8254</v>
      </c>
      <c r="C465">
        <f t="shared" si="96"/>
        <v>1691.6401000000001</v>
      </c>
      <c r="D465" s="55">
        <f t="shared" si="97"/>
        <v>-0.19400000000000001</v>
      </c>
      <c r="E465" s="55">
        <f t="shared" si="98"/>
        <v>4.8390000000000004</v>
      </c>
      <c r="F465" s="55">
        <f t="shared" si="99"/>
        <v>-0.9700000000000002</v>
      </c>
      <c r="G465" s="55">
        <f t="shared" si="100"/>
        <v>24.195000000000004</v>
      </c>
      <c r="H465" s="260">
        <f t="shared" si="101"/>
        <v>-5.734080198264395E-4</v>
      </c>
      <c r="I465" s="260">
        <f t="shared" si="102"/>
        <v>1.4302687669794541E-2</v>
      </c>
      <c r="K465">
        <f t="shared" si="103"/>
        <v>8254</v>
      </c>
      <c r="S465" t="s">
        <v>5199</v>
      </c>
      <c r="T465">
        <v>0.98</v>
      </c>
      <c r="U465">
        <v>-0.19400000000000001</v>
      </c>
      <c r="V465">
        <v>4.734</v>
      </c>
      <c r="W465">
        <v>4.8390000000000004</v>
      </c>
      <c r="X465">
        <v>2E-3</v>
      </c>
      <c r="Y465">
        <v>0</v>
      </c>
      <c r="Z465">
        <v>1E-3</v>
      </c>
      <c r="AA465">
        <v>1E-3</v>
      </c>
    </row>
    <row r="466" spans="2:27">
      <c r="B466">
        <f t="shared" si="110"/>
        <v>8254</v>
      </c>
      <c r="C466">
        <f t="shared" si="96"/>
        <v>1691.6401000000001</v>
      </c>
      <c r="D466" s="55">
        <f t="shared" si="97"/>
        <v>-0.19</v>
      </c>
      <c r="E466" s="55">
        <f t="shared" si="98"/>
        <v>4.9180000000000001</v>
      </c>
      <c r="F466" s="55">
        <f t="shared" si="99"/>
        <v>-0.95000000000000018</v>
      </c>
      <c r="G466" s="55">
        <f t="shared" si="100"/>
        <v>24.590000000000003</v>
      </c>
      <c r="H466" s="260">
        <f t="shared" si="101"/>
        <v>-5.615851740568222E-4</v>
      </c>
      <c r="I466" s="260">
        <f t="shared" si="102"/>
        <v>1.4536188873744482E-2</v>
      </c>
      <c r="K466">
        <f t="shared" si="103"/>
        <v>8254</v>
      </c>
      <c r="S466" t="s">
        <v>5200</v>
      </c>
      <c r="T466">
        <v>2.2120000000000002</v>
      </c>
      <c r="U466">
        <v>-0.19</v>
      </c>
      <c r="V466">
        <v>-4.3890000000000002</v>
      </c>
      <c r="W466">
        <v>4.9180000000000001</v>
      </c>
      <c r="X466">
        <v>2E-3</v>
      </c>
      <c r="Y466">
        <v>0</v>
      </c>
      <c r="Z466">
        <v>1E-3</v>
      </c>
      <c r="AA466">
        <v>1E-3</v>
      </c>
    </row>
    <row r="467" spans="2:27">
      <c r="B467">
        <f>B466</f>
        <v>8254</v>
      </c>
      <c r="C467">
        <f t="shared" si="96"/>
        <v>1691.6401000000001</v>
      </c>
      <c r="D467" s="55">
        <f t="shared" si="97"/>
        <v>-0.193</v>
      </c>
      <c r="E467" s="55">
        <f t="shared" si="98"/>
        <v>5.3949999999999996</v>
      </c>
      <c r="F467" s="55">
        <f t="shared" si="99"/>
        <v>-0.96499999999999997</v>
      </c>
      <c r="G467" s="55">
        <f t="shared" si="100"/>
        <v>26.974999999999998</v>
      </c>
      <c r="H467" s="260">
        <f t="shared" si="101"/>
        <v>-5.7045230838403504E-4</v>
      </c>
      <c r="I467" s="260">
        <f t="shared" si="102"/>
        <v>1.5946063231771342E-2</v>
      </c>
      <c r="K467">
        <f t="shared" si="103"/>
        <v>8254</v>
      </c>
      <c r="S467" t="s">
        <v>5201</v>
      </c>
      <c r="T467">
        <v>-2.5449999999999999</v>
      </c>
      <c r="U467">
        <v>-0.193</v>
      </c>
      <c r="V467">
        <v>4.7530000000000001</v>
      </c>
      <c r="W467">
        <v>5.3949999999999996</v>
      </c>
      <c r="X467">
        <v>2E-3</v>
      </c>
      <c r="Y467">
        <v>0</v>
      </c>
      <c r="Z467">
        <v>1E-3</v>
      </c>
      <c r="AA467">
        <v>1E-3</v>
      </c>
    </row>
    <row r="468" spans="2:27">
      <c r="B468">
        <f t="shared" si="110"/>
        <v>8254</v>
      </c>
      <c r="C468">
        <f t="shared" si="96"/>
        <v>1691.6401000000001</v>
      </c>
      <c r="D468" s="55">
        <f t="shared" si="97"/>
        <v>-0.189</v>
      </c>
      <c r="E468" s="55">
        <f t="shared" si="98"/>
        <v>4.5670000000000002</v>
      </c>
      <c r="F468" s="55">
        <f t="shared" si="99"/>
        <v>-0.94499999999999995</v>
      </c>
      <c r="G468" s="55">
        <f t="shared" si="100"/>
        <v>22.835000000000001</v>
      </c>
      <c r="H468" s="260">
        <f t="shared" si="101"/>
        <v>-5.5862946261441774E-4</v>
      </c>
      <c r="I468" s="260">
        <f t="shared" si="102"/>
        <v>1.3498734157460562E-2</v>
      </c>
      <c r="K468">
        <f t="shared" si="103"/>
        <v>8254</v>
      </c>
      <c r="S468" t="s">
        <v>5202</v>
      </c>
      <c r="T468">
        <v>-1.3129999999999999</v>
      </c>
      <c r="U468">
        <v>-0.189</v>
      </c>
      <c r="V468">
        <v>-4.37</v>
      </c>
      <c r="W468">
        <v>4.5670000000000002</v>
      </c>
      <c r="X468">
        <v>2E-3</v>
      </c>
      <c r="Y468">
        <v>0</v>
      </c>
      <c r="Z468">
        <v>1E-3</v>
      </c>
      <c r="AA468">
        <v>1E-3</v>
      </c>
    </row>
    <row r="469" spans="2:27">
      <c r="B469">
        <f>R469</f>
        <v>8255</v>
      </c>
      <c r="C469">
        <f t="shared" si="96"/>
        <v>1691.6401000000001</v>
      </c>
      <c r="D469" s="55">
        <f t="shared" si="97"/>
        <v>-0.129</v>
      </c>
      <c r="E469" s="55">
        <f t="shared" si="98"/>
        <v>5.97</v>
      </c>
      <c r="F469" s="55">
        <f t="shared" si="99"/>
        <v>-0.64500000000000002</v>
      </c>
      <c r="G469" s="55">
        <f t="shared" si="100"/>
        <v>29.85</v>
      </c>
      <c r="H469" s="260">
        <f t="shared" si="101"/>
        <v>-3.8128677607015816E-4</v>
      </c>
      <c r="I469" s="260">
        <f t="shared" si="102"/>
        <v>1.7645597311153831E-2</v>
      </c>
      <c r="K469">
        <f t="shared" si="103"/>
        <v>8255</v>
      </c>
      <c r="R469">
        <v>8255</v>
      </c>
      <c r="S469" t="s">
        <v>5195</v>
      </c>
      <c r="T469">
        <v>5.5709999999999997</v>
      </c>
      <c r="U469">
        <v>-0.129</v>
      </c>
      <c r="V469">
        <v>2.141</v>
      </c>
      <c r="W469">
        <v>5.97</v>
      </c>
      <c r="X469">
        <v>2E-3</v>
      </c>
      <c r="Y469">
        <v>0</v>
      </c>
      <c r="Z469">
        <v>0</v>
      </c>
      <c r="AA469">
        <v>0</v>
      </c>
    </row>
    <row r="470" spans="2:27">
      <c r="B470">
        <f>B469</f>
        <v>8255</v>
      </c>
      <c r="C470">
        <f t="shared" si="96"/>
        <v>1691.6401000000001</v>
      </c>
      <c r="D470" s="55">
        <f t="shared" si="97"/>
        <v>-0.126</v>
      </c>
      <c r="E470" s="55">
        <f t="shared" si="98"/>
        <v>6.1159999999999997</v>
      </c>
      <c r="F470" s="55">
        <f t="shared" si="99"/>
        <v>-0.63</v>
      </c>
      <c r="G470" s="55">
        <f t="shared" si="100"/>
        <v>30.58</v>
      </c>
      <c r="H470" s="260">
        <f t="shared" si="101"/>
        <v>-3.7241964174294522E-4</v>
      </c>
      <c r="I470" s="260">
        <f t="shared" si="102"/>
        <v>1.8077131181744862E-2</v>
      </c>
      <c r="K470">
        <f t="shared" si="103"/>
        <v>8255</v>
      </c>
      <c r="S470" t="s">
        <v>5196</v>
      </c>
      <c r="T470">
        <v>5.944</v>
      </c>
      <c r="U470">
        <v>-0.126</v>
      </c>
      <c r="V470">
        <v>-1.4339999999999999</v>
      </c>
      <c r="W470">
        <v>6.1159999999999997</v>
      </c>
      <c r="X470">
        <v>2E-3</v>
      </c>
      <c r="Y470">
        <v>0</v>
      </c>
      <c r="Z470">
        <v>0</v>
      </c>
      <c r="AA470">
        <v>0</v>
      </c>
    </row>
    <row r="471" spans="2:27">
      <c r="B471">
        <f t="shared" ref="B471:B476" si="111">B470</f>
        <v>8255</v>
      </c>
      <c r="C471">
        <f t="shared" si="96"/>
        <v>1691.6401000000001</v>
      </c>
      <c r="D471" s="55">
        <f t="shared" si="97"/>
        <v>-0.13</v>
      </c>
      <c r="E471" s="55">
        <f t="shared" si="98"/>
        <v>6.4169999999999998</v>
      </c>
      <c r="F471" s="55">
        <f t="shared" si="99"/>
        <v>-0.65</v>
      </c>
      <c r="G471" s="55">
        <f t="shared" si="100"/>
        <v>32.085000000000001</v>
      </c>
      <c r="H471" s="260">
        <f t="shared" si="101"/>
        <v>-3.8424248751256252E-4</v>
      </c>
      <c r="I471" s="260">
        <f t="shared" si="102"/>
        <v>1.8966800325908566E-2</v>
      </c>
      <c r="K471">
        <f t="shared" si="103"/>
        <v>8255</v>
      </c>
      <c r="S471" t="s">
        <v>5197</v>
      </c>
      <c r="T471">
        <v>-6.1139999999999999</v>
      </c>
      <c r="U471">
        <v>-0.13</v>
      </c>
      <c r="V471">
        <v>1.9430000000000001</v>
      </c>
      <c r="W471">
        <v>6.4169999999999998</v>
      </c>
      <c r="X471">
        <v>2E-3</v>
      </c>
      <c r="Y471">
        <v>0</v>
      </c>
      <c r="Z471">
        <v>0</v>
      </c>
      <c r="AA471">
        <v>0</v>
      </c>
    </row>
    <row r="472" spans="2:27">
      <c r="B472">
        <f t="shared" si="111"/>
        <v>8255</v>
      </c>
      <c r="C472">
        <f t="shared" si="96"/>
        <v>1691.6401000000001</v>
      </c>
      <c r="D472" s="55">
        <f t="shared" si="97"/>
        <v>-0.127</v>
      </c>
      <c r="E472" s="55">
        <f t="shared" si="98"/>
        <v>5.97</v>
      </c>
      <c r="F472" s="55">
        <f t="shared" si="99"/>
        <v>-0.63500000000000001</v>
      </c>
      <c r="G472" s="55">
        <f t="shared" si="100"/>
        <v>29.85</v>
      </c>
      <c r="H472" s="260">
        <f t="shared" si="101"/>
        <v>-3.7537535318534951E-4</v>
      </c>
      <c r="I472" s="260">
        <f t="shared" si="102"/>
        <v>1.7645597311153831E-2</v>
      </c>
      <c r="K472">
        <f t="shared" si="103"/>
        <v>8255</v>
      </c>
      <c r="S472" t="s">
        <v>5198</v>
      </c>
      <c r="T472">
        <v>-5.7409999999999997</v>
      </c>
      <c r="U472">
        <v>-0.127</v>
      </c>
      <c r="V472">
        <v>-1.6319999999999999</v>
      </c>
      <c r="W472">
        <v>5.97</v>
      </c>
      <c r="X472">
        <v>2E-3</v>
      </c>
      <c r="Y472">
        <v>0</v>
      </c>
      <c r="Z472">
        <v>0</v>
      </c>
      <c r="AA472">
        <v>0</v>
      </c>
    </row>
    <row r="473" spans="2:27">
      <c r="B473">
        <f t="shared" si="111"/>
        <v>8255</v>
      </c>
      <c r="C473">
        <f t="shared" si="96"/>
        <v>1691.6401000000001</v>
      </c>
      <c r="D473" s="55">
        <f t="shared" si="97"/>
        <v>-0.13200000000000001</v>
      </c>
      <c r="E473" s="55">
        <f t="shared" si="98"/>
        <v>6.3319999999999999</v>
      </c>
      <c r="F473" s="55">
        <f t="shared" si="99"/>
        <v>-0.66</v>
      </c>
      <c r="G473" s="55">
        <f t="shared" si="100"/>
        <v>31.66</v>
      </c>
      <c r="H473" s="260">
        <f t="shared" si="101"/>
        <v>-3.9015391039737117E-4</v>
      </c>
      <c r="I473" s="260">
        <f t="shared" si="102"/>
        <v>1.8715564853304199E-2</v>
      </c>
      <c r="K473">
        <f t="shared" si="103"/>
        <v>8255</v>
      </c>
      <c r="S473" t="s">
        <v>5199</v>
      </c>
      <c r="T473">
        <v>1.046</v>
      </c>
      <c r="U473">
        <v>-0.13200000000000001</v>
      </c>
      <c r="V473">
        <v>6.2430000000000003</v>
      </c>
      <c r="W473">
        <v>6.3319999999999999</v>
      </c>
      <c r="X473">
        <v>2E-3</v>
      </c>
      <c r="Y473">
        <v>0</v>
      </c>
      <c r="Z473">
        <v>0</v>
      </c>
      <c r="AA473">
        <v>0</v>
      </c>
    </row>
    <row r="474" spans="2:27">
      <c r="B474">
        <f t="shared" si="111"/>
        <v>8255</v>
      </c>
      <c r="C474">
        <f t="shared" si="96"/>
        <v>1691.6401000000001</v>
      </c>
      <c r="D474" s="55">
        <f t="shared" si="97"/>
        <v>-0.124</v>
      </c>
      <c r="E474" s="55">
        <f t="shared" si="98"/>
        <v>6.1210000000000004</v>
      </c>
      <c r="F474" s="55">
        <f t="shared" si="99"/>
        <v>-0.62</v>
      </c>
      <c r="G474" s="55">
        <f t="shared" si="100"/>
        <v>30.605</v>
      </c>
      <c r="H474" s="260">
        <f t="shared" si="101"/>
        <v>-3.6650821885813651E-4</v>
      </c>
      <c r="I474" s="260">
        <f t="shared" si="102"/>
        <v>1.8091909738956885E-2</v>
      </c>
      <c r="K474">
        <f t="shared" si="103"/>
        <v>8255</v>
      </c>
      <c r="S474" t="s">
        <v>5200</v>
      </c>
      <c r="T474">
        <v>2.29</v>
      </c>
      <c r="U474">
        <v>-0.124</v>
      </c>
      <c r="V474">
        <v>-5.6749999999999998</v>
      </c>
      <c r="W474">
        <v>6.1210000000000004</v>
      </c>
      <c r="X474">
        <v>2E-3</v>
      </c>
      <c r="Y474">
        <v>0</v>
      </c>
      <c r="Z474">
        <v>0</v>
      </c>
      <c r="AA474">
        <v>0</v>
      </c>
    </row>
    <row r="475" spans="2:27">
      <c r="B475">
        <f>B474</f>
        <v>8255</v>
      </c>
      <c r="C475">
        <f t="shared" si="96"/>
        <v>1691.6401000000001</v>
      </c>
      <c r="D475" s="55">
        <f t="shared" si="97"/>
        <v>-0.13300000000000001</v>
      </c>
      <c r="E475" s="55">
        <f t="shared" si="98"/>
        <v>6.6559999999999997</v>
      </c>
      <c r="F475" s="55">
        <f t="shared" si="99"/>
        <v>-0.66500000000000004</v>
      </c>
      <c r="G475" s="55">
        <f t="shared" si="100"/>
        <v>33.28</v>
      </c>
      <c r="H475" s="260">
        <f t="shared" si="101"/>
        <v>-3.9310962183977552E-4</v>
      </c>
      <c r="I475" s="260">
        <f t="shared" si="102"/>
        <v>1.96732153606432E-2</v>
      </c>
      <c r="K475">
        <f t="shared" si="103"/>
        <v>8255</v>
      </c>
      <c r="S475" t="s">
        <v>5201</v>
      </c>
      <c r="T475">
        <v>-2.4590000000000001</v>
      </c>
      <c r="U475">
        <v>-0.13300000000000001</v>
      </c>
      <c r="V475">
        <v>6.1840000000000002</v>
      </c>
      <c r="W475">
        <v>6.6559999999999997</v>
      </c>
      <c r="X475">
        <v>2E-3</v>
      </c>
      <c r="Y475">
        <v>0</v>
      </c>
      <c r="Z475">
        <v>0</v>
      </c>
      <c r="AA475">
        <v>0</v>
      </c>
    </row>
    <row r="476" spans="2:27">
      <c r="B476">
        <f t="shared" si="111"/>
        <v>8255</v>
      </c>
      <c r="C476">
        <f t="shared" si="96"/>
        <v>1691.6401000000001</v>
      </c>
      <c r="D476" s="55">
        <f t="shared" si="97"/>
        <v>-0.124</v>
      </c>
      <c r="E476" s="55">
        <f t="shared" si="98"/>
        <v>5.8630000000000004</v>
      </c>
      <c r="F476" s="55">
        <f t="shared" si="99"/>
        <v>-0.62</v>
      </c>
      <c r="G476" s="55">
        <f t="shared" si="100"/>
        <v>29.315000000000005</v>
      </c>
      <c r="H476" s="260">
        <f t="shared" si="101"/>
        <v>-3.6650821885813651E-4</v>
      </c>
      <c r="I476" s="260">
        <f t="shared" si="102"/>
        <v>1.732933618681657E-2</v>
      </c>
      <c r="K476">
        <f t="shared" si="103"/>
        <v>8255</v>
      </c>
      <c r="S476" t="s">
        <v>5202</v>
      </c>
      <c r="T476">
        <v>-1.216</v>
      </c>
      <c r="U476">
        <v>-0.124</v>
      </c>
      <c r="V476">
        <v>-5.734</v>
      </c>
      <c r="W476">
        <v>5.8630000000000004</v>
      </c>
      <c r="X476">
        <v>2E-3</v>
      </c>
      <c r="Y476">
        <v>0</v>
      </c>
      <c r="Z476">
        <v>0</v>
      </c>
      <c r="AA476">
        <v>0</v>
      </c>
    </row>
    <row r="477" spans="2:27">
      <c r="B477">
        <f>R477</f>
        <v>8256</v>
      </c>
      <c r="C477">
        <f t="shared" si="96"/>
        <v>1691.6401000000001</v>
      </c>
      <c r="D477" s="55">
        <f t="shared" si="97"/>
        <v>-0.13500000000000001</v>
      </c>
      <c r="E477" s="55">
        <f t="shared" si="98"/>
        <v>6.0990000000000002</v>
      </c>
      <c r="F477" s="55">
        <f t="shared" si="99"/>
        <v>-0.67500000000000004</v>
      </c>
      <c r="G477" s="55">
        <f t="shared" si="100"/>
        <v>30.495000000000001</v>
      </c>
      <c r="H477" s="260">
        <f t="shared" si="101"/>
        <v>-3.9902104472458417E-4</v>
      </c>
      <c r="I477" s="260">
        <f t="shared" si="102"/>
        <v>1.8026884087223992E-2</v>
      </c>
      <c r="K477">
        <f t="shared" si="103"/>
        <v>8256</v>
      </c>
      <c r="R477">
        <v>8256</v>
      </c>
      <c r="S477" t="s">
        <v>5195</v>
      </c>
      <c r="T477">
        <v>5.5309999999999997</v>
      </c>
      <c r="U477">
        <v>-0.13500000000000001</v>
      </c>
      <c r="V477">
        <v>2.569</v>
      </c>
      <c r="W477">
        <v>6.0990000000000002</v>
      </c>
      <c r="X477">
        <v>2E-3</v>
      </c>
      <c r="Y477">
        <v>0</v>
      </c>
      <c r="Z477">
        <v>0</v>
      </c>
      <c r="AA477">
        <v>0</v>
      </c>
    </row>
    <row r="478" spans="2:27">
      <c r="B478">
        <f>B477</f>
        <v>8256</v>
      </c>
      <c r="C478">
        <f t="shared" ref="C478:C541" si="112">VLOOKUP(B478,$M$28:$O$126,3,0)</f>
        <v>1691.6401000000001</v>
      </c>
      <c r="D478" s="55">
        <f t="shared" ref="D478:D541" si="113">U478</f>
        <v>-0.13400000000000001</v>
      </c>
      <c r="E478" s="55">
        <f t="shared" ref="E478:E541" si="114">W478</f>
        <v>6.1740000000000004</v>
      </c>
      <c r="F478" s="55">
        <f t="shared" ref="F478:F541" si="115">$D$24*D478/$D$25</f>
        <v>-0.67</v>
      </c>
      <c r="G478" s="55">
        <f t="shared" ref="G478:G541" si="116">$D$24*E478/$D$25</f>
        <v>30.870000000000005</v>
      </c>
      <c r="H478" s="260">
        <f t="shared" ref="H478:H541" si="117">F478/C478</f>
        <v>-3.9606533328217982E-4</v>
      </c>
      <c r="I478" s="260">
        <f t="shared" ref="I478:I541" si="118">G478/C478</f>
        <v>1.8248562445404317E-2</v>
      </c>
      <c r="K478">
        <f t="shared" ref="K478:K541" si="119">B478</f>
        <v>8256</v>
      </c>
      <c r="S478" t="s">
        <v>5196</v>
      </c>
      <c r="T478">
        <v>5.9059999999999997</v>
      </c>
      <c r="U478">
        <v>-0.13400000000000001</v>
      </c>
      <c r="V478">
        <v>-1.792</v>
      </c>
      <c r="W478">
        <v>6.1740000000000004</v>
      </c>
      <c r="X478">
        <v>2E-3</v>
      </c>
      <c r="Y478">
        <v>0</v>
      </c>
      <c r="Z478">
        <v>0</v>
      </c>
      <c r="AA478">
        <v>0</v>
      </c>
    </row>
    <row r="479" spans="2:27">
      <c r="B479">
        <f t="shared" ref="B479:B484" si="120">B478</f>
        <v>8256</v>
      </c>
      <c r="C479">
        <f t="shared" si="112"/>
        <v>1691.6401000000001</v>
      </c>
      <c r="D479" s="55">
        <f t="shared" si="113"/>
        <v>-0.13600000000000001</v>
      </c>
      <c r="E479" s="55">
        <f t="shared" si="114"/>
        <v>6.5119999999999996</v>
      </c>
      <c r="F479" s="55">
        <f t="shared" si="115"/>
        <v>-0.68</v>
      </c>
      <c r="G479" s="55">
        <f t="shared" si="116"/>
        <v>32.559999999999995</v>
      </c>
      <c r="H479" s="260">
        <f t="shared" si="117"/>
        <v>-4.0197675616698847E-4</v>
      </c>
      <c r="I479" s="260">
        <f t="shared" si="118"/>
        <v>1.9247592912936973E-2</v>
      </c>
      <c r="K479">
        <f t="shared" si="119"/>
        <v>8256</v>
      </c>
      <c r="S479" t="s">
        <v>5197</v>
      </c>
      <c r="T479">
        <v>-6.0679999999999996</v>
      </c>
      <c r="U479">
        <v>-0.13600000000000001</v>
      </c>
      <c r="V479">
        <v>2.3580000000000001</v>
      </c>
      <c r="W479">
        <v>6.5119999999999996</v>
      </c>
      <c r="X479">
        <v>2E-3</v>
      </c>
      <c r="Y479">
        <v>0</v>
      </c>
      <c r="Z479">
        <v>0</v>
      </c>
      <c r="AA479">
        <v>0</v>
      </c>
    </row>
    <row r="480" spans="2:27">
      <c r="B480">
        <f t="shared" si="120"/>
        <v>8256</v>
      </c>
      <c r="C480">
        <f t="shared" si="112"/>
        <v>1691.6401000000001</v>
      </c>
      <c r="D480" s="55">
        <f t="shared" si="113"/>
        <v>-0.13400000000000001</v>
      </c>
      <c r="E480" s="55">
        <f t="shared" si="114"/>
        <v>6.0359999999999996</v>
      </c>
      <c r="F480" s="55">
        <f t="shared" si="115"/>
        <v>-0.67</v>
      </c>
      <c r="G480" s="55">
        <f t="shared" si="116"/>
        <v>30.179999999999996</v>
      </c>
      <c r="H480" s="260">
        <f t="shared" si="117"/>
        <v>-3.9606533328217982E-4</v>
      </c>
      <c r="I480" s="260">
        <f t="shared" si="118"/>
        <v>1.7840674266352514E-2</v>
      </c>
      <c r="K480">
        <f t="shared" si="119"/>
        <v>8256</v>
      </c>
      <c r="S480" t="s">
        <v>5198</v>
      </c>
      <c r="T480">
        <v>-5.6920000000000002</v>
      </c>
      <c r="U480">
        <v>-0.13400000000000001</v>
      </c>
      <c r="V480">
        <v>-2.0030000000000001</v>
      </c>
      <c r="W480">
        <v>6.0359999999999996</v>
      </c>
      <c r="X480">
        <v>2E-3</v>
      </c>
      <c r="Y480">
        <v>0</v>
      </c>
      <c r="Z480">
        <v>0</v>
      </c>
      <c r="AA480">
        <v>0</v>
      </c>
    </row>
    <row r="481" spans="2:27">
      <c r="B481">
        <f t="shared" si="120"/>
        <v>8256</v>
      </c>
      <c r="C481">
        <f t="shared" si="112"/>
        <v>1691.6401000000001</v>
      </c>
      <c r="D481" s="55">
        <f t="shared" si="113"/>
        <v>-0.13700000000000001</v>
      </c>
      <c r="E481" s="55">
        <f t="shared" si="114"/>
        <v>7.6529999999999996</v>
      </c>
      <c r="F481" s="55">
        <f t="shared" si="115"/>
        <v>-0.68500000000000005</v>
      </c>
      <c r="G481" s="55">
        <f t="shared" si="116"/>
        <v>38.265000000000001</v>
      </c>
      <c r="H481" s="260">
        <f t="shared" si="117"/>
        <v>-4.0493246760939282E-4</v>
      </c>
      <c r="I481" s="260">
        <f t="shared" si="118"/>
        <v>2.2620059668720313E-2</v>
      </c>
      <c r="K481">
        <f t="shared" si="119"/>
        <v>8256</v>
      </c>
      <c r="S481" t="s">
        <v>5199</v>
      </c>
      <c r="T481">
        <v>1.032</v>
      </c>
      <c r="U481">
        <v>-0.13700000000000001</v>
      </c>
      <c r="V481">
        <v>7.5819999999999999</v>
      </c>
      <c r="W481">
        <v>7.6529999999999996</v>
      </c>
      <c r="X481">
        <v>2E-3</v>
      </c>
      <c r="Y481">
        <v>0</v>
      </c>
      <c r="Z481">
        <v>0</v>
      </c>
      <c r="AA481">
        <v>0</v>
      </c>
    </row>
    <row r="482" spans="2:27">
      <c r="B482">
        <f t="shared" si="120"/>
        <v>8256</v>
      </c>
      <c r="C482">
        <f t="shared" si="112"/>
        <v>1691.6401000000001</v>
      </c>
      <c r="D482" s="55">
        <f t="shared" si="113"/>
        <v>-0.13200000000000001</v>
      </c>
      <c r="E482" s="55">
        <f t="shared" si="114"/>
        <v>7.3209999999999997</v>
      </c>
      <c r="F482" s="55">
        <f t="shared" si="115"/>
        <v>-0.66</v>
      </c>
      <c r="G482" s="55">
        <f t="shared" si="116"/>
        <v>36.605000000000004</v>
      </c>
      <c r="H482" s="260">
        <f t="shared" si="117"/>
        <v>-3.9015391039737117E-4</v>
      </c>
      <c r="I482" s="260">
        <f t="shared" si="118"/>
        <v>2.163876346984208E-2</v>
      </c>
      <c r="K482">
        <f t="shared" si="119"/>
        <v>8256</v>
      </c>
      <c r="S482" t="s">
        <v>5200</v>
      </c>
      <c r="T482">
        <v>2.2850000000000001</v>
      </c>
      <c r="U482">
        <v>-0.13200000000000001</v>
      </c>
      <c r="V482">
        <v>-6.9530000000000003</v>
      </c>
      <c r="W482">
        <v>7.3209999999999997</v>
      </c>
      <c r="X482">
        <v>2E-3</v>
      </c>
      <c r="Y482">
        <v>0</v>
      </c>
      <c r="Z482">
        <v>0</v>
      </c>
      <c r="AA482">
        <v>0</v>
      </c>
    </row>
    <row r="483" spans="2:27">
      <c r="B483">
        <f>B482</f>
        <v>8256</v>
      </c>
      <c r="C483">
        <f t="shared" si="112"/>
        <v>1691.6401000000001</v>
      </c>
      <c r="D483" s="55">
        <f t="shared" si="113"/>
        <v>-0.13800000000000001</v>
      </c>
      <c r="E483" s="55">
        <f t="shared" si="114"/>
        <v>7.9089999999999998</v>
      </c>
      <c r="F483" s="55">
        <f t="shared" si="115"/>
        <v>-0.69000000000000006</v>
      </c>
      <c r="G483" s="55">
        <f t="shared" si="116"/>
        <v>39.545000000000002</v>
      </c>
      <c r="H483" s="260">
        <f t="shared" si="117"/>
        <v>-4.0788817905179712E-4</v>
      </c>
      <c r="I483" s="260">
        <f t="shared" si="118"/>
        <v>2.3376721797975824E-2</v>
      </c>
      <c r="K483">
        <f t="shared" si="119"/>
        <v>8256</v>
      </c>
      <c r="S483" t="s">
        <v>5201</v>
      </c>
      <c r="T483">
        <v>-2.4470000000000001</v>
      </c>
      <c r="U483">
        <v>-0.13800000000000001</v>
      </c>
      <c r="V483">
        <v>7.5190000000000001</v>
      </c>
      <c r="W483">
        <v>7.9089999999999998</v>
      </c>
      <c r="X483">
        <v>2E-3</v>
      </c>
      <c r="Y483">
        <v>0</v>
      </c>
      <c r="Z483">
        <v>0</v>
      </c>
      <c r="AA483">
        <v>0</v>
      </c>
    </row>
    <row r="484" spans="2:27">
      <c r="B484">
        <f t="shared" si="120"/>
        <v>8256</v>
      </c>
      <c r="C484">
        <f t="shared" si="112"/>
        <v>1691.6401000000001</v>
      </c>
      <c r="D484" s="55">
        <f t="shared" si="113"/>
        <v>-0.13200000000000001</v>
      </c>
      <c r="E484" s="55">
        <f t="shared" si="114"/>
        <v>7.1189999999999998</v>
      </c>
      <c r="F484" s="55">
        <f t="shared" si="115"/>
        <v>-0.66</v>
      </c>
      <c r="G484" s="55">
        <f t="shared" si="116"/>
        <v>35.594999999999999</v>
      </c>
      <c r="H484" s="260">
        <f t="shared" si="117"/>
        <v>-3.9015391039737117E-4</v>
      </c>
      <c r="I484" s="260">
        <f t="shared" si="118"/>
        <v>2.1041709758476402E-2</v>
      </c>
      <c r="K484">
        <f t="shared" si="119"/>
        <v>8256</v>
      </c>
      <c r="S484" t="s">
        <v>5202</v>
      </c>
      <c r="T484">
        <v>-1.194</v>
      </c>
      <c r="U484">
        <v>-0.13200000000000001</v>
      </c>
      <c r="V484">
        <v>-7.0170000000000003</v>
      </c>
      <c r="W484">
        <v>7.1189999999999998</v>
      </c>
      <c r="X484">
        <v>2E-3</v>
      </c>
      <c r="Y484">
        <v>0</v>
      </c>
      <c r="Z484">
        <v>0</v>
      </c>
      <c r="AA484">
        <v>0</v>
      </c>
    </row>
    <row r="485" spans="2:27">
      <c r="B485">
        <f>R485</f>
        <v>8257</v>
      </c>
      <c r="C485">
        <f t="shared" si="112"/>
        <v>1691.6401000000001</v>
      </c>
      <c r="D485" s="55">
        <f t="shared" si="113"/>
        <v>-0.13700000000000001</v>
      </c>
      <c r="E485" s="55">
        <f t="shared" si="114"/>
        <v>6.1589999999999998</v>
      </c>
      <c r="F485" s="55">
        <f t="shared" si="115"/>
        <v>-0.68500000000000005</v>
      </c>
      <c r="G485" s="55">
        <f t="shared" si="116"/>
        <v>30.795000000000002</v>
      </c>
      <c r="H485" s="260">
        <f t="shared" si="117"/>
        <v>-4.0493246760939282E-4</v>
      </c>
      <c r="I485" s="260">
        <f t="shared" si="118"/>
        <v>1.8204226773768251E-2</v>
      </c>
      <c r="K485">
        <f t="shared" si="119"/>
        <v>8257</v>
      </c>
      <c r="R485">
        <v>8257</v>
      </c>
      <c r="S485" t="s">
        <v>5195</v>
      </c>
      <c r="T485">
        <v>5.4960000000000004</v>
      </c>
      <c r="U485">
        <v>-0.13700000000000001</v>
      </c>
      <c r="V485">
        <v>2.778</v>
      </c>
      <c r="W485">
        <v>6.1589999999999998</v>
      </c>
      <c r="X485">
        <v>2E-3</v>
      </c>
      <c r="Y485">
        <v>0</v>
      </c>
      <c r="Z485">
        <v>0</v>
      </c>
      <c r="AA485">
        <v>0</v>
      </c>
    </row>
    <row r="486" spans="2:27">
      <c r="B486">
        <f>B485</f>
        <v>8257</v>
      </c>
      <c r="C486">
        <f t="shared" si="112"/>
        <v>1691.6401000000001</v>
      </c>
      <c r="D486" s="55">
        <f t="shared" si="113"/>
        <v>-0.13500000000000001</v>
      </c>
      <c r="E486" s="55">
        <f t="shared" si="114"/>
        <v>6.2329999999999997</v>
      </c>
      <c r="F486" s="55">
        <f t="shared" si="115"/>
        <v>-0.67500000000000004</v>
      </c>
      <c r="G486" s="55">
        <f t="shared" si="116"/>
        <v>31.164999999999999</v>
      </c>
      <c r="H486" s="260">
        <f t="shared" si="117"/>
        <v>-3.9902104472458417E-4</v>
      </c>
      <c r="I486" s="260">
        <f t="shared" si="118"/>
        <v>1.8422949420506169E-2</v>
      </c>
      <c r="K486">
        <f t="shared" si="119"/>
        <v>8257</v>
      </c>
      <c r="S486" t="s">
        <v>5196</v>
      </c>
      <c r="T486">
        <v>5.8739999999999997</v>
      </c>
      <c r="U486">
        <v>-0.13500000000000001</v>
      </c>
      <c r="V486">
        <v>-2.08</v>
      </c>
      <c r="W486">
        <v>6.2329999999999997</v>
      </c>
      <c r="X486">
        <v>2E-3</v>
      </c>
      <c r="Y486">
        <v>0</v>
      </c>
      <c r="Z486">
        <v>0</v>
      </c>
      <c r="AA486">
        <v>0</v>
      </c>
    </row>
    <row r="487" spans="2:27">
      <c r="B487">
        <f t="shared" ref="B487:B492" si="121">B486</f>
        <v>8257</v>
      </c>
      <c r="C487">
        <f t="shared" si="112"/>
        <v>1691.6401000000001</v>
      </c>
      <c r="D487" s="55">
        <f t="shared" si="113"/>
        <v>-0.13400000000000001</v>
      </c>
      <c r="E487" s="55">
        <f t="shared" si="114"/>
        <v>6.548</v>
      </c>
      <c r="F487" s="55">
        <f t="shared" si="115"/>
        <v>-0.67</v>
      </c>
      <c r="G487" s="55">
        <f t="shared" si="116"/>
        <v>32.74</v>
      </c>
      <c r="H487" s="260">
        <f t="shared" si="117"/>
        <v>-3.9606533328217982E-4</v>
      </c>
      <c r="I487" s="260">
        <f t="shared" si="118"/>
        <v>1.9353998524863535E-2</v>
      </c>
      <c r="K487">
        <f t="shared" si="119"/>
        <v>8257</v>
      </c>
      <c r="S487" t="s">
        <v>5197</v>
      </c>
      <c r="T487">
        <v>-5.9960000000000004</v>
      </c>
      <c r="U487">
        <v>-0.13400000000000001</v>
      </c>
      <c r="V487">
        <v>2.6280000000000001</v>
      </c>
      <c r="W487">
        <v>6.548</v>
      </c>
      <c r="X487">
        <v>2E-3</v>
      </c>
      <c r="Y487">
        <v>0</v>
      </c>
      <c r="Z487">
        <v>0</v>
      </c>
      <c r="AA487">
        <v>0</v>
      </c>
    </row>
    <row r="488" spans="2:27">
      <c r="B488">
        <f t="shared" si="121"/>
        <v>8257</v>
      </c>
      <c r="C488">
        <f t="shared" si="112"/>
        <v>1691.6401000000001</v>
      </c>
      <c r="D488" s="55">
        <f t="shared" si="113"/>
        <v>-0.13300000000000001</v>
      </c>
      <c r="E488" s="55">
        <f t="shared" si="114"/>
        <v>6.0449999999999999</v>
      </c>
      <c r="F488" s="55">
        <f t="shared" si="115"/>
        <v>-0.66500000000000004</v>
      </c>
      <c r="G488" s="55">
        <f t="shared" si="116"/>
        <v>30.224999999999998</v>
      </c>
      <c r="H488" s="260">
        <f t="shared" si="117"/>
        <v>-3.9310962183977552E-4</v>
      </c>
      <c r="I488" s="260">
        <f t="shared" si="118"/>
        <v>1.7867275669334156E-2</v>
      </c>
      <c r="K488">
        <f t="shared" si="119"/>
        <v>8257</v>
      </c>
      <c r="S488" t="s">
        <v>5198</v>
      </c>
      <c r="T488">
        <v>-5.617</v>
      </c>
      <c r="U488">
        <v>-0.13300000000000001</v>
      </c>
      <c r="V488">
        <v>-2.23</v>
      </c>
      <c r="W488">
        <v>6.0449999999999999</v>
      </c>
      <c r="X488">
        <v>2E-3</v>
      </c>
      <c r="Y488">
        <v>0</v>
      </c>
      <c r="Z488">
        <v>0</v>
      </c>
      <c r="AA488">
        <v>0</v>
      </c>
    </row>
    <row r="489" spans="2:27">
      <c r="B489">
        <f t="shared" si="121"/>
        <v>8257</v>
      </c>
      <c r="C489">
        <f t="shared" si="112"/>
        <v>1691.6401000000001</v>
      </c>
      <c r="D489" s="55">
        <f t="shared" si="113"/>
        <v>-0.13700000000000001</v>
      </c>
      <c r="E489" s="55">
        <f t="shared" si="114"/>
        <v>8.4570000000000007</v>
      </c>
      <c r="F489" s="55">
        <f t="shared" si="115"/>
        <v>-0.68500000000000005</v>
      </c>
      <c r="G489" s="55">
        <f t="shared" si="116"/>
        <v>42.285000000000004</v>
      </c>
      <c r="H489" s="260">
        <f t="shared" si="117"/>
        <v>-4.0493246760939282E-4</v>
      </c>
      <c r="I489" s="260">
        <f t="shared" si="118"/>
        <v>2.4996451668413393E-2</v>
      </c>
      <c r="K489">
        <f t="shared" si="119"/>
        <v>8257</v>
      </c>
      <c r="S489" t="s">
        <v>5199</v>
      </c>
      <c r="T489">
        <v>1.032</v>
      </c>
      <c r="U489">
        <v>-0.13700000000000001</v>
      </c>
      <c r="V489">
        <v>8.3930000000000007</v>
      </c>
      <c r="W489">
        <v>8.4570000000000007</v>
      </c>
      <c r="X489">
        <v>2E-3</v>
      </c>
      <c r="Y489">
        <v>0</v>
      </c>
      <c r="Z489">
        <v>0</v>
      </c>
      <c r="AA489">
        <v>0</v>
      </c>
    </row>
    <row r="490" spans="2:27">
      <c r="B490">
        <f t="shared" si="121"/>
        <v>8257</v>
      </c>
      <c r="C490">
        <f t="shared" si="112"/>
        <v>1691.6401000000001</v>
      </c>
      <c r="D490" s="55">
        <f t="shared" si="113"/>
        <v>-0.13300000000000001</v>
      </c>
      <c r="E490" s="55">
        <f t="shared" si="114"/>
        <v>8.1319999999999997</v>
      </c>
      <c r="F490" s="55">
        <f t="shared" si="115"/>
        <v>-0.66500000000000004</v>
      </c>
      <c r="G490" s="55">
        <f t="shared" si="116"/>
        <v>40.660000000000004</v>
      </c>
      <c r="H490" s="260">
        <f t="shared" si="117"/>
        <v>-3.9310962183977552E-4</v>
      </c>
      <c r="I490" s="260">
        <f t="shared" si="118"/>
        <v>2.4035845449631988E-2</v>
      </c>
      <c r="K490">
        <f t="shared" si="119"/>
        <v>8257</v>
      </c>
      <c r="S490" t="s">
        <v>5200</v>
      </c>
      <c r="T490">
        <v>2.294</v>
      </c>
      <c r="U490">
        <v>-0.13300000000000001</v>
      </c>
      <c r="V490">
        <v>-7.8</v>
      </c>
      <c r="W490">
        <v>8.1319999999999997</v>
      </c>
      <c r="X490">
        <v>2E-3</v>
      </c>
      <c r="Y490">
        <v>0</v>
      </c>
      <c r="Z490">
        <v>0</v>
      </c>
      <c r="AA490">
        <v>0</v>
      </c>
    </row>
    <row r="491" spans="2:27">
      <c r="B491">
        <f>B490</f>
        <v>8257</v>
      </c>
      <c r="C491">
        <f t="shared" si="112"/>
        <v>1691.6401000000001</v>
      </c>
      <c r="D491" s="55">
        <f t="shared" si="113"/>
        <v>-0.13700000000000001</v>
      </c>
      <c r="E491" s="55">
        <f t="shared" si="114"/>
        <v>8.6910000000000007</v>
      </c>
      <c r="F491" s="55">
        <f t="shared" si="115"/>
        <v>-0.68500000000000005</v>
      </c>
      <c r="G491" s="55">
        <f t="shared" si="116"/>
        <v>43.455000000000005</v>
      </c>
      <c r="H491" s="260">
        <f t="shared" si="117"/>
        <v>-4.0493246760939282E-4</v>
      </c>
      <c r="I491" s="260">
        <f t="shared" si="118"/>
        <v>2.5688088145936008E-2</v>
      </c>
      <c r="K491">
        <f t="shared" si="119"/>
        <v>8257</v>
      </c>
      <c r="S491" t="s">
        <v>5201</v>
      </c>
      <c r="T491">
        <v>-2.415</v>
      </c>
      <c r="U491">
        <v>-0.13700000000000001</v>
      </c>
      <c r="V491">
        <v>8.3480000000000008</v>
      </c>
      <c r="W491">
        <v>8.6910000000000007</v>
      </c>
      <c r="X491">
        <v>2E-3</v>
      </c>
      <c r="Y491">
        <v>0</v>
      </c>
      <c r="Z491">
        <v>0</v>
      </c>
      <c r="AA491">
        <v>0</v>
      </c>
    </row>
    <row r="492" spans="2:27">
      <c r="B492">
        <f t="shared" si="121"/>
        <v>8257</v>
      </c>
      <c r="C492">
        <f t="shared" si="112"/>
        <v>1691.6401000000001</v>
      </c>
      <c r="D492" s="55">
        <f t="shared" si="113"/>
        <v>-0.13200000000000001</v>
      </c>
      <c r="E492" s="55">
        <f t="shared" si="114"/>
        <v>7.931</v>
      </c>
      <c r="F492" s="55">
        <f t="shared" si="115"/>
        <v>-0.66</v>
      </c>
      <c r="G492" s="55">
        <f t="shared" si="116"/>
        <v>39.655000000000001</v>
      </c>
      <c r="H492" s="260">
        <f t="shared" si="117"/>
        <v>-3.9015391039737117E-4</v>
      </c>
      <c r="I492" s="260">
        <f t="shared" si="118"/>
        <v>2.3441747449708717E-2</v>
      </c>
      <c r="K492">
        <f t="shared" si="119"/>
        <v>8257</v>
      </c>
      <c r="S492" t="s">
        <v>5202</v>
      </c>
      <c r="T492">
        <v>-1.1539999999999999</v>
      </c>
      <c r="U492">
        <v>-0.13200000000000001</v>
      </c>
      <c r="V492">
        <v>-7.8449999999999998</v>
      </c>
      <c r="W492">
        <v>7.931</v>
      </c>
      <c r="X492">
        <v>2E-3</v>
      </c>
      <c r="Y492">
        <v>0</v>
      </c>
      <c r="Z492">
        <v>0</v>
      </c>
      <c r="AA492">
        <v>0</v>
      </c>
    </row>
    <row r="493" spans="2:27">
      <c r="B493">
        <f>R493</f>
        <v>8258</v>
      </c>
      <c r="C493">
        <f t="shared" si="112"/>
        <v>1691.6401000000001</v>
      </c>
      <c r="D493" s="55">
        <f t="shared" si="113"/>
        <v>-0.125</v>
      </c>
      <c r="E493" s="55">
        <f t="shared" si="114"/>
        <v>6.0960000000000001</v>
      </c>
      <c r="F493" s="55">
        <f t="shared" si="115"/>
        <v>-0.625</v>
      </c>
      <c r="G493" s="55">
        <f t="shared" si="116"/>
        <v>30.48</v>
      </c>
      <c r="H493" s="260">
        <f t="shared" si="117"/>
        <v>-3.6946393030054086E-4</v>
      </c>
      <c r="I493" s="260">
        <f t="shared" si="118"/>
        <v>1.8018016952896777E-2</v>
      </c>
      <c r="K493">
        <f t="shared" si="119"/>
        <v>8258</v>
      </c>
      <c r="R493">
        <v>8258</v>
      </c>
      <c r="S493" t="s">
        <v>5195</v>
      </c>
      <c r="T493">
        <v>5.4180000000000001</v>
      </c>
      <c r="U493">
        <v>-0.125</v>
      </c>
      <c r="V493">
        <v>2.7909999999999999</v>
      </c>
      <c r="W493">
        <v>6.0960000000000001</v>
      </c>
      <c r="X493">
        <v>2E-3</v>
      </c>
      <c r="Y493">
        <v>0</v>
      </c>
      <c r="Z493">
        <v>0</v>
      </c>
      <c r="AA493">
        <v>0</v>
      </c>
    </row>
    <row r="494" spans="2:27">
      <c r="B494">
        <f>B493</f>
        <v>8258</v>
      </c>
      <c r="C494">
        <f t="shared" si="112"/>
        <v>1691.6401000000001</v>
      </c>
      <c r="D494" s="55">
        <f t="shared" si="113"/>
        <v>-0.122</v>
      </c>
      <c r="E494" s="55">
        <f t="shared" si="114"/>
        <v>6.181</v>
      </c>
      <c r="F494" s="55">
        <f t="shared" si="115"/>
        <v>-0.61</v>
      </c>
      <c r="G494" s="55">
        <f t="shared" si="116"/>
        <v>30.905000000000001</v>
      </c>
      <c r="H494" s="260">
        <f t="shared" si="117"/>
        <v>-3.6059679597332786E-4</v>
      </c>
      <c r="I494" s="260">
        <f t="shared" si="118"/>
        <v>1.8269252425501144E-2</v>
      </c>
      <c r="K494">
        <f t="shared" si="119"/>
        <v>8258</v>
      </c>
      <c r="S494" t="s">
        <v>5196</v>
      </c>
      <c r="T494">
        <v>5.7960000000000003</v>
      </c>
      <c r="U494">
        <v>-0.122</v>
      </c>
      <c r="V494">
        <v>-2.145</v>
      </c>
      <c r="W494">
        <v>6.181</v>
      </c>
      <c r="X494">
        <v>2E-3</v>
      </c>
      <c r="Y494">
        <v>0</v>
      </c>
      <c r="Z494">
        <v>0</v>
      </c>
      <c r="AA494">
        <v>0</v>
      </c>
    </row>
    <row r="495" spans="2:27">
      <c r="B495">
        <f t="shared" ref="B495:B500" si="122">B494</f>
        <v>8258</v>
      </c>
      <c r="C495">
        <f t="shared" si="112"/>
        <v>1691.6401000000001</v>
      </c>
      <c r="D495" s="55">
        <f t="shared" si="113"/>
        <v>-0.13700000000000001</v>
      </c>
      <c r="E495" s="55">
        <f t="shared" si="114"/>
        <v>6.4710000000000001</v>
      </c>
      <c r="F495" s="55">
        <f t="shared" si="115"/>
        <v>-0.68500000000000005</v>
      </c>
      <c r="G495" s="55">
        <f t="shared" si="116"/>
        <v>32.355000000000004</v>
      </c>
      <c r="H495" s="260">
        <f t="shared" si="117"/>
        <v>-4.0493246760939282E-4</v>
      </c>
      <c r="I495" s="260">
        <f t="shared" si="118"/>
        <v>1.9126408743798402E-2</v>
      </c>
      <c r="K495">
        <f t="shared" si="119"/>
        <v>8258</v>
      </c>
      <c r="S495" t="s">
        <v>5197</v>
      </c>
      <c r="T495">
        <v>-5.9119999999999999</v>
      </c>
      <c r="U495">
        <v>-0.13700000000000001</v>
      </c>
      <c r="V495">
        <v>2.6280000000000001</v>
      </c>
      <c r="W495">
        <v>6.4710000000000001</v>
      </c>
      <c r="X495">
        <v>2E-3</v>
      </c>
      <c r="Y495">
        <v>0</v>
      </c>
      <c r="Z495">
        <v>0</v>
      </c>
      <c r="AA495">
        <v>0</v>
      </c>
    </row>
    <row r="496" spans="2:27">
      <c r="B496">
        <f t="shared" si="122"/>
        <v>8258</v>
      </c>
      <c r="C496">
        <f t="shared" si="112"/>
        <v>1691.6401000000001</v>
      </c>
      <c r="D496" s="55">
        <f t="shared" si="113"/>
        <v>-0.13400000000000001</v>
      </c>
      <c r="E496" s="55">
        <f t="shared" si="114"/>
        <v>5.9980000000000002</v>
      </c>
      <c r="F496" s="55">
        <f t="shared" si="115"/>
        <v>-0.67</v>
      </c>
      <c r="G496" s="55">
        <f t="shared" si="116"/>
        <v>29.990000000000002</v>
      </c>
      <c r="H496" s="260">
        <f t="shared" si="117"/>
        <v>-3.9606533328217982E-4</v>
      </c>
      <c r="I496" s="260">
        <f t="shared" si="118"/>
        <v>1.7728357231541154E-2</v>
      </c>
      <c r="K496">
        <f t="shared" si="119"/>
        <v>8258</v>
      </c>
      <c r="S496" t="s">
        <v>5198</v>
      </c>
      <c r="T496">
        <v>-5.5339999999999998</v>
      </c>
      <c r="U496">
        <v>-0.13400000000000001</v>
      </c>
      <c r="V496">
        <v>-2.3079999999999998</v>
      </c>
      <c r="W496">
        <v>5.9980000000000002</v>
      </c>
      <c r="X496">
        <v>2E-3</v>
      </c>
      <c r="Y496">
        <v>0</v>
      </c>
      <c r="Z496">
        <v>0</v>
      </c>
      <c r="AA496">
        <v>0</v>
      </c>
    </row>
    <row r="497" spans="2:27">
      <c r="B497">
        <f t="shared" si="122"/>
        <v>8258</v>
      </c>
      <c r="C497">
        <f t="shared" si="112"/>
        <v>1691.6401000000001</v>
      </c>
      <c r="D497" s="55">
        <f t="shared" si="113"/>
        <v>-0.13300000000000001</v>
      </c>
      <c r="E497" s="55">
        <f t="shared" si="114"/>
        <v>8.5530000000000008</v>
      </c>
      <c r="F497" s="55">
        <f t="shared" si="115"/>
        <v>-0.66500000000000004</v>
      </c>
      <c r="G497" s="55">
        <f t="shared" si="116"/>
        <v>42.765000000000008</v>
      </c>
      <c r="H497" s="260">
        <f t="shared" si="117"/>
        <v>-3.9310962183977552E-4</v>
      </c>
      <c r="I497" s="260">
        <f t="shared" si="118"/>
        <v>2.5280199966884211E-2</v>
      </c>
      <c r="K497">
        <f t="shared" si="119"/>
        <v>8258</v>
      </c>
      <c r="S497" t="s">
        <v>5199</v>
      </c>
      <c r="T497">
        <v>1.012</v>
      </c>
      <c r="U497">
        <v>-0.13300000000000001</v>
      </c>
      <c r="V497">
        <v>8.4920000000000009</v>
      </c>
      <c r="W497">
        <v>8.5530000000000008</v>
      </c>
      <c r="X497">
        <v>2E-3</v>
      </c>
      <c r="Y497">
        <v>0</v>
      </c>
      <c r="Z497">
        <v>0</v>
      </c>
      <c r="AA497">
        <v>0</v>
      </c>
    </row>
    <row r="498" spans="2:27">
      <c r="B498">
        <f t="shared" si="122"/>
        <v>8258</v>
      </c>
      <c r="C498">
        <f t="shared" si="112"/>
        <v>1691.6401000000001</v>
      </c>
      <c r="D498" s="55">
        <f t="shared" si="113"/>
        <v>-0.123</v>
      </c>
      <c r="E498" s="55">
        <f t="shared" si="114"/>
        <v>8.2789999999999999</v>
      </c>
      <c r="F498" s="55">
        <f t="shared" si="115"/>
        <v>-0.61499999999999999</v>
      </c>
      <c r="G498" s="55">
        <f t="shared" si="116"/>
        <v>41.395000000000003</v>
      </c>
      <c r="H498" s="260">
        <f t="shared" si="117"/>
        <v>-3.6355250741573221E-4</v>
      </c>
      <c r="I498" s="260">
        <f t="shared" si="118"/>
        <v>2.4470335031665423E-2</v>
      </c>
      <c r="K498">
        <f t="shared" si="119"/>
        <v>8258</v>
      </c>
      <c r="S498" t="s">
        <v>5200</v>
      </c>
      <c r="T498">
        <v>2.2709999999999999</v>
      </c>
      <c r="U498">
        <v>-0.123</v>
      </c>
      <c r="V498">
        <v>-7.9610000000000003</v>
      </c>
      <c r="W498">
        <v>8.2789999999999999</v>
      </c>
      <c r="X498">
        <v>2E-3</v>
      </c>
      <c r="Y498">
        <v>0</v>
      </c>
      <c r="Z498">
        <v>0</v>
      </c>
      <c r="AA498">
        <v>0</v>
      </c>
    </row>
    <row r="499" spans="2:27">
      <c r="B499">
        <f>B498</f>
        <v>8258</v>
      </c>
      <c r="C499">
        <f t="shared" si="112"/>
        <v>1691.6401000000001</v>
      </c>
      <c r="D499" s="55">
        <f t="shared" si="113"/>
        <v>-0.13600000000000001</v>
      </c>
      <c r="E499" s="55">
        <f t="shared" si="114"/>
        <v>8.7750000000000004</v>
      </c>
      <c r="F499" s="55">
        <f t="shared" si="115"/>
        <v>-0.68</v>
      </c>
      <c r="G499" s="55">
        <f t="shared" si="116"/>
        <v>43.875000000000007</v>
      </c>
      <c r="H499" s="260">
        <f t="shared" si="117"/>
        <v>-4.0197675616698847E-4</v>
      </c>
      <c r="I499" s="260">
        <f t="shared" si="118"/>
        <v>2.5936367907097971E-2</v>
      </c>
      <c r="K499">
        <f t="shared" si="119"/>
        <v>8258</v>
      </c>
      <c r="S499" t="s">
        <v>5201</v>
      </c>
      <c r="T499">
        <v>-2.387</v>
      </c>
      <c r="U499">
        <v>-0.13600000000000001</v>
      </c>
      <c r="V499">
        <v>8.4429999999999996</v>
      </c>
      <c r="W499">
        <v>8.7750000000000004</v>
      </c>
      <c r="X499">
        <v>2E-3</v>
      </c>
      <c r="Y499">
        <v>0</v>
      </c>
      <c r="Z499">
        <v>0</v>
      </c>
      <c r="AA499">
        <v>0</v>
      </c>
    </row>
    <row r="500" spans="2:27">
      <c r="B500">
        <f t="shared" si="122"/>
        <v>8258</v>
      </c>
      <c r="C500">
        <f t="shared" si="112"/>
        <v>1691.6401000000001</v>
      </c>
      <c r="D500" s="55">
        <f t="shared" si="113"/>
        <v>-0.127</v>
      </c>
      <c r="E500" s="55">
        <f t="shared" si="114"/>
        <v>8.09</v>
      </c>
      <c r="F500" s="55">
        <f t="shared" si="115"/>
        <v>-0.63500000000000001</v>
      </c>
      <c r="G500" s="55">
        <f t="shared" si="116"/>
        <v>40.450000000000003</v>
      </c>
      <c r="H500" s="260">
        <f t="shared" si="117"/>
        <v>-3.7537535318534951E-4</v>
      </c>
      <c r="I500" s="260">
        <f t="shared" si="118"/>
        <v>2.3911705569051006E-2</v>
      </c>
      <c r="K500">
        <f t="shared" si="119"/>
        <v>8258</v>
      </c>
      <c r="S500" t="s">
        <v>5202</v>
      </c>
      <c r="T500">
        <v>-1.1279999999999999</v>
      </c>
      <c r="U500">
        <v>-0.127</v>
      </c>
      <c r="V500">
        <v>-8.01</v>
      </c>
      <c r="W500">
        <v>8.09</v>
      </c>
      <c r="X500">
        <v>2E-3</v>
      </c>
      <c r="Y500">
        <v>0</v>
      </c>
      <c r="Z500">
        <v>0</v>
      </c>
      <c r="AA500">
        <v>0</v>
      </c>
    </row>
    <row r="501" spans="2:27">
      <c r="B501">
        <f>R501</f>
        <v>8259</v>
      </c>
      <c r="C501">
        <f t="shared" si="112"/>
        <v>1691.6401000000001</v>
      </c>
      <c r="D501" s="55">
        <f t="shared" si="113"/>
        <v>-4.3999999999999997E-2</v>
      </c>
      <c r="E501" s="55">
        <f t="shared" si="114"/>
        <v>6.109</v>
      </c>
      <c r="F501" s="55">
        <f t="shared" si="115"/>
        <v>-0.22000000000000003</v>
      </c>
      <c r="G501" s="55">
        <f t="shared" si="116"/>
        <v>30.544999999999998</v>
      </c>
      <c r="H501" s="260">
        <f t="shared" si="117"/>
        <v>-1.300513034657904E-4</v>
      </c>
      <c r="I501" s="260">
        <f t="shared" si="118"/>
        <v>1.8056441201648031E-2</v>
      </c>
      <c r="K501">
        <f t="shared" si="119"/>
        <v>8259</v>
      </c>
      <c r="R501">
        <v>8259</v>
      </c>
      <c r="S501" t="s">
        <v>5195</v>
      </c>
      <c r="T501">
        <v>5.476</v>
      </c>
      <c r="U501">
        <v>-4.3999999999999997E-2</v>
      </c>
      <c r="V501">
        <v>2.7090000000000001</v>
      </c>
      <c r="W501">
        <v>6.109</v>
      </c>
      <c r="X501">
        <v>2E-3</v>
      </c>
      <c r="Y501">
        <v>0</v>
      </c>
      <c r="Z501">
        <v>-2E-3</v>
      </c>
      <c r="AA501">
        <v>-2E-3</v>
      </c>
    </row>
    <row r="502" spans="2:27">
      <c r="B502">
        <f>B501</f>
        <v>8259</v>
      </c>
      <c r="C502">
        <f t="shared" si="112"/>
        <v>1691.6401000000001</v>
      </c>
      <c r="D502" s="55">
        <f t="shared" si="113"/>
        <v>-3.7999999999999999E-2</v>
      </c>
      <c r="E502" s="55">
        <f t="shared" si="114"/>
        <v>6.2</v>
      </c>
      <c r="F502" s="55">
        <f t="shared" si="115"/>
        <v>-0.19</v>
      </c>
      <c r="G502" s="55">
        <f t="shared" si="116"/>
        <v>31.000000000000004</v>
      </c>
      <c r="H502" s="260">
        <f t="shared" si="117"/>
        <v>-1.1231703481136442E-4</v>
      </c>
      <c r="I502" s="260">
        <f t="shared" si="118"/>
        <v>1.8325410942906829E-2</v>
      </c>
      <c r="K502">
        <f t="shared" si="119"/>
        <v>8259</v>
      </c>
      <c r="S502" t="s">
        <v>5196</v>
      </c>
      <c r="T502">
        <v>5.8559999999999999</v>
      </c>
      <c r="U502">
        <v>-3.7999999999999999E-2</v>
      </c>
      <c r="V502">
        <v>-2.036</v>
      </c>
      <c r="W502">
        <v>6.2</v>
      </c>
      <c r="X502">
        <v>1E-3</v>
      </c>
      <c r="Y502">
        <v>0</v>
      </c>
      <c r="Z502">
        <v>-1E-3</v>
      </c>
      <c r="AA502">
        <v>-2E-3</v>
      </c>
    </row>
    <row r="503" spans="2:27">
      <c r="B503">
        <f t="shared" ref="B503:B508" si="123">B502</f>
        <v>8259</v>
      </c>
      <c r="C503">
        <f t="shared" si="112"/>
        <v>1691.6401000000001</v>
      </c>
      <c r="D503" s="55">
        <f t="shared" si="113"/>
        <v>-5.0999999999999997E-2</v>
      </c>
      <c r="E503" s="55">
        <f t="shared" si="114"/>
        <v>6.36</v>
      </c>
      <c r="F503" s="55">
        <f t="shared" si="115"/>
        <v>-0.255</v>
      </c>
      <c r="G503" s="55">
        <f t="shared" si="116"/>
        <v>31.800000000000004</v>
      </c>
      <c r="H503" s="260">
        <f t="shared" si="117"/>
        <v>-1.5074128356262068E-4</v>
      </c>
      <c r="I503" s="260">
        <f t="shared" si="118"/>
        <v>1.8798324773691522E-2</v>
      </c>
      <c r="K503">
        <f t="shared" si="119"/>
        <v>8259</v>
      </c>
      <c r="S503" t="s">
        <v>5197</v>
      </c>
      <c r="T503">
        <v>-5.891</v>
      </c>
      <c r="U503">
        <v>-5.0999999999999997E-2</v>
      </c>
      <c r="V503">
        <v>2.395</v>
      </c>
      <c r="W503">
        <v>6.36</v>
      </c>
      <c r="X503">
        <v>1E-3</v>
      </c>
      <c r="Y503">
        <v>0</v>
      </c>
      <c r="Z503">
        <v>1E-3</v>
      </c>
      <c r="AA503">
        <v>2E-3</v>
      </c>
    </row>
    <row r="504" spans="2:27">
      <c r="B504">
        <f t="shared" si="123"/>
        <v>8259</v>
      </c>
      <c r="C504">
        <f t="shared" si="112"/>
        <v>1691.6401000000001</v>
      </c>
      <c r="D504" s="55">
        <f t="shared" si="113"/>
        <v>-4.4999999999999998E-2</v>
      </c>
      <c r="E504" s="55">
        <f t="shared" si="114"/>
        <v>5.9909999999999997</v>
      </c>
      <c r="F504" s="55">
        <f t="shared" si="115"/>
        <v>-0.22500000000000003</v>
      </c>
      <c r="G504" s="55">
        <f t="shared" si="116"/>
        <v>29.954999999999998</v>
      </c>
      <c r="H504" s="260">
        <f t="shared" si="117"/>
        <v>-1.3300701490819472E-4</v>
      </c>
      <c r="I504" s="260">
        <f t="shared" si="118"/>
        <v>1.770766725144432E-2</v>
      </c>
      <c r="K504">
        <f t="shared" si="119"/>
        <v>8259</v>
      </c>
      <c r="S504" t="s">
        <v>5198</v>
      </c>
      <c r="T504">
        <v>-5.5110000000000001</v>
      </c>
      <c r="U504">
        <v>-4.4999999999999998E-2</v>
      </c>
      <c r="V504">
        <v>-2.35</v>
      </c>
      <c r="W504">
        <v>5.9909999999999997</v>
      </c>
      <c r="X504">
        <v>1E-3</v>
      </c>
      <c r="Y504">
        <v>0</v>
      </c>
      <c r="Z504">
        <v>1E-3</v>
      </c>
      <c r="AA504">
        <v>2E-3</v>
      </c>
    </row>
    <row r="505" spans="2:27">
      <c r="B505">
        <f t="shared" si="123"/>
        <v>8259</v>
      </c>
      <c r="C505">
        <f t="shared" si="112"/>
        <v>1691.6401000000001</v>
      </c>
      <c r="D505" s="55">
        <f t="shared" si="113"/>
        <v>-5.2999999999999999E-2</v>
      </c>
      <c r="E505" s="55">
        <f t="shared" si="114"/>
        <v>8.202</v>
      </c>
      <c r="F505" s="55">
        <f t="shared" si="115"/>
        <v>-0.26500000000000001</v>
      </c>
      <c r="G505" s="55">
        <f t="shared" si="116"/>
        <v>41.010000000000005</v>
      </c>
      <c r="H505" s="260">
        <f t="shared" si="117"/>
        <v>-1.5665270644742933E-4</v>
      </c>
      <c r="I505" s="260">
        <f t="shared" si="118"/>
        <v>2.4242745250600294E-2</v>
      </c>
      <c r="K505">
        <f t="shared" si="119"/>
        <v>8259</v>
      </c>
      <c r="S505" t="s">
        <v>5199</v>
      </c>
      <c r="T505">
        <v>1.054</v>
      </c>
      <c r="U505">
        <v>-5.2999999999999999E-2</v>
      </c>
      <c r="V505">
        <v>8.1340000000000003</v>
      </c>
      <c r="W505">
        <v>8.202</v>
      </c>
      <c r="X505">
        <v>2E-3</v>
      </c>
      <c r="Y505">
        <v>0</v>
      </c>
      <c r="Z505">
        <v>-1E-3</v>
      </c>
      <c r="AA505">
        <v>-1E-3</v>
      </c>
    </row>
    <row r="506" spans="2:27">
      <c r="B506">
        <f t="shared" si="123"/>
        <v>8259</v>
      </c>
      <c r="C506">
        <f t="shared" si="112"/>
        <v>1691.6401000000001</v>
      </c>
      <c r="D506" s="55">
        <f t="shared" si="113"/>
        <v>-3.4000000000000002E-2</v>
      </c>
      <c r="E506" s="55">
        <f t="shared" si="114"/>
        <v>8.0239999999999991</v>
      </c>
      <c r="F506" s="55">
        <f t="shared" si="115"/>
        <v>-0.17</v>
      </c>
      <c r="G506" s="55">
        <f t="shared" si="116"/>
        <v>40.119999999999997</v>
      </c>
      <c r="H506" s="260">
        <f t="shared" si="117"/>
        <v>-1.0049418904174712E-4</v>
      </c>
      <c r="I506" s="260">
        <f t="shared" si="118"/>
        <v>2.3716628613852316E-2</v>
      </c>
      <c r="K506">
        <f t="shared" si="119"/>
        <v>8259</v>
      </c>
      <c r="S506" t="s">
        <v>5200</v>
      </c>
      <c r="T506">
        <v>2.3210000000000002</v>
      </c>
      <c r="U506">
        <v>-3.4000000000000002E-2</v>
      </c>
      <c r="V506">
        <v>-7.68</v>
      </c>
      <c r="W506">
        <v>8.0239999999999991</v>
      </c>
      <c r="X506">
        <v>0</v>
      </c>
      <c r="Y506">
        <v>0</v>
      </c>
      <c r="Z506">
        <v>-1E-3</v>
      </c>
      <c r="AA506">
        <v>-1E-3</v>
      </c>
    </row>
    <row r="507" spans="2:27">
      <c r="B507">
        <f>B506</f>
        <v>8259</v>
      </c>
      <c r="C507">
        <f t="shared" si="112"/>
        <v>1691.6401000000001</v>
      </c>
      <c r="D507" s="55">
        <f t="shared" si="113"/>
        <v>-5.5E-2</v>
      </c>
      <c r="E507" s="55">
        <f t="shared" si="114"/>
        <v>8.3780000000000001</v>
      </c>
      <c r="F507" s="55">
        <f t="shared" si="115"/>
        <v>-0.27500000000000002</v>
      </c>
      <c r="G507" s="55">
        <f t="shared" si="116"/>
        <v>41.89</v>
      </c>
      <c r="H507" s="260">
        <f t="shared" si="117"/>
        <v>-1.62564129332238E-4</v>
      </c>
      <c r="I507" s="260">
        <f t="shared" si="118"/>
        <v>2.4762950464463453E-2</v>
      </c>
      <c r="K507">
        <f t="shared" si="119"/>
        <v>8259</v>
      </c>
      <c r="S507" t="s">
        <v>5201</v>
      </c>
      <c r="T507">
        <v>-2.3559999999999999</v>
      </c>
      <c r="U507">
        <v>-5.5E-2</v>
      </c>
      <c r="V507">
        <v>8.0399999999999991</v>
      </c>
      <c r="W507">
        <v>8.3780000000000001</v>
      </c>
      <c r="X507">
        <v>2E-3</v>
      </c>
      <c r="Y507">
        <v>0</v>
      </c>
      <c r="Z507">
        <v>0</v>
      </c>
      <c r="AA507">
        <v>0</v>
      </c>
    </row>
    <row r="508" spans="2:27">
      <c r="B508">
        <f t="shared" si="123"/>
        <v>8259</v>
      </c>
      <c r="C508">
        <f t="shared" si="112"/>
        <v>1691.6401000000001</v>
      </c>
      <c r="D508" s="55">
        <f t="shared" si="113"/>
        <v>-3.5999999999999997E-2</v>
      </c>
      <c r="E508" s="55">
        <f t="shared" si="114"/>
        <v>7.851</v>
      </c>
      <c r="F508" s="55">
        <f t="shared" si="115"/>
        <v>-0.18</v>
      </c>
      <c r="G508" s="55">
        <f t="shared" si="116"/>
        <v>39.255000000000003</v>
      </c>
      <c r="H508" s="260">
        <f t="shared" si="117"/>
        <v>-1.0640561192655577E-4</v>
      </c>
      <c r="I508" s="260">
        <f t="shared" si="118"/>
        <v>2.3205290534316372E-2</v>
      </c>
      <c r="K508">
        <f t="shared" si="119"/>
        <v>8259</v>
      </c>
      <c r="S508" t="s">
        <v>5202</v>
      </c>
      <c r="T508">
        <v>-1.089</v>
      </c>
      <c r="U508">
        <v>-3.5999999999999997E-2</v>
      </c>
      <c r="V508">
        <v>-7.7750000000000004</v>
      </c>
      <c r="W508">
        <v>7.851</v>
      </c>
      <c r="X508">
        <v>0</v>
      </c>
      <c r="Y508">
        <v>0</v>
      </c>
      <c r="Z508">
        <v>0</v>
      </c>
      <c r="AA508">
        <v>0</v>
      </c>
    </row>
    <row r="509" spans="2:27">
      <c r="B509">
        <f>R509</f>
        <v>8260</v>
      </c>
      <c r="C509">
        <f t="shared" si="112"/>
        <v>1691.6401000000001</v>
      </c>
      <c r="D509" s="55">
        <f t="shared" si="113"/>
        <v>-2.5999999999999999E-2</v>
      </c>
      <c r="E509" s="55">
        <f t="shared" si="114"/>
        <v>6.0629999999999997</v>
      </c>
      <c r="F509" s="55">
        <f t="shared" si="115"/>
        <v>-0.13</v>
      </c>
      <c r="G509" s="55">
        <f t="shared" si="116"/>
        <v>30.315000000000001</v>
      </c>
      <c r="H509" s="260">
        <f t="shared" si="117"/>
        <v>-7.6848497502512501E-5</v>
      </c>
      <c r="I509" s="260">
        <f t="shared" si="118"/>
        <v>1.7920478475297433E-2</v>
      </c>
      <c r="K509">
        <f t="shared" si="119"/>
        <v>8260</v>
      </c>
      <c r="R509">
        <v>8260</v>
      </c>
      <c r="S509" t="s">
        <v>5195</v>
      </c>
      <c r="T509">
        <v>5.4690000000000003</v>
      </c>
      <c r="U509">
        <v>-2.5999999999999999E-2</v>
      </c>
      <c r="V509">
        <v>2.6179999999999999</v>
      </c>
      <c r="W509">
        <v>6.0629999999999997</v>
      </c>
      <c r="X509">
        <v>1E-3</v>
      </c>
      <c r="Y509">
        <v>0</v>
      </c>
      <c r="Z509">
        <v>-1E-3</v>
      </c>
      <c r="AA509">
        <v>-1E-3</v>
      </c>
    </row>
    <row r="510" spans="2:27">
      <c r="B510">
        <f>B509</f>
        <v>8260</v>
      </c>
      <c r="C510">
        <f t="shared" si="112"/>
        <v>1691.6401000000001</v>
      </c>
      <c r="D510" s="55">
        <f t="shared" si="113"/>
        <v>-1.9E-2</v>
      </c>
      <c r="E510" s="55">
        <f t="shared" si="114"/>
        <v>6.1230000000000002</v>
      </c>
      <c r="F510" s="55">
        <f t="shared" si="115"/>
        <v>-9.5000000000000001E-2</v>
      </c>
      <c r="G510" s="55">
        <f t="shared" si="116"/>
        <v>30.615000000000002</v>
      </c>
      <c r="H510" s="260">
        <f t="shared" si="117"/>
        <v>-5.6158517405682209E-5</v>
      </c>
      <c r="I510" s="260">
        <f t="shared" si="118"/>
        <v>1.8097821161841696E-2</v>
      </c>
      <c r="K510">
        <f t="shared" si="119"/>
        <v>8260</v>
      </c>
      <c r="S510" t="s">
        <v>5196</v>
      </c>
      <c r="T510">
        <v>5.851</v>
      </c>
      <c r="U510">
        <v>-1.9E-2</v>
      </c>
      <c r="V510">
        <v>-1.8049999999999999</v>
      </c>
      <c r="W510">
        <v>6.1230000000000002</v>
      </c>
      <c r="X510">
        <v>0</v>
      </c>
      <c r="Y510">
        <v>0</v>
      </c>
      <c r="Z510">
        <v>-1E-3</v>
      </c>
      <c r="AA510">
        <v>-2E-3</v>
      </c>
    </row>
    <row r="511" spans="2:27">
      <c r="B511">
        <f t="shared" ref="B511:B516" si="124">B510</f>
        <v>8260</v>
      </c>
      <c r="C511">
        <f t="shared" si="112"/>
        <v>1691.6401000000001</v>
      </c>
      <c r="D511" s="55">
        <f t="shared" si="113"/>
        <v>-2.1999999999999999E-2</v>
      </c>
      <c r="E511" s="55">
        <f t="shared" si="114"/>
        <v>6.2240000000000002</v>
      </c>
      <c r="F511" s="55">
        <f t="shared" si="115"/>
        <v>-0.11000000000000001</v>
      </c>
      <c r="G511" s="55">
        <f t="shared" si="116"/>
        <v>31.12</v>
      </c>
      <c r="H511" s="260">
        <f t="shared" si="117"/>
        <v>-6.5025651732895199E-5</v>
      </c>
      <c r="I511" s="260">
        <f t="shared" si="118"/>
        <v>1.839634801752453E-2</v>
      </c>
      <c r="K511">
        <f t="shared" si="119"/>
        <v>8260</v>
      </c>
      <c r="S511" t="s">
        <v>5197</v>
      </c>
      <c r="T511">
        <v>-5.8620000000000001</v>
      </c>
      <c r="U511">
        <v>-2.1999999999999999E-2</v>
      </c>
      <c r="V511">
        <v>2.0910000000000002</v>
      </c>
      <c r="W511">
        <v>6.2240000000000002</v>
      </c>
      <c r="X511">
        <v>1E-3</v>
      </c>
      <c r="Y511">
        <v>0</v>
      </c>
      <c r="Z511">
        <v>4.0000000000000001E-3</v>
      </c>
      <c r="AA511">
        <v>4.0000000000000001E-3</v>
      </c>
    </row>
    <row r="512" spans="2:27">
      <c r="B512">
        <f t="shared" si="124"/>
        <v>8260</v>
      </c>
      <c r="C512">
        <f t="shared" si="112"/>
        <v>1691.6401000000001</v>
      </c>
      <c r="D512" s="55">
        <f t="shared" si="113"/>
        <v>-1.4999999999999999E-2</v>
      </c>
      <c r="E512" s="55">
        <f t="shared" si="114"/>
        <v>5.9560000000000004</v>
      </c>
      <c r="F512" s="55">
        <f t="shared" si="115"/>
        <v>-7.4999999999999997E-2</v>
      </c>
      <c r="G512" s="55">
        <f t="shared" si="116"/>
        <v>29.780000000000005</v>
      </c>
      <c r="H512" s="260">
        <f t="shared" si="117"/>
        <v>-4.4335671636064901E-5</v>
      </c>
      <c r="I512" s="260">
        <f t="shared" si="118"/>
        <v>1.7604217350960173E-2</v>
      </c>
      <c r="K512">
        <f t="shared" si="119"/>
        <v>8260</v>
      </c>
      <c r="S512" t="s">
        <v>5198</v>
      </c>
      <c r="T512">
        <v>-5.48</v>
      </c>
      <c r="U512">
        <v>-1.4999999999999999E-2</v>
      </c>
      <c r="V512">
        <v>-2.3319999999999999</v>
      </c>
      <c r="W512">
        <v>5.9560000000000004</v>
      </c>
      <c r="X512">
        <v>0</v>
      </c>
      <c r="Y512">
        <v>0</v>
      </c>
      <c r="Z512">
        <v>3.0000000000000001E-3</v>
      </c>
      <c r="AA512">
        <v>4.0000000000000001E-3</v>
      </c>
    </row>
    <row r="513" spans="2:27">
      <c r="B513">
        <f t="shared" si="124"/>
        <v>8260</v>
      </c>
      <c r="C513">
        <f t="shared" si="112"/>
        <v>1691.6401000000001</v>
      </c>
      <c r="D513" s="55">
        <f t="shared" si="113"/>
        <v>-3.2000000000000001E-2</v>
      </c>
      <c r="E513" s="55">
        <f t="shared" si="114"/>
        <v>7.6680000000000001</v>
      </c>
      <c r="F513" s="55">
        <f t="shared" si="115"/>
        <v>-0.16</v>
      </c>
      <c r="G513" s="55">
        <f t="shared" si="116"/>
        <v>38.340000000000003</v>
      </c>
      <c r="H513" s="260">
        <f t="shared" si="117"/>
        <v>-9.4582766156938467E-5</v>
      </c>
      <c r="I513" s="260">
        <f t="shared" si="118"/>
        <v>2.2664395340356379E-2</v>
      </c>
      <c r="K513">
        <f t="shared" si="119"/>
        <v>8260</v>
      </c>
      <c r="S513" t="s">
        <v>5199</v>
      </c>
      <c r="T513">
        <v>1.0569999999999999</v>
      </c>
      <c r="U513">
        <v>-3.2000000000000001E-2</v>
      </c>
      <c r="V513">
        <v>7.5940000000000003</v>
      </c>
      <c r="W513">
        <v>7.6680000000000001</v>
      </c>
      <c r="X513">
        <v>3.0000000000000001E-3</v>
      </c>
      <c r="Y513">
        <v>0</v>
      </c>
      <c r="Z513">
        <v>1E-3</v>
      </c>
      <c r="AA513">
        <v>1E-3</v>
      </c>
    </row>
    <row r="514" spans="2:27">
      <c r="B514">
        <f t="shared" si="124"/>
        <v>8260</v>
      </c>
      <c r="C514">
        <f t="shared" si="112"/>
        <v>1691.6401000000001</v>
      </c>
      <c r="D514" s="55">
        <f t="shared" si="113"/>
        <v>-8.9999999999999993E-3</v>
      </c>
      <c r="E514" s="55">
        <f t="shared" si="114"/>
        <v>7.5209999999999999</v>
      </c>
      <c r="F514" s="55">
        <f t="shared" si="115"/>
        <v>-4.4999999999999998E-2</v>
      </c>
      <c r="G514" s="55">
        <f t="shared" si="116"/>
        <v>37.604999999999997</v>
      </c>
      <c r="H514" s="260">
        <f t="shared" si="117"/>
        <v>-2.6601402981638942E-5</v>
      </c>
      <c r="I514" s="260">
        <f t="shared" si="118"/>
        <v>2.222990575832294E-2</v>
      </c>
      <c r="K514">
        <f t="shared" si="119"/>
        <v>8260</v>
      </c>
      <c r="S514" t="s">
        <v>5200</v>
      </c>
      <c r="T514">
        <v>2.331</v>
      </c>
      <c r="U514">
        <v>-8.9999999999999993E-3</v>
      </c>
      <c r="V514">
        <v>-7.15</v>
      </c>
      <c r="W514">
        <v>7.5209999999999999</v>
      </c>
      <c r="X514">
        <v>-2E-3</v>
      </c>
      <c r="Y514">
        <v>0</v>
      </c>
      <c r="Z514">
        <v>0</v>
      </c>
      <c r="AA514">
        <v>0</v>
      </c>
    </row>
    <row r="515" spans="2:27">
      <c r="B515">
        <f>B514</f>
        <v>8260</v>
      </c>
      <c r="C515">
        <f t="shared" si="112"/>
        <v>1691.6401000000001</v>
      </c>
      <c r="D515" s="55">
        <f t="shared" si="113"/>
        <v>-3.1E-2</v>
      </c>
      <c r="E515" s="55">
        <f t="shared" si="114"/>
        <v>7.7969999999999997</v>
      </c>
      <c r="F515" s="55">
        <f t="shared" si="115"/>
        <v>-0.155</v>
      </c>
      <c r="G515" s="55">
        <f t="shared" si="116"/>
        <v>38.984999999999999</v>
      </c>
      <c r="H515" s="260">
        <f t="shared" si="117"/>
        <v>-9.1627054714534128E-5</v>
      </c>
      <c r="I515" s="260">
        <f t="shared" si="118"/>
        <v>2.3045682116426536E-2</v>
      </c>
      <c r="K515">
        <f t="shared" si="119"/>
        <v>8260</v>
      </c>
      <c r="S515" t="s">
        <v>5201</v>
      </c>
      <c r="T515">
        <v>-2.3420000000000001</v>
      </c>
      <c r="U515">
        <v>-3.1E-2</v>
      </c>
      <c r="V515">
        <v>7.4359999999999999</v>
      </c>
      <c r="W515">
        <v>7.7969999999999997</v>
      </c>
      <c r="X515">
        <v>3.0000000000000001E-3</v>
      </c>
      <c r="Y515">
        <v>0</v>
      </c>
      <c r="Z515">
        <v>3.0000000000000001E-3</v>
      </c>
      <c r="AA515">
        <v>2E-3</v>
      </c>
    </row>
    <row r="516" spans="2:27">
      <c r="B516">
        <f t="shared" si="124"/>
        <v>8260</v>
      </c>
      <c r="C516">
        <f t="shared" si="112"/>
        <v>1691.6401000000001</v>
      </c>
      <c r="D516" s="55">
        <f t="shared" si="113"/>
        <v>-8.0000000000000002E-3</v>
      </c>
      <c r="E516" s="55">
        <f t="shared" si="114"/>
        <v>7.3860000000000001</v>
      </c>
      <c r="F516" s="55">
        <f t="shared" si="115"/>
        <v>-0.04</v>
      </c>
      <c r="G516" s="55">
        <f t="shared" si="116"/>
        <v>36.930000000000007</v>
      </c>
      <c r="H516" s="260">
        <f t="shared" si="117"/>
        <v>-2.3645691539234617E-5</v>
      </c>
      <c r="I516" s="260">
        <f t="shared" si="118"/>
        <v>2.1830884713598363E-2</v>
      </c>
      <c r="K516">
        <f t="shared" si="119"/>
        <v>8260</v>
      </c>
      <c r="S516" t="s">
        <v>5202</v>
      </c>
      <c r="T516">
        <v>-1.0680000000000001</v>
      </c>
      <c r="U516">
        <v>-8.0000000000000002E-3</v>
      </c>
      <c r="V516">
        <v>-7.3079999999999998</v>
      </c>
      <c r="W516">
        <v>7.3860000000000001</v>
      </c>
      <c r="X516">
        <v>-2E-3</v>
      </c>
      <c r="Y516">
        <v>0</v>
      </c>
      <c r="Z516">
        <v>1E-3</v>
      </c>
      <c r="AA516">
        <v>1E-3</v>
      </c>
    </row>
    <row r="517" spans="2:27">
      <c r="B517">
        <f>R517</f>
        <v>8866</v>
      </c>
      <c r="C517">
        <f t="shared" si="112"/>
        <v>1717.61</v>
      </c>
      <c r="D517" s="55">
        <f t="shared" si="113"/>
        <v>-8.9999999999999993E-3</v>
      </c>
      <c r="E517" s="55">
        <f t="shared" si="114"/>
        <v>5.0720000000000001</v>
      </c>
      <c r="F517" s="55">
        <f t="shared" si="115"/>
        <v>-4.4999999999999998E-2</v>
      </c>
      <c r="G517" s="55">
        <f t="shared" si="116"/>
        <v>25.360000000000003</v>
      </c>
      <c r="H517" s="260">
        <f t="shared" si="117"/>
        <v>-2.6199195393599247E-5</v>
      </c>
      <c r="I517" s="260">
        <f t="shared" si="118"/>
        <v>1.4764702115148378E-2</v>
      </c>
      <c r="K517">
        <f t="shared" si="119"/>
        <v>8866</v>
      </c>
      <c r="R517">
        <v>8866</v>
      </c>
      <c r="S517" t="s">
        <v>5195</v>
      </c>
      <c r="T517">
        <v>5.0010000000000003</v>
      </c>
      <c r="U517">
        <v>-8.9999999999999993E-3</v>
      </c>
      <c r="V517">
        <v>0.84899999999999998</v>
      </c>
      <c r="W517">
        <v>5.0720000000000001</v>
      </c>
      <c r="X517">
        <v>0</v>
      </c>
      <c r="Y517">
        <v>-1E-3</v>
      </c>
      <c r="Z517">
        <v>-6.0000000000000001E-3</v>
      </c>
      <c r="AA517">
        <v>-6.0000000000000001E-3</v>
      </c>
    </row>
    <row r="518" spans="2:27">
      <c r="B518">
        <f>B517</f>
        <v>8866</v>
      </c>
      <c r="C518">
        <f t="shared" si="112"/>
        <v>1717.61</v>
      </c>
      <c r="D518" s="55">
        <f t="shared" si="113"/>
        <v>-3.9E-2</v>
      </c>
      <c r="E518" s="55">
        <f t="shared" si="114"/>
        <v>4.96</v>
      </c>
      <c r="F518" s="55">
        <f t="shared" si="115"/>
        <v>-0.19500000000000001</v>
      </c>
      <c r="G518" s="55">
        <f t="shared" si="116"/>
        <v>24.8</v>
      </c>
      <c r="H518" s="260">
        <f t="shared" si="117"/>
        <v>-1.1352984670559674E-4</v>
      </c>
      <c r="I518" s="260">
        <f t="shared" si="118"/>
        <v>1.4438667683583586E-2</v>
      </c>
      <c r="K518">
        <f t="shared" si="119"/>
        <v>8866</v>
      </c>
      <c r="S518" t="s">
        <v>5196</v>
      </c>
      <c r="T518">
        <v>4.8869999999999996</v>
      </c>
      <c r="U518">
        <v>-3.9E-2</v>
      </c>
      <c r="V518">
        <v>-0.84799999999999998</v>
      </c>
      <c r="W518">
        <v>4.96</v>
      </c>
      <c r="X518">
        <v>1E-3</v>
      </c>
      <c r="Y518">
        <v>1E-3</v>
      </c>
      <c r="Z518">
        <v>-5.0000000000000001E-3</v>
      </c>
      <c r="AA518">
        <v>-6.0000000000000001E-3</v>
      </c>
    </row>
    <row r="519" spans="2:27">
      <c r="B519">
        <f t="shared" ref="B519:B524" si="125">B518</f>
        <v>8866</v>
      </c>
      <c r="C519">
        <f t="shared" si="112"/>
        <v>1717.61</v>
      </c>
      <c r="D519" s="55">
        <f t="shared" si="113"/>
        <v>-1.4999999999999999E-2</v>
      </c>
      <c r="E519" s="55">
        <f t="shared" si="114"/>
        <v>5.516</v>
      </c>
      <c r="F519" s="55">
        <f t="shared" si="115"/>
        <v>-7.4999999999999997E-2</v>
      </c>
      <c r="G519" s="55">
        <f t="shared" si="116"/>
        <v>27.580000000000005</v>
      </c>
      <c r="H519" s="260">
        <f t="shared" si="117"/>
        <v>-4.3665325655998746E-5</v>
      </c>
      <c r="I519" s="260">
        <f t="shared" si="118"/>
        <v>1.6057195754565941E-2</v>
      </c>
      <c r="K519">
        <f t="shared" si="119"/>
        <v>8866</v>
      </c>
      <c r="S519" t="s">
        <v>5197</v>
      </c>
      <c r="T519">
        <v>-5.4569999999999999</v>
      </c>
      <c r="U519">
        <v>-1.4999999999999999E-2</v>
      </c>
      <c r="V519">
        <v>0.80200000000000005</v>
      </c>
      <c r="W519">
        <v>5.516</v>
      </c>
      <c r="X519">
        <v>0</v>
      </c>
      <c r="Y519">
        <v>-1E-3</v>
      </c>
      <c r="Z519">
        <v>2E-3</v>
      </c>
      <c r="AA519">
        <v>2E-3</v>
      </c>
    </row>
    <row r="520" spans="2:27">
      <c r="B520">
        <f t="shared" si="125"/>
        <v>8866</v>
      </c>
      <c r="C520">
        <f t="shared" si="112"/>
        <v>1717.61</v>
      </c>
      <c r="D520" s="55">
        <f t="shared" si="113"/>
        <v>-4.5999999999999999E-2</v>
      </c>
      <c r="E520" s="55">
        <f t="shared" si="114"/>
        <v>5.6429999999999998</v>
      </c>
      <c r="F520" s="55">
        <f t="shared" si="115"/>
        <v>-0.23000000000000004</v>
      </c>
      <c r="G520" s="55">
        <f t="shared" si="116"/>
        <v>28.215</v>
      </c>
      <c r="H520" s="260">
        <f t="shared" si="117"/>
        <v>-1.3390699867839618E-4</v>
      </c>
      <c r="I520" s="260">
        <f t="shared" si="118"/>
        <v>1.6426895511786728E-2</v>
      </c>
      <c r="K520">
        <f t="shared" si="119"/>
        <v>8866</v>
      </c>
      <c r="S520" t="s">
        <v>5198</v>
      </c>
      <c r="T520">
        <v>-5.5709999999999997</v>
      </c>
      <c r="U520">
        <v>-4.5999999999999999E-2</v>
      </c>
      <c r="V520">
        <v>-0.89400000000000002</v>
      </c>
      <c r="W520">
        <v>5.6429999999999998</v>
      </c>
      <c r="X520">
        <v>1E-3</v>
      </c>
      <c r="Y520">
        <v>1E-3</v>
      </c>
      <c r="Z520">
        <v>2E-3</v>
      </c>
      <c r="AA520">
        <v>2E-3</v>
      </c>
    </row>
    <row r="521" spans="2:27">
      <c r="B521">
        <f t="shared" si="125"/>
        <v>8866</v>
      </c>
      <c r="C521">
        <f t="shared" si="112"/>
        <v>1717.61</v>
      </c>
      <c r="D521" s="55">
        <f t="shared" si="113"/>
        <v>2.5000000000000001E-2</v>
      </c>
      <c r="E521" s="55">
        <f t="shared" si="114"/>
        <v>3.1739999999999999</v>
      </c>
      <c r="F521" s="55">
        <f t="shared" si="115"/>
        <v>0.12500000000000003</v>
      </c>
      <c r="G521" s="55">
        <f t="shared" si="116"/>
        <v>15.870000000000001</v>
      </c>
      <c r="H521" s="260">
        <f t="shared" si="117"/>
        <v>7.2775542759997923E-5</v>
      </c>
      <c r="I521" s="260">
        <f t="shared" si="118"/>
        <v>9.2395829088093347E-3</v>
      </c>
      <c r="K521">
        <f t="shared" si="119"/>
        <v>8866</v>
      </c>
      <c r="S521" t="s">
        <v>5199</v>
      </c>
      <c r="T521">
        <v>1.4730000000000001</v>
      </c>
      <c r="U521">
        <v>2.5000000000000001E-2</v>
      </c>
      <c r="V521">
        <v>2.8109999999999999</v>
      </c>
      <c r="W521">
        <v>3.1739999999999999</v>
      </c>
      <c r="X521">
        <v>-2E-3</v>
      </c>
      <c r="Y521">
        <v>-3.0000000000000001E-3</v>
      </c>
      <c r="Z521">
        <v>-3.0000000000000001E-3</v>
      </c>
      <c r="AA521">
        <v>-3.0000000000000001E-3</v>
      </c>
    </row>
    <row r="522" spans="2:27">
      <c r="B522">
        <f t="shared" si="125"/>
        <v>8866</v>
      </c>
      <c r="C522">
        <f t="shared" si="112"/>
        <v>1717.61</v>
      </c>
      <c r="D522" s="55">
        <f t="shared" si="113"/>
        <v>-7.6999999999999999E-2</v>
      </c>
      <c r="E522" s="55">
        <f t="shared" si="114"/>
        <v>3.0470000000000002</v>
      </c>
      <c r="F522" s="55">
        <f t="shared" si="115"/>
        <v>-0.38500000000000001</v>
      </c>
      <c r="G522" s="55">
        <f t="shared" si="116"/>
        <v>15.235000000000001</v>
      </c>
      <c r="H522" s="260">
        <f t="shared" si="117"/>
        <v>-2.2414867170079356E-4</v>
      </c>
      <c r="I522" s="260">
        <f t="shared" si="118"/>
        <v>8.8698831515885458E-3</v>
      </c>
      <c r="K522">
        <f t="shared" si="119"/>
        <v>8866</v>
      </c>
      <c r="S522" t="s">
        <v>5200</v>
      </c>
      <c r="T522">
        <v>1.0940000000000001</v>
      </c>
      <c r="U522">
        <v>-7.6999999999999999E-2</v>
      </c>
      <c r="V522">
        <v>-2.843</v>
      </c>
      <c r="W522">
        <v>3.0470000000000002</v>
      </c>
      <c r="X522">
        <v>2E-3</v>
      </c>
      <c r="Y522">
        <v>3.0000000000000001E-3</v>
      </c>
      <c r="Z522">
        <v>-3.0000000000000001E-3</v>
      </c>
      <c r="AA522">
        <v>-3.0000000000000001E-3</v>
      </c>
    </row>
    <row r="523" spans="2:27">
      <c r="B523">
        <f>B522</f>
        <v>8866</v>
      </c>
      <c r="C523">
        <f t="shared" si="112"/>
        <v>1717.61</v>
      </c>
      <c r="D523" s="55">
        <f t="shared" si="113"/>
        <v>2.3E-2</v>
      </c>
      <c r="E523" s="55">
        <f t="shared" si="114"/>
        <v>3.2549999999999999</v>
      </c>
      <c r="F523" s="55">
        <f t="shared" si="115"/>
        <v>0.11500000000000002</v>
      </c>
      <c r="G523" s="55">
        <f t="shared" si="116"/>
        <v>16.275000000000002</v>
      </c>
      <c r="H523" s="260">
        <f t="shared" si="117"/>
        <v>6.695349933919809E-5</v>
      </c>
      <c r="I523" s="260">
        <f t="shared" si="118"/>
        <v>9.4753756673517289E-3</v>
      </c>
      <c r="K523">
        <f t="shared" si="119"/>
        <v>8866</v>
      </c>
      <c r="S523" t="s">
        <v>5201</v>
      </c>
      <c r="T523">
        <v>-1.6639999999999999</v>
      </c>
      <c r="U523">
        <v>2.3E-2</v>
      </c>
      <c r="V523">
        <v>2.7970000000000002</v>
      </c>
      <c r="W523">
        <v>3.2549999999999999</v>
      </c>
      <c r="X523">
        <v>-2E-3</v>
      </c>
      <c r="Y523">
        <v>-3.0000000000000001E-3</v>
      </c>
      <c r="Z523">
        <v>-1E-3</v>
      </c>
      <c r="AA523">
        <v>-1E-3</v>
      </c>
    </row>
    <row r="524" spans="2:27">
      <c r="B524">
        <f t="shared" si="125"/>
        <v>8866</v>
      </c>
      <c r="C524">
        <f t="shared" si="112"/>
        <v>1717.61</v>
      </c>
      <c r="D524" s="55">
        <f t="shared" si="113"/>
        <v>-7.9000000000000001E-2</v>
      </c>
      <c r="E524" s="55">
        <f t="shared" si="114"/>
        <v>3.5129999999999999</v>
      </c>
      <c r="F524" s="55">
        <f t="shared" si="115"/>
        <v>-0.39500000000000002</v>
      </c>
      <c r="G524" s="55">
        <f t="shared" si="116"/>
        <v>17.565000000000001</v>
      </c>
      <c r="H524" s="260">
        <f t="shared" si="117"/>
        <v>-2.2997071512159339E-4</v>
      </c>
      <c r="I524" s="260">
        <f t="shared" si="118"/>
        <v>1.0226419268634906E-2</v>
      </c>
      <c r="K524">
        <f t="shared" si="119"/>
        <v>8866</v>
      </c>
      <c r="S524" t="s">
        <v>5202</v>
      </c>
      <c r="T524">
        <v>-2.0430000000000001</v>
      </c>
      <c r="U524">
        <v>-7.9000000000000001E-2</v>
      </c>
      <c r="V524">
        <v>-2.8570000000000002</v>
      </c>
      <c r="W524">
        <v>3.5129999999999999</v>
      </c>
      <c r="X524">
        <v>2E-3</v>
      </c>
      <c r="Y524">
        <v>3.0000000000000001E-3</v>
      </c>
      <c r="Z524">
        <v>0</v>
      </c>
      <c r="AA524">
        <v>0</v>
      </c>
    </row>
    <row r="525" spans="2:27">
      <c r="B525">
        <f>R525</f>
        <v>8869</v>
      </c>
      <c r="C525">
        <f t="shared" si="112"/>
        <v>1717.61</v>
      </c>
      <c r="D525" s="55">
        <f t="shared" si="113"/>
        <v>-0.157</v>
      </c>
      <c r="E525" s="55">
        <f t="shared" si="114"/>
        <v>5.2789999999999999</v>
      </c>
      <c r="F525" s="55">
        <f t="shared" si="115"/>
        <v>-0.78500000000000003</v>
      </c>
      <c r="G525" s="55">
        <f t="shared" si="116"/>
        <v>26.395</v>
      </c>
      <c r="H525" s="260">
        <f t="shared" si="117"/>
        <v>-4.570304085327869E-4</v>
      </c>
      <c r="I525" s="260">
        <f t="shared" si="118"/>
        <v>1.5367283609201157E-2</v>
      </c>
      <c r="K525">
        <f t="shared" si="119"/>
        <v>8869</v>
      </c>
      <c r="R525">
        <v>8869</v>
      </c>
      <c r="S525" t="s">
        <v>5195</v>
      </c>
      <c r="T525">
        <v>5.1760000000000002</v>
      </c>
      <c r="U525">
        <v>-0.157</v>
      </c>
      <c r="V525">
        <v>1.03</v>
      </c>
      <c r="W525">
        <v>5.2789999999999999</v>
      </c>
      <c r="X525">
        <v>5.0000000000000001E-3</v>
      </c>
      <c r="Y525">
        <v>0</v>
      </c>
      <c r="Z525">
        <v>0</v>
      </c>
      <c r="AA525">
        <v>0</v>
      </c>
    </row>
    <row r="526" spans="2:27">
      <c r="B526">
        <f>B525</f>
        <v>8869</v>
      </c>
      <c r="C526">
        <f t="shared" si="112"/>
        <v>1717.61</v>
      </c>
      <c r="D526" s="55">
        <f t="shared" si="113"/>
        <v>-0.158</v>
      </c>
      <c r="E526" s="55">
        <f t="shared" si="114"/>
        <v>5.2720000000000002</v>
      </c>
      <c r="F526" s="55">
        <f t="shared" si="115"/>
        <v>-0.79</v>
      </c>
      <c r="G526" s="55">
        <f t="shared" si="116"/>
        <v>26.360000000000003</v>
      </c>
      <c r="H526" s="260">
        <f t="shared" si="117"/>
        <v>-4.5994143024318679E-4</v>
      </c>
      <c r="I526" s="260">
        <f t="shared" si="118"/>
        <v>1.534690645722836E-2</v>
      </c>
      <c r="K526">
        <f t="shared" si="119"/>
        <v>8869</v>
      </c>
      <c r="S526" t="s">
        <v>5196</v>
      </c>
      <c r="T526">
        <v>5.101</v>
      </c>
      <c r="U526">
        <v>-0.158</v>
      </c>
      <c r="V526">
        <v>-1.3240000000000001</v>
      </c>
      <c r="W526">
        <v>5.2720000000000002</v>
      </c>
      <c r="X526">
        <v>3.0000000000000001E-3</v>
      </c>
      <c r="Y526">
        <v>0</v>
      </c>
      <c r="Z526">
        <v>0</v>
      </c>
      <c r="AA526">
        <v>0</v>
      </c>
    </row>
    <row r="527" spans="2:27">
      <c r="B527">
        <f t="shared" ref="B527:B532" si="126">B526</f>
        <v>8869</v>
      </c>
      <c r="C527">
        <f t="shared" si="112"/>
        <v>1717.61</v>
      </c>
      <c r="D527" s="55">
        <f t="shared" si="113"/>
        <v>-0.14399999999999999</v>
      </c>
      <c r="E527" s="55">
        <f t="shared" si="114"/>
        <v>5.3869999999999996</v>
      </c>
      <c r="F527" s="55">
        <f t="shared" si="115"/>
        <v>-0.72</v>
      </c>
      <c r="G527" s="55">
        <f t="shared" si="116"/>
        <v>26.934999999999999</v>
      </c>
      <c r="H527" s="260">
        <f t="shared" si="117"/>
        <v>-4.1918712629758796E-4</v>
      </c>
      <c r="I527" s="260">
        <f t="shared" si="118"/>
        <v>1.5681673953924349E-2</v>
      </c>
      <c r="K527">
        <f t="shared" si="119"/>
        <v>8869</v>
      </c>
      <c r="S527" t="s">
        <v>5197</v>
      </c>
      <c r="T527">
        <v>-5.2619999999999996</v>
      </c>
      <c r="U527">
        <v>-0.14399999999999999</v>
      </c>
      <c r="V527">
        <v>1.1439999999999999</v>
      </c>
      <c r="W527">
        <v>5.3869999999999996</v>
      </c>
      <c r="X527">
        <v>5.0000000000000001E-3</v>
      </c>
      <c r="Y527">
        <v>0</v>
      </c>
      <c r="Z527">
        <v>0</v>
      </c>
      <c r="AA527">
        <v>1E-3</v>
      </c>
    </row>
    <row r="528" spans="2:27">
      <c r="B528">
        <f t="shared" si="126"/>
        <v>8869</v>
      </c>
      <c r="C528">
        <f t="shared" si="112"/>
        <v>1717.61</v>
      </c>
      <c r="D528" s="55">
        <f t="shared" si="113"/>
        <v>-0.14499999999999999</v>
      </c>
      <c r="E528" s="55">
        <f t="shared" si="114"/>
        <v>5.4749999999999996</v>
      </c>
      <c r="F528" s="55">
        <f t="shared" si="115"/>
        <v>-0.72499999999999998</v>
      </c>
      <c r="G528" s="55">
        <f t="shared" si="116"/>
        <v>27.374999999999996</v>
      </c>
      <c r="H528" s="260">
        <f t="shared" si="117"/>
        <v>-4.2209814800798785E-4</v>
      </c>
      <c r="I528" s="260">
        <f t="shared" si="118"/>
        <v>1.5937843864439541E-2</v>
      </c>
      <c r="K528">
        <f t="shared" si="119"/>
        <v>8869</v>
      </c>
      <c r="S528" t="s">
        <v>5198</v>
      </c>
      <c r="T528">
        <v>-5.3369999999999997</v>
      </c>
      <c r="U528">
        <v>-0.14499999999999999</v>
      </c>
      <c r="V528">
        <v>-1.21</v>
      </c>
      <c r="W528">
        <v>5.4749999999999996</v>
      </c>
      <c r="X528">
        <v>3.0000000000000001E-3</v>
      </c>
      <c r="Y528">
        <v>0</v>
      </c>
      <c r="Z528">
        <v>1E-3</v>
      </c>
      <c r="AA528">
        <v>1E-3</v>
      </c>
    </row>
    <row r="529" spans="2:27">
      <c r="B529">
        <f t="shared" si="126"/>
        <v>8869</v>
      </c>
      <c r="C529">
        <f t="shared" si="112"/>
        <v>1717.61</v>
      </c>
      <c r="D529" s="55">
        <f t="shared" si="113"/>
        <v>-0.151</v>
      </c>
      <c r="E529" s="55">
        <f t="shared" si="114"/>
        <v>4.1449999999999996</v>
      </c>
      <c r="F529" s="55">
        <f t="shared" si="115"/>
        <v>-0.755</v>
      </c>
      <c r="G529" s="55">
        <f t="shared" si="116"/>
        <v>20.724999999999998</v>
      </c>
      <c r="H529" s="260">
        <f t="shared" si="117"/>
        <v>-4.3956427827038735E-4</v>
      </c>
      <c r="I529" s="260">
        <f t="shared" si="118"/>
        <v>1.2066184989607652E-2</v>
      </c>
      <c r="K529">
        <f t="shared" si="119"/>
        <v>8869</v>
      </c>
      <c r="S529" t="s">
        <v>5199</v>
      </c>
      <c r="T529">
        <v>1.61</v>
      </c>
      <c r="U529">
        <v>-0.151</v>
      </c>
      <c r="V529">
        <v>3.8170000000000002</v>
      </c>
      <c r="W529">
        <v>4.1449999999999996</v>
      </c>
      <c r="X529">
        <v>7.0000000000000001E-3</v>
      </c>
      <c r="Y529">
        <v>-1E-3</v>
      </c>
      <c r="Z529">
        <v>0</v>
      </c>
      <c r="AA529">
        <v>0</v>
      </c>
    </row>
    <row r="530" spans="2:27">
      <c r="B530">
        <f t="shared" si="126"/>
        <v>8869</v>
      </c>
      <c r="C530">
        <f t="shared" si="112"/>
        <v>1717.61</v>
      </c>
      <c r="D530" s="55">
        <f t="shared" si="113"/>
        <v>-0.154</v>
      </c>
      <c r="E530" s="55">
        <f t="shared" si="114"/>
        <v>4.2560000000000002</v>
      </c>
      <c r="F530" s="55">
        <f t="shared" si="115"/>
        <v>-0.77</v>
      </c>
      <c r="G530" s="55">
        <f t="shared" si="116"/>
        <v>21.28</v>
      </c>
      <c r="H530" s="260">
        <f t="shared" si="117"/>
        <v>-4.4829734340158712E-4</v>
      </c>
      <c r="I530" s="260">
        <f t="shared" si="118"/>
        <v>1.2389308399462045E-2</v>
      </c>
      <c r="K530">
        <f t="shared" si="119"/>
        <v>8869</v>
      </c>
      <c r="S530" t="s">
        <v>5200</v>
      </c>
      <c r="T530">
        <v>1.36</v>
      </c>
      <c r="U530">
        <v>-0.154</v>
      </c>
      <c r="V530">
        <v>-4.0309999999999997</v>
      </c>
      <c r="W530">
        <v>4.2560000000000002</v>
      </c>
      <c r="X530">
        <v>1E-3</v>
      </c>
      <c r="Y530">
        <v>1E-3</v>
      </c>
      <c r="Z530">
        <v>0</v>
      </c>
      <c r="AA530">
        <v>0</v>
      </c>
    </row>
    <row r="531" spans="2:27">
      <c r="B531">
        <f>B530</f>
        <v>8869</v>
      </c>
      <c r="C531">
        <f t="shared" si="112"/>
        <v>1717.61</v>
      </c>
      <c r="D531" s="55">
        <f t="shared" si="113"/>
        <v>-0.14699999999999999</v>
      </c>
      <c r="E531" s="55">
        <f t="shared" si="114"/>
        <v>4.1429999999999998</v>
      </c>
      <c r="F531" s="55">
        <f t="shared" si="115"/>
        <v>-0.73499999999999999</v>
      </c>
      <c r="G531" s="55">
        <f t="shared" si="116"/>
        <v>20.715</v>
      </c>
      <c r="H531" s="260">
        <f t="shared" si="117"/>
        <v>-4.2792019142878768E-4</v>
      </c>
      <c r="I531" s="260">
        <f t="shared" si="118"/>
        <v>1.2060362946186853E-2</v>
      </c>
      <c r="K531">
        <f t="shared" si="119"/>
        <v>8869</v>
      </c>
      <c r="S531" t="s">
        <v>5201</v>
      </c>
      <c r="T531">
        <v>-1.522</v>
      </c>
      <c r="U531">
        <v>-0.14699999999999999</v>
      </c>
      <c r="V531">
        <v>3.851</v>
      </c>
      <c r="W531">
        <v>4.1429999999999998</v>
      </c>
      <c r="X531">
        <v>7.0000000000000001E-3</v>
      </c>
      <c r="Y531">
        <v>-1E-3</v>
      </c>
      <c r="Z531">
        <v>0</v>
      </c>
      <c r="AA531">
        <v>0</v>
      </c>
    </row>
    <row r="532" spans="2:27">
      <c r="B532">
        <f t="shared" si="126"/>
        <v>8869</v>
      </c>
      <c r="C532">
        <f t="shared" si="112"/>
        <v>1717.61</v>
      </c>
      <c r="D532" s="55">
        <f t="shared" si="113"/>
        <v>-0.151</v>
      </c>
      <c r="E532" s="55">
        <f t="shared" si="114"/>
        <v>4.3739999999999997</v>
      </c>
      <c r="F532" s="55">
        <f t="shared" si="115"/>
        <v>-0.755</v>
      </c>
      <c r="G532" s="55">
        <f t="shared" si="116"/>
        <v>21.87</v>
      </c>
      <c r="H532" s="260">
        <f t="shared" si="117"/>
        <v>-4.3956427827038735E-4</v>
      </c>
      <c r="I532" s="260">
        <f t="shared" si="118"/>
        <v>1.2732808961289234E-2</v>
      </c>
      <c r="K532">
        <f t="shared" si="119"/>
        <v>8869</v>
      </c>
      <c r="S532" t="s">
        <v>5202</v>
      </c>
      <c r="T532">
        <v>-1.772</v>
      </c>
      <c r="U532">
        <v>-0.151</v>
      </c>
      <c r="V532">
        <v>-3.996</v>
      </c>
      <c r="W532">
        <v>4.3739999999999997</v>
      </c>
      <c r="X532">
        <v>0</v>
      </c>
      <c r="Y532">
        <v>1E-3</v>
      </c>
      <c r="Z532">
        <v>0</v>
      </c>
      <c r="AA532">
        <v>0</v>
      </c>
    </row>
    <row r="533" spans="2:27">
      <c r="B533">
        <f>R533</f>
        <v>8872</v>
      </c>
      <c r="C533">
        <f t="shared" si="112"/>
        <v>1717.61</v>
      </c>
      <c r="D533" s="55">
        <f t="shared" si="113"/>
        <v>-0.13400000000000001</v>
      </c>
      <c r="E533" s="55">
        <f t="shared" si="114"/>
        <v>5.1639999999999997</v>
      </c>
      <c r="F533" s="55">
        <f t="shared" si="115"/>
        <v>-0.67</v>
      </c>
      <c r="G533" s="55">
        <f t="shared" si="116"/>
        <v>25.82</v>
      </c>
      <c r="H533" s="260">
        <f t="shared" si="117"/>
        <v>-3.9007690919358879E-4</v>
      </c>
      <c r="I533" s="260">
        <f t="shared" si="118"/>
        <v>1.5032516112505168E-2</v>
      </c>
      <c r="K533">
        <f t="shared" si="119"/>
        <v>8872</v>
      </c>
      <c r="R533">
        <v>8872</v>
      </c>
      <c r="S533" t="s">
        <v>5195</v>
      </c>
      <c r="T533">
        <v>5.01</v>
      </c>
      <c r="U533">
        <v>-0.13400000000000001</v>
      </c>
      <c r="V533">
        <v>1.2430000000000001</v>
      </c>
      <c r="W533">
        <v>5.1639999999999997</v>
      </c>
      <c r="X533">
        <v>5.0000000000000001E-3</v>
      </c>
      <c r="Y533">
        <v>0</v>
      </c>
      <c r="Z533">
        <v>0</v>
      </c>
      <c r="AA533">
        <v>0</v>
      </c>
    </row>
    <row r="534" spans="2:27">
      <c r="B534">
        <f>B533</f>
        <v>8872</v>
      </c>
      <c r="C534">
        <f t="shared" si="112"/>
        <v>1717.61</v>
      </c>
      <c r="D534" s="55">
        <f t="shared" si="113"/>
        <v>-0.13400000000000001</v>
      </c>
      <c r="E534" s="55">
        <f t="shared" si="114"/>
        <v>5.1740000000000004</v>
      </c>
      <c r="F534" s="55">
        <f t="shared" si="115"/>
        <v>-0.67</v>
      </c>
      <c r="G534" s="55">
        <f t="shared" si="116"/>
        <v>25.870000000000005</v>
      </c>
      <c r="H534" s="260">
        <f t="shared" si="117"/>
        <v>-3.9007690919358879E-4</v>
      </c>
      <c r="I534" s="260">
        <f t="shared" si="118"/>
        <v>1.506162632960917E-2</v>
      </c>
      <c r="K534">
        <f t="shared" si="119"/>
        <v>8872</v>
      </c>
      <c r="S534" t="s">
        <v>5196</v>
      </c>
      <c r="T534">
        <v>4.944</v>
      </c>
      <c r="U534">
        <v>-0.13400000000000001</v>
      </c>
      <c r="V534">
        <v>-1.522</v>
      </c>
      <c r="W534">
        <v>5.1740000000000004</v>
      </c>
      <c r="X534">
        <v>2E-3</v>
      </c>
      <c r="Y534">
        <v>0</v>
      </c>
      <c r="Z534">
        <v>0</v>
      </c>
      <c r="AA534">
        <v>0</v>
      </c>
    </row>
    <row r="535" spans="2:27">
      <c r="B535">
        <f t="shared" ref="B535:B540" si="127">B534</f>
        <v>8872</v>
      </c>
      <c r="C535">
        <f t="shared" si="112"/>
        <v>1717.61</v>
      </c>
      <c r="D535" s="55">
        <f t="shared" si="113"/>
        <v>-0.13700000000000001</v>
      </c>
      <c r="E535" s="55">
        <f t="shared" si="114"/>
        <v>5.3150000000000004</v>
      </c>
      <c r="F535" s="55">
        <f t="shared" si="115"/>
        <v>-0.68500000000000005</v>
      </c>
      <c r="G535" s="55">
        <f t="shared" si="116"/>
        <v>26.575000000000003</v>
      </c>
      <c r="H535" s="260">
        <f t="shared" si="117"/>
        <v>-3.9880997432478857E-4</v>
      </c>
      <c r="I535" s="260">
        <f t="shared" si="118"/>
        <v>1.5472080390775557E-2</v>
      </c>
      <c r="K535">
        <f t="shared" si="119"/>
        <v>8872</v>
      </c>
      <c r="S535" t="s">
        <v>5197</v>
      </c>
      <c r="T535">
        <v>-5.1420000000000003</v>
      </c>
      <c r="U535">
        <v>-0.13700000000000001</v>
      </c>
      <c r="V535">
        <v>1.3380000000000001</v>
      </c>
      <c r="W535">
        <v>5.3150000000000004</v>
      </c>
      <c r="X535">
        <v>5.0000000000000001E-3</v>
      </c>
      <c r="Y535">
        <v>0</v>
      </c>
      <c r="Z535">
        <v>0</v>
      </c>
      <c r="AA535">
        <v>0</v>
      </c>
    </row>
    <row r="536" spans="2:27">
      <c r="B536">
        <f t="shared" si="127"/>
        <v>8872</v>
      </c>
      <c r="C536">
        <f t="shared" si="112"/>
        <v>1717.61</v>
      </c>
      <c r="D536" s="55">
        <f t="shared" si="113"/>
        <v>-0.13600000000000001</v>
      </c>
      <c r="E536" s="55">
        <f t="shared" si="114"/>
        <v>5.4020000000000001</v>
      </c>
      <c r="F536" s="55">
        <f t="shared" si="115"/>
        <v>-0.68</v>
      </c>
      <c r="G536" s="55">
        <f t="shared" si="116"/>
        <v>27.01</v>
      </c>
      <c r="H536" s="260">
        <f t="shared" si="117"/>
        <v>-3.9589895261438863E-4</v>
      </c>
      <c r="I536" s="260">
        <f t="shared" si="118"/>
        <v>1.572533927958035E-2</v>
      </c>
      <c r="K536">
        <f t="shared" si="119"/>
        <v>8872</v>
      </c>
      <c r="S536" t="s">
        <v>5198</v>
      </c>
      <c r="T536">
        <v>-5.2080000000000002</v>
      </c>
      <c r="U536">
        <v>-0.13600000000000001</v>
      </c>
      <c r="V536">
        <v>-1.4259999999999999</v>
      </c>
      <c r="W536">
        <v>5.4020000000000001</v>
      </c>
      <c r="X536">
        <v>2E-3</v>
      </c>
      <c r="Y536">
        <v>0</v>
      </c>
      <c r="Z536">
        <v>0</v>
      </c>
      <c r="AA536">
        <v>0</v>
      </c>
    </row>
    <row r="537" spans="2:27">
      <c r="B537">
        <f t="shared" si="127"/>
        <v>8872</v>
      </c>
      <c r="C537">
        <f t="shared" si="112"/>
        <v>1717.61</v>
      </c>
      <c r="D537" s="55">
        <f t="shared" si="113"/>
        <v>-0.13500000000000001</v>
      </c>
      <c r="E537" s="55">
        <f t="shared" si="114"/>
        <v>4.758</v>
      </c>
      <c r="F537" s="55">
        <f t="shared" si="115"/>
        <v>-0.67500000000000004</v>
      </c>
      <c r="G537" s="55">
        <f t="shared" si="116"/>
        <v>23.790000000000003</v>
      </c>
      <c r="H537" s="260">
        <f t="shared" si="117"/>
        <v>-3.9298793090398874E-4</v>
      </c>
      <c r="I537" s="260">
        <f t="shared" si="118"/>
        <v>1.3850641298082804E-2</v>
      </c>
      <c r="K537">
        <f t="shared" si="119"/>
        <v>8872</v>
      </c>
      <c r="S537" t="s">
        <v>5199</v>
      </c>
      <c r="T537">
        <v>1.5349999999999999</v>
      </c>
      <c r="U537">
        <v>-0.13500000000000001</v>
      </c>
      <c r="V537">
        <v>4.5019999999999998</v>
      </c>
      <c r="W537">
        <v>4.758</v>
      </c>
      <c r="X537">
        <v>7.0000000000000001E-3</v>
      </c>
      <c r="Y537">
        <v>-1E-3</v>
      </c>
      <c r="Z537">
        <v>0</v>
      </c>
      <c r="AA537">
        <v>0</v>
      </c>
    </row>
    <row r="538" spans="2:27">
      <c r="B538">
        <f t="shared" si="127"/>
        <v>8872</v>
      </c>
      <c r="C538">
        <f t="shared" si="112"/>
        <v>1717.61</v>
      </c>
      <c r="D538" s="55">
        <f t="shared" si="113"/>
        <v>-0.13500000000000001</v>
      </c>
      <c r="E538" s="55">
        <f t="shared" si="114"/>
        <v>4.8949999999999996</v>
      </c>
      <c r="F538" s="55">
        <f t="shared" si="115"/>
        <v>-0.67500000000000004</v>
      </c>
      <c r="G538" s="55">
        <f t="shared" si="116"/>
        <v>24.474999999999998</v>
      </c>
      <c r="H538" s="260">
        <f t="shared" si="117"/>
        <v>-3.9298793090398874E-4</v>
      </c>
      <c r="I538" s="260">
        <f t="shared" si="118"/>
        <v>1.4249451272407589E-2</v>
      </c>
      <c r="K538">
        <f t="shared" si="119"/>
        <v>8872</v>
      </c>
      <c r="S538" t="s">
        <v>5200</v>
      </c>
      <c r="T538">
        <v>1.3129999999999999</v>
      </c>
      <c r="U538">
        <v>-0.13500000000000001</v>
      </c>
      <c r="V538">
        <v>-4.7140000000000004</v>
      </c>
      <c r="W538">
        <v>4.8949999999999996</v>
      </c>
      <c r="X538">
        <v>-1E-3</v>
      </c>
      <c r="Y538">
        <v>1E-3</v>
      </c>
      <c r="Z538">
        <v>0</v>
      </c>
      <c r="AA538">
        <v>0</v>
      </c>
    </row>
    <row r="539" spans="2:27">
      <c r="B539">
        <f>B538</f>
        <v>8872</v>
      </c>
      <c r="C539">
        <f t="shared" si="112"/>
        <v>1717.61</v>
      </c>
      <c r="D539" s="55">
        <f t="shared" si="113"/>
        <v>-0.13600000000000001</v>
      </c>
      <c r="E539" s="55">
        <f t="shared" si="114"/>
        <v>4.7770000000000001</v>
      </c>
      <c r="F539" s="55">
        <f t="shared" si="115"/>
        <v>-0.68</v>
      </c>
      <c r="G539" s="55">
        <f t="shared" si="116"/>
        <v>23.885000000000002</v>
      </c>
      <c r="H539" s="260">
        <f t="shared" si="117"/>
        <v>-3.9589895261438863E-4</v>
      </c>
      <c r="I539" s="260">
        <f t="shared" si="118"/>
        <v>1.3905950710580402E-2</v>
      </c>
      <c r="K539">
        <f t="shared" si="119"/>
        <v>8872</v>
      </c>
      <c r="S539" t="s">
        <v>5201</v>
      </c>
      <c r="T539">
        <v>-1.5109999999999999</v>
      </c>
      <c r="U539">
        <v>-0.13600000000000001</v>
      </c>
      <c r="V539">
        <v>4.53</v>
      </c>
      <c r="W539">
        <v>4.7770000000000001</v>
      </c>
      <c r="X539">
        <v>7.0000000000000001E-3</v>
      </c>
      <c r="Y539">
        <v>-1E-3</v>
      </c>
      <c r="Z539">
        <v>0</v>
      </c>
      <c r="AA539">
        <v>0</v>
      </c>
    </row>
    <row r="540" spans="2:27">
      <c r="B540">
        <f t="shared" si="127"/>
        <v>8872</v>
      </c>
      <c r="C540">
        <f t="shared" si="112"/>
        <v>1717.61</v>
      </c>
      <c r="D540" s="55">
        <f t="shared" si="113"/>
        <v>-0.13500000000000001</v>
      </c>
      <c r="E540" s="55">
        <f t="shared" si="114"/>
        <v>4.9969999999999999</v>
      </c>
      <c r="F540" s="55">
        <f t="shared" si="115"/>
        <v>-0.67500000000000004</v>
      </c>
      <c r="G540" s="55">
        <f t="shared" si="116"/>
        <v>24.984999999999999</v>
      </c>
      <c r="H540" s="260">
        <f t="shared" si="117"/>
        <v>-3.9298793090398874E-4</v>
      </c>
      <c r="I540" s="260">
        <f t="shared" si="118"/>
        <v>1.4546375486868381E-2</v>
      </c>
      <c r="K540">
        <f t="shared" si="119"/>
        <v>8872</v>
      </c>
      <c r="S540" t="s">
        <v>5202</v>
      </c>
      <c r="T540">
        <v>-1.7330000000000001</v>
      </c>
      <c r="U540">
        <v>-0.13500000000000001</v>
      </c>
      <c r="V540">
        <v>-4.6849999999999996</v>
      </c>
      <c r="W540">
        <v>4.9969999999999999</v>
      </c>
      <c r="X540">
        <v>-1E-3</v>
      </c>
      <c r="Y540">
        <v>1E-3</v>
      </c>
      <c r="Z540">
        <v>0</v>
      </c>
      <c r="AA540">
        <v>0</v>
      </c>
    </row>
    <row r="541" spans="2:27">
      <c r="B541">
        <f>R541</f>
        <v>8875</v>
      </c>
      <c r="C541">
        <f t="shared" si="112"/>
        <v>1717.61</v>
      </c>
      <c r="D541" s="55">
        <f t="shared" si="113"/>
        <v>-0.13100000000000001</v>
      </c>
      <c r="E541" s="55">
        <f t="shared" si="114"/>
        <v>5.0380000000000003</v>
      </c>
      <c r="F541" s="55">
        <f t="shared" si="115"/>
        <v>-0.65500000000000003</v>
      </c>
      <c r="G541" s="55">
        <f t="shared" si="116"/>
        <v>25.19</v>
      </c>
      <c r="H541" s="260">
        <f t="shared" si="117"/>
        <v>-3.8134384406238907E-4</v>
      </c>
      <c r="I541" s="260">
        <f t="shared" si="118"/>
        <v>1.4665727376994779E-2</v>
      </c>
      <c r="K541">
        <f t="shared" si="119"/>
        <v>8875</v>
      </c>
      <c r="R541">
        <v>8875</v>
      </c>
      <c r="S541" t="s">
        <v>5195</v>
      </c>
      <c r="T541">
        <v>4.8239999999999998</v>
      </c>
      <c r="U541">
        <v>-0.13100000000000001</v>
      </c>
      <c r="V541">
        <v>1.446</v>
      </c>
      <c r="W541">
        <v>5.0380000000000003</v>
      </c>
      <c r="X541">
        <v>5.0000000000000001E-3</v>
      </c>
      <c r="Y541">
        <v>0</v>
      </c>
      <c r="Z541">
        <v>0</v>
      </c>
      <c r="AA541">
        <v>0</v>
      </c>
    </row>
    <row r="542" spans="2:27">
      <c r="B542">
        <f>B541</f>
        <v>8875</v>
      </c>
      <c r="C542">
        <f t="shared" ref="C542:C605" si="128">VLOOKUP(B542,$M$28:$O$126,3,0)</f>
        <v>1717.61</v>
      </c>
      <c r="D542" s="55">
        <f t="shared" ref="D542:D605" si="129">U542</f>
        <v>-0.13100000000000001</v>
      </c>
      <c r="E542" s="55">
        <f t="shared" ref="E542:E605" si="130">W542</f>
        <v>5.0659999999999998</v>
      </c>
      <c r="F542" s="55">
        <f t="shared" ref="F542:F605" si="131">$D$24*D542/$D$25</f>
        <v>-0.65500000000000003</v>
      </c>
      <c r="G542" s="55">
        <f t="shared" ref="G542:G605" si="132">$D$24*E542/$D$25</f>
        <v>25.330000000000002</v>
      </c>
      <c r="H542" s="260">
        <f t="shared" ref="H542:H605" si="133">F542/C542</f>
        <v>-3.8134384406238907E-4</v>
      </c>
      <c r="I542" s="260">
        <f t="shared" ref="I542:I605" si="134">G542/C542</f>
        <v>1.4747235984885977E-2</v>
      </c>
      <c r="K542">
        <f t="shared" ref="K542:K605" si="135">B542</f>
        <v>8875</v>
      </c>
      <c r="S542" t="s">
        <v>5196</v>
      </c>
      <c r="T542">
        <v>4.766</v>
      </c>
      <c r="U542">
        <v>-0.13100000000000001</v>
      </c>
      <c r="V542">
        <v>-1.712</v>
      </c>
      <c r="W542">
        <v>5.0659999999999998</v>
      </c>
      <c r="X542">
        <v>2E-3</v>
      </c>
      <c r="Y542">
        <v>0</v>
      </c>
      <c r="Z542">
        <v>0</v>
      </c>
      <c r="AA542">
        <v>0</v>
      </c>
    </row>
    <row r="543" spans="2:27">
      <c r="B543">
        <f t="shared" ref="B543:B548" si="136">B542</f>
        <v>8875</v>
      </c>
      <c r="C543">
        <f t="shared" si="128"/>
        <v>1717.61</v>
      </c>
      <c r="D543" s="55">
        <f t="shared" si="129"/>
        <v>-0.13400000000000001</v>
      </c>
      <c r="E543" s="55">
        <f t="shared" si="130"/>
        <v>5.1529999999999996</v>
      </c>
      <c r="F543" s="55">
        <f t="shared" si="131"/>
        <v>-0.67</v>
      </c>
      <c r="G543" s="55">
        <f t="shared" si="132"/>
        <v>25.765000000000001</v>
      </c>
      <c r="H543" s="260">
        <f t="shared" si="133"/>
        <v>-3.9007690919358879E-4</v>
      </c>
      <c r="I543" s="260">
        <f t="shared" si="134"/>
        <v>1.5000494873690769E-2</v>
      </c>
      <c r="K543">
        <f t="shared" si="135"/>
        <v>8875</v>
      </c>
      <c r="S543" t="s">
        <v>5197</v>
      </c>
      <c r="T543">
        <v>-4.9210000000000003</v>
      </c>
      <c r="U543">
        <v>-0.13400000000000001</v>
      </c>
      <c r="V543">
        <v>1.5209999999999999</v>
      </c>
      <c r="W543">
        <v>5.1529999999999996</v>
      </c>
      <c r="X543">
        <v>5.0000000000000001E-3</v>
      </c>
      <c r="Y543">
        <v>0</v>
      </c>
      <c r="Z543">
        <v>0</v>
      </c>
      <c r="AA543">
        <v>0</v>
      </c>
    </row>
    <row r="544" spans="2:27">
      <c r="B544">
        <f t="shared" si="136"/>
        <v>8875</v>
      </c>
      <c r="C544">
        <f t="shared" si="128"/>
        <v>1717.61</v>
      </c>
      <c r="D544" s="55">
        <f t="shared" si="129"/>
        <v>-0.13400000000000001</v>
      </c>
      <c r="E544" s="55">
        <f t="shared" si="130"/>
        <v>5.2430000000000003</v>
      </c>
      <c r="F544" s="55">
        <f t="shared" si="131"/>
        <v>-0.67</v>
      </c>
      <c r="G544" s="55">
        <f t="shared" si="132"/>
        <v>26.215000000000003</v>
      </c>
      <c r="H544" s="260">
        <f t="shared" si="133"/>
        <v>-3.9007690919358879E-4</v>
      </c>
      <c r="I544" s="260">
        <f t="shared" si="134"/>
        <v>1.5262486827626763E-2</v>
      </c>
      <c r="K544">
        <f t="shared" si="135"/>
        <v>8875</v>
      </c>
      <c r="S544" t="s">
        <v>5198</v>
      </c>
      <c r="T544">
        <v>-4.9790000000000001</v>
      </c>
      <c r="U544">
        <v>-0.13400000000000001</v>
      </c>
      <c r="V544">
        <v>-1.637</v>
      </c>
      <c r="W544">
        <v>5.2430000000000003</v>
      </c>
      <c r="X544">
        <v>2E-3</v>
      </c>
      <c r="Y544">
        <v>0</v>
      </c>
      <c r="Z544">
        <v>0</v>
      </c>
      <c r="AA544">
        <v>0</v>
      </c>
    </row>
    <row r="545" spans="2:27">
      <c r="B545">
        <f t="shared" si="136"/>
        <v>8875</v>
      </c>
      <c r="C545">
        <f t="shared" si="128"/>
        <v>1717.61</v>
      </c>
      <c r="D545" s="55">
        <f t="shared" si="129"/>
        <v>-0.13100000000000001</v>
      </c>
      <c r="E545" s="55">
        <f t="shared" si="130"/>
        <v>5.3680000000000003</v>
      </c>
      <c r="F545" s="55">
        <f t="shared" si="131"/>
        <v>-0.65500000000000003</v>
      </c>
      <c r="G545" s="55">
        <f t="shared" si="132"/>
        <v>26.84</v>
      </c>
      <c r="H545" s="260">
        <f t="shared" si="133"/>
        <v>-3.8134384406238907E-4</v>
      </c>
      <c r="I545" s="260">
        <f t="shared" si="134"/>
        <v>1.5626364541426751E-2</v>
      </c>
      <c r="K545">
        <f t="shared" si="135"/>
        <v>8875</v>
      </c>
      <c r="S545" t="s">
        <v>5199</v>
      </c>
      <c r="T545">
        <v>1.4810000000000001</v>
      </c>
      <c r="U545">
        <v>-0.13100000000000001</v>
      </c>
      <c r="V545">
        <v>5.1580000000000004</v>
      </c>
      <c r="W545">
        <v>5.3680000000000003</v>
      </c>
      <c r="X545">
        <v>8.0000000000000002E-3</v>
      </c>
      <c r="Y545">
        <v>-1E-3</v>
      </c>
      <c r="Z545">
        <v>0</v>
      </c>
      <c r="AA545">
        <v>0</v>
      </c>
    </row>
    <row r="546" spans="2:27">
      <c r="B546">
        <f t="shared" si="136"/>
        <v>8875</v>
      </c>
      <c r="C546">
        <f t="shared" si="128"/>
        <v>1717.61</v>
      </c>
      <c r="D546" s="55">
        <f t="shared" si="129"/>
        <v>-0.13200000000000001</v>
      </c>
      <c r="E546" s="55">
        <f t="shared" si="130"/>
        <v>5.5250000000000004</v>
      </c>
      <c r="F546" s="55">
        <f t="shared" si="131"/>
        <v>-0.66</v>
      </c>
      <c r="G546" s="55">
        <f t="shared" si="132"/>
        <v>27.625000000000007</v>
      </c>
      <c r="H546" s="260">
        <f t="shared" si="133"/>
        <v>-3.8425486577278896E-4</v>
      </c>
      <c r="I546" s="260">
        <f t="shared" si="134"/>
        <v>1.6083394949959542E-2</v>
      </c>
      <c r="K546">
        <f t="shared" si="135"/>
        <v>8875</v>
      </c>
      <c r="S546" t="s">
        <v>5200</v>
      </c>
      <c r="T546">
        <v>1.288</v>
      </c>
      <c r="U546">
        <v>-0.13200000000000001</v>
      </c>
      <c r="V546">
        <v>-5.3710000000000004</v>
      </c>
      <c r="W546">
        <v>5.5250000000000004</v>
      </c>
      <c r="X546">
        <v>-1E-3</v>
      </c>
      <c r="Y546">
        <v>1E-3</v>
      </c>
      <c r="Z546">
        <v>0</v>
      </c>
      <c r="AA546">
        <v>0</v>
      </c>
    </row>
    <row r="547" spans="2:27">
      <c r="B547">
        <f>B546</f>
        <v>8875</v>
      </c>
      <c r="C547">
        <f t="shared" si="128"/>
        <v>1717.61</v>
      </c>
      <c r="D547" s="55">
        <f t="shared" si="129"/>
        <v>-0.13200000000000001</v>
      </c>
      <c r="E547" s="55">
        <f t="shared" si="130"/>
        <v>5.3789999999999996</v>
      </c>
      <c r="F547" s="55">
        <f t="shared" si="131"/>
        <v>-0.66</v>
      </c>
      <c r="G547" s="55">
        <f t="shared" si="132"/>
        <v>26.895000000000003</v>
      </c>
      <c r="H547" s="260">
        <f t="shared" si="133"/>
        <v>-3.8425486577278896E-4</v>
      </c>
      <c r="I547" s="260">
        <f t="shared" si="134"/>
        <v>1.5658385780241153E-2</v>
      </c>
      <c r="K547">
        <f t="shared" si="135"/>
        <v>8875</v>
      </c>
      <c r="S547" t="s">
        <v>5201</v>
      </c>
      <c r="T547">
        <v>-1.4430000000000001</v>
      </c>
      <c r="U547">
        <v>-0.13200000000000001</v>
      </c>
      <c r="V547">
        <v>5.18</v>
      </c>
      <c r="W547">
        <v>5.3789999999999996</v>
      </c>
      <c r="X547">
        <v>8.0000000000000002E-3</v>
      </c>
      <c r="Y547">
        <v>-1E-3</v>
      </c>
      <c r="Z547">
        <v>0</v>
      </c>
      <c r="AA547">
        <v>0</v>
      </c>
    </row>
    <row r="548" spans="2:27">
      <c r="B548">
        <f t="shared" si="136"/>
        <v>8875</v>
      </c>
      <c r="C548">
        <f t="shared" si="128"/>
        <v>1717.61</v>
      </c>
      <c r="D548" s="55">
        <f t="shared" si="129"/>
        <v>-0.13300000000000001</v>
      </c>
      <c r="E548" s="55">
        <f t="shared" si="130"/>
        <v>5.5949999999999998</v>
      </c>
      <c r="F548" s="55">
        <f t="shared" si="131"/>
        <v>-0.66500000000000004</v>
      </c>
      <c r="G548" s="55">
        <f t="shared" si="132"/>
        <v>27.975000000000001</v>
      </c>
      <c r="H548" s="260">
        <f t="shared" si="133"/>
        <v>-3.871658874831889E-4</v>
      </c>
      <c r="I548" s="260">
        <f t="shared" si="134"/>
        <v>1.6287166469687534E-2</v>
      </c>
      <c r="K548">
        <f t="shared" si="135"/>
        <v>8875</v>
      </c>
      <c r="S548" t="s">
        <v>5202</v>
      </c>
      <c r="T548">
        <v>-1.6359999999999999</v>
      </c>
      <c r="U548">
        <v>-0.13300000000000001</v>
      </c>
      <c r="V548">
        <v>-5.3490000000000002</v>
      </c>
      <c r="W548">
        <v>5.5949999999999998</v>
      </c>
      <c r="X548">
        <v>-1E-3</v>
      </c>
      <c r="Y548">
        <v>1E-3</v>
      </c>
      <c r="Z548">
        <v>0</v>
      </c>
      <c r="AA548">
        <v>0</v>
      </c>
    </row>
    <row r="549" spans="2:27">
      <c r="B549">
        <f>R549</f>
        <v>8878</v>
      </c>
      <c r="C549">
        <f t="shared" si="128"/>
        <v>1717.61</v>
      </c>
      <c r="D549" s="55">
        <f t="shared" si="129"/>
        <v>-0.13500000000000001</v>
      </c>
      <c r="E549" s="55">
        <f t="shared" si="130"/>
        <v>4.87</v>
      </c>
      <c r="F549" s="55">
        <f t="shared" si="131"/>
        <v>-0.67500000000000004</v>
      </c>
      <c r="G549" s="55">
        <f t="shared" si="132"/>
        <v>24.35</v>
      </c>
      <c r="H549" s="260">
        <f t="shared" si="133"/>
        <v>-3.9298793090398874E-4</v>
      </c>
      <c r="I549" s="260">
        <f t="shared" si="134"/>
        <v>1.4176675729647594E-2</v>
      </c>
      <c r="K549">
        <f t="shared" si="135"/>
        <v>8878</v>
      </c>
      <c r="R549">
        <v>8878</v>
      </c>
      <c r="S549" t="s">
        <v>5195</v>
      </c>
      <c r="T549">
        <v>4.5839999999999996</v>
      </c>
      <c r="U549">
        <v>-0.13500000000000001</v>
      </c>
      <c r="V549">
        <v>1.6379999999999999</v>
      </c>
      <c r="W549">
        <v>4.87</v>
      </c>
      <c r="X549">
        <v>5.0000000000000001E-3</v>
      </c>
      <c r="Y549">
        <v>0</v>
      </c>
      <c r="Z549">
        <v>0</v>
      </c>
      <c r="AA549">
        <v>0</v>
      </c>
    </row>
    <row r="550" spans="2:27">
      <c r="B550">
        <f>B549</f>
        <v>8878</v>
      </c>
      <c r="C550">
        <f t="shared" si="128"/>
        <v>1717.61</v>
      </c>
      <c r="D550" s="55">
        <f t="shared" si="129"/>
        <v>-0.13500000000000001</v>
      </c>
      <c r="E550" s="55">
        <f t="shared" si="130"/>
        <v>4.9160000000000004</v>
      </c>
      <c r="F550" s="55">
        <f t="shared" si="131"/>
        <v>-0.67500000000000004</v>
      </c>
      <c r="G550" s="55">
        <f t="shared" si="132"/>
        <v>24.580000000000002</v>
      </c>
      <c r="H550" s="260">
        <f t="shared" si="133"/>
        <v>-3.9298793090398874E-4</v>
      </c>
      <c r="I550" s="260">
        <f t="shared" si="134"/>
        <v>1.431058272832599E-2</v>
      </c>
      <c r="K550">
        <f t="shared" si="135"/>
        <v>8878</v>
      </c>
      <c r="S550" t="s">
        <v>5196</v>
      </c>
      <c r="T550">
        <v>4.532</v>
      </c>
      <c r="U550">
        <v>-0.13500000000000001</v>
      </c>
      <c r="V550">
        <v>-1.899</v>
      </c>
      <c r="W550">
        <v>4.9160000000000004</v>
      </c>
      <c r="X550">
        <v>2E-3</v>
      </c>
      <c r="Y550">
        <v>0</v>
      </c>
      <c r="Z550">
        <v>0</v>
      </c>
      <c r="AA550">
        <v>0</v>
      </c>
    </row>
    <row r="551" spans="2:27">
      <c r="B551">
        <f t="shared" ref="B551:B556" si="137">B550</f>
        <v>8878</v>
      </c>
      <c r="C551">
        <f t="shared" si="128"/>
        <v>1717.61</v>
      </c>
      <c r="D551" s="55">
        <f t="shared" si="129"/>
        <v>-0.125</v>
      </c>
      <c r="E551" s="55">
        <f t="shared" si="130"/>
        <v>4.9829999999999997</v>
      </c>
      <c r="F551" s="55">
        <f t="shared" si="131"/>
        <v>-0.625</v>
      </c>
      <c r="G551" s="55">
        <f t="shared" si="132"/>
        <v>24.914999999999999</v>
      </c>
      <c r="H551" s="260">
        <f t="shared" si="133"/>
        <v>-3.6387771379998952E-4</v>
      </c>
      <c r="I551" s="260">
        <f t="shared" si="134"/>
        <v>1.4505621182922783E-2</v>
      </c>
      <c r="K551">
        <f t="shared" si="135"/>
        <v>8878</v>
      </c>
      <c r="S551" t="s">
        <v>5197</v>
      </c>
      <c r="T551">
        <v>-4.6769999999999996</v>
      </c>
      <c r="U551">
        <v>-0.125</v>
      </c>
      <c r="V551">
        <v>1.7150000000000001</v>
      </c>
      <c r="W551">
        <v>4.9829999999999997</v>
      </c>
      <c r="X551">
        <v>5.0000000000000001E-3</v>
      </c>
      <c r="Y551">
        <v>0</v>
      </c>
      <c r="Z551">
        <v>0</v>
      </c>
      <c r="AA551">
        <v>0</v>
      </c>
    </row>
    <row r="552" spans="2:27">
      <c r="B552">
        <f t="shared" si="137"/>
        <v>8878</v>
      </c>
      <c r="C552">
        <f t="shared" si="128"/>
        <v>1717.61</v>
      </c>
      <c r="D552" s="55">
        <f t="shared" si="129"/>
        <v>-0.125</v>
      </c>
      <c r="E552" s="55">
        <f t="shared" si="130"/>
        <v>5.069</v>
      </c>
      <c r="F552" s="55">
        <f t="shared" si="131"/>
        <v>-0.625</v>
      </c>
      <c r="G552" s="55">
        <f t="shared" si="132"/>
        <v>25.345000000000002</v>
      </c>
      <c r="H552" s="260">
        <f t="shared" si="133"/>
        <v>-3.6387771379998952E-4</v>
      </c>
      <c r="I552" s="260">
        <f t="shared" si="134"/>
        <v>1.4755969050017177E-2</v>
      </c>
      <c r="K552">
        <f t="shared" si="135"/>
        <v>8878</v>
      </c>
      <c r="S552" t="s">
        <v>5198</v>
      </c>
      <c r="T552">
        <v>-4.7290000000000001</v>
      </c>
      <c r="U552">
        <v>-0.125</v>
      </c>
      <c r="V552">
        <v>-1.8220000000000001</v>
      </c>
      <c r="W552">
        <v>5.069</v>
      </c>
      <c r="X552">
        <v>2E-3</v>
      </c>
      <c r="Y552">
        <v>0</v>
      </c>
      <c r="Z552">
        <v>0</v>
      </c>
      <c r="AA552">
        <v>0</v>
      </c>
    </row>
    <row r="553" spans="2:27">
      <c r="B553">
        <f t="shared" si="137"/>
        <v>8878</v>
      </c>
      <c r="C553">
        <f t="shared" si="128"/>
        <v>1717.61</v>
      </c>
      <c r="D553" s="55">
        <f t="shared" si="129"/>
        <v>-0.13100000000000001</v>
      </c>
      <c r="E553" s="55">
        <f t="shared" si="130"/>
        <v>5.9610000000000003</v>
      </c>
      <c r="F553" s="55">
        <f t="shared" si="131"/>
        <v>-0.65500000000000003</v>
      </c>
      <c r="G553" s="55">
        <f t="shared" si="132"/>
        <v>29.805000000000007</v>
      </c>
      <c r="H553" s="260">
        <f t="shared" si="133"/>
        <v>-3.8134384406238907E-4</v>
      </c>
      <c r="I553" s="260">
        <f t="shared" si="134"/>
        <v>1.7352600415693906E-2</v>
      </c>
      <c r="K553">
        <f t="shared" si="135"/>
        <v>8878</v>
      </c>
      <c r="S553" t="s">
        <v>5199</v>
      </c>
      <c r="T553">
        <v>1.4039999999999999</v>
      </c>
      <c r="U553">
        <v>-0.13100000000000001</v>
      </c>
      <c r="V553">
        <v>5.7919999999999998</v>
      </c>
      <c r="W553">
        <v>5.9610000000000003</v>
      </c>
      <c r="X553">
        <v>8.0000000000000002E-3</v>
      </c>
      <c r="Y553">
        <v>-1E-3</v>
      </c>
      <c r="Z553">
        <v>0</v>
      </c>
      <c r="AA553">
        <v>0</v>
      </c>
    </row>
    <row r="554" spans="2:27">
      <c r="B554">
        <f t="shared" si="137"/>
        <v>8878</v>
      </c>
      <c r="C554">
        <f t="shared" si="128"/>
        <v>1717.61</v>
      </c>
      <c r="D554" s="55">
        <f t="shared" si="129"/>
        <v>-0.13200000000000001</v>
      </c>
      <c r="E554" s="55">
        <f t="shared" si="130"/>
        <v>6.1239999999999997</v>
      </c>
      <c r="F554" s="55">
        <f t="shared" si="131"/>
        <v>-0.66</v>
      </c>
      <c r="G554" s="55">
        <f t="shared" si="132"/>
        <v>30.62</v>
      </c>
      <c r="H554" s="260">
        <f t="shared" si="133"/>
        <v>-3.8425486577278896E-4</v>
      </c>
      <c r="I554" s="260">
        <f t="shared" si="134"/>
        <v>1.7827096954489089E-2</v>
      </c>
      <c r="K554">
        <f t="shared" si="135"/>
        <v>8878</v>
      </c>
      <c r="S554" t="s">
        <v>5200</v>
      </c>
      <c r="T554">
        <v>1.23</v>
      </c>
      <c r="U554">
        <v>-0.13200000000000001</v>
      </c>
      <c r="V554">
        <v>-5.9980000000000002</v>
      </c>
      <c r="W554">
        <v>6.1239999999999997</v>
      </c>
      <c r="X554">
        <v>-2E-3</v>
      </c>
      <c r="Y554">
        <v>1E-3</v>
      </c>
      <c r="Z554">
        <v>0</v>
      </c>
      <c r="AA554">
        <v>0</v>
      </c>
    </row>
    <row r="555" spans="2:27">
      <c r="B555">
        <f>B554</f>
        <v>8878</v>
      </c>
      <c r="C555">
        <f t="shared" si="128"/>
        <v>1717.61</v>
      </c>
      <c r="D555" s="55">
        <f t="shared" si="129"/>
        <v>-0.128</v>
      </c>
      <c r="E555" s="55">
        <f t="shared" si="130"/>
        <v>5.976</v>
      </c>
      <c r="F555" s="55">
        <f t="shared" si="131"/>
        <v>-0.64</v>
      </c>
      <c r="G555" s="55">
        <f t="shared" si="132"/>
        <v>29.880000000000003</v>
      </c>
      <c r="H555" s="260">
        <f t="shared" si="133"/>
        <v>-3.726107789311893E-4</v>
      </c>
      <c r="I555" s="260">
        <f t="shared" si="134"/>
        <v>1.7396265741349903E-2</v>
      </c>
      <c r="K555">
        <f t="shared" si="135"/>
        <v>8878</v>
      </c>
      <c r="S555" t="s">
        <v>5201</v>
      </c>
      <c r="T555">
        <v>-1.375</v>
      </c>
      <c r="U555">
        <v>-0.128</v>
      </c>
      <c r="V555">
        <v>5.8150000000000004</v>
      </c>
      <c r="W555">
        <v>5.976</v>
      </c>
      <c r="X555">
        <v>8.0000000000000002E-3</v>
      </c>
      <c r="Y555">
        <v>-1E-3</v>
      </c>
      <c r="Z555">
        <v>0</v>
      </c>
      <c r="AA555">
        <v>0</v>
      </c>
    </row>
    <row r="556" spans="2:27">
      <c r="B556">
        <f t="shared" si="137"/>
        <v>8878</v>
      </c>
      <c r="C556">
        <f t="shared" si="128"/>
        <v>1717.61</v>
      </c>
      <c r="D556" s="55">
        <f t="shared" si="129"/>
        <v>-0.129</v>
      </c>
      <c r="E556" s="55">
        <f t="shared" si="130"/>
        <v>6.1740000000000004</v>
      </c>
      <c r="F556" s="55">
        <f t="shared" si="131"/>
        <v>-0.64500000000000002</v>
      </c>
      <c r="G556" s="55">
        <f t="shared" si="132"/>
        <v>30.870000000000005</v>
      </c>
      <c r="H556" s="260">
        <f t="shared" si="133"/>
        <v>-3.7552180064158924E-4</v>
      </c>
      <c r="I556" s="260">
        <f t="shared" si="134"/>
        <v>1.7972648040009087E-2</v>
      </c>
      <c r="K556">
        <f t="shared" si="135"/>
        <v>8878</v>
      </c>
      <c r="S556" t="s">
        <v>5202</v>
      </c>
      <c r="T556">
        <v>-1.548</v>
      </c>
      <c r="U556">
        <v>-0.129</v>
      </c>
      <c r="V556">
        <v>-5.9749999999999996</v>
      </c>
      <c r="W556">
        <v>6.1740000000000004</v>
      </c>
      <c r="X556">
        <v>-2E-3</v>
      </c>
      <c r="Y556">
        <v>1E-3</v>
      </c>
      <c r="Z556">
        <v>0</v>
      </c>
      <c r="AA556">
        <v>0</v>
      </c>
    </row>
    <row r="557" spans="2:27">
      <c r="B557">
        <f>R557</f>
        <v>8881</v>
      </c>
      <c r="C557">
        <f t="shared" si="128"/>
        <v>1717.61</v>
      </c>
      <c r="D557" s="55">
        <f t="shared" si="129"/>
        <v>-0.13800000000000001</v>
      </c>
      <c r="E557" s="55">
        <f t="shared" si="130"/>
        <v>4.7460000000000004</v>
      </c>
      <c r="F557" s="55">
        <f t="shared" si="131"/>
        <v>-0.69000000000000006</v>
      </c>
      <c r="G557" s="55">
        <f t="shared" si="132"/>
        <v>23.730000000000004</v>
      </c>
      <c r="H557" s="260">
        <f t="shared" si="133"/>
        <v>-4.0172099603518851E-4</v>
      </c>
      <c r="I557" s="260">
        <f t="shared" si="134"/>
        <v>1.3815709037558006E-2</v>
      </c>
      <c r="K557">
        <f t="shared" si="135"/>
        <v>8881</v>
      </c>
      <c r="R557">
        <v>8881</v>
      </c>
      <c r="S557" t="s">
        <v>5195</v>
      </c>
      <c r="T557">
        <v>4.3810000000000002</v>
      </c>
      <c r="U557">
        <v>-0.13800000000000001</v>
      </c>
      <c r="V557">
        <v>1.8220000000000001</v>
      </c>
      <c r="W557">
        <v>4.7460000000000004</v>
      </c>
      <c r="X557">
        <v>5.0000000000000001E-3</v>
      </c>
      <c r="Y557">
        <v>0</v>
      </c>
      <c r="Z557">
        <v>0</v>
      </c>
      <c r="AA557">
        <v>0</v>
      </c>
    </row>
    <row r="558" spans="2:27">
      <c r="B558">
        <f>B557</f>
        <v>8881</v>
      </c>
      <c r="C558">
        <f t="shared" si="128"/>
        <v>1717.61</v>
      </c>
      <c r="D558" s="55">
        <f t="shared" si="129"/>
        <v>-0.13900000000000001</v>
      </c>
      <c r="E558" s="55">
        <f t="shared" si="130"/>
        <v>4.8120000000000003</v>
      </c>
      <c r="F558" s="55">
        <f t="shared" si="131"/>
        <v>-0.69500000000000006</v>
      </c>
      <c r="G558" s="55">
        <f t="shared" si="132"/>
        <v>24.060000000000002</v>
      </c>
      <c r="H558" s="260">
        <f t="shared" si="133"/>
        <v>-4.046320177455884E-4</v>
      </c>
      <c r="I558" s="260">
        <f t="shared" si="134"/>
        <v>1.4007836470444398E-2</v>
      </c>
      <c r="K558">
        <f t="shared" si="135"/>
        <v>8881</v>
      </c>
      <c r="S558" t="s">
        <v>5196</v>
      </c>
      <c r="T558">
        <v>4.3330000000000002</v>
      </c>
      <c r="U558">
        <v>-0.13900000000000001</v>
      </c>
      <c r="V558">
        <v>-2.089</v>
      </c>
      <c r="W558">
        <v>4.8120000000000003</v>
      </c>
      <c r="X558">
        <v>2E-3</v>
      </c>
      <c r="Y558">
        <v>0</v>
      </c>
      <c r="Z558">
        <v>0</v>
      </c>
      <c r="AA558">
        <v>0</v>
      </c>
    </row>
    <row r="559" spans="2:27">
      <c r="B559">
        <f t="shared" ref="B559:B564" si="138">B558</f>
        <v>8881</v>
      </c>
      <c r="C559">
        <f t="shared" si="128"/>
        <v>1717.61</v>
      </c>
      <c r="D559" s="55">
        <f t="shared" si="129"/>
        <v>-0.121</v>
      </c>
      <c r="E559" s="55">
        <f t="shared" si="130"/>
        <v>4.8570000000000002</v>
      </c>
      <c r="F559" s="55">
        <f t="shared" si="131"/>
        <v>-0.60499999999999998</v>
      </c>
      <c r="G559" s="55">
        <f t="shared" si="132"/>
        <v>24.285000000000004</v>
      </c>
      <c r="H559" s="260">
        <f t="shared" si="133"/>
        <v>-3.5223362695838985E-4</v>
      </c>
      <c r="I559" s="260">
        <f t="shared" si="134"/>
        <v>1.4138832447412396E-2</v>
      </c>
      <c r="K559">
        <f t="shared" si="135"/>
        <v>8881</v>
      </c>
      <c r="S559" t="s">
        <v>5197</v>
      </c>
      <c r="T559">
        <v>-4.4619999999999997</v>
      </c>
      <c r="U559">
        <v>-0.121</v>
      </c>
      <c r="V559">
        <v>1.9139999999999999</v>
      </c>
      <c r="W559">
        <v>4.8570000000000002</v>
      </c>
      <c r="X559">
        <v>5.0000000000000001E-3</v>
      </c>
      <c r="Y559">
        <v>0</v>
      </c>
      <c r="Z559">
        <v>0</v>
      </c>
      <c r="AA559">
        <v>0</v>
      </c>
    </row>
    <row r="560" spans="2:27">
      <c r="B560">
        <f t="shared" si="138"/>
        <v>8881</v>
      </c>
      <c r="C560">
        <f t="shared" si="128"/>
        <v>1717.61</v>
      </c>
      <c r="D560" s="55">
        <f t="shared" si="129"/>
        <v>-0.122</v>
      </c>
      <c r="E560" s="55">
        <f t="shared" si="130"/>
        <v>4.9329999999999998</v>
      </c>
      <c r="F560" s="55">
        <f t="shared" si="131"/>
        <v>-0.61</v>
      </c>
      <c r="G560" s="55">
        <f t="shared" si="132"/>
        <v>24.664999999999999</v>
      </c>
      <c r="H560" s="260">
        <f t="shared" si="133"/>
        <v>-3.551446486687898E-4</v>
      </c>
      <c r="I560" s="260">
        <f t="shared" si="134"/>
        <v>1.4360070097402786E-2</v>
      </c>
      <c r="K560">
        <f t="shared" si="135"/>
        <v>8881</v>
      </c>
      <c r="S560" t="s">
        <v>5198</v>
      </c>
      <c r="T560">
        <v>-4.51</v>
      </c>
      <c r="U560">
        <v>-0.122</v>
      </c>
      <c r="V560">
        <v>-1.996</v>
      </c>
      <c r="W560">
        <v>4.9329999999999998</v>
      </c>
      <c r="X560">
        <v>1E-3</v>
      </c>
      <c r="Y560">
        <v>0</v>
      </c>
      <c r="Z560">
        <v>0</v>
      </c>
      <c r="AA560">
        <v>0</v>
      </c>
    </row>
    <row r="561" spans="2:27">
      <c r="B561">
        <f t="shared" si="138"/>
        <v>8881</v>
      </c>
      <c r="C561">
        <f t="shared" si="128"/>
        <v>1717.61</v>
      </c>
      <c r="D561" s="55">
        <f t="shared" si="129"/>
        <v>-0.13100000000000001</v>
      </c>
      <c r="E561" s="55">
        <f t="shared" si="130"/>
        <v>6.5570000000000004</v>
      </c>
      <c r="F561" s="55">
        <f t="shared" si="131"/>
        <v>-0.65500000000000003</v>
      </c>
      <c r="G561" s="55">
        <f t="shared" si="132"/>
        <v>32.785000000000004</v>
      </c>
      <c r="H561" s="260">
        <f t="shared" si="133"/>
        <v>-3.8134384406238907E-4</v>
      </c>
      <c r="I561" s="260">
        <f t="shared" si="134"/>
        <v>1.9087569355092253E-2</v>
      </c>
      <c r="K561">
        <f t="shared" si="135"/>
        <v>8881</v>
      </c>
      <c r="S561" t="s">
        <v>5199</v>
      </c>
      <c r="T561">
        <v>1.3420000000000001</v>
      </c>
      <c r="U561">
        <v>-0.13100000000000001</v>
      </c>
      <c r="V561">
        <v>6.4160000000000004</v>
      </c>
      <c r="W561">
        <v>6.5570000000000004</v>
      </c>
      <c r="X561">
        <v>8.9999999999999993E-3</v>
      </c>
      <c r="Y561">
        <v>-1E-3</v>
      </c>
      <c r="Z561">
        <v>0</v>
      </c>
      <c r="AA561">
        <v>0</v>
      </c>
    </row>
    <row r="562" spans="2:27">
      <c r="B562">
        <f t="shared" si="138"/>
        <v>8881</v>
      </c>
      <c r="C562">
        <f t="shared" si="128"/>
        <v>1717.61</v>
      </c>
      <c r="D562" s="55">
        <f t="shared" si="129"/>
        <v>-0.13400000000000001</v>
      </c>
      <c r="E562" s="55">
        <f t="shared" si="130"/>
        <v>6.7249999999999996</v>
      </c>
      <c r="F562" s="55">
        <f t="shared" si="131"/>
        <v>-0.67</v>
      </c>
      <c r="G562" s="55">
        <f t="shared" si="132"/>
        <v>33.625</v>
      </c>
      <c r="H562" s="260">
        <f t="shared" si="133"/>
        <v>-3.9007690919358879E-4</v>
      </c>
      <c r="I562" s="260">
        <f t="shared" si="134"/>
        <v>1.9576621002439436E-2</v>
      </c>
      <c r="K562">
        <f t="shared" si="135"/>
        <v>8881</v>
      </c>
      <c r="S562" t="s">
        <v>5200</v>
      </c>
      <c r="T562">
        <v>1.1819999999999999</v>
      </c>
      <c r="U562">
        <v>-0.13400000000000001</v>
      </c>
      <c r="V562">
        <v>-6.6189999999999998</v>
      </c>
      <c r="W562">
        <v>6.7249999999999996</v>
      </c>
      <c r="X562">
        <v>-2E-3</v>
      </c>
      <c r="Y562">
        <v>1E-3</v>
      </c>
      <c r="Z562">
        <v>0</v>
      </c>
      <c r="AA562">
        <v>0</v>
      </c>
    </row>
    <row r="563" spans="2:27">
      <c r="B563">
        <f>B562</f>
        <v>8881</v>
      </c>
      <c r="C563">
        <f t="shared" si="128"/>
        <v>1717.61</v>
      </c>
      <c r="D563" s="55">
        <f t="shared" si="129"/>
        <v>-0.126</v>
      </c>
      <c r="E563" s="55">
        <f t="shared" si="130"/>
        <v>6.577</v>
      </c>
      <c r="F563" s="55">
        <f t="shared" si="131"/>
        <v>-0.63</v>
      </c>
      <c r="G563" s="55">
        <f t="shared" si="132"/>
        <v>32.885000000000005</v>
      </c>
      <c r="H563" s="260">
        <f t="shared" si="133"/>
        <v>-3.6678873551038946E-4</v>
      </c>
      <c r="I563" s="260">
        <f t="shared" si="134"/>
        <v>1.9145789789300253E-2</v>
      </c>
      <c r="K563">
        <f t="shared" si="135"/>
        <v>8881</v>
      </c>
      <c r="S563" t="s">
        <v>5201</v>
      </c>
      <c r="T563">
        <v>-1.3109999999999999</v>
      </c>
      <c r="U563">
        <v>-0.126</v>
      </c>
      <c r="V563">
        <v>6.444</v>
      </c>
      <c r="W563">
        <v>6.577</v>
      </c>
      <c r="X563">
        <v>8.9999999999999993E-3</v>
      </c>
      <c r="Y563">
        <v>-1E-3</v>
      </c>
      <c r="Z563">
        <v>0</v>
      </c>
      <c r="AA563">
        <v>0</v>
      </c>
    </row>
    <row r="564" spans="2:27">
      <c r="B564">
        <f t="shared" si="138"/>
        <v>8881</v>
      </c>
      <c r="C564">
        <f t="shared" si="128"/>
        <v>1717.61</v>
      </c>
      <c r="D564" s="55">
        <f t="shared" si="129"/>
        <v>-0.129</v>
      </c>
      <c r="E564" s="55">
        <f t="shared" si="130"/>
        <v>6.7549999999999999</v>
      </c>
      <c r="F564" s="55">
        <f t="shared" si="131"/>
        <v>-0.64500000000000002</v>
      </c>
      <c r="G564" s="55">
        <f t="shared" si="132"/>
        <v>33.775000000000006</v>
      </c>
      <c r="H564" s="260">
        <f t="shared" si="133"/>
        <v>-3.7552180064158924E-4</v>
      </c>
      <c r="I564" s="260">
        <f t="shared" si="134"/>
        <v>1.9663951653751437E-2</v>
      </c>
      <c r="K564">
        <f t="shared" si="135"/>
        <v>8881</v>
      </c>
      <c r="S564" t="s">
        <v>5202</v>
      </c>
      <c r="T564">
        <v>-1.4710000000000001</v>
      </c>
      <c r="U564">
        <v>-0.129</v>
      </c>
      <c r="V564">
        <v>-6.5910000000000002</v>
      </c>
      <c r="W564">
        <v>6.7549999999999999</v>
      </c>
      <c r="X564">
        <v>-2E-3</v>
      </c>
      <c r="Y564">
        <v>1E-3</v>
      </c>
      <c r="Z564">
        <v>0</v>
      </c>
      <c r="AA564">
        <v>0</v>
      </c>
    </row>
    <row r="565" spans="2:27">
      <c r="B565">
        <f>R565</f>
        <v>8884</v>
      </c>
      <c r="C565">
        <f t="shared" si="128"/>
        <v>1717.61</v>
      </c>
      <c r="D565" s="55">
        <f t="shared" si="129"/>
        <v>-0.129</v>
      </c>
      <c r="E565" s="55">
        <f t="shared" si="130"/>
        <v>4.617</v>
      </c>
      <c r="F565" s="55">
        <f t="shared" si="131"/>
        <v>-0.64500000000000002</v>
      </c>
      <c r="G565" s="55">
        <f t="shared" si="132"/>
        <v>23.085000000000001</v>
      </c>
      <c r="H565" s="260">
        <f t="shared" si="133"/>
        <v>-3.7552180064158924E-4</v>
      </c>
      <c r="I565" s="260">
        <f t="shared" si="134"/>
        <v>1.3440187236916415E-2</v>
      </c>
      <c r="K565">
        <f t="shared" si="135"/>
        <v>8884</v>
      </c>
      <c r="R565">
        <v>8884</v>
      </c>
      <c r="S565" t="s">
        <v>5195</v>
      </c>
      <c r="T565">
        <v>4.1559999999999997</v>
      </c>
      <c r="U565">
        <v>-0.129</v>
      </c>
      <c r="V565">
        <v>2.0070000000000001</v>
      </c>
      <c r="W565">
        <v>4.617</v>
      </c>
      <c r="X565">
        <v>5.0000000000000001E-3</v>
      </c>
      <c r="Y565">
        <v>0</v>
      </c>
      <c r="Z565">
        <v>0</v>
      </c>
      <c r="AA565">
        <v>0</v>
      </c>
    </row>
    <row r="566" spans="2:27">
      <c r="B566">
        <f>B565</f>
        <v>8884</v>
      </c>
      <c r="C566">
        <f t="shared" si="128"/>
        <v>1717.61</v>
      </c>
      <c r="D566" s="55">
        <f t="shared" si="129"/>
        <v>-0.13100000000000001</v>
      </c>
      <c r="E566" s="55">
        <f t="shared" si="130"/>
        <v>4.6950000000000003</v>
      </c>
      <c r="F566" s="55">
        <f t="shared" si="131"/>
        <v>-0.65500000000000003</v>
      </c>
      <c r="G566" s="55">
        <f t="shared" si="132"/>
        <v>23.475000000000001</v>
      </c>
      <c r="H566" s="260">
        <f t="shared" si="133"/>
        <v>-3.8134384406238907E-4</v>
      </c>
      <c r="I566" s="260">
        <f t="shared" si="134"/>
        <v>1.3667246930327608E-2</v>
      </c>
      <c r="K566">
        <f t="shared" si="135"/>
        <v>8884</v>
      </c>
      <c r="S566" t="s">
        <v>5196</v>
      </c>
      <c r="T566">
        <v>4.1130000000000004</v>
      </c>
      <c r="U566">
        <v>-0.13100000000000001</v>
      </c>
      <c r="V566">
        <v>-2.2599999999999998</v>
      </c>
      <c r="W566">
        <v>4.6950000000000003</v>
      </c>
      <c r="X566">
        <v>1E-3</v>
      </c>
      <c r="Y566">
        <v>0</v>
      </c>
      <c r="Z566">
        <v>0</v>
      </c>
      <c r="AA566">
        <v>0</v>
      </c>
    </row>
    <row r="567" spans="2:27">
      <c r="B567">
        <f t="shared" ref="B567:B572" si="139">B566</f>
        <v>8884</v>
      </c>
      <c r="C567">
        <f t="shared" si="128"/>
        <v>1717.61</v>
      </c>
      <c r="D567" s="55">
        <f t="shared" si="129"/>
        <v>-0.13300000000000001</v>
      </c>
      <c r="E567" s="55">
        <f t="shared" si="130"/>
        <v>4.718</v>
      </c>
      <c r="F567" s="55">
        <f t="shared" si="131"/>
        <v>-0.66500000000000004</v>
      </c>
      <c r="G567" s="55">
        <f t="shared" si="132"/>
        <v>23.59</v>
      </c>
      <c r="H567" s="260">
        <f t="shared" si="133"/>
        <v>-3.871658874831889E-4</v>
      </c>
      <c r="I567" s="260">
        <f t="shared" si="134"/>
        <v>1.3734200429666806E-2</v>
      </c>
      <c r="K567">
        <f t="shared" si="135"/>
        <v>8884</v>
      </c>
      <c r="S567" t="s">
        <v>5197</v>
      </c>
      <c r="T567">
        <v>-4.2309999999999999</v>
      </c>
      <c r="U567">
        <v>-0.13300000000000001</v>
      </c>
      <c r="V567">
        <v>2.0819999999999999</v>
      </c>
      <c r="W567">
        <v>4.718</v>
      </c>
      <c r="X567">
        <v>5.0000000000000001E-3</v>
      </c>
      <c r="Y567">
        <v>0</v>
      </c>
      <c r="Z567">
        <v>0</v>
      </c>
      <c r="AA567">
        <v>0</v>
      </c>
    </row>
    <row r="568" spans="2:27">
      <c r="B568">
        <f t="shared" si="139"/>
        <v>8884</v>
      </c>
      <c r="C568">
        <f t="shared" si="128"/>
        <v>1717.61</v>
      </c>
      <c r="D568" s="55">
        <f t="shared" si="129"/>
        <v>-0.13400000000000001</v>
      </c>
      <c r="E568" s="55">
        <f t="shared" si="130"/>
        <v>4.8029999999999999</v>
      </c>
      <c r="F568" s="55">
        <f t="shared" si="131"/>
        <v>-0.67</v>
      </c>
      <c r="G568" s="55">
        <f t="shared" si="132"/>
        <v>24.015000000000001</v>
      </c>
      <c r="H568" s="260">
        <f t="shared" si="133"/>
        <v>-3.9007690919358879E-4</v>
      </c>
      <c r="I568" s="260">
        <f t="shared" si="134"/>
        <v>1.3981637275050798E-2</v>
      </c>
      <c r="K568">
        <f t="shared" si="135"/>
        <v>8884</v>
      </c>
      <c r="S568" t="s">
        <v>5198</v>
      </c>
      <c r="T568">
        <v>-4.2750000000000004</v>
      </c>
      <c r="U568">
        <v>-0.13400000000000001</v>
      </c>
      <c r="V568">
        <v>-2.1859999999999999</v>
      </c>
      <c r="W568">
        <v>4.8029999999999999</v>
      </c>
      <c r="X568">
        <v>2E-3</v>
      </c>
      <c r="Y568">
        <v>0</v>
      </c>
      <c r="Z568">
        <v>0</v>
      </c>
      <c r="AA568">
        <v>0</v>
      </c>
    </row>
    <row r="569" spans="2:27">
      <c r="B569">
        <f t="shared" si="139"/>
        <v>8884</v>
      </c>
      <c r="C569">
        <f t="shared" si="128"/>
        <v>1717.61</v>
      </c>
      <c r="D569" s="55">
        <f t="shared" si="129"/>
        <v>-0.129</v>
      </c>
      <c r="E569" s="55">
        <f t="shared" si="130"/>
        <v>7.1280000000000001</v>
      </c>
      <c r="F569" s="55">
        <f t="shared" si="131"/>
        <v>-0.64500000000000002</v>
      </c>
      <c r="G569" s="55">
        <f t="shared" si="132"/>
        <v>35.64</v>
      </c>
      <c r="H569" s="260">
        <f t="shared" si="133"/>
        <v>-3.7552180064158924E-4</v>
      </c>
      <c r="I569" s="260">
        <f t="shared" si="134"/>
        <v>2.0749762751730603E-2</v>
      </c>
      <c r="K569">
        <f t="shared" si="135"/>
        <v>8884</v>
      </c>
      <c r="S569" t="s">
        <v>5199</v>
      </c>
      <c r="T569">
        <v>1.2709999999999999</v>
      </c>
      <c r="U569">
        <v>-0.129</v>
      </c>
      <c r="V569">
        <v>7.0129999999999999</v>
      </c>
      <c r="W569">
        <v>7.1280000000000001</v>
      </c>
      <c r="X569">
        <v>8.9999999999999993E-3</v>
      </c>
      <c r="Y569">
        <v>-1E-3</v>
      </c>
      <c r="Z569">
        <v>0</v>
      </c>
      <c r="AA569">
        <v>0</v>
      </c>
    </row>
    <row r="570" spans="2:27">
      <c r="B570">
        <f t="shared" si="139"/>
        <v>8884</v>
      </c>
      <c r="C570">
        <f t="shared" si="128"/>
        <v>1717.61</v>
      </c>
      <c r="D570" s="55">
        <f t="shared" si="129"/>
        <v>-0.13300000000000001</v>
      </c>
      <c r="E570" s="55">
        <f t="shared" si="130"/>
        <v>7.3019999999999996</v>
      </c>
      <c r="F570" s="55">
        <f t="shared" si="131"/>
        <v>-0.66500000000000004</v>
      </c>
      <c r="G570" s="55">
        <f t="shared" si="132"/>
        <v>36.51</v>
      </c>
      <c r="H570" s="260">
        <f t="shared" si="133"/>
        <v>-3.871658874831889E-4</v>
      </c>
      <c r="I570" s="260">
        <f t="shared" si="134"/>
        <v>2.1256280529340189E-2</v>
      </c>
      <c r="K570">
        <f t="shared" si="135"/>
        <v>8884</v>
      </c>
      <c r="S570" t="s">
        <v>5200</v>
      </c>
      <c r="T570">
        <v>1.127</v>
      </c>
      <c r="U570">
        <v>-0.13300000000000001</v>
      </c>
      <c r="V570">
        <v>-7.2130000000000001</v>
      </c>
      <c r="W570">
        <v>7.3019999999999996</v>
      </c>
      <c r="X570">
        <v>-3.0000000000000001E-3</v>
      </c>
      <c r="Y570">
        <v>1E-3</v>
      </c>
      <c r="Z570">
        <v>0</v>
      </c>
      <c r="AA570">
        <v>0</v>
      </c>
    </row>
    <row r="571" spans="2:27">
      <c r="B571">
        <f>B570</f>
        <v>8884</v>
      </c>
      <c r="C571">
        <f t="shared" si="128"/>
        <v>1717.61</v>
      </c>
      <c r="D571" s="55">
        <f t="shared" si="129"/>
        <v>-0.13100000000000001</v>
      </c>
      <c r="E571" s="55">
        <f t="shared" si="130"/>
        <v>7.1459999999999999</v>
      </c>
      <c r="F571" s="55">
        <f t="shared" si="131"/>
        <v>-0.65500000000000003</v>
      </c>
      <c r="G571" s="55">
        <f t="shared" si="132"/>
        <v>35.729999999999997</v>
      </c>
      <c r="H571" s="260">
        <f t="shared" si="133"/>
        <v>-3.8134384406238907E-4</v>
      </c>
      <c r="I571" s="260">
        <f t="shared" si="134"/>
        <v>2.0802161142517799E-2</v>
      </c>
      <c r="K571">
        <f t="shared" si="135"/>
        <v>8884</v>
      </c>
      <c r="S571" t="s">
        <v>5201</v>
      </c>
      <c r="T571">
        <v>-1.2450000000000001</v>
      </c>
      <c r="U571">
        <v>-0.13100000000000001</v>
      </c>
      <c r="V571">
        <v>7.0350000000000001</v>
      </c>
      <c r="W571">
        <v>7.1459999999999999</v>
      </c>
      <c r="X571">
        <v>8.9999999999999993E-3</v>
      </c>
      <c r="Y571">
        <v>-1E-3</v>
      </c>
      <c r="Z571">
        <v>0</v>
      </c>
      <c r="AA571">
        <v>0</v>
      </c>
    </row>
    <row r="572" spans="2:27">
      <c r="B572">
        <f t="shared" si="139"/>
        <v>8884</v>
      </c>
      <c r="C572">
        <f t="shared" si="128"/>
        <v>1717.61</v>
      </c>
      <c r="D572" s="55">
        <f t="shared" si="129"/>
        <v>-0.13400000000000001</v>
      </c>
      <c r="E572" s="55">
        <f t="shared" si="130"/>
        <v>7.3250000000000002</v>
      </c>
      <c r="F572" s="55">
        <f t="shared" si="131"/>
        <v>-0.67</v>
      </c>
      <c r="G572" s="55">
        <f t="shared" si="132"/>
        <v>36.625000000000007</v>
      </c>
      <c r="H572" s="260">
        <f t="shared" si="133"/>
        <v>-3.9007690919358879E-4</v>
      </c>
      <c r="I572" s="260">
        <f t="shared" si="134"/>
        <v>2.1323234028679392E-2</v>
      </c>
      <c r="K572">
        <f t="shared" si="135"/>
        <v>8884</v>
      </c>
      <c r="S572" t="s">
        <v>5202</v>
      </c>
      <c r="T572">
        <v>-1.39</v>
      </c>
      <c r="U572">
        <v>-0.13400000000000001</v>
      </c>
      <c r="V572">
        <v>-7.1909999999999998</v>
      </c>
      <c r="W572">
        <v>7.3250000000000002</v>
      </c>
      <c r="X572">
        <v>-3.0000000000000001E-3</v>
      </c>
      <c r="Y572">
        <v>1E-3</v>
      </c>
      <c r="Z572">
        <v>0</v>
      </c>
      <c r="AA572">
        <v>0</v>
      </c>
    </row>
    <row r="573" spans="2:27">
      <c r="B573">
        <f>R573</f>
        <v>8887</v>
      </c>
      <c r="C573">
        <f t="shared" si="128"/>
        <v>1717.61</v>
      </c>
      <c r="D573" s="55">
        <f t="shared" si="129"/>
        <v>-0.124</v>
      </c>
      <c r="E573" s="55">
        <f t="shared" si="130"/>
        <v>4.4749999999999996</v>
      </c>
      <c r="F573" s="55">
        <f t="shared" si="131"/>
        <v>-0.62</v>
      </c>
      <c r="G573" s="55">
        <f t="shared" si="132"/>
        <v>22.375</v>
      </c>
      <c r="H573" s="260">
        <f t="shared" si="133"/>
        <v>-3.6096669208958963E-4</v>
      </c>
      <c r="I573" s="260">
        <f t="shared" si="134"/>
        <v>1.3026822154039625E-2</v>
      </c>
      <c r="K573">
        <f t="shared" si="135"/>
        <v>8887</v>
      </c>
      <c r="R573">
        <v>8887</v>
      </c>
      <c r="S573" t="s">
        <v>5195</v>
      </c>
      <c r="T573">
        <v>3.9180000000000001</v>
      </c>
      <c r="U573">
        <v>-0.124</v>
      </c>
      <c r="V573">
        <v>2.1579999999999999</v>
      </c>
      <c r="W573">
        <v>4.4749999999999996</v>
      </c>
      <c r="X573">
        <v>5.0000000000000001E-3</v>
      </c>
      <c r="Y573">
        <v>0</v>
      </c>
      <c r="Z573">
        <v>0</v>
      </c>
      <c r="AA573">
        <v>0</v>
      </c>
    </row>
    <row r="574" spans="2:27">
      <c r="B574">
        <f>B573</f>
        <v>8887</v>
      </c>
      <c r="C574">
        <f t="shared" si="128"/>
        <v>1717.61</v>
      </c>
      <c r="D574" s="55">
        <f t="shared" si="129"/>
        <v>-0.125</v>
      </c>
      <c r="E574" s="55">
        <f t="shared" si="130"/>
        <v>4.5659999999999998</v>
      </c>
      <c r="F574" s="55">
        <f t="shared" si="131"/>
        <v>-0.625</v>
      </c>
      <c r="G574" s="55">
        <f t="shared" si="132"/>
        <v>22.830000000000002</v>
      </c>
      <c r="H574" s="260">
        <f t="shared" si="133"/>
        <v>-3.6387771379998952E-4</v>
      </c>
      <c r="I574" s="260">
        <f t="shared" si="134"/>
        <v>1.329172512968602E-2</v>
      </c>
      <c r="K574">
        <f t="shared" si="135"/>
        <v>8887</v>
      </c>
      <c r="S574" t="s">
        <v>5196</v>
      </c>
      <c r="T574">
        <v>3.88</v>
      </c>
      <c r="U574">
        <v>-0.125</v>
      </c>
      <c r="V574">
        <v>-2.403</v>
      </c>
      <c r="W574">
        <v>4.5659999999999998</v>
      </c>
      <c r="X574">
        <v>1E-3</v>
      </c>
      <c r="Y574">
        <v>0</v>
      </c>
      <c r="Z574">
        <v>0</v>
      </c>
      <c r="AA574">
        <v>0</v>
      </c>
    </row>
    <row r="575" spans="2:27">
      <c r="B575">
        <f t="shared" ref="B575:B580" si="140">B574</f>
        <v>8887</v>
      </c>
      <c r="C575">
        <f t="shared" si="128"/>
        <v>1717.61</v>
      </c>
      <c r="D575" s="55">
        <f t="shared" si="129"/>
        <v>-0.14099999999999999</v>
      </c>
      <c r="E575" s="55">
        <f t="shared" si="130"/>
        <v>4.5659999999999998</v>
      </c>
      <c r="F575" s="55">
        <f t="shared" si="131"/>
        <v>-0.70499999999999996</v>
      </c>
      <c r="G575" s="55">
        <f t="shared" si="132"/>
        <v>22.830000000000002</v>
      </c>
      <c r="H575" s="260">
        <f t="shared" si="133"/>
        <v>-4.1045406116638818E-4</v>
      </c>
      <c r="I575" s="260">
        <f t="shared" si="134"/>
        <v>1.329172512968602E-2</v>
      </c>
      <c r="K575">
        <f t="shared" si="135"/>
        <v>8887</v>
      </c>
      <c r="S575" t="s">
        <v>5197</v>
      </c>
      <c r="T575">
        <v>-3.9889999999999999</v>
      </c>
      <c r="U575">
        <v>-0.14099999999999999</v>
      </c>
      <c r="V575">
        <v>2.2189999999999999</v>
      </c>
      <c r="W575">
        <v>4.5659999999999998</v>
      </c>
      <c r="X575">
        <v>6.0000000000000001E-3</v>
      </c>
      <c r="Y575">
        <v>0</v>
      </c>
      <c r="Z575">
        <v>0</v>
      </c>
      <c r="AA575">
        <v>0</v>
      </c>
    </row>
    <row r="576" spans="2:27">
      <c r="B576">
        <f t="shared" si="140"/>
        <v>8887</v>
      </c>
      <c r="C576">
        <f t="shared" si="128"/>
        <v>1717.61</v>
      </c>
      <c r="D576" s="55">
        <f t="shared" si="129"/>
        <v>-0.14199999999999999</v>
      </c>
      <c r="E576" s="55">
        <f t="shared" si="130"/>
        <v>4.6609999999999996</v>
      </c>
      <c r="F576" s="55">
        <f t="shared" si="131"/>
        <v>-0.71</v>
      </c>
      <c r="G576" s="55">
        <f t="shared" si="132"/>
        <v>23.305</v>
      </c>
      <c r="H576" s="260">
        <f t="shared" si="133"/>
        <v>-4.1336508287678813E-4</v>
      </c>
      <c r="I576" s="260">
        <f t="shared" si="134"/>
        <v>1.356827219217401E-2</v>
      </c>
      <c r="K576">
        <f t="shared" si="135"/>
        <v>8887</v>
      </c>
      <c r="S576" t="s">
        <v>5198</v>
      </c>
      <c r="T576">
        <v>-4.0270000000000001</v>
      </c>
      <c r="U576">
        <v>-0.14199999999999999</v>
      </c>
      <c r="V576">
        <v>-2.343</v>
      </c>
      <c r="W576">
        <v>4.6609999999999996</v>
      </c>
      <c r="X576">
        <v>2E-3</v>
      </c>
      <c r="Y576">
        <v>0</v>
      </c>
      <c r="Z576">
        <v>0</v>
      </c>
      <c r="AA576">
        <v>0</v>
      </c>
    </row>
    <row r="577" spans="2:27">
      <c r="B577">
        <f t="shared" si="140"/>
        <v>8887</v>
      </c>
      <c r="C577">
        <f t="shared" si="128"/>
        <v>1717.61</v>
      </c>
      <c r="D577" s="55">
        <f t="shared" si="129"/>
        <v>-0.128</v>
      </c>
      <c r="E577" s="55">
        <f t="shared" si="130"/>
        <v>7.5970000000000004</v>
      </c>
      <c r="F577" s="55">
        <f t="shared" si="131"/>
        <v>-0.64</v>
      </c>
      <c r="G577" s="55">
        <f t="shared" si="132"/>
        <v>37.984999999999999</v>
      </c>
      <c r="H577" s="260">
        <f t="shared" si="133"/>
        <v>-3.726107789311893E-4</v>
      </c>
      <c r="I577" s="260">
        <f t="shared" si="134"/>
        <v>2.2115031933908163E-2</v>
      </c>
      <c r="K577">
        <f t="shared" si="135"/>
        <v>8887</v>
      </c>
      <c r="S577" t="s">
        <v>5199</v>
      </c>
      <c r="T577">
        <v>1.1950000000000001</v>
      </c>
      <c r="U577">
        <v>-0.128</v>
      </c>
      <c r="V577">
        <v>7.5010000000000003</v>
      </c>
      <c r="W577">
        <v>7.5970000000000004</v>
      </c>
      <c r="X577">
        <v>0.01</v>
      </c>
      <c r="Y577">
        <v>-1E-3</v>
      </c>
      <c r="Z577">
        <v>0</v>
      </c>
      <c r="AA577">
        <v>0</v>
      </c>
    </row>
    <row r="578" spans="2:27">
      <c r="B578">
        <f t="shared" si="140"/>
        <v>8887</v>
      </c>
      <c r="C578">
        <f t="shared" si="128"/>
        <v>1717.61</v>
      </c>
      <c r="D578" s="55">
        <f t="shared" si="129"/>
        <v>-0.13200000000000001</v>
      </c>
      <c r="E578" s="55">
        <f t="shared" si="130"/>
        <v>7.7789999999999999</v>
      </c>
      <c r="F578" s="55">
        <f t="shared" si="131"/>
        <v>-0.66</v>
      </c>
      <c r="G578" s="55">
        <f t="shared" si="132"/>
        <v>38.895000000000003</v>
      </c>
      <c r="H578" s="260">
        <f t="shared" si="133"/>
        <v>-3.8425486577278896E-4</v>
      </c>
      <c r="I578" s="260">
        <f t="shared" si="134"/>
        <v>2.2644837885200952E-2</v>
      </c>
      <c r="K578">
        <f t="shared" si="135"/>
        <v>8887</v>
      </c>
      <c r="S578" t="s">
        <v>5200</v>
      </c>
      <c r="T578">
        <v>1.0680000000000001</v>
      </c>
      <c r="U578">
        <v>-0.13200000000000001</v>
      </c>
      <c r="V578">
        <v>-7.7039999999999997</v>
      </c>
      <c r="W578">
        <v>7.7789999999999999</v>
      </c>
      <c r="X578">
        <v>-3.0000000000000001E-3</v>
      </c>
      <c r="Y578">
        <v>1E-3</v>
      </c>
      <c r="Z578">
        <v>0</v>
      </c>
      <c r="AA578">
        <v>0</v>
      </c>
    </row>
    <row r="579" spans="2:27">
      <c r="B579">
        <f>B578</f>
        <v>8887</v>
      </c>
      <c r="C579">
        <f t="shared" si="128"/>
        <v>1717.61</v>
      </c>
      <c r="D579" s="55">
        <f t="shared" si="129"/>
        <v>-0.13300000000000001</v>
      </c>
      <c r="E579" s="55">
        <f t="shared" si="130"/>
        <v>7.6120000000000001</v>
      </c>
      <c r="F579" s="55">
        <f t="shared" si="131"/>
        <v>-0.66500000000000004</v>
      </c>
      <c r="G579" s="55">
        <f t="shared" si="132"/>
        <v>38.06</v>
      </c>
      <c r="H579" s="260">
        <f t="shared" si="133"/>
        <v>-3.871658874831889E-4</v>
      </c>
      <c r="I579" s="260">
        <f t="shared" si="134"/>
        <v>2.2158697259564163E-2</v>
      </c>
      <c r="K579">
        <f t="shared" si="135"/>
        <v>8887</v>
      </c>
      <c r="S579" t="s">
        <v>5201</v>
      </c>
      <c r="T579">
        <v>-1.177</v>
      </c>
      <c r="U579">
        <v>-0.13300000000000001</v>
      </c>
      <c r="V579">
        <v>7.5190000000000001</v>
      </c>
      <c r="W579">
        <v>7.6120000000000001</v>
      </c>
      <c r="X579">
        <v>0.01</v>
      </c>
      <c r="Y579">
        <v>-1E-3</v>
      </c>
      <c r="Z579">
        <v>0</v>
      </c>
      <c r="AA579">
        <v>0</v>
      </c>
    </row>
    <row r="580" spans="2:27">
      <c r="B580">
        <f t="shared" si="140"/>
        <v>8887</v>
      </c>
      <c r="C580">
        <f t="shared" si="128"/>
        <v>1717.61</v>
      </c>
      <c r="D580" s="55">
        <f t="shared" si="129"/>
        <v>-0.13800000000000001</v>
      </c>
      <c r="E580" s="55">
        <f t="shared" si="130"/>
        <v>7.7969999999999997</v>
      </c>
      <c r="F580" s="55">
        <f t="shared" si="131"/>
        <v>-0.69000000000000006</v>
      </c>
      <c r="G580" s="55">
        <f t="shared" si="132"/>
        <v>38.984999999999999</v>
      </c>
      <c r="H580" s="260">
        <f t="shared" si="133"/>
        <v>-4.0172099603518851E-4</v>
      </c>
      <c r="I580" s="260">
        <f t="shared" si="134"/>
        <v>2.2697236275988148E-2</v>
      </c>
      <c r="K580">
        <f t="shared" si="135"/>
        <v>8887</v>
      </c>
      <c r="S580" t="s">
        <v>5202</v>
      </c>
      <c r="T580">
        <v>-1.304</v>
      </c>
      <c r="U580">
        <v>-0.13800000000000001</v>
      </c>
      <c r="V580">
        <v>-7.6859999999999999</v>
      </c>
      <c r="W580">
        <v>7.7969999999999997</v>
      </c>
      <c r="X580">
        <v>-3.0000000000000001E-3</v>
      </c>
      <c r="Y580">
        <v>1E-3</v>
      </c>
      <c r="Z580">
        <v>0</v>
      </c>
      <c r="AA580">
        <v>0</v>
      </c>
    </row>
    <row r="581" spans="2:27">
      <c r="B581">
        <f>R581</f>
        <v>8890</v>
      </c>
      <c r="C581">
        <f t="shared" si="128"/>
        <v>1717.61</v>
      </c>
      <c r="D581" s="55">
        <f t="shared" si="129"/>
        <v>-9.5000000000000001E-2</v>
      </c>
      <c r="E581" s="55">
        <f t="shared" si="130"/>
        <v>4.359</v>
      </c>
      <c r="F581" s="55">
        <f t="shared" si="131"/>
        <v>-0.47500000000000009</v>
      </c>
      <c r="G581" s="55">
        <f t="shared" si="132"/>
        <v>21.795000000000002</v>
      </c>
      <c r="H581" s="260">
        <f t="shared" si="133"/>
        <v>-2.7654706248799208E-4</v>
      </c>
      <c r="I581" s="260">
        <f t="shared" si="134"/>
        <v>1.2689143635633237E-2</v>
      </c>
      <c r="K581">
        <f t="shared" si="135"/>
        <v>8890</v>
      </c>
      <c r="R581">
        <v>8890</v>
      </c>
      <c r="S581" t="s">
        <v>5195</v>
      </c>
      <c r="T581">
        <v>3.6859999999999999</v>
      </c>
      <c r="U581">
        <v>-9.5000000000000001E-2</v>
      </c>
      <c r="V581">
        <v>2.3250000000000002</v>
      </c>
      <c r="W581">
        <v>4.359</v>
      </c>
      <c r="X581">
        <v>4.0000000000000001E-3</v>
      </c>
      <c r="Y581">
        <v>0</v>
      </c>
      <c r="Z581">
        <v>0</v>
      </c>
      <c r="AA581">
        <v>0</v>
      </c>
    </row>
    <row r="582" spans="2:27">
      <c r="B582">
        <f>B581</f>
        <v>8890</v>
      </c>
      <c r="C582">
        <f t="shared" si="128"/>
        <v>1717.61</v>
      </c>
      <c r="D582" s="55">
        <f t="shared" si="129"/>
        <v>-9.6000000000000002E-2</v>
      </c>
      <c r="E582" s="55">
        <f t="shared" si="130"/>
        <v>4.3869999999999996</v>
      </c>
      <c r="F582" s="55">
        <f t="shared" si="131"/>
        <v>-0.48000000000000009</v>
      </c>
      <c r="G582" s="55">
        <f t="shared" si="132"/>
        <v>21.934999999999999</v>
      </c>
      <c r="H582" s="260">
        <f t="shared" si="133"/>
        <v>-2.7945808419839203E-4</v>
      </c>
      <c r="I582" s="260">
        <f t="shared" si="134"/>
        <v>1.2770652243524432E-2</v>
      </c>
      <c r="K582">
        <f t="shared" si="135"/>
        <v>8890</v>
      </c>
      <c r="S582" t="s">
        <v>5196</v>
      </c>
      <c r="T582">
        <v>3.653</v>
      </c>
      <c r="U582">
        <v>-9.6000000000000002E-2</v>
      </c>
      <c r="V582">
        <v>-2.427</v>
      </c>
      <c r="W582">
        <v>4.3869999999999996</v>
      </c>
      <c r="X582">
        <v>0</v>
      </c>
      <c r="Y582">
        <v>0</v>
      </c>
      <c r="Z582">
        <v>0</v>
      </c>
      <c r="AA582">
        <v>0</v>
      </c>
    </row>
    <row r="583" spans="2:27">
      <c r="B583">
        <f t="shared" ref="B583:B588" si="141">B582</f>
        <v>8890</v>
      </c>
      <c r="C583">
        <f t="shared" si="128"/>
        <v>1717.61</v>
      </c>
      <c r="D583" s="55">
        <f t="shared" si="129"/>
        <v>-0.14099999999999999</v>
      </c>
      <c r="E583" s="55">
        <f t="shared" si="130"/>
        <v>4.3639999999999999</v>
      </c>
      <c r="F583" s="55">
        <f t="shared" si="131"/>
        <v>-0.70499999999999996</v>
      </c>
      <c r="G583" s="55">
        <f t="shared" si="132"/>
        <v>21.82</v>
      </c>
      <c r="H583" s="260">
        <f t="shared" si="133"/>
        <v>-4.1045406116638818E-4</v>
      </c>
      <c r="I583" s="260">
        <f t="shared" si="134"/>
        <v>1.2703698744185235E-2</v>
      </c>
      <c r="K583">
        <f t="shared" si="135"/>
        <v>8890</v>
      </c>
      <c r="S583" t="s">
        <v>5197</v>
      </c>
      <c r="T583">
        <v>-3.73</v>
      </c>
      <c r="U583">
        <v>-0.14099999999999999</v>
      </c>
      <c r="V583">
        <v>2.2599999999999998</v>
      </c>
      <c r="W583">
        <v>4.3639999999999999</v>
      </c>
      <c r="X583">
        <v>6.0000000000000001E-3</v>
      </c>
      <c r="Y583">
        <v>0</v>
      </c>
      <c r="Z583">
        <v>0</v>
      </c>
      <c r="AA583">
        <v>0</v>
      </c>
    </row>
    <row r="584" spans="2:27">
      <c r="B584">
        <f t="shared" si="141"/>
        <v>8890</v>
      </c>
      <c r="C584">
        <f t="shared" si="128"/>
        <v>1717.61</v>
      </c>
      <c r="D584" s="55">
        <f t="shared" si="129"/>
        <v>-0.14199999999999999</v>
      </c>
      <c r="E584" s="55">
        <f t="shared" si="130"/>
        <v>4.516</v>
      </c>
      <c r="F584" s="55">
        <f t="shared" si="131"/>
        <v>-0.71</v>
      </c>
      <c r="G584" s="55">
        <f t="shared" si="132"/>
        <v>22.580000000000002</v>
      </c>
      <c r="H584" s="260">
        <f t="shared" si="133"/>
        <v>-4.1336508287678813E-4</v>
      </c>
      <c r="I584" s="260">
        <f t="shared" si="134"/>
        <v>1.3146174044166023E-2</v>
      </c>
      <c r="K584">
        <f t="shared" si="135"/>
        <v>8890</v>
      </c>
      <c r="S584" t="s">
        <v>5198</v>
      </c>
      <c r="T584">
        <v>-3.7629999999999999</v>
      </c>
      <c r="U584">
        <v>-0.14199999999999999</v>
      </c>
      <c r="V584">
        <v>-2.492</v>
      </c>
      <c r="W584">
        <v>4.516</v>
      </c>
      <c r="X584">
        <v>2E-3</v>
      </c>
      <c r="Y584">
        <v>0</v>
      </c>
      <c r="Z584">
        <v>0</v>
      </c>
      <c r="AA584">
        <v>0</v>
      </c>
    </row>
    <row r="585" spans="2:27">
      <c r="B585">
        <f t="shared" si="141"/>
        <v>8890</v>
      </c>
      <c r="C585">
        <f t="shared" si="128"/>
        <v>1717.61</v>
      </c>
      <c r="D585" s="55">
        <f t="shared" si="129"/>
        <v>-0.11</v>
      </c>
      <c r="E585" s="55">
        <f t="shared" si="130"/>
        <v>7.9279999999999999</v>
      </c>
      <c r="F585" s="55">
        <f t="shared" si="131"/>
        <v>-0.55000000000000004</v>
      </c>
      <c r="G585" s="55">
        <f t="shared" si="132"/>
        <v>39.64</v>
      </c>
      <c r="H585" s="260">
        <f t="shared" si="133"/>
        <v>-3.202123881439908E-4</v>
      </c>
      <c r="I585" s="260">
        <f t="shared" si="134"/>
        <v>2.3078580120050537E-2</v>
      </c>
      <c r="K585">
        <f t="shared" si="135"/>
        <v>8890</v>
      </c>
      <c r="S585" t="s">
        <v>5199</v>
      </c>
      <c r="T585">
        <v>1.1279999999999999</v>
      </c>
      <c r="U585">
        <v>-0.11</v>
      </c>
      <c r="V585">
        <v>7.8460000000000001</v>
      </c>
      <c r="W585">
        <v>7.9279999999999999</v>
      </c>
      <c r="X585">
        <v>0.01</v>
      </c>
      <c r="Y585">
        <v>0</v>
      </c>
      <c r="Z585">
        <v>0</v>
      </c>
      <c r="AA585">
        <v>0</v>
      </c>
    </row>
    <row r="586" spans="2:27">
      <c r="B586">
        <f t="shared" si="141"/>
        <v>8890</v>
      </c>
      <c r="C586">
        <f t="shared" si="128"/>
        <v>1717.61</v>
      </c>
      <c r="D586" s="55">
        <f t="shared" si="129"/>
        <v>-0.114</v>
      </c>
      <c r="E586" s="55">
        <f t="shared" si="130"/>
        <v>8.06</v>
      </c>
      <c r="F586" s="55">
        <f t="shared" si="131"/>
        <v>-0.57000000000000006</v>
      </c>
      <c r="G586" s="55">
        <f t="shared" si="132"/>
        <v>40.300000000000004</v>
      </c>
      <c r="H586" s="260">
        <f t="shared" si="133"/>
        <v>-3.3185647498559052E-4</v>
      </c>
      <c r="I586" s="260">
        <f t="shared" si="134"/>
        <v>2.3462834985823328E-2</v>
      </c>
      <c r="K586">
        <f t="shared" si="135"/>
        <v>8890</v>
      </c>
      <c r="S586" t="s">
        <v>5200</v>
      </c>
      <c r="T586">
        <v>1.0189999999999999</v>
      </c>
      <c r="U586">
        <v>-0.114</v>
      </c>
      <c r="V586">
        <v>-7.9939999999999998</v>
      </c>
      <c r="W586">
        <v>8.06</v>
      </c>
      <c r="X586">
        <v>-4.0000000000000001E-3</v>
      </c>
      <c r="Y586">
        <v>0</v>
      </c>
      <c r="Z586">
        <v>0</v>
      </c>
      <c r="AA586">
        <v>0</v>
      </c>
    </row>
    <row r="587" spans="2:27">
      <c r="B587">
        <f>B586</f>
        <v>8890</v>
      </c>
      <c r="C587">
        <f t="shared" si="128"/>
        <v>1717.61</v>
      </c>
      <c r="D587" s="55">
        <f t="shared" si="129"/>
        <v>-0.124</v>
      </c>
      <c r="E587" s="55">
        <f t="shared" si="130"/>
        <v>7.9039999999999999</v>
      </c>
      <c r="F587" s="55">
        <f t="shared" si="131"/>
        <v>-0.62</v>
      </c>
      <c r="G587" s="55">
        <f t="shared" si="132"/>
        <v>39.520000000000003</v>
      </c>
      <c r="H587" s="260">
        <f t="shared" si="133"/>
        <v>-3.6096669208958963E-4</v>
      </c>
      <c r="I587" s="260">
        <f t="shared" si="134"/>
        <v>2.3008715599000942E-2</v>
      </c>
      <c r="K587">
        <f t="shared" si="135"/>
        <v>8890</v>
      </c>
      <c r="S587" t="s">
        <v>5201</v>
      </c>
      <c r="T587">
        <v>-1.0960000000000001</v>
      </c>
      <c r="U587">
        <v>-0.124</v>
      </c>
      <c r="V587">
        <v>7.827</v>
      </c>
      <c r="W587">
        <v>7.9039999999999999</v>
      </c>
      <c r="X587">
        <v>0.01</v>
      </c>
      <c r="Y587">
        <v>0</v>
      </c>
      <c r="Z587">
        <v>0</v>
      </c>
      <c r="AA587">
        <v>0</v>
      </c>
    </row>
    <row r="588" spans="2:27">
      <c r="B588">
        <f t="shared" si="141"/>
        <v>8890</v>
      </c>
      <c r="C588">
        <f t="shared" si="128"/>
        <v>1717.61</v>
      </c>
      <c r="D588" s="55">
        <f t="shared" si="129"/>
        <v>-0.128</v>
      </c>
      <c r="E588" s="55">
        <f t="shared" si="130"/>
        <v>8.1050000000000004</v>
      </c>
      <c r="F588" s="55">
        <f t="shared" si="131"/>
        <v>-0.64</v>
      </c>
      <c r="G588" s="55">
        <f t="shared" si="132"/>
        <v>40.525000000000006</v>
      </c>
      <c r="H588" s="260">
        <f t="shared" si="133"/>
        <v>-3.726107789311893E-4</v>
      </c>
      <c r="I588" s="260">
        <f t="shared" si="134"/>
        <v>2.3593830962791325E-2</v>
      </c>
      <c r="K588">
        <f t="shared" si="135"/>
        <v>8890</v>
      </c>
      <c r="S588" t="s">
        <v>5202</v>
      </c>
      <c r="T588">
        <v>-1.206</v>
      </c>
      <c r="U588">
        <v>-0.128</v>
      </c>
      <c r="V588">
        <v>-8.0139999999999993</v>
      </c>
      <c r="W588">
        <v>8.1050000000000004</v>
      </c>
      <c r="X588">
        <v>-4.0000000000000001E-3</v>
      </c>
      <c r="Y588">
        <v>0</v>
      </c>
      <c r="Z588">
        <v>0</v>
      </c>
      <c r="AA588">
        <v>0</v>
      </c>
    </row>
    <row r="589" spans="2:27">
      <c r="B589">
        <f>R589</f>
        <v>8893</v>
      </c>
      <c r="C589">
        <f t="shared" si="128"/>
        <v>1717.61</v>
      </c>
      <c r="D589" s="55">
        <f t="shared" si="129"/>
        <v>0.08</v>
      </c>
      <c r="E589" s="55">
        <f t="shared" si="130"/>
        <v>4.0739999999999998</v>
      </c>
      <c r="F589" s="55">
        <f t="shared" si="131"/>
        <v>0.4</v>
      </c>
      <c r="G589" s="55">
        <f t="shared" si="132"/>
        <v>20.37</v>
      </c>
      <c r="H589" s="260">
        <f t="shared" si="133"/>
        <v>2.3288173683199331E-4</v>
      </c>
      <c r="I589" s="260">
        <f t="shared" si="134"/>
        <v>1.185950244816926E-2</v>
      </c>
      <c r="K589">
        <f t="shared" si="135"/>
        <v>8893</v>
      </c>
      <c r="R589">
        <v>8893</v>
      </c>
      <c r="S589" t="s">
        <v>5195</v>
      </c>
      <c r="T589">
        <v>3.2759999999999998</v>
      </c>
      <c r="U589">
        <v>0.08</v>
      </c>
      <c r="V589">
        <v>2.42</v>
      </c>
      <c r="W589">
        <v>4.0739999999999998</v>
      </c>
      <c r="X589">
        <v>2E-3</v>
      </c>
      <c r="Y589">
        <v>0</v>
      </c>
      <c r="Z589">
        <v>1E-3</v>
      </c>
      <c r="AA589">
        <v>0</v>
      </c>
    </row>
    <row r="590" spans="2:27">
      <c r="B590">
        <f>B589</f>
        <v>8893</v>
      </c>
      <c r="C590">
        <f t="shared" si="128"/>
        <v>1717.61</v>
      </c>
      <c r="D590" s="55">
        <f t="shared" si="129"/>
        <v>7.9000000000000001E-2</v>
      </c>
      <c r="E590" s="55">
        <f t="shared" si="130"/>
        <v>4.0270000000000001</v>
      </c>
      <c r="F590" s="55">
        <f t="shared" si="131"/>
        <v>0.39500000000000002</v>
      </c>
      <c r="G590" s="55">
        <f t="shared" si="132"/>
        <v>20.135000000000002</v>
      </c>
      <c r="H590" s="260">
        <f t="shared" si="133"/>
        <v>2.2997071512159339E-4</v>
      </c>
      <c r="I590" s="260">
        <f t="shared" si="134"/>
        <v>1.1722684427780464E-2</v>
      </c>
      <c r="K590">
        <f t="shared" si="135"/>
        <v>8893</v>
      </c>
      <c r="S590" t="s">
        <v>5196</v>
      </c>
      <c r="T590">
        <v>3.2490000000000001</v>
      </c>
      <c r="U590">
        <v>7.9000000000000001E-2</v>
      </c>
      <c r="V590">
        <v>-2.3780000000000001</v>
      </c>
      <c r="W590">
        <v>4.0270000000000001</v>
      </c>
      <c r="X590">
        <v>-2E-3</v>
      </c>
      <c r="Y590">
        <v>0</v>
      </c>
      <c r="Z590">
        <v>1E-3</v>
      </c>
      <c r="AA590">
        <v>0</v>
      </c>
    </row>
    <row r="591" spans="2:27">
      <c r="B591">
        <f t="shared" ref="B591:B596" si="142">B590</f>
        <v>8893</v>
      </c>
      <c r="C591">
        <f t="shared" si="128"/>
        <v>1717.61</v>
      </c>
      <c r="D591" s="55">
        <f t="shared" si="129"/>
        <v>-0.14699999999999999</v>
      </c>
      <c r="E591" s="55">
        <f t="shared" si="130"/>
        <v>4.0860000000000003</v>
      </c>
      <c r="F591" s="55">
        <f t="shared" si="131"/>
        <v>-0.73499999999999999</v>
      </c>
      <c r="G591" s="55">
        <f t="shared" si="132"/>
        <v>20.430000000000003</v>
      </c>
      <c r="H591" s="260">
        <f t="shared" si="133"/>
        <v>-4.2792019142878768E-4</v>
      </c>
      <c r="I591" s="260">
        <f t="shared" si="134"/>
        <v>1.1894434708694061E-2</v>
      </c>
      <c r="K591">
        <f t="shared" si="135"/>
        <v>8893</v>
      </c>
      <c r="S591" t="s">
        <v>5197</v>
      </c>
      <c r="T591">
        <v>-3.331</v>
      </c>
      <c r="U591">
        <v>-0.14699999999999999</v>
      </c>
      <c r="V591">
        <v>2.3620000000000001</v>
      </c>
      <c r="W591">
        <v>4.0860000000000003</v>
      </c>
      <c r="X591">
        <v>2E-3</v>
      </c>
      <c r="Y591">
        <v>0</v>
      </c>
      <c r="Z591">
        <v>0</v>
      </c>
      <c r="AA591">
        <v>0</v>
      </c>
    </row>
    <row r="592" spans="2:27">
      <c r="B592">
        <f t="shared" si="142"/>
        <v>8893</v>
      </c>
      <c r="C592">
        <f t="shared" si="128"/>
        <v>1717.61</v>
      </c>
      <c r="D592" s="55">
        <f t="shared" si="129"/>
        <v>-0.14799999999999999</v>
      </c>
      <c r="E592" s="55">
        <f t="shared" si="130"/>
        <v>4.1509999999999998</v>
      </c>
      <c r="F592" s="55">
        <f t="shared" si="131"/>
        <v>-0.74</v>
      </c>
      <c r="G592" s="55">
        <f t="shared" si="132"/>
        <v>20.754999999999999</v>
      </c>
      <c r="H592" s="260">
        <f t="shared" si="133"/>
        <v>-4.3083121313918762E-4</v>
      </c>
      <c r="I592" s="260">
        <f t="shared" si="134"/>
        <v>1.2083651119870052E-2</v>
      </c>
      <c r="K592">
        <f t="shared" si="135"/>
        <v>8893</v>
      </c>
      <c r="S592" t="s">
        <v>5198</v>
      </c>
      <c r="T592">
        <v>-3.3580000000000001</v>
      </c>
      <c r="U592">
        <v>-0.14799999999999999</v>
      </c>
      <c r="V592">
        <v>-2.4359999999999999</v>
      </c>
      <c r="W592">
        <v>4.1509999999999998</v>
      </c>
      <c r="X592">
        <v>-2E-3</v>
      </c>
      <c r="Y592">
        <v>0</v>
      </c>
      <c r="Z592">
        <v>0</v>
      </c>
      <c r="AA592">
        <v>0</v>
      </c>
    </row>
    <row r="593" spans="2:27">
      <c r="B593">
        <f t="shared" si="142"/>
        <v>8893</v>
      </c>
      <c r="C593">
        <f t="shared" si="128"/>
        <v>1717.61</v>
      </c>
      <c r="D593" s="55">
        <f t="shared" si="129"/>
        <v>2E-3</v>
      </c>
      <c r="E593" s="55">
        <f t="shared" si="130"/>
        <v>8.0579999999999998</v>
      </c>
      <c r="F593" s="55">
        <f t="shared" si="131"/>
        <v>0.01</v>
      </c>
      <c r="G593" s="55">
        <f t="shared" si="132"/>
        <v>40.29</v>
      </c>
      <c r="H593" s="260">
        <f t="shared" si="133"/>
        <v>5.8220434207998327E-6</v>
      </c>
      <c r="I593" s="260">
        <f t="shared" si="134"/>
        <v>2.3457012942402527E-2</v>
      </c>
      <c r="K593">
        <f t="shared" si="135"/>
        <v>8893</v>
      </c>
      <c r="S593" t="s">
        <v>5199</v>
      </c>
      <c r="T593">
        <v>0.995</v>
      </c>
      <c r="U593">
        <v>2E-3</v>
      </c>
      <c r="V593">
        <v>7.9960000000000004</v>
      </c>
      <c r="W593">
        <v>8.0579999999999998</v>
      </c>
      <c r="X593">
        <v>7.0000000000000001E-3</v>
      </c>
      <c r="Y593">
        <v>0</v>
      </c>
      <c r="Z593">
        <v>0</v>
      </c>
      <c r="AA593">
        <v>0</v>
      </c>
    </row>
    <row r="594" spans="2:27">
      <c r="B594">
        <f t="shared" si="142"/>
        <v>8893</v>
      </c>
      <c r="C594">
        <f t="shared" si="128"/>
        <v>1717.61</v>
      </c>
      <c r="D594" s="55">
        <f t="shared" si="129"/>
        <v>-2E-3</v>
      </c>
      <c r="E594" s="55">
        <f t="shared" si="130"/>
        <v>8.0459999999999994</v>
      </c>
      <c r="F594" s="55">
        <f t="shared" si="131"/>
        <v>-0.01</v>
      </c>
      <c r="G594" s="55">
        <f t="shared" si="132"/>
        <v>40.229999999999997</v>
      </c>
      <c r="H594" s="260">
        <f t="shared" si="133"/>
        <v>-5.8220434207998327E-6</v>
      </c>
      <c r="I594" s="260">
        <f t="shared" si="134"/>
        <v>2.3422080681877726E-2</v>
      </c>
      <c r="K594">
        <f t="shared" si="135"/>
        <v>8893</v>
      </c>
      <c r="S594" t="s">
        <v>5200</v>
      </c>
      <c r="T594">
        <v>0.90600000000000003</v>
      </c>
      <c r="U594">
        <v>-2E-3</v>
      </c>
      <c r="V594">
        <v>-7.9950000000000001</v>
      </c>
      <c r="W594">
        <v>8.0459999999999994</v>
      </c>
      <c r="X594">
        <v>-7.0000000000000001E-3</v>
      </c>
      <c r="Y594">
        <v>0</v>
      </c>
      <c r="Z594">
        <v>0</v>
      </c>
      <c r="AA594">
        <v>0</v>
      </c>
    </row>
    <row r="595" spans="2:27">
      <c r="B595">
        <f>B594</f>
        <v>8893</v>
      </c>
      <c r="C595">
        <f t="shared" si="128"/>
        <v>1717.61</v>
      </c>
      <c r="D595" s="55">
        <f t="shared" si="129"/>
        <v>-6.6000000000000003E-2</v>
      </c>
      <c r="E595" s="55">
        <f t="shared" si="130"/>
        <v>8.0399999999999991</v>
      </c>
      <c r="F595" s="55">
        <f t="shared" si="131"/>
        <v>-0.33</v>
      </c>
      <c r="G595" s="55">
        <f t="shared" si="132"/>
        <v>40.199999999999996</v>
      </c>
      <c r="H595" s="260">
        <f t="shared" si="133"/>
        <v>-1.9212743288639448E-4</v>
      </c>
      <c r="I595" s="260">
        <f t="shared" si="134"/>
        <v>2.3404614551615324E-2</v>
      </c>
      <c r="K595">
        <f t="shared" si="135"/>
        <v>8893</v>
      </c>
      <c r="S595" t="s">
        <v>5201</v>
      </c>
      <c r="T595">
        <v>-0.98699999999999999</v>
      </c>
      <c r="U595">
        <v>-6.6000000000000003E-2</v>
      </c>
      <c r="V595">
        <v>7.9790000000000001</v>
      </c>
      <c r="W595">
        <v>8.0399999999999991</v>
      </c>
      <c r="X595">
        <v>7.0000000000000001E-3</v>
      </c>
      <c r="Y595">
        <v>0</v>
      </c>
      <c r="Z595">
        <v>0</v>
      </c>
      <c r="AA595">
        <v>0</v>
      </c>
    </row>
    <row r="596" spans="2:27">
      <c r="B596">
        <f t="shared" si="142"/>
        <v>8893</v>
      </c>
      <c r="C596">
        <f t="shared" si="128"/>
        <v>1717.61</v>
      </c>
      <c r="D596" s="55">
        <f t="shared" si="129"/>
        <v>-7.0000000000000007E-2</v>
      </c>
      <c r="E596" s="55">
        <f t="shared" si="130"/>
        <v>8.0850000000000009</v>
      </c>
      <c r="F596" s="55">
        <f t="shared" si="131"/>
        <v>-0.35000000000000003</v>
      </c>
      <c r="G596" s="55">
        <f t="shared" si="132"/>
        <v>40.425000000000004</v>
      </c>
      <c r="H596" s="260">
        <f t="shared" si="133"/>
        <v>-2.0377151972799417E-4</v>
      </c>
      <c r="I596" s="260">
        <f t="shared" si="134"/>
        <v>2.3535610528583325E-2</v>
      </c>
      <c r="K596">
        <f t="shared" si="135"/>
        <v>8893</v>
      </c>
      <c r="S596" t="s">
        <v>5202</v>
      </c>
      <c r="T596">
        <v>-1.0760000000000001</v>
      </c>
      <c r="U596">
        <v>-7.0000000000000007E-2</v>
      </c>
      <c r="V596">
        <v>-8.0129999999999999</v>
      </c>
      <c r="W596">
        <v>8.0850000000000009</v>
      </c>
      <c r="X596">
        <v>-7.0000000000000001E-3</v>
      </c>
      <c r="Y596">
        <v>0</v>
      </c>
      <c r="Z596">
        <v>0</v>
      </c>
      <c r="AA596">
        <v>0</v>
      </c>
    </row>
    <row r="597" spans="2:27">
      <c r="B597">
        <f>R597</f>
        <v>8896</v>
      </c>
      <c r="C597">
        <f t="shared" si="128"/>
        <v>1717.61</v>
      </c>
      <c r="D597" s="55">
        <f t="shared" si="129"/>
        <v>-4.2000000000000003E-2</v>
      </c>
      <c r="E597" s="55">
        <f t="shared" si="130"/>
        <v>3.7949999999999999</v>
      </c>
      <c r="F597" s="55">
        <f t="shared" si="131"/>
        <v>-0.21000000000000002</v>
      </c>
      <c r="G597" s="55">
        <f t="shared" si="132"/>
        <v>18.975000000000001</v>
      </c>
      <c r="H597" s="260">
        <f t="shared" si="133"/>
        <v>-1.2226291183679649E-4</v>
      </c>
      <c r="I597" s="260">
        <f t="shared" si="134"/>
        <v>1.1047327390967683E-2</v>
      </c>
      <c r="K597">
        <f t="shared" si="135"/>
        <v>8896</v>
      </c>
      <c r="R597">
        <v>8896</v>
      </c>
      <c r="S597" t="s">
        <v>5195</v>
      </c>
      <c r="T597">
        <v>2.9849999999999999</v>
      </c>
      <c r="U597">
        <v>-4.2000000000000003E-2</v>
      </c>
      <c r="V597">
        <v>2.343</v>
      </c>
      <c r="W597">
        <v>3.7949999999999999</v>
      </c>
      <c r="X597">
        <v>2E-3</v>
      </c>
      <c r="Y597">
        <v>0</v>
      </c>
      <c r="Z597">
        <v>1E-3</v>
      </c>
      <c r="AA597">
        <v>1E-3</v>
      </c>
    </row>
    <row r="598" spans="2:27">
      <c r="B598">
        <f>B597</f>
        <v>8896</v>
      </c>
      <c r="C598">
        <f t="shared" si="128"/>
        <v>1717.61</v>
      </c>
      <c r="D598" s="55">
        <f t="shared" si="129"/>
        <v>-4.2000000000000003E-2</v>
      </c>
      <c r="E598" s="55">
        <f t="shared" si="130"/>
        <v>3.8490000000000002</v>
      </c>
      <c r="F598" s="55">
        <f t="shared" si="131"/>
        <v>-0.21000000000000002</v>
      </c>
      <c r="G598" s="55">
        <f t="shared" si="132"/>
        <v>19.245000000000001</v>
      </c>
      <c r="H598" s="260">
        <f t="shared" si="133"/>
        <v>-1.2226291183679649E-4</v>
      </c>
      <c r="I598" s="260">
        <f t="shared" si="134"/>
        <v>1.1204522563329279E-2</v>
      </c>
      <c r="K598">
        <f t="shared" si="135"/>
        <v>8896</v>
      </c>
      <c r="S598" t="s">
        <v>5196</v>
      </c>
      <c r="T598">
        <v>2.9620000000000002</v>
      </c>
      <c r="U598">
        <v>-4.2000000000000003E-2</v>
      </c>
      <c r="V598">
        <v>-2.4580000000000002</v>
      </c>
      <c r="W598">
        <v>3.8490000000000002</v>
      </c>
      <c r="X598">
        <v>-2E-3</v>
      </c>
      <c r="Y598">
        <v>0</v>
      </c>
      <c r="Z598">
        <v>1E-3</v>
      </c>
      <c r="AA598">
        <v>1E-3</v>
      </c>
    </row>
    <row r="599" spans="2:27">
      <c r="B599">
        <f t="shared" ref="B599:B604" si="143">B598</f>
        <v>8896</v>
      </c>
      <c r="C599">
        <f t="shared" si="128"/>
        <v>1717.61</v>
      </c>
      <c r="D599" s="55">
        <f t="shared" si="129"/>
        <v>-1.9E-2</v>
      </c>
      <c r="E599" s="55">
        <f t="shared" si="130"/>
        <v>3.883</v>
      </c>
      <c r="F599" s="55">
        <f t="shared" si="131"/>
        <v>-9.5000000000000001E-2</v>
      </c>
      <c r="G599" s="55">
        <f t="shared" si="132"/>
        <v>19.415000000000003</v>
      </c>
      <c r="H599" s="260">
        <f t="shared" si="133"/>
        <v>-5.5309412497598411E-5</v>
      </c>
      <c r="I599" s="260">
        <f t="shared" si="134"/>
        <v>1.1303497301482876E-2</v>
      </c>
      <c r="K599">
        <f t="shared" si="135"/>
        <v>8896</v>
      </c>
      <c r="S599" t="s">
        <v>5197</v>
      </c>
      <c r="T599">
        <v>-3.016</v>
      </c>
      <c r="U599">
        <v>-1.9E-2</v>
      </c>
      <c r="V599">
        <v>2.4460000000000002</v>
      </c>
      <c r="W599">
        <v>3.883</v>
      </c>
      <c r="X599">
        <v>2E-3</v>
      </c>
      <c r="Y599">
        <v>0</v>
      </c>
      <c r="Z599">
        <v>-1E-3</v>
      </c>
      <c r="AA599">
        <v>-1E-3</v>
      </c>
    </row>
    <row r="600" spans="2:27">
      <c r="B600">
        <f t="shared" si="143"/>
        <v>8896</v>
      </c>
      <c r="C600">
        <f t="shared" si="128"/>
        <v>1717.61</v>
      </c>
      <c r="D600" s="55">
        <f t="shared" si="129"/>
        <v>-1.9E-2</v>
      </c>
      <c r="E600" s="55">
        <f t="shared" si="130"/>
        <v>3.8460000000000001</v>
      </c>
      <c r="F600" s="55">
        <f t="shared" si="131"/>
        <v>-9.5000000000000001E-2</v>
      </c>
      <c r="G600" s="55">
        <f t="shared" si="132"/>
        <v>19.23</v>
      </c>
      <c r="H600" s="260">
        <f t="shared" si="133"/>
        <v>-5.5309412497598411E-5</v>
      </c>
      <c r="I600" s="260">
        <f t="shared" si="134"/>
        <v>1.1195789498198078E-2</v>
      </c>
      <c r="K600">
        <f t="shared" si="135"/>
        <v>8896</v>
      </c>
      <c r="S600" t="s">
        <v>5198</v>
      </c>
      <c r="T600">
        <v>-3.04</v>
      </c>
      <c r="U600">
        <v>-1.9E-2</v>
      </c>
      <c r="V600">
        <v>-2.3559999999999999</v>
      </c>
      <c r="W600">
        <v>3.8460000000000001</v>
      </c>
      <c r="X600">
        <v>-2E-3</v>
      </c>
      <c r="Y600">
        <v>0</v>
      </c>
      <c r="Z600">
        <v>-1E-3</v>
      </c>
      <c r="AA600">
        <v>-1E-3</v>
      </c>
    </row>
    <row r="601" spans="2:27">
      <c r="B601">
        <f t="shared" si="143"/>
        <v>8896</v>
      </c>
      <c r="C601">
        <f t="shared" si="128"/>
        <v>1717.61</v>
      </c>
      <c r="D601" s="55">
        <f t="shared" si="129"/>
        <v>-3.4000000000000002E-2</v>
      </c>
      <c r="E601" s="55">
        <f t="shared" si="130"/>
        <v>8.0329999999999995</v>
      </c>
      <c r="F601" s="55">
        <f t="shared" si="131"/>
        <v>-0.17</v>
      </c>
      <c r="G601" s="55">
        <f t="shared" si="132"/>
        <v>40.164999999999999</v>
      </c>
      <c r="H601" s="260">
        <f t="shared" si="133"/>
        <v>-9.8974738153597157E-5</v>
      </c>
      <c r="I601" s="260">
        <f t="shared" si="134"/>
        <v>2.3384237399642526E-2</v>
      </c>
      <c r="K601">
        <f t="shared" si="135"/>
        <v>8896</v>
      </c>
      <c r="S601" t="s">
        <v>5199</v>
      </c>
      <c r="T601">
        <v>0.91200000000000003</v>
      </c>
      <c r="U601">
        <v>-3.4000000000000002E-2</v>
      </c>
      <c r="V601">
        <v>7.9809999999999999</v>
      </c>
      <c r="W601">
        <v>8.0329999999999995</v>
      </c>
      <c r="X601">
        <v>7.0000000000000001E-3</v>
      </c>
      <c r="Y601">
        <v>0</v>
      </c>
      <c r="Z601">
        <v>0</v>
      </c>
      <c r="AA601">
        <v>0</v>
      </c>
    </row>
    <row r="602" spans="2:27">
      <c r="B602">
        <f t="shared" si="143"/>
        <v>8896</v>
      </c>
      <c r="C602">
        <f t="shared" si="128"/>
        <v>1717.61</v>
      </c>
      <c r="D602" s="55">
        <f t="shared" si="129"/>
        <v>-3.4000000000000002E-2</v>
      </c>
      <c r="E602" s="55">
        <f t="shared" si="130"/>
        <v>8.0679999999999996</v>
      </c>
      <c r="F602" s="55">
        <f t="shared" si="131"/>
        <v>-0.17</v>
      </c>
      <c r="G602" s="55">
        <f t="shared" si="132"/>
        <v>40.340000000000003</v>
      </c>
      <c r="H602" s="260">
        <f t="shared" si="133"/>
        <v>-9.8974738153597157E-5</v>
      </c>
      <c r="I602" s="260">
        <f t="shared" si="134"/>
        <v>2.3486123159506527E-2</v>
      </c>
      <c r="K602">
        <f t="shared" si="135"/>
        <v>8896</v>
      </c>
      <c r="S602" t="s">
        <v>5200</v>
      </c>
      <c r="T602">
        <v>0.83399999999999996</v>
      </c>
      <c r="U602">
        <v>-3.4000000000000002E-2</v>
      </c>
      <c r="V602">
        <v>-8.0239999999999991</v>
      </c>
      <c r="W602">
        <v>8.0679999999999996</v>
      </c>
      <c r="X602">
        <v>-7.0000000000000001E-3</v>
      </c>
      <c r="Y602">
        <v>0</v>
      </c>
      <c r="Z602">
        <v>0</v>
      </c>
      <c r="AA602">
        <v>0</v>
      </c>
    </row>
    <row r="603" spans="2:27">
      <c r="B603">
        <f>B602</f>
        <v>8896</v>
      </c>
      <c r="C603">
        <f t="shared" si="128"/>
        <v>1717.61</v>
      </c>
      <c r="D603" s="55">
        <f t="shared" si="129"/>
        <v>-2.7E-2</v>
      </c>
      <c r="E603" s="55">
        <f t="shared" si="130"/>
        <v>8.0609999999999999</v>
      </c>
      <c r="F603" s="55">
        <f t="shared" si="131"/>
        <v>-0.13500000000000001</v>
      </c>
      <c r="G603" s="55">
        <f t="shared" si="132"/>
        <v>40.305</v>
      </c>
      <c r="H603" s="260">
        <f t="shared" si="133"/>
        <v>-7.8597586180797742E-5</v>
      </c>
      <c r="I603" s="260">
        <f t="shared" si="134"/>
        <v>2.3465746007533726E-2</v>
      </c>
      <c r="K603">
        <f t="shared" si="135"/>
        <v>8896</v>
      </c>
      <c r="S603" t="s">
        <v>5201</v>
      </c>
      <c r="T603">
        <v>-0.88900000000000001</v>
      </c>
      <c r="U603">
        <v>-2.7E-2</v>
      </c>
      <c r="V603">
        <v>8.0120000000000005</v>
      </c>
      <c r="W603">
        <v>8.0609999999999999</v>
      </c>
      <c r="X603">
        <v>7.0000000000000001E-3</v>
      </c>
      <c r="Y603">
        <v>0</v>
      </c>
      <c r="Z603">
        <v>0</v>
      </c>
      <c r="AA603">
        <v>0</v>
      </c>
    </row>
    <row r="604" spans="2:27">
      <c r="B604">
        <f t="shared" si="143"/>
        <v>8896</v>
      </c>
      <c r="C604">
        <f t="shared" si="128"/>
        <v>1717.61</v>
      </c>
      <c r="D604" s="55">
        <f t="shared" si="129"/>
        <v>-2.7E-2</v>
      </c>
      <c r="E604" s="55">
        <f t="shared" si="130"/>
        <v>8.0519999999999996</v>
      </c>
      <c r="F604" s="55">
        <f t="shared" si="131"/>
        <v>-0.13500000000000001</v>
      </c>
      <c r="G604" s="55">
        <f t="shared" si="132"/>
        <v>40.26</v>
      </c>
      <c r="H604" s="260">
        <f t="shared" si="133"/>
        <v>-7.8597586180797742E-5</v>
      </c>
      <c r="I604" s="260">
        <f t="shared" si="134"/>
        <v>2.3439546812140125E-2</v>
      </c>
      <c r="K604">
        <f t="shared" si="135"/>
        <v>8896</v>
      </c>
      <c r="S604" t="s">
        <v>5202</v>
      </c>
      <c r="T604">
        <v>-0.96699999999999997</v>
      </c>
      <c r="U604">
        <v>-2.7E-2</v>
      </c>
      <c r="V604">
        <v>-7.9939999999999998</v>
      </c>
      <c r="W604">
        <v>8.0519999999999996</v>
      </c>
      <c r="X604">
        <v>-7.0000000000000001E-3</v>
      </c>
      <c r="Y604">
        <v>0</v>
      </c>
      <c r="Z604">
        <v>0</v>
      </c>
      <c r="AA604">
        <v>0</v>
      </c>
    </row>
    <row r="605" spans="2:27">
      <c r="B605">
        <f>R605</f>
        <v>8899</v>
      </c>
      <c r="C605">
        <f t="shared" si="128"/>
        <v>1717.61</v>
      </c>
      <c r="D605" s="55">
        <f t="shared" si="129"/>
        <v>-4.2000000000000003E-2</v>
      </c>
      <c r="E605" s="55">
        <f t="shared" si="130"/>
        <v>3.7120000000000002</v>
      </c>
      <c r="F605" s="55">
        <f t="shared" si="131"/>
        <v>-0.21000000000000002</v>
      </c>
      <c r="G605" s="55">
        <f t="shared" si="132"/>
        <v>18.560000000000002</v>
      </c>
      <c r="H605" s="260">
        <f t="shared" si="133"/>
        <v>-1.2226291183679649E-4</v>
      </c>
      <c r="I605" s="260">
        <f t="shared" si="134"/>
        <v>1.0805712589004491E-2</v>
      </c>
      <c r="K605">
        <f t="shared" si="135"/>
        <v>8899</v>
      </c>
      <c r="R605">
        <v>8899</v>
      </c>
      <c r="S605" t="s">
        <v>5195</v>
      </c>
      <c r="T605">
        <v>2.8839999999999999</v>
      </c>
      <c r="U605">
        <v>-4.2000000000000003E-2</v>
      </c>
      <c r="V605">
        <v>2.3370000000000002</v>
      </c>
      <c r="W605">
        <v>3.7120000000000002</v>
      </c>
      <c r="X605">
        <v>2E-3</v>
      </c>
      <c r="Y605">
        <v>0</v>
      </c>
      <c r="Z605">
        <v>1E-3</v>
      </c>
      <c r="AA605">
        <v>1E-3</v>
      </c>
    </row>
    <row r="606" spans="2:27">
      <c r="B606">
        <f>B605</f>
        <v>8899</v>
      </c>
      <c r="C606">
        <f t="shared" ref="C606:C669" si="144">VLOOKUP(B606,$M$28:$O$126,3,0)</f>
        <v>1717.61</v>
      </c>
      <c r="D606" s="55">
        <f t="shared" ref="D606:D669" si="145">U606</f>
        <v>-4.2000000000000003E-2</v>
      </c>
      <c r="E606" s="55">
        <f t="shared" ref="E606:E669" si="146">W606</f>
        <v>3.746</v>
      </c>
      <c r="F606" s="55">
        <f t="shared" ref="F606:F669" si="147">$D$24*D606/$D$25</f>
        <v>-0.21000000000000002</v>
      </c>
      <c r="G606" s="55">
        <f t="shared" ref="G606:G669" si="148">$D$24*E606/$D$25</f>
        <v>18.73</v>
      </c>
      <c r="H606" s="260">
        <f t="shared" ref="H606:H669" si="149">F606/C606</f>
        <v>-1.2226291183679649E-4</v>
      </c>
      <c r="I606" s="260">
        <f t="shared" ref="I606:I669" si="150">G606/C606</f>
        <v>1.0904687327158087E-2</v>
      </c>
      <c r="K606">
        <f t="shared" ref="K606:K669" si="151">B606</f>
        <v>8899</v>
      </c>
      <c r="S606" t="s">
        <v>5196</v>
      </c>
      <c r="T606">
        <v>2.8620000000000001</v>
      </c>
      <c r="U606">
        <v>-4.2000000000000003E-2</v>
      </c>
      <c r="V606">
        <v>-2.4169999999999998</v>
      </c>
      <c r="W606">
        <v>3.746</v>
      </c>
      <c r="X606">
        <v>-2E-3</v>
      </c>
      <c r="Y606">
        <v>0</v>
      </c>
      <c r="Z606">
        <v>1E-3</v>
      </c>
      <c r="AA606">
        <v>1E-3</v>
      </c>
    </row>
    <row r="607" spans="2:27">
      <c r="B607">
        <f t="shared" ref="B607:B612" si="152">B606</f>
        <v>8899</v>
      </c>
      <c r="C607">
        <f t="shared" si="144"/>
        <v>1717.61</v>
      </c>
      <c r="D607" s="55">
        <f t="shared" si="145"/>
        <v>-1.7000000000000001E-2</v>
      </c>
      <c r="E607" s="55">
        <f t="shared" si="146"/>
        <v>3.7770000000000001</v>
      </c>
      <c r="F607" s="55">
        <f t="shared" si="147"/>
        <v>-8.5000000000000006E-2</v>
      </c>
      <c r="G607" s="55">
        <f t="shared" si="148"/>
        <v>18.885000000000002</v>
      </c>
      <c r="H607" s="260">
        <f t="shared" si="149"/>
        <v>-4.9487369076798578E-5</v>
      </c>
      <c r="I607" s="260">
        <f t="shared" si="150"/>
        <v>1.0994929000180485E-2</v>
      </c>
      <c r="K607">
        <f t="shared" si="151"/>
        <v>8899</v>
      </c>
      <c r="S607" t="s">
        <v>5197</v>
      </c>
      <c r="T607">
        <v>-2.895</v>
      </c>
      <c r="U607">
        <v>-1.7000000000000001E-2</v>
      </c>
      <c r="V607">
        <v>2.4260000000000002</v>
      </c>
      <c r="W607">
        <v>3.7770000000000001</v>
      </c>
      <c r="X607">
        <v>2E-3</v>
      </c>
      <c r="Y607">
        <v>0</v>
      </c>
      <c r="Z607">
        <v>-1E-3</v>
      </c>
      <c r="AA607">
        <v>-1E-3</v>
      </c>
    </row>
    <row r="608" spans="2:27">
      <c r="B608">
        <f t="shared" si="152"/>
        <v>8899</v>
      </c>
      <c r="C608">
        <f t="shared" si="144"/>
        <v>1717.61</v>
      </c>
      <c r="D608" s="55">
        <f t="shared" si="145"/>
        <v>-1.7000000000000001E-2</v>
      </c>
      <c r="E608" s="55">
        <f t="shared" si="146"/>
        <v>3.7320000000000002</v>
      </c>
      <c r="F608" s="55">
        <f t="shared" si="147"/>
        <v>-8.5000000000000006E-2</v>
      </c>
      <c r="G608" s="55">
        <f t="shared" si="148"/>
        <v>18.660000000000004</v>
      </c>
      <c r="H608" s="260">
        <f t="shared" si="149"/>
        <v>-4.9487369076798578E-5</v>
      </c>
      <c r="I608" s="260">
        <f t="shared" si="150"/>
        <v>1.086393302321249E-2</v>
      </c>
      <c r="K608">
        <f t="shared" si="151"/>
        <v>8899</v>
      </c>
      <c r="S608" t="s">
        <v>5198</v>
      </c>
      <c r="T608">
        <v>-2.9169999999999998</v>
      </c>
      <c r="U608">
        <v>-1.7000000000000001E-2</v>
      </c>
      <c r="V608">
        <v>-2.3279999999999998</v>
      </c>
      <c r="W608">
        <v>3.7320000000000002</v>
      </c>
      <c r="X608">
        <v>-2E-3</v>
      </c>
      <c r="Y608">
        <v>0</v>
      </c>
      <c r="Z608">
        <v>-1E-3</v>
      </c>
      <c r="AA608">
        <v>-1E-3</v>
      </c>
    </row>
    <row r="609" spans="2:27">
      <c r="B609">
        <f t="shared" si="152"/>
        <v>8899</v>
      </c>
      <c r="C609">
        <f t="shared" si="144"/>
        <v>1717.61</v>
      </c>
      <c r="D609" s="55">
        <f t="shared" si="145"/>
        <v>-3.3000000000000002E-2</v>
      </c>
      <c r="E609" s="55">
        <f t="shared" si="146"/>
        <v>7.9630000000000001</v>
      </c>
      <c r="F609" s="55">
        <f t="shared" si="147"/>
        <v>-0.16500000000000001</v>
      </c>
      <c r="G609" s="55">
        <f t="shared" si="148"/>
        <v>39.814999999999998</v>
      </c>
      <c r="H609" s="260">
        <f t="shared" si="149"/>
        <v>-9.606371644319724E-5</v>
      </c>
      <c r="I609" s="260">
        <f t="shared" si="150"/>
        <v>2.3180465879914531E-2</v>
      </c>
      <c r="K609">
        <f t="shared" si="151"/>
        <v>8899</v>
      </c>
      <c r="S609" t="s">
        <v>5199</v>
      </c>
      <c r="T609">
        <v>0.88700000000000001</v>
      </c>
      <c r="U609">
        <v>-3.3000000000000002E-2</v>
      </c>
      <c r="V609">
        <v>7.9139999999999997</v>
      </c>
      <c r="W609">
        <v>7.9630000000000001</v>
      </c>
      <c r="X609">
        <v>7.0000000000000001E-3</v>
      </c>
      <c r="Y609">
        <v>0</v>
      </c>
      <c r="Z609">
        <v>0</v>
      </c>
      <c r="AA609">
        <v>0</v>
      </c>
    </row>
    <row r="610" spans="2:27">
      <c r="B610">
        <f t="shared" si="152"/>
        <v>8899</v>
      </c>
      <c r="C610">
        <f t="shared" si="144"/>
        <v>1717.61</v>
      </c>
      <c r="D610" s="55">
        <f t="shared" si="145"/>
        <v>-3.3000000000000002E-2</v>
      </c>
      <c r="E610" s="55">
        <f t="shared" si="146"/>
        <v>7.9729999999999999</v>
      </c>
      <c r="F610" s="55">
        <f t="shared" si="147"/>
        <v>-0.16500000000000001</v>
      </c>
      <c r="G610" s="55">
        <f t="shared" si="148"/>
        <v>39.865000000000002</v>
      </c>
      <c r="H610" s="260">
        <f t="shared" si="149"/>
        <v>-9.606371644319724E-5</v>
      </c>
      <c r="I610" s="260">
        <f t="shared" si="150"/>
        <v>2.3209576097018535E-2</v>
      </c>
      <c r="K610">
        <f t="shared" si="151"/>
        <v>8899</v>
      </c>
      <c r="S610" t="s">
        <v>5200</v>
      </c>
      <c r="T610">
        <v>0.81399999999999995</v>
      </c>
      <c r="U610">
        <v>-3.3000000000000002E-2</v>
      </c>
      <c r="V610">
        <v>-7.931</v>
      </c>
      <c r="W610">
        <v>7.9729999999999999</v>
      </c>
      <c r="X610">
        <v>-7.0000000000000001E-3</v>
      </c>
      <c r="Y610">
        <v>0</v>
      </c>
      <c r="Z610">
        <v>0</v>
      </c>
      <c r="AA610">
        <v>0</v>
      </c>
    </row>
    <row r="611" spans="2:27">
      <c r="B611">
        <f>B610</f>
        <v>8899</v>
      </c>
      <c r="C611">
        <f t="shared" si="144"/>
        <v>1717.61</v>
      </c>
      <c r="D611" s="55">
        <f t="shared" si="145"/>
        <v>-2.5000000000000001E-2</v>
      </c>
      <c r="E611" s="55">
        <f t="shared" si="146"/>
        <v>7.9850000000000003</v>
      </c>
      <c r="F611" s="55">
        <f t="shared" si="147"/>
        <v>-0.12500000000000003</v>
      </c>
      <c r="G611" s="55">
        <f t="shared" si="148"/>
        <v>39.925000000000004</v>
      </c>
      <c r="H611" s="260">
        <f t="shared" si="149"/>
        <v>-7.2775542759997923E-5</v>
      </c>
      <c r="I611" s="260">
        <f t="shared" si="150"/>
        <v>2.3244508357543336E-2</v>
      </c>
      <c r="K611">
        <f t="shared" si="151"/>
        <v>8899</v>
      </c>
      <c r="S611" t="s">
        <v>5201</v>
      </c>
      <c r="T611">
        <v>-0.84699999999999998</v>
      </c>
      <c r="U611">
        <v>-2.5000000000000001E-2</v>
      </c>
      <c r="V611">
        <v>7.94</v>
      </c>
      <c r="W611">
        <v>7.9850000000000003</v>
      </c>
      <c r="X611">
        <v>7.0000000000000001E-3</v>
      </c>
      <c r="Y611">
        <v>0</v>
      </c>
      <c r="Z611">
        <v>0</v>
      </c>
      <c r="AA611">
        <v>0</v>
      </c>
    </row>
    <row r="612" spans="2:27">
      <c r="B612">
        <f t="shared" si="152"/>
        <v>8899</v>
      </c>
      <c r="C612">
        <f t="shared" si="144"/>
        <v>1717.61</v>
      </c>
      <c r="D612" s="55">
        <f t="shared" si="145"/>
        <v>-2.5999999999999999E-2</v>
      </c>
      <c r="E612" s="55">
        <f t="shared" si="146"/>
        <v>7.9580000000000002</v>
      </c>
      <c r="F612" s="55">
        <f t="shared" si="147"/>
        <v>-0.13</v>
      </c>
      <c r="G612" s="55">
        <f t="shared" si="148"/>
        <v>39.790000000000006</v>
      </c>
      <c r="H612" s="260">
        <f t="shared" si="149"/>
        <v>-7.5686564470397826E-5</v>
      </c>
      <c r="I612" s="260">
        <f t="shared" si="150"/>
        <v>2.3165910771362538E-2</v>
      </c>
      <c r="K612">
        <f t="shared" si="151"/>
        <v>8899</v>
      </c>
      <c r="S612" t="s">
        <v>5202</v>
      </c>
      <c r="T612">
        <v>-0.92</v>
      </c>
      <c r="U612">
        <v>-2.5999999999999999E-2</v>
      </c>
      <c r="V612">
        <v>-7.9039999999999999</v>
      </c>
      <c r="W612">
        <v>7.9580000000000002</v>
      </c>
      <c r="X612">
        <v>-7.0000000000000001E-3</v>
      </c>
      <c r="Y612">
        <v>0</v>
      </c>
      <c r="Z612">
        <v>0</v>
      </c>
      <c r="AA612">
        <v>0</v>
      </c>
    </row>
    <row r="613" spans="2:27">
      <c r="B613">
        <f>R613</f>
        <v>8902</v>
      </c>
      <c r="C613">
        <f t="shared" si="144"/>
        <v>1717.61</v>
      </c>
      <c r="D613" s="55">
        <f t="shared" si="145"/>
        <v>-1.4E-2</v>
      </c>
      <c r="E613" s="55">
        <f t="shared" si="146"/>
        <v>3.6789999999999998</v>
      </c>
      <c r="F613" s="55">
        <f t="shared" si="147"/>
        <v>-7.0000000000000007E-2</v>
      </c>
      <c r="G613" s="55">
        <f t="shared" si="148"/>
        <v>18.395</v>
      </c>
      <c r="H613" s="260">
        <f t="shared" si="149"/>
        <v>-4.0754303945598829E-5</v>
      </c>
      <c r="I613" s="260">
        <f t="shared" si="150"/>
        <v>1.0709648872561293E-2</v>
      </c>
      <c r="K613">
        <f t="shared" si="151"/>
        <v>8902</v>
      </c>
      <c r="R613">
        <v>8902</v>
      </c>
      <c r="S613" t="s">
        <v>5195</v>
      </c>
      <c r="T613">
        <v>2.8620000000000001</v>
      </c>
      <c r="U613">
        <v>-1.4E-2</v>
      </c>
      <c r="V613">
        <v>2.3109999999999999</v>
      </c>
      <c r="W613">
        <v>3.6789999999999998</v>
      </c>
      <c r="X613">
        <v>2E-3</v>
      </c>
      <c r="Y613">
        <v>0</v>
      </c>
      <c r="Z613">
        <v>1E-3</v>
      </c>
      <c r="AA613">
        <v>1E-3</v>
      </c>
    </row>
    <row r="614" spans="2:27">
      <c r="B614">
        <f>B613</f>
        <v>8902</v>
      </c>
      <c r="C614">
        <f t="shared" si="144"/>
        <v>1717.61</v>
      </c>
      <c r="D614" s="55">
        <f t="shared" si="145"/>
        <v>-1.4E-2</v>
      </c>
      <c r="E614" s="55">
        <f t="shared" si="146"/>
        <v>3.7029999999999998</v>
      </c>
      <c r="F614" s="55">
        <f t="shared" si="147"/>
        <v>-7.0000000000000007E-2</v>
      </c>
      <c r="G614" s="55">
        <f t="shared" si="148"/>
        <v>18.515000000000001</v>
      </c>
      <c r="H614" s="260">
        <f t="shared" si="149"/>
        <v>-4.0754303945598829E-5</v>
      </c>
      <c r="I614" s="260">
        <f t="shared" si="150"/>
        <v>1.077951339361089E-2</v>
      </c>
      <c r="K614">
        <f t="shared" si="151"/>
        <v>8902</v>
      </c>
      <c r="S614" t="s">
        <v>5196</v>
      </c>
      <c r="T614">
        <v>2.8410000000000002</v>
      </c>
      <c r="U614">
        <v>-1.4E-2</v>
      </c>
      <c r="V614">
        <v>-2.375</v>
      </c>
      <c r="W614">
        <v>3.7029999999999998</v>
      </c>
      <c r="X614">
        <v>-2E-3</v>
      </c>
      <c r="Y614">
        <v>0</v>
      </c>
      <c r="Z614">
        <v>1E-3</v>
      </c>
      <c r="AA614">
        <v>1E-3</v>
      </c>
    </row>
    <row r="615" spans="2:27">
      <c r="B615">
        <f t="shared" ref="B615:B620" si="153">B614</f>
        <v>8902</v>
      </c>
      <c r="C615">
        <f t="shared" si="144"/>
        <v>1717.61</v>
      </c>
      <c r="D615" s="55">
        <f t="shared" si="145"/>
        <v>-4.4999999999999998E-2</v>
      </c>
      <c r="E615" s="55">
        <f t="shared" si="146"/>
        <v>3.7269999999999999</v>
      </c>
      <c r="F615" s="55">
        <f t="shared" si="147"/>
        <v>-0.22500000000000003</v>
      </c>
      <c r="G615" s="55">
        <f t="shared" si="148"/>
        <v>18.634999999999998</v>
      </c>
      <c r="H615" s="260">
        <f t="shared" si="149"/>
        <v>-1.3099597696799626E-4</v>
      </c>
      <c r="I615" s="260">
        <f t="shared" si="150"/>
        <v>1.0849377914660487E-2</v>
      </c>
      <c r="K615">
        <f t="shared" si="151"/>
        <v>8902</v>
      </c>
      <c r="S615" t="s">
        <v>5197</v>
      </c>
      <c r="T615">
        <v>-2.8439999999999999</v>
      </c>
      <c r="U615">
        <v>-4.4999999999999998E-2</v>
      </c>
      <c r="V615">
        <v>2.4079999999999999</v>
      </c>
      <c r="W615">
        <v>3.7269999999999999</v>
      </c>
      <c r="X615">
        <v>2E-3</v>
      </c>
      <c r="Y615">
        <v>0</v>
      </c>
      <c r="Z615">
        <v>-1E-3</v>
      </c>
      <c r="AA615">
        <v>-1E-3</v>
      </c>
    </row>
    <row r="616" spans="2:27">
      <c r="B616">
        <f t="shared" si="153"/>
        <v>8902</v>
      </c>
      <c r="C616">
        <f t="shared" si="144"/>
        <v>1717.61</v>
      </c>
      <c r="D616" s="55">
        <f t="shared" si="145"/>
        <v>-4.5999999999999999E-2</v>
      </c>
      <c r="E616" s="55">
        <f t="shared" si="146"/>
        <v>3.661</v>
      </c>
      <c r="F616" s="55">
        <f t="shared" si="147"/>
        <v>-0.23000000000000004</v>
      </c>
      <c r="G616" s="55">
        <f t="shared" si="148"/>
        <v>18.305000000000003</v>
      </c>
      <c r="H616" s="260">
        <f t="shared" si="149"/>
        <v>-1.3390699867839618E-4</v>
      </c>
      <c r="I616" s="260">
        <f t="shared" si="150"/>
        <v>1.0657250481774096E-2</v>
      </c>
      <c r="K616">
        <f t="shared" si="151"/>
        <v>8902</v>
      </c>
      <c r="S616" t="s">
        <v>5198</v>
      </c>
      <c r="T616">
        <v>-2.8650000000000002</v>
      </c>
      <c r="U616">
        <v>-4.5999999999999999E-2</v>
      </c>
      <c r="V616">
        <v>-2.2789999999999999</v>
      </c>
      <c r="W616">
        <v>3.661</v>
      </c>
      <c r="X616">
        <v>-2E-3</v>
      </c>
      <c r="Y616">
        <v>0</v>
      </c>
      <c r="Z616">
        <v>-1E-3</v>
      </c>
      <c r="AA616">
        <v>-1E-3</v>
      </c>
    </row>
    <row r="617" spans="2:27">
      <c r="B617">
        <f t="shared" si="153"/>
        <v>8902</v>
      </c>
      <c r="C617">
        <f t="shared" si="144"/>
        <v>1717.61</v>
      </c>
      <c r="D617" s="55">
        <f t="shared" si="145"/>
        <v>-2.5000000000000001E-2</v>
      </c>
      <c r="E617" s="55">
        <f t="shared" si="146"/>
        <v>7.8639999999999999</v>
      </c>
      <c r="F617" s="55">
        <f t="shared" si="147"/>
        <v>-0.12500000000000003</v>
      </c>
      <c r="G617" s="55">
        <f t="shared" si="148"/>
        <v>39.32</v>
      </c>
      <c r="H617" s="260">
        <f t="shared" si="149"/>
        <v>-7.2775542759997923E-5</v>
      </c>
      <c r="I617" s="260">
        <f t="shared" si="150"/>
        <v>2.2892274730584944E-2</v>
      </c>
      <c r="K617">
        <f t="shared" si="151"/>
        <v>8902</v>
      </c>
      <c r="S617" t="s">
        <v>5199</v>
      </c>
      <c r="T617">
        <v>0.89</v>
      </c>
      <c r="U617">
        <v>-2.5000000000000001E-2</v>
      </c>
      <c r="V617">
        <v>7.8129999999999997</v>
      </c>
      <c r="W617">
        <v>7.8639999999999999</v>
      </c>
      <c r="X617">
        <v>7.0000000000000001E-3</v>
      </c>
      <c r="Y617">
        <v>0</v>
      </c>
      <c r="Z617">
        <v>0</v>
      </c>
      <c r="AA617">
        <v>0</v>
      </c>
    </row>
    <row r="618" spans="2:27">
      <c r="B618">
        <f t="shared" si="153"/>
        <v>8902</v>
      </c>
      <c r="C618">
        <f t="shared" si="144"/>
        <v>1717.61</v>
      </c>
      <c r="D618" s="55">
        <f t="shared" si="145"/>
        <v>-2.5999999999999999E-2</v>
      </c>
      <c r="E618" s="55">
        <f t="shared" si="146"/>
        <v>7.8529999999999998</v>
      </c>
      <c r="F618" s="55">
        <f t="shared" si="147"/>
        <v>-0.13</v>
      </c>
      <c r="G618" s="55">
        <f t="shared" si="148"/>
        <v>39.265000000000001</v>
      </c>
      <c r="H618" s="260">
        <f t="shared" si="149"/>
        <v>-7.5686564470397826E-5</v>
      </c>
      <c r="I618" s="260">
        <f t="shared" si="150"/>
        <v>2.2860253491770545E-2</v>
      </c>
      <c r="K618">
        <f t="shared" si="151"/>
        <v>8902</v>
      </c>
      <c r="S618" t="s">
        <v>5200</v>
      </c>
      <c r="T618">
        <v>0.81899999999999995</v>
      </c>
      <c r="U618">
        <v>-2.5999999999999999E-2</v>
      </c>
      <c r="V618">
        <v>-7.81</v>
      </c>
      <c r="W618">
        <v>7.8529999999999998</v>
      </c>
      <c r="X618">
        <v>-7.0000000000000001E-3</v>
      </c>
      <c r="Y618">
        <v>0</v>
      </c>
      <c r="Z618">
        <v>0</v>
      </c>
      <c r="AA618">
        <v>0</v>
      </c>
    </row>
    <row r="619" spans="2:27">
      <c r="B619">
        <f>B618</f>
        <v>8902</v>
      </c>
      <c r="C619">
        <f t="shared" si="144"/>
        <v>1717.61</v>
      </c>
      <c r="D619" s="55">
        <f t="shared" si="145"/>
        <v>-3.4000000000000002E-2</v>
      </c>
      <c r="E619" s="55">
        <f t="shared" si="146"/>
        <v>7.8849999999999998</v>
      </c>
      <c r="F619" s="55">
        <f t="shared" si="147"/>
        <v>-0.17</v>
      </c>
      <c r="G619" s="55">
        <f t="shared" si="148"/>
        <v>39.425000000000004</v>
      </c>
      <c r="H619" s="260">
        <f t="shared" si="149"/>
        <v>-9.8974738153597157E-5</v>
      </c>
      <c r="I619" s="260">
        <f t="shared" si="150"/>
        <v>2.2953406186503343E-2</v>
      </c>
      <c r="K619">
        <f t="shared" si="151"/>
        <v>8902</v>
      </c>
      <c r="S619" t="s">
        <v>5201</v>
      </c>
      <c r="T619">
        <v>-0.82199999999999995</v>
      </c>
      <c r="U619">
        <v>-3.4000000000000002E-2</v>
      </c>
      <c r="V619">
        <v>7.8419999999999996</v>
      </c>
      <c r="W619">
        <v>7.8849999999999998</v>
      </c>
      <c r="X619">
        <v>7.0000000000000001E-3</v>
      </c>
      <c r="Y619">
        <v>0</v>
      </c>
      <c r="Z619">
        <v>0</v>
      </c>
      <c r="AA619">
        <v>0</v>
      </c>
    </row>
    <row r="620" spans="2:27">
      <c r="B620">
        <f t="shared" si="153"/>
        <v>8902</v>
      </c>
      <c r="C620">
        <f t="shared" si="144"/>
        <v>1717.61</v>
      </c>
      <c r="D620" s="55">
        <f t="shared" si="145"/>
        <v>-3.5000000000000003E-2</v>
      </c>
      <c r="E620" s="55">
        <f t="shared" si="146"/>
        <v>7.8319999999999999</v>
      </c>
      <c r="F620" s="55">
        <f t="shared" si="147"/>
        <v>-0.17500000000000002</v>
      </c>
      <c r="G620" s="55">
        <f t="shared" si="148"/>
        <v>39.159999999999997</v>
      </c>
      <c r="H620" s="260">
        <f t="shared" si="149"/>
        <v>-1.0188575986399709E-4</v>
      </c>
      <c r="I620" s="260">
        <f t="shared" si="150"/>
        <v>2.2799122035852142E-2</v>
      </c>
      <c r="K620">
        <f t="shared" si="151"/>
        <v>8902</v>
      </c>
      <c r="S620" t="s">
        <v>5202</v>
      </c>
      <c r="T620">
        <v>-0.89300000000000002</v>
      </c>
      <c r="U620">
        <v>-3.5000000000000003E-2</v>
      </c>
      <c r="V620">
        <v>-7.7809999999999997</v>
      </c>
      <c r="W620">
        <v>7.8319999999999999</v>
      </c>
      <c r="X620">
        <v>-7.0000000000000001E-3</v>
      </c>
      <c r="Y620">
        <v>0</v>
      </c>
      <c r="Z620">
        <v>0</v>
      </c>
      <c r="AA620">
        <v>0</v>
      </c>
    </row>
    <row r="621" spans="2:27">
      <c r="B621">
        <f>R621</f>
        <v>8905</v>
      </c>
      <c r="C621">
        <f t="shared" si="144"/>
        <v>1717.61</v>
      </c>
      <c r="D621" s="55">
        <f t="shared" si="145"/>
        <v>-0.108</v>
      </c>
      <c r="E621" s="55">
        <f t="shared" si="146"/>
        <v>3.8050000000000002</v>
      </c>
      <c r="F621" s="55">
        <f t="shared" si="147"/>
        <v>-0.54</v>
      </c>
      <c r="G621" s="55">
        <f t="shared" si="148"/>
        <v>19.025000000000002</v>
      </c>
      <c r="H621" s="260">
        <f t="shared" si="149"/>
        <v>-3.1439034472319097E-4</v>
      </c>
      <c r="I621" s="260">
        <f t="shared" si="150"/>
        <v>1.1076437608071683E-2</v>
      </c>
      <c r="K621">
        <f t="shared" si="151"/>
        <v>8905</v>
      </c>
      <c r="R621">
        <v>8905</v>
      </c>
      <c r="S621" t="s">
        <v>5195</v>
      </c>
      <c r="T621">
        <v>3.0249999999999999</v>
      </c>
      <c r="U621">
        <v>-0.108</v>
      </c>
      <c r="V621">
        <v>2.3050000000000002</v>
      </c>
      <c r="W621">
        <v>3.8050000000000002</v>
      </c>
      <c r="X621">
        <v>2E-3</v>
      </c>
      <c r="Y621">
        <v>0</v>
      </c>
      <c r="Z621">
        <v>0</v>
      </c>
      <c r="AA621">
        <v>0</v>
      </c>
    </row>
    <row r="622" spans="2:27">
      <c r="B622">
        <f>B621</f>
        <v>8905</v>
      </c>
      <c r="C622">
        <f t="shared" si="144"/>
        <v>1717.61</v>
      </c>
      <c r="D622" s="55">
        <f t="shared" si="145"/>
        <v>-0.107</v>
      </c>
      <c r="E622" s="55">
        <f t="shared" si="146"/>
        <v>3.7930000000000001</v>
      </c>
      <c r="F622" s="55">
        <f t="shared" si="147"/>
        <v>-0.53500000000000003</v>
      </c>
      <c r="G622" s="55">
        <f t="shared" si="148"/>
        <v>18.965000000000003</v>
      </c>
      <c r="H622" s="260">
        <f t="shared" si="149"/>
        <v>-3.1147932301279108E-4</v>
      </c>
      <c r="I622" s="260">
        <f t="shared" si="150"/>
        <v>1.1041505347546885E-2</v>
      </c>
      <c r="K622">
        <f t="shared" si="151"/>
        <v>8905</v>
      </c>
      <c r="S622" t="s">
        <v>5196</v>
      </c>
      <c r="T622">
        <v>3.0030000000000001</v>
      </c>
      <c r="U622">
        <v>-0.107</v>
      </c>
      <c r="V622">
        <v>-2.3140000000000001</v>
      </c>
      <c r="W622">
        <v>3.7930000000000001</v>
      </c>
      <c r="X622">
        <v>-2E-3</v>
      </c>
      <c r="Y622">
        <v>0</v>
      </c>
      <c r="Z622">
        <v>0</v>
      </c>
      <c r="AA622">
        <v>0</v>
      </c>
    </row>
    <row r="623" spans="2:27">
      <c r="B623">
        <f t="shared" ref="B623:B628" si="154">B622</f>
        <v>8905</v>
      </c>
      <c r="C623">
        <f t="shared" si="144"/>
        <v>1717.61</v>
      </c>
      <c r="D623" s="55">
        <f t="shared" si="145"/>
        <v>4.1000000000000002E-2</v>
      </c>
      <c r="E623" s="55">
        <f t="shared" si="146"/>
        <v>3.8439999999999999</v>
      </c>
      <c r="F623" s="55">
        <f t="shared" si="147"/>
        <v>0.20500000000000002</v>
      </c>
      <c r="G623" s="55">
        <f t="shared" si="148"/>
        <v>19.220000000000002</v>
      </c>
      <c r="H623" s="260">
        <f t="shared" si="149"/>
        <v>1.1935189012639658E-4</v>
      </c>
      <c r="I623" s="260">
        <f t="shared" si="150"/>
        <v>1.118996745477728E-2</v>
      </c>
      <c r="K623">
        <f t="shared" si="151"/>
        <v>8905</v>
      </c>
      <c r="S623" t="s">
        <v>5197</v>
      </c>
      <c r="T623">
        <v>-3.0129999999999999</v>
      </c>
      <c r="U623">
        <v>4.1000000000000002E-2</v>
      </c>
      <c r="V623">
        <v>2.3860000000000001</v>
      </c>
      <c r="W623">
        <v>3.8439999999999999</v>
      </c>
      <c r="X623">
        <v>2E-3</v>
      </c>
      <c r="Y623">
        <v>0</v>
      </c>
      <c r="Z623">
        <v>0</v>
      </c>
      <c r="AA623">
        <v>0</v>
      </c>
    </row>
    <row r="624" spans="2:27">
      <c r="B624">
        <f t="shared" si="154"/>
        <v>8905</v>
      </c>
      <c r="C624">
        <f t="shared" si="144"/>
        <v>1717.61</v>
      </c>
      <c r="D624" s="55">
        <f t="shared" si="145"/>
        <v>4.2000000000000003E-2</v>
      </c>
      <c r="E624" s="55">
        <f t="shared" si="146"/>
        <v>3.7679999999999998</v>
      </c>
      <c r="F624" s="55">
        <f t="shared" si="147"/>
        <v>0.21000000000000002</v>
      </c>
      <c r="G624" s="55">
        <f t="shared" si="148"/>
        <v>18.84</v>
      </c>
      <c r="H624" s="260">
        <f t="shared" si="149"/>
        <v>1.2226291183679649E-4</v>
      </c>
      <c r="I624" s="260">
        <f t="shared" si="150"/>
        <v>1.0968729804786885E-2</v>
      </c>
      <c r="K624">
        <f t="shared" si="151"/>
        <v>8905</v>
      </c>
      <c r="S624" t="s">
        <v>5198</v>
      </c>
      <c r="T624">
        <v>-3.0350000000000001</v>
      </c>
      <c r="U624">
        <v>4.2000000000000003E-2</v>
      </c>
      <c r="V624">
        <v>-2.2330000000000001</v>
      </c>
      <c r="W624">
        <v>3.7679999999999998</v>
      </c>
      <c r="X624">
        <v>-2E-3</v>
      </c>
      <c r="Y624">
        <v>0</v>
      </c>
      <c r="Z624">
        <v>0</v>
      </c>
      <c r="AA624">
        <v>0</v>
      </c>
    </row>
    <row r="625" spans="2:27">
      <c r="B625">
        <f t="shared" si="154"/>
        <v>8905</v>
      </c>
      <c r="C625">
        <f t="shared" si="144"/>
        <v>1717.61</v>
      </c>
      <c r="D625" s="55">
        <f t="shared" si="145"/>
        <v>-5.6000000000000001E-2</v>
      </c>
      <c r="E625" s="55">
        <f t="shared" si="146"/>
        <v>7.78</v>
      </c>
      <c r="F625" s="55">
        <f t="shared" si="147"/>
        <v>-0.28000000000000003</v>
      </c>
      <c r="G625" s="55">
        <f t="shared" si="148"/>
        <v>38.9</v>
      </c>
      <c r="H625" s="260">
        <f t="shared" si="149"/>
        <v>-1.6301721578239532E-4</v>
      </c>
      <c r="I625" s="260">
        <f t="shared" si="150"/>
        <v>2.2647748906911347E-2</v>
      </c>
      <c r="K625">
        <f t="shared" si="151"/>
        <v>8905</v>
      </c>
      <c r="S625" t="s">
        <v>5199</v>
      </c>
      <c r="T625">
        <v>0.93700000000000006</v>
      </c>
      <c r="U625">
        <v>-5.6000000000000001E-2</v>
      </c>
      <c r="V625">
        <v>7.7229999999999999</v>
      </c>
      <c r="W625">
        <v>7.78</v>
      </c>
      <c r="X625">
        <v>7.0000000000000001E-3</v>
      </c>
      <c r="Y625">
        <v>0</v>
      </c>
      <c r="Z625">
        <v>0</v>
      </c>
      <c r="AA625">
        <v>0</v>
      </c>
    </row>
    <row r="626" spans="2:27">
      <c r="B626">
        <f t="shared" si="154"/>
        <v>8905</v>
      </c>
      <c r="C626">
        <f t="shared" si="144"/>
        <v>1717.61</v>
      </c>
      <c r="D626" s="55">
        <f t="shared" si="145"/>
        <v>-5.3999999999999999E-2</v>
      </c>
      <c r="E626" s="55">
        <f t="shared" si="146"/>
        <v>7.7240000000000002</v>
      </c>
      <c r="F626" s="55">
        <f t="shared" si="147"/>
        <v>-0.27</v>
      </c>
      <c r="G626" s="55">
        <f t="shared" si="148"/>
        <v>38.620000000000005</v>
      </c>
      <c r="H626" s="260">
        <f t="shared" si="149"/>
        <v>-1.5719517236159548E-4</v>
      </c>
      <c r="I626" s="260">
        <f t="shared" si="150"/>
        <v>2.2484731691128957E-2</v>
      </c>
      <c r="K626">
        <f t="shared" si="151"/>
        <v>8905</v>
      </c>
      <c r="S626" t="s">
        <v>5200</v>
      </c>
      <c r="T626">
        <v>0.86399999999999999</v>
      </c>
      <c r="U626">
        <v>-5.3999999999999999E-2</v>
      </c>
      <c r="V626">
        <v>-7.6749999999999998</v>
      </c>
      <c r="W626">
        <v>7.7240000000000002</v>
      </c>
      <c r="X626">
        <v>-7.0000000000000001E-3</v>
      </c>
      <c r="Y626">
        <v>0</v>
      </c>
      <c r="Z626">
        <v>0</v>
      </c>
      <c r="AA626">
        <v>0</v>
      </c>
    </row>
    <row r="627" spans="2:27">
      <c r="B627">
        <f>B626</f>
        <v>8905</v>
      </c>
      <c r="C627">
        <f t="shared" si="144"/>
        <v>1717.61</v>
      </c>
      <c r="D627" s="55">
        <f t="shared" si="145"/>
        <v>-1.2E-2</v>
      </c>
      <c r="E627" s="55">
        <f t="shared" si="146"/>
        <v>7.7960000000000003</v>
      </c>
      <c r="F627" s="55">
        <f t="shared" si="147"/>
        <v>-6.0000000000000012E-2</v>
      </c>
      <c r="G627" s="55">
        <f t="shared" si="148"/>
        <v>38.980000000000004</v>
      </c>
      <c r="H627" s="260">
        <f t="shared" si="149"/>
        <v>-3.4932260524799003E-5</v>
      </c>
      <c r="I627" s="260">
        <f t="shared" si="150"/>
        <v>2.2694325254277749E-2</v>
      </c>
      <c r="K627">
        <f t="shared" si="151"/>
        <v>8905</v>
      </c>
      <c r="S627" t="s">
        <v>5201</v>
      </c>
      <c r="T627">
        <v>-0.874</v>
      </c>
      <c r="U627">
        <v>-1.2E-2</v>
      </c>
      <c r="V627">
        <v>7.7469999999999999</v>
      </c>
      <c r="W627">
        <v>7.7960000000000003</v>
      </c>
      <c r="X627">
        <v>7.0000000000000001E-3</v>
      </c>
      <c r="Y627">
        <v>0</v>
      </c>
      <c r="Z627">
        <v>0</v>
      </c>
      <c r="AA627">
        <v>0</v>
      </c>
    </row>
    <row r="628" spans="2:27">
      <c r="B628">
        <f t="shared" si="154"/>
        <v>8905</v>
      </c>
      <c r="C628">
        <f t="shared" si="144"/>
        <v>1717.61</v>
      </c>
      <c r="D628" s="55">
        <f t="shared" si="145"/>
        <v>-0.01</v>
      </c>
      <c r="E628" s="55">
        <f t="shared" si="146"/>
        <v>7.7089999999999996</v>
      </c>
      <c r="F628" s="55">
        <f t="shared" si="147"/>
        <v>-0.05</v>
      </c>
      <c r="G628" s="55">
        <f t="shared" si="148"/>
        <v>38.545000000000002</v>
      </c>
      <c r="H628" s="260">
        <f t="shared" si="149"/>
        <v>-2.9110217103999164E-5</v>
      </c>
      <c r="I628" s="260">
        <f t="shared" si="150"/>
        <v>2.2441066365472957E-2</v>
      </c>
      <c r="K628">
        <f t="shared" si="151"/>
        <v>8905</v>
      </c>
      <c r="S628" t="s">
        <v>5202</v>
      </c>
      <c r="T628">
        <v>-0.94699999999999995</v>
      </c>
      <c r="U628">
        <v>-0.01</v>
      </c>
      <c r="V628">
        <v>-7.6509999999999998</v>
      </c>
      <c r="W628">
        <v>7.7089999999999996</v>
      </c>
      <c r="X628">
        <v>-7.0000000000000001E-3</v>
      </c>
      <c r="Y628">
        <v>0</v>
      </c>
      <c r="Z628">
        <v>0</v>
      </c>
      <c r="AA628">
        <v>0</v>
      </c>
    </row>
    <row r="629" spans="2:27">
      <c r="B629">
        <f>R629</f>
        <v>8908</v>
      </c>
      <c r="C629">
        <f t="shared" si="144"/>
        <v>1717.61</v>
      </c>
      <c r="D629" s="55">
        <f t="shared" si="145"/>
        <v>-3.4000000000000002E-2</v>
      </c>
      <c r="E629" s="55">
        <f t="shared" si="146"/>
        <v>4.0919999999999996</v>
      </c>
      <c r="F629" s="55">
        <f t="shared" si="147"/>
        <v>-0.17</v>
      </c>
      <c r="G629" s="55">
        <f t="shared" si="148"/>
        <v>20.46</v>
      </c>
      <c r="H629" s="260">
        <f t="shared" si="149"/>
        <v>-9.8974738153597157E-5</v>
      </c>
      <c r="I629" s="260">
        <f t="shared" si="150"/>
        <v>1.1911900838956458E-2</v>
      </c>
      <c r="K629">
        <f t="shared" si="151"/>
        <v>8908</v>
      </c>
      <c r="R629">
        <v>8908</v>
      </c>
      <c r="S629" t="s">
        <v>5195</v>
      </c>
      <c r="T629">
        <v>3.3879999999999999</v>
      </c>
      <c r="U629">
        <v>-3.4000000000000002E-2</v>
      </c>
      <c r="V629">
        <v>2.2949999999999999</v>
      </c>
      <c r="W629">
        <v>4.0919999999999996</v>
      </c>
      <c r="X629">
        <v>2E-3</v>
      </c>
      <c r="Y629">
        <v>0</v>
      </c>
      <c r="Z629">
        <v>0</v>
      </c>
      <c r="AA629">
        <v>0</v>
      </c>
    </row>
    <row r="630" spans="2:27">
      <c r="B630">
        <f>B629</f>
        <v>8908</v>
      </c>
      <c r="C630">
        <f t="shared" si="144"/>
        <v>1717.61</v>
      </c>
      <c r="D630" s="55">
        <f t="shared" si="145"/>
        <v>-3.4000000000000002E-2</v>
      </c>
      <c r="E630" s="55">
        <f t="shared" si="146"/>
        <v>4.048</v>
      </c>
      <c r="F630" s="55">
        <f t="shared" si="147"/>
        <v>-0.17</v>
      </c>
      <c r="G630" s="55">
        <f t="shared" si="148"/>
        <v>20.240000000000002</v>
      </c>
      <c r="H630" s="260">
        <f t="shared" si="149"/>
        <v>-9.8974738153597157E-5</v>
      </c>
      <c r="I630" s="260">
        <f t="shared" si="150"/>
        <v>1.1783815883698862E-2</v>
      </c>
      <c r="K630">
        <f t="shared" si="151"/>
        <v>8908</v>
      </c>
      <c r="S630" t="s">
        <v>5196</v>
      </c>
      <c r="T630">
        <v>3.3660000000000001</v>
      </c>
      <c r="U630">
        <v>-3.4000000000000002E-2</v>
      </c>
      <c r="V630">
        <v>-2.2480000000000002</v>
      </c>
      <c r="W630">
        <v>4.048</v>
      </c>
      <c r="X630">
        <v>-1E-3</v>
      </c>
      <c r="Y630">
        <v>0</v>
      </c>
      <c r="Z630">
        <v>0</v>
      </c>
      <c r="AA630">
        <v>0</v>
      </c>
    </row>
    <row r="631" spans="2:27">
      <c r="B631">
        <f t="shared" ref="B631:B636" si="155">B630</f>
        <v>8908</v>
      </c>
      <c r="C631">
        <f t="shared" si="144"/>
        <v>1717.61</v>
      </c>
      <c r="D631" s="55">
        <f t="shared" si="145"/>
        <v>-2.4E-2</v>
      </c>
      <c r="E631" s="55">
        <f t="shared" si="146"/>
        <v>3.8980000000000001</v>
      </c>
      <c r="F631" s="55">
        <f t="shared" si="147"/>
        <v>-0.12000000000000002</v>
      </c>
      <c r="G631" s="55">
        <f t="shared" si="148"/>
        <v>19.490000000000002</v>
      </c>
      <c r="H631" s="260">
        <f t="shared" si="149"/>
        <v>-6.9864521049598007E-5</v>
      </c>
      <c r="I631" s="260">
        <f t="shared" si="150"/>
        <v>1.1347162627138875E-2</v>
      </c>
      <c r="K631">
        <f t="shared" si="151"/>
        <v>8908</v>
      </c>
      <c r="S631" t="s">
        <v>5197</v>
      </c>
      <c r="T631">
        <v>-3.0960000000000001</v>
      </c>
      <c r="U631">
        <v>-2.4E-2</v>
      </c>
      <c r="V631">
        <v>2.3690000000000002</v>
      </c>
      <c r="W631">
        <v>3.8980000000000001</v>
      </c>
      <c r="X631">
        <v>2E-3</v>
      </c>
      <c r="Y631">
        <v>0</v>
      </c>
      <c r="Z631">
        <v>5.0000000000000001E-3</v>
      </c>
      <c r="AA631">
        <v>5.0000000000000001E-3</v>
      </c>
    </row>
    <row r="632" spans="2:27">
      <c r="B632">
        <f t="shared" si="155"/>
        <v>8908</v>
      </c>
      <c r="C632">
        <f t="shared" si="144"/>
        <v>1717.61</v>
      </c>
      <c r="D632" s="55">
        <f t="shared" si="145"/>
        <v>-2.5000000000000001E-2</v>
      </c>
      <c r="E632" s="55">
        <f t="shared" si="146"/>
        <v>3.8010000000000002</v>
      </c>
      <c r="F632" s="55">
        <f t="shared" si="147"/>
        <v>-0.12500000000000003</v>
      </c>
      <c r="G632" s="55">
        <f t="shared" si="148"/>
        <v>19.005000000000003</v>
      </c>
      <c r="H632" s="260">
        <f t="shared" si="149"/>
        <v>-7.2775542759997923E-5</v>
      </c>
      <c r="I632" s="260">
        <f t="shared" si="150"/>
        <v>1.1064793521230083E-2</v>
      </c>
      <c r="K632">
        <f t="shared" si="151"/>
        <v>8908</v>
      </c>
      <c r="S632" t="s">
        <v>5198</v>
      </c>
      <c r="T632">
        <v>-3.117</v>
      </c>
      <c r="U632">
        <v>-2.5000000000000001E-2</v>
      </c>
      <c r="V632">
        <v>-2.1739999999999999</v>
      </c>
      <c r="W632">
        <v>3.8010000000000002</v>
      </c>
      <c r="X632">
        <v>-2E-3</v>
      </c>
      <c r="Y632">
        <v>0</v>
      </c>
      <c r="Z632">
        <v>5.0000000000000001E-3</v>
      </c>
      <c r="AA632">
        <v>5.0000000000000001E-3</v>
      </c>
    </row>
    <row r="633" spans="2:27">
      <c r="B633">
        <f t="shared" si="155"/>
        <v>8908</v>
      </c>
      <c r="C633">
        <f t="shared" si="144"/>
        <v>1717.61</v>
      </c>
      <c r="D633" s="55">
        <f t="shared" si="145"/>
        <v>-0.03</v>
      </c>
      <c r="E633" s="55">
        <f t="shared" si="146"/>
        <v>7.7069999999999999</v>
      </c>
      <c r="F633" s="55">
        <f t="shared" si="147"/>
        <v>-0.15</v>
      </c>
      <c r="G633" s="55">
        <f t="shared" si="148"/>
        <v>38.534999999999997</v>
      </c>
      <c r="H633" s="260">
        <f t="shared" si="149"/>
        <v>-8.7330651311997491E-5</v>
      </c>
      <c r="I633" s="260">
        <f t="shared" si="150"/>
        <v>2.2435244322052152E-2</v>
      </c>
      <c r="K633">
        <f t="shared" si="151"/>
        <v>8908</v>
      </c>
      <c r="S633" t="s">
        <v>5199</v>
      </c>
      <c r="T633">
        <v>1.1439999999999999</v>
      </c>
      <c r="U633">
        <v>-0.03</v>
      </c>
      <c r="V633">
        <v>7.6219999999999999</v>
      </c>
      <c r="W633">
        <v>7.7069999999999999</v>
      </c>
      <c r="X633">
        <v>7.0000000000000001E-3</v>
      </c>
      <c r="Y633">
        <v>0</v>
      </c>
      <c r="Z633">
        <v>1E-3</v>
      </c>
      <c r="AA633">
        <v>1E-3</v>
      </c>
    </row>
    <row r="634" spans="2:27">
      <c r="B634">
        <f t="shared" si="155"/>
        <v>8908</v>
      </c>
      <c r="C634">
        <f t="shared" si="144"/>
        <v>1717.61</v>
      </c>
      <c r="D634" s="55">
        <f t="shared" si="145"/>
        <v>-3.1E-2</v>
      </c>
      <c r="E634" s="55">
        <f t="shared" si="146"/>
        <v>7.5990000000000002</v>
      </c>
      <c r="F634" s="55">
        <f t="shared" si="147"/>
        <v>-0.155</v>
      </c>
      <c r="G634" s="55">
        <f t="shared" si="148"/>
        <v>37.995000000000005</v>
      </c>
      <c r="H634" s="260">
        <f t="shared" si="149"/>
        <v>-9.0241673022397408E-5</v>
      </c>
      <c r="I634" s="260">
        <f t="shared" si="150"/>
        <v>2.2120853977328967E-2</v>
      </c>
      <c r="K634">
        <f t="shared" si="151"/>
        <v>8908</v>
      </c>
      <c r="S634" t="s">
        <v>5200</v>
      </c>
      <c r="T634">
        <v>1.071</v>
      </c>
      <c r="U634">
        <v>-3.1E-2</v>
      </c>
      <c r="V634">
        <v>-7.5229999999999997</v>
      </c>
      <c r="W634">
        <v>7.5990000000000002</v>
      </c>
      <c r="X634">
        <v>-6.0000000000000001E-3</v>
      </c>
      <c r="Y634">
        <v>0</v>
      </c>
      <c r="Z634">
        <v>2E-3</v>
      </c>
      <c r="AA634">
        <v>2E-3</v>
      </c>
    </row>
    <row r="635" spans="2:27">
      <c r="B635">
        <f>B634</f>
        <v>8908</v>
      </c>
      <c r="C635">
        <f t="shared" si="144"/>
        <v>1717.61</v>
      </c>
      <c r="D635" s="55">
        <f t="shared" si="145"/>
        <v>-2.7E-2</v>
      </c>
      <c r="E635" s="55">
        <f t="shared" si="146"/>
        <v>7.6859999999999999</v>
      </c>
      <c r="F635" s="55">
        <f t="shared" si="147"/>
        <v>-0.13500000000000001</v>
      </c>
      <c r="G635" s="55">
        <f t="shared" si="148"/>
        <v>38.43</v>
      </c>
      <c r="H635" s="260">
        <f t="shared" si="149"/>
        <v>-7.8597586180797742E-5</v>
      </c>
      <c r="I635" s="260">
        <f t="shared" si="150"/>
        <v>2.2374112866133757E-2</v>
      </c>
      <c r="K635">
        <f t="shared" si="151"/>
        <v>8908</v>
      </c>
      <c r="S635" t="s">
        <v>5201</v>
      </c>
      <c r="T635">
        <v>-0.80100000000000005</v>
      </c>
      <c r="U635">
        <v>-2.7E-2</v>
      </c>
      <c r="V635">
        <v>7.6440000000000001</v>
      </c>
      <c r="W635">
        <v>7.6859999999999999</v>
      </c>
      <c r="X635">
        <v>7.0000000000000001E-3</v>
      </c>
      <c r="Y635">
        <v>0</v>
      </c>
      <c r="Z635">
        <v>3.0000000000000001E-3</v>
      </c>
      <c r="AA635">
        <v>3.0000000000000001E-3</v>
      </c>
    </row>
    <row r="636" spans="2:27">
      <c r="B636">
        <f t="shared" si="155"/>
        <v>8908</v>
      </c>
      <c r="C636">
        <f t="shared" si="144"/>
        <v>1717.61</v>
      </c>
      <c r="D636" s="55">
        <f t="shared" si="145"/>
        <v>-2.8000000000000001E-2</v>
      </c>
      <c r="E636" s="55">
        <f t="shared" si="146"/>
        <v>7.5510000000000002</v>
      </c>
      <c r="F636" s="55">
        <f t="shared" si="147"/>
        <v>-0.14000000000000001</v>
      </c>
      <c r="G636" s="55">
        <f t="shared" si="148"/>
        <v>37.755000000000003</v>
      </c>
      <c r="H636" s="260">
        <f t="shared" si="149"/>
        <v>-8.1508607891197658E-5</v>
      </c>
      <c r="I636" s="260">
        <f t="shared" si="150"/>
        <v>2.198112493522977E-2</v>
      </c>
      <c r="K636">
        <f t="shared" si="151"/>
        <v>8908</v>
      </c>
      <c r="S636" t="s">
        <v>5202</v>
      </c>
      <c r="T636">
        <v>-0.874</v>
      </c>
      <c r="U636">
        <v>-2.8000000000000001E-2</v>
      </c>
      <c r="V636">
        <v>-7.5</v>
      </c>
      <c r="W636">
        <v>7.5510000000000002</v>
      </c>
      <c r="X636">
        <v>-6.0000000000000001E-3</v>
      </c>
      <c r="Y636">
        <v>0</v>
      </c>
      <c r="Z636">
        <v>3.0000000000000001E-3</v>
      </c>
      <c r="AA636">
        <v>3.0000000000000001E-3</v>
      </c>
    </row>
    <row r="637" spans="2:27">
      <c r="B637">
        <f>R637</f>
        <v>9027</v>
      </c>
      <c r="C637">
        <f t="shared" si="144"/>
        <v>1721.6</v>
      </c>
      <c r="D637" s="55">
        <f t="shared" si="145"/>
        <v>-6.0999999999999999E-2</v>
      </c>
      <c r="E637" s="55">
        <f t="shared" si="146"/>
        <v>5.4829999999999997</v>
      </c>
      <c r="F637" s="55">
        <f t="shared" si="147"/>
        <v>-0.30499999999999999</v>
      </c>
      <c r="G637" s="55">
        <f t="shared" si="148"/>
        <v>27.414999999999999</v>
      </c>
      <c r="H637" s="260">
        <f t="shared" si="149"/>
        <v>-1.7716078066914499E-4</v>
      </c>
      <c r="I637" s="260">
        <f t="shared" si="150"/>
        <v>1.5924140334572491E-2</v>
      </c>
      <c r="K637">
        <f t="shared" si="151"/>
        <v>9027</v>
      </c>
      <c r="R637">
        <v>9027</v>
      </c>
      <c r="S637" t="s">
        <v>5195</v>
      </c>
      <c r="T637">
        <v>5.3920000000000003</v>
      </c>
      <c r="U637">
        <v>-6.0999999999999999E-2</v>
      </c>
      <c r="V637">
        <v>0.995</v>
      </c>
      <c r="W637">
        <v>5.4829999999999997</v>
      </c>
      <c r="X637">
        <v>0</v>
      </c>
      <c r="Y637">
        <v>0</v>
      </c>
      <c r="Z637">
        <v>-5.0000000000000001E-3</v>
      </c>
      <c r="AA637">
        <v>-5.0000000000000001E-3</v>
      </c>
    </row>
    <row r="638" spans="2:27">
      <c r="B638">
        <f>B637</f>
        <v>9027</v>
      </c>
      <c r="C638">
        <f t="shared" si="144"/>
        <v>1721.6</v>
      </c>
      <c r="D638" s="55">
        <f t="shared" si="145"/>
        <v>-7.0000000000000001E-3</v>
      </c>
      <c r="E638" s="55">
        <f t="shared" si="146"/>
        <v>4.9119999999999999</v>
      </c>
      <c r="F638" s="55">
        <f t="shared" si="147"/>
        <v>-3.5000000000000003E-2</v>
      </c>
      <c r="G638" s="55">
        <f t="shared" si="148"/>
        <v>24.560000000000002</v>
      </c>
      <c r="H638" s="260">
        <f t="shared" si="149"/>
        <v>-2.0329925650557623E-5</v>
      </c>
      <c r="I638" s="260">
        <f t="shared" si="150"/>
        <v>1.4265799256505578E-2</v>
      </c>
      <c r="K638">
        <f t="shared" si="151"/>
        <v>9027</v>
      </c>
      <c r="S638" t="s">
        <v>5196</v>
      </c>
      <c r="T638">
        <v>4.8920000000000003</v>
      </c>
      <c r="U638">
        <v>-7.0000000000000001E-3</v>
      </c>
      <c r="V638">
        <v>-0.45</v>
      </c>
      <c r="W638">
        <v>4.9119999999999999</v>
      </c>
      <c r="X638">
        <v>0</v>
      </c>
      <c r="Y638">
        <v>0</v>
      </c>
      <c r="Z638">
        <v>-5.0000000000000001E-3</v>
      </c>
      <c r="AA638">
        <v>-5.0000000000000001E-3</v>
      </c>
    </row>
    <row r="639" spans="2:27">
      <c r="B639">
        <f t="shared" ref="B639:B644" si="156">B638</f>
        <v>9027</v>
      </c>
      <c r="C639">
        <f t="shared" si="144"/>
        <v>1721.6</v>
      </c>
      <c r="D639" s="55">
        <f t="shared" si="145"/>
        <v>-3.5999999999999997E-2</v>
      </c>
      <c r="E639" s="55">
        <f t="shared" si="146"/>
        <v>4.9290000000000003</v>
      </c>
      <c r="F639" s="55">
        <f t="shared" si="147"/>
        <v>-0.18</v>
      </c>
      <c r="G639" s="55">
        <f t="shared" si="148"/>
        <v>24.645000000000003</v>
      </c>
      <c r="H639" s="260">
        <f t="shared" si="149"/>
        <v>-1.0455390334572491E-4</v>
      </c>
      <c r="I639" s="260">
        <f t="shared" si="150"/>
        <v>1.4315171933085504E-2</v>
      </c>
      <c r="K639">
        <f t="shared" si="151"/>
        <v>9027</v>
      </c>
      <c r="S639" t="s">
        <v>5197</v>
      </c>
      <c r="T639">
        <v>-4.9279999999999999</v>
      </c>
      <c r="U639">
        <v>-3.5999999999999997E-2</v>
      </c>
      <c r="V639">
        <v>0.12</v>
      </c>
      <c r="W639">
        <v>4.9290000000000003</v>
      </c>
      <c r="X639">
        <v>1E-3</v>
      </c>
      <c r="Y639">
        <v>1E-3</v>
      </c>
      <c r="Z639">
        <v>-1E-3</v>
      </c>
      <c r="AA639">
        <v>0</v>
      </c>
    </row>
    <row r="640" spans="2:27">
      <c r="B640">
        <f t="shared" si="156"/>
        <v>9027</v>
      </c>
      <c r="C640">
        <f t="shared" si="144"/>
        <v>1721.6</v>
      </c>
      <c r="D640" s="55">
        <f t="shared" si="145"/>
        <v>1.7999999999999999E-2</v>
      </c>
      <c r="E640" s="55">
        <f t="shared" si="146"/>
        <v>5.5880000000000001</v>
      </c>
      <c r="F640" s="55">
        <f t="shared" si="147"/>
        <v>0.09</v>
      </c>
      <c r="G640" s="55">
        <f t="shared" si="148"/>
        <v>27.94</v>
      </c>
      <c r="H640" s="260">
        <f t="shared" si="149"/>
        <v>5.2276951672862455E-5</v>
      </c>
      <c r="I640" s="260">
        <f t="shared" si="150"/>
        <v>1.6229089219330858E-2</v>
      </c>
      <c r="K640">
        <f t="shared" si="151"/>
        <v>9027</v>
      </c>
      <c r="S640" t="s">
        <v>5198</v>
      </c>
      <c r="T640">
        <v>-5.4279999999999999</v>
      </c>
      <c r="U640">
        <v>1.7999999999999999E-2</v>
      </c>
      <c r="V640">
        <v>-1.3260000000000001</v>
      </c>
      <c r="W640">
        <v>5.5880000000000001</v>
      </c>
      <c r="X640">
        <v>0</v>
      </c>
      <c r="Y640">
        <v>1E-3</v>
      </c>
      <c r="Z640">
        <v>-1E-3</v>
      </c>
      <c r="AA640">
        <v>0</v>
      </c>
    </row>
    <row r="641" spans="2:27">
      <c r="B641">
        <f t="shared" si="156"/>
        <v>9027</v>
      </c>
      <c r="C641">
        <f t="shared" si="144"/>
        <v>1721.6</v>
      </c>
      <c r="D641" s="55">
        <f t="shared" si="145"/>
        <v>-0.115</v>
      </c>
      <c r="E641" s="55">
        <f t="shared" si="146"/>
        <v>3.3530000000000002</v>
      </c>
      <c r="F641" s="55">
        <f t="shared" si="147"/>
        <v>-0.57500000000000007</v>
      </c>
      <c r="G641" s="55">
        <f t="shared" si="148"/>
        <v>16.765000000000004</v>
      </c>
      <c r="H641" s="260">
        <f t="shared" si="149"/>
        <v>-3.3399163568773239E-4</v>
      </c>
      <c r="I641" s="260">
        <f t="shared" si="150"/>
        <v>9.7380343866171025E-3</v>
      </c>
      <c r="K641">
        <f t="shared" si="151"/>
        <v>9027</v>
      </c>
      <c r="S641" t="s">
        <v>5199</v>
      </c>
      <c r="T641">
        <v>2.3639999999999999</v>
      </c>
      <c r="U641">
        <v>-0.115</v>
      </c>
      <c r="V641">
        <v>2.375</v>
      </c>
      <c r="W641">
        <v>3.3530000000000002</v>
      </c>
      <c r="X641">
        <v>1E-3</v>
      </c>
      <c r="Y641">
        <v>0</v>
      </c>
      <c r="Z641">
        <v>-4.0000000000000001E-3</v>
      </c>
      <c r="AA641">
        <v>-3.0000000000000001E-3</v>
      </c>
    </row>
    <row r="642" spans="2:27">
      <c r="B642">
        <f t="shared" si="156"/>
        <v>9027</v>
      </c>
      <c r="C642">
        <f t="shared" si="144"/>
        <v>1721.6</v>
      </c>
      <c r="D642" s="55">
        <f t="shared" si="145"/>
        <v>6.4000000000000001E-2</v>
      </c>
      <c r="E642" s="55">
        <f t="shared" si="146"/>
        <v>2.5409999999999999</v>
      </c>
      <c r="F642" s="55">
        <f t="shared" si="147"/>
        <v>0.32</v>
      </c>
      <c r="G642" s="55">
        <f t="shared" si="148"/>
        <v>12.705</v>
      </c>
      <c r="H642" s="260">
        <f t="shared" si="149"/>
        <v>1.8587360594795541E-4</v>
      </c>
      <c r="I642" s="260">
        <f t="shared" si="150"/>
        <v>7.3797630111524168E-3</v>
      </c>
      <c r="K642">
        <f t="shared" si="151"/>
        <v>9027</v>
      </c>
      <c r="S642" t="s">
        <v>5200</v>
      </c>
      <c r="T642">
        <v>0.69599999999999995</v>
      </c>
      <c r="U642">
        <v>6.4000000000000001E-2</v>
      </c>
      <c r="V642">
        <v>-2.4430000000000001</v>
      </c>
      <c r="W642">
        <v>2.5409999999999999</v>
      </c>
      <c r="X642">
        <v>-1E-3</v>
      </c>
      <c r="Y642">
        <v>0</v>
      </c>
      <c r="Z642">
        <v>-3.0000000000000001E-3</v>
      </c>
      <c r="AA642">
        <v>-3.0000000000000001E-3</v>
      </c>
    </row>
    <row r="643" spans="2:27">
      <c r="B643">
        <f>B642</f>
        <v>9027</v>
      </c>
      <c r="C643">
        <f t="shared" si="144"/>
        <v>1721.6</v>
      </c>
      <c r="D643" s="55">
        <f t="shared" si="145"/>
        <v>-0.107</v>
      </c>
      <c r="E643" s="55">
        <f t="shared" si="146"/>
        <v>2.238</v>
      </c>
      <c r="F643" s="55">
        <f t="shared" si="147"/>
        <v>-0.53500000000000003</v>
      </c>
      <c r="G643" s="55">
        <f t="shared" si="148"/>
        <v>11.190000000000001</v>
      </c>
      <c r="H643" s="260">
        <f t="shared" si="149"/>
        <v>-3.1075743494423795E-4</v>
      </c>
      <c r="I643" s="260">
        <f t="shared" si="150"/>
        <v>6.4997676579925659E-3</v>
      </c>
      <c r="K643">
        <f t="shared" si="151"/>
        <v>9027</v>
      </c>
      <c r="S643" t="s">
        <v>5201</v>
      </c>
      <c r="T643">
        <v>-0.73199999999999998</v>
      </c>
      <c r="U643">
        <v>-0.107</v>
      </c>
      <c r="V643">
        <v>2.1120000000000001</v>
      </c>
      <c r="W643">
        <v>2.238</v>
      </c>
      <c r="X643">
        <v>1E-3</v>
      </c>
      <c r="Y643">
        <v>0</v>
      </c>
      <c r="Z643">
        <v>-2E-3</v>
      </c>
      <c r="AA643">
        <v>-2E-3</v>
      </c>
    </row>
    <row r="644" spans="2:27">
      <c r="B644">
        <f t="shared" si="156"/>
        <v>9027</v>
      </c>
      <c r="C644">
        <f t="shared" si="144"/>
        <v>1721.6</v>
      </c>
      <c r="D644" s="55">
        <f t="shared" si="145"/>
        <v>7.1999999999999995E-2</v>
      </c>
      <c r="E644" s="55">
        <f t="shared" si="146"/>
        <v>3.617</v>
      </c>
      <c r="F644" s="55">
        <f t="shared" si="147"/>
        <v>0.36</v>
      </c>
      <c r="G644" s="55">
        <f t="shared" si="148"/>
        <v>18.085000000000001</v>
      </c>
      <c r="H644" s="260">
        <f t="shared" si="149"/>
        <v>2.0910780669144982E-4</v>
      </c>
      <c r="I644" s="260">
        <f t="shared" si="150"/>
        <v>1.0504763011152418E-2</v>
      </c>
      <c r="K644">
        <f t="shared" si="151"/>
        <v>9027</v>
      </c>
      <c r="S644" t="s">
        <v>5202</v>
      </c>
      <c r="T644">
        <v>-2.4</v>
      </c>
      <c r="U644">
        <v>7.1999999999999995E-2</v>
      </c>
      <c r="V644">
        <v>-2.7050000000000001</v>
      </c>
      <c r="W644">
        <v>3.617</v>
      </c>
      <c r="X644">
        <v>0</v>
      </c>
      <c r="Y644">
        <v>1E-3</v>
      </c>
      <c r="Z644">
        <v>-2E-3</v>
      </c>
      <c r="AA644">
        <v>-1E-3</v>
      </c>
    </row>
    <row r="645" spans="2:27">
      <c r="B645">
        <f>R645</f>
        <v>9742</v>
      </c>
      <c r="C645">
        <f t="shared" si="144"/>
        <v>1751.56</v>
      </c>
      <c r="D645" s="55">
        <f t="shared" si="145"/>
        <v>-8.6999999999999994E-2</v>
      </c>
      <c r="E645" s="55">
        <f t="shared" si="146"/>
        <v>5.6680000000000001</v>
      </c>
      <c r="F645" s="55">
        <f t="shared" si="147"/>
        <v>-0.43500000000000005</v>
      </c>
      <c r="G645" s="55">
        <f t="shared" si="148"/>
        <v>28.340000000000003</v>
      </c>
      <c r="H645" s="260">
        <f t="shared" si="149"/>
        <v>-2.4835004224805319E-4</v>
      </c>
      <c r="I645" s="260">
        <f t="shared" si="150"/>
        <v>1.6179862522551328E-2</v>
      </c>
      <c r="K645">
        <f t="shared" si="151"/>
        <v>9742</v>
      </c>
      <c r="R645">
        <v>9742</v>
      </c>
      <c r="S645" t="s">
        <v>5195</v>
      </c>
      <c r="T645">
        <v>5.6050000000000004</v>
      </c>
      <c r="U645">
        <v>-8.6999999999999994E-2</v>
      </c>
      <c r="V645">
        <v>0.83399999999999996</v>
      </c>
      <c r="W645">
        <v>5.6680000000000001</v>
      </c>
      <c r="X645">
        <v>0</v>
      </c>
      <c r="Y645">
        <v>0</v>
      </c>
      <c r="Z645">
        <v>-3.0000000000000001E-3</v>
      </c>
      <c r="AA645">
        <v>-4.0000000000000001E-3</v>
      </c>
    </row>
    <row r="646" spans="2:27">
      <c r="B646">
        <f>B645</f>
        <v>9742</v>
      </c>
      <c r="C646">
        <f t="shared" si="144"/>
        <v>1751.56</v>
      </c>
      <c r="D646" s="55">
        <f t="shared" si="145"/>
        <v>-8.6999999999999994E-2</v>
      </c>
      <c r="E646" s="55">
        <f t="shared" si="146"/>
        <v>5.96</v>
      </c>
      <c r="F646" s="55">
        <f t="shared" si="147"/>
        <v>-0.43500000000000005</v>
      </c>
      <c r="G646" s="55">
        <f t="shared" si="148"/>
        <v>29.8</v>
      </c>
      <c r="H646" s="260">
        <f t="shared" si="149"/>
        <v>-2.4835004224805319E-4</v>
      </c>
      <c r="I646" s="260">
        <f t="shared" si="150"/>
        <v>1.7013405193085022E-2</v>
      </c>
      <c r="K646">
        <f t="shared" si="151"/>
        <v>9742</v>
      </c>
      <c r="S646" t="s">
        <v>5196</v>
      </c>
      <c r="T646">
        <v>5.8760000000000003</v>
      </c>
      <c r="U646">
        <v>-8.6999999999999994E-2</v>
      </c>
      <c r="V646">
        <v>-0.99399999999999999</v>
      </c>
      <c r="W646">
        <v>5.96</v>
      </c>
      <c r="X646">
        <v>0</v>
      </c>
      <c r="Y646">
        <v>-1E-3</v>
      </c>
      <c r="Z646">
        <v>-3.0000000000000001E-3</v>
      </c>
      <c r="AA646">
        <v>-4.0000000000000001E-3</v>
      </c>
    </row>
    <row r="647" spans="2:27">
      <c r="B647">
        <f t="shared" ref="B647:B652" si="157">B646</f>
        <v>9742</v>
      </c>
      <c r="C647">
        <f t="shared" si="144"/>
        <v>1751.56</v>
      </c>
      <c r="D647" s="55">
        <f t="shared" si="145"/>
        <v>-0.08</v>
      </c>
      <c r="E647" s="55">
        <f t="shared" si="146"/>
        <v>6.1989999999999998</v>
      </c>
      <c r="F647" s="55">
        <f t="shared" si="147"/>
        <v>-0.4</v>
      </c>
      <c r="G647" s="55">
        <f t="shared" si="148"/>
        <v>30.995000000000005</v>
      </c>
      <c r="H647" s="260">
        <f t="shared" si="149"/>
        <v>-2.2836785494073856E-4</v>
      </c>
      <c r="I647" s="260">
        <f t="shared" si="150"/>
        <v>1.7695654159720482E-2</v>
      </c>
      <c r="K647">
        <f t="shared" si="151"/>
        <v>9742</v>
      </c>
      <c r="S647" t="s">
        <v>5197</v>
      </c>
      <c r="T647">
        <v>-6.0960000000000001</v>
      </c>
      <c r="U647">
        <v>-0.08</v>
      </c>
      <c r="V647">
        <v>1.121</v>
      </c>
      <c r="W647">
        <v>6.1989999999999998</v>
      </c>
      <c r="X647">
        <v>0</v>
      </c>
      <c r="Y647">
        <v>1E-3</v>
      </c>
      <c r="Z647">
        <v>-3.0000000000000001E-3</v>
      </c>
      <c r="AA647">
        <v>-4.0000000000000001E-3</v>
      </c>
    </row>
    <row r="648" spans="2:27">
      <c r="B648">
        <f t="shared" si="157"/>
        <v>9742</v>
      </c>
      <c r="C648">
        <f t="shared" si="144"/>
        <v>1751.56</v>
      </c>
      <c r="D648" s="55">
        <f t="shared" si="145"/>
        <v>-7.9000000000000001E-2</v>
      </c>
      <c r="E648" s="55">
        <f t="shared" si="146"/>
        <v>5.8689999999999998</v>
      </c>
      <c r="F648" s="55">
        <f t="shared" si="147"/>
        <v>-0.39500000000000002</v>
      </c>
      <c r="G648" s="55">
        <f t="shared" si="148"/>
        <v>29.344999999999999</v>
      </c>
      <c r="H648" s="260">
        <f t="shared" si="149"/>
        <v>-2.2551325675397932E-4</v>
      </c>
      <c r="I648" s="260">
        <f t="shared" si="150"/>
        <v>1.675363675808993E-2</v>
      </c>
      <c r="K648">
        <f t="shared" si="151"/>
        <v>9742</v>
      </c>
      <c r="S648" t="s">
        <v>5198</v>
      </c>
      <c r="T648">
        <v>-5.8259999999999996</v>
      </c>
      <c r="U648">
        <v>-7.9000000000000001E-2</v>
      </c>
      <c r="V648">
        <v>-0.70699999999999996</v>
      </c>
      <c r="W648">
        <v>5.8689999999999998</v>
      </c>
      <c r="X648">
        <v>1E-3</v>
      </c>
      <c r="Y648">
        <v>0</v>
      </c>
      <c r="Z648">
        <v>-3.0000000000000001E-3</v>
      </c>
      <c r="AA648">
        <v>-4.0000000000000001E-3</v>
      </c>
    </row>
    <row r="649" spans="2:27">
      <c r="B649">
        <f t="shared" si="157"/>
        <v>9742</v>
      </c>
      <c r="C649">
        <f t="shared" si="144"/>
        <v>1751.56</v>
      </c>
      <c r="D649" s="55">
        <f t="shared" si="145"/>
        <v>-8.5999999999999993E-2</v>
      </c>
      <c r="E649" s="55">
        <f t="shared" si="146"/>
        <v>3.2930000000000001</v>
      </c>
      <c r="F649" s="55">
        <f t="shared" si="147"/>
        <v>-0.43000000000000005</v>
      </c>
      <c r="G649" s="55">
        <f t="shared" si="148"/>
        <v>16.465000000000003</v>
      </c>
      <c r="H649" s="260">
        <f t="shared" si="149"/>
        <v>-2.4549544406129395E-4</v>
      </c>
      <c r="I649" s="260">
        <f t="shared" si="150"/>
        <v>9.4001918289981518E-3</v>
      </c>
      <c r="K649">
        <f t="shared" si="151"/>
        <v>9742</v>
      </c>
      <c r="S649" t="s">
        <v>5199</v>
      </c>
      <c r="T649">
        <v>1.194</v>
      </c>
      <c r="U649">
        <v>-8.5999999999999993E-2</v>
      </c>
      <c r="V649">
        <v>3.0680000000000001</v>
      </c>
      <c r="W649">
        <v>3.2930000000000001</v>
      </c>
      <c r="X649">
        <v>0</v>
      </c>
      <c r="Y649">
        <v>1E-3</v>
      </c>
      <c r="Z649">
        <v>-3.0000000000000001E-3</v>
      </c>
      <c r="AA649">
        <v>-4.0000000000000001E-3</v>
      </c>
    </row>
    <row r="650" spans="2:27">
      <c r="B650">
        <f t="shared" si="157"/>
        <v>9742</v>
      </c>
      <c r="C650">
        <f t="shared" si="144"/>
        <v>1751.56</v>
      </c>
      <c r="D650" s="55">
        <f t="shared" si="145"/>
        <v>-8.3000000000000004E-2</v>
      </c>
      <c r="E650" s="55">
        <f t="shared" si="146"/>
        <v>3.6819999999999999</v>
      </c>
      <c r="F650" s="55">
        <f t="shared" si="147"/>
        <v>-0.41500000000000004</v>
      </c>
      <c r="G650" s="55">
        <f t="shared" si="148"/>
        <v>18.41</v>
      </c>
      <c r="H650" s="260">
        <f t="shared" si="149"/>
        <v>-2.3693164950101627E-4</v>
      </c>
      <c r="I650" s="260">
        <f t="shared" si="150"/>
        <v>1.0510630523647492E-2</v>
      </c>
      <c r="K650">
        <f t="shared" si="151"/>
        <v>9742</v>
      </c>
      <c r="S650" t="s">
        <v>5200</v>
      </c>
      <c r="T650">
        <v>2.0960000000000001</v>
      </c>
      <c r="U650">
        <v>-8.3000000000000004E-2</v>
      </c>
      <c r="V650">
        <v>-3.0270000000000001</v>
      </c>
      <c r="W650">
        <v>3.6819999999999999</v>
      </c>
      <c r="X650">
        <v>1E-3</v>
      </c>
      <c r="Y650">
        <v>-1E-3</v>
      </c>
      <c r="Z650">
        <v>-3.0000000000000001E-3</v>
      </c>
      <c r="AA650">
        <v>-4.0000000000000001E-3</v>
      </c>
    </row>
    <row r="651" spans="2:27">
      <c r="B651">
        <f>B650</f>
        <v>9742</v>
      </c>
      <c r="C651">
        <f t="shared" si="144"/>
        <v>1751.56</v>
      </c>
      <c r="D651" s="55">
        <f t="shared" si="145"/>
        <v>-8.3000000000000004E-2</v>
      </c>
      <c r="E651" s="55">
        <f t="shared" si="146"/>
        <v>3.9140000000000001</v>
      </c>
      <c r="F651" s="55">
        <f t="shared" si="147"/>
        <v>-0.41500000000000004</v>
      </c>
      <c r="G651" s="55">
        <f t="shared" si="148"/>
        <v>19.570000000000004</v>
      </c>
      <c r="H651" s="260">
        <f t="shared" si="149"/>
        <v>-2.3693164950101627E-4</v>
      </c>
      <c r="I651" s="260">
        <f t="shared" si="150"/>
        <v>1.1172897302975635E-2</v>
      </c>
      <c r="K651">
        <f t="shared" si="151"/>
        <v>9742</v>
      </c>
      <c r="S651" t="s">
        <v>5201</v>
      </c>
      <c r="T651">
        <v>-2.3159999999999998</v>
      </c>
      <c r="U651">
        <v>-8.3000000000000004E-2</v>
      </c>
      <c r="V651">
        <v>3.1539999999999999</v>
      </c>
      <c r="W651">
        <v>3.9140000000000001</v>
      </c>
      <c r="X651">
        <v>0</v>
      </c>
      <c r="Y651">
        <v>1E-3</v>
      </c>
      <c r="Z651">
        <v>-3.0000000000000001E-3</v>
      </c>
      <c r="AA651">
        <v>-4.0000000000000001E-3</v>
      </c>
    </row>
    <row r="652" spans="2:27">
      <c r="B652">
        <f t="shared" si="157"/>
        <v>9742</v>
      </c>
      <c r="C652">
        <f t="shared" si="144"/>
        <v>1751.56</v>
      </c>
      <c r="D652" s="55">
        <f t="shared" si="145"/>
        <v>-8.1000000000000003E-2</v>
      </c>
      <c r="E652" s="55">
        <f t="shared" si="146"/>
        <v>3.2639999999999998</v>
      </c>
      <c r="F652" s="55">
        <f t="shared" si="147"/>
        <v>-0.40500000000000003</v>
      </c>
      <c r="G652" s="55">
        <f t="shared" si="148"/>
        <v>16.32</v>
      </c>
      <c r="H652" s="260">
        <f t="shared" si="149"/>
        <v>-2.3122245312749779E-4</v>
      </c>
      <c r="I652" s="260">
        <f t="shared" si="150"/>
        <v>9.3174084815821328E-3</v>
      </c>
      <c r="K652">
        <f t="shared" si="151"/>
        <v>9742</v>
      </c>
      <c r="S652" t="s">
        <v>5202</v>
      </c>
      <c r="T652">
        <v>-1.415</v>
      </c>
      <c r="U652">
        <v>-8.1000000000000003E-2</v>
      </c>
      <c r="V652">
        <v>-2.9409999999999998</v>
      </c>
      <c r="W652">
        <v>3.2639999999999998</v>
      </c>
      <c r="X652">
        <v>1E-3</v>
      </c>
      <c r="Y652">
        <v>-1E-3</v>
      </c>
      <c r="Z652">
        <v>-3.0000000000000001E-3</v>
      </c>
      <c r="AA652">
        <v>-4.0000000000000001E-3</v>
      </c>
    </row>
    <row r="653" spans="2:27">
      <c r="B653">
        <f>R653</f>
        <v>9743</v>
      </c>
      <c r="C653">
        <f t="shared" si="144"/>
        <v>1751.56</v>
      </c>
      <c r="D653" s="55">
        <f t="shared" si="145"/>
        <v>-0.17</v>
      </c>
      <c r="E653" s="55">
        <f t="shared" si="146"/>
        <v>5.67</v>
      </c>
      <c r="F653" s="55">
        <f t="shared" si="147"/>
        <v>-0.85000000000000009</v>
      </c>
      <c r="G653" s="55">
        <f t="shared" si="148"/>
        <v>28.349999999999998</v>
      </c>
      <c r="H653" s="260">
        <f t="shared" si="149"/>
        <v>-4.8528169174906949E-4</v>
      </c>
      <c r="I653" s="260">
        <f t="shared" si="150"/>
        <v>1.6185571718924843E-2</v>
      </c>
      <c r="K653">
        <f t="shared" si="151"/>
        <v>9743</v>
      </c>
      <c r="R653">
        <v>9743</v>
      </c>
      <c r="S653" t="s">
        <v>5195</v>
      </c>
      <c r="T653">
        <v>5.4989999999999997</v>
      </c>
      <c r="U653">
        <v>-0.17</v>
      </c>
      <c r="V653">
        <v>1.373</v>
      </c>
      <c r="W653">
        <v>5.67</v>
      </c>
      <c r="X653">
        <v>-2E-3</v>
      </c>
      <c r="Y653">
        <v>0</v>
      </c>
      <c r="Z653">
        <v>1E-3</v>
      </c>
      <c r="AA653">
        <v>1E-3</v>
      </c>
    </row>
    <row r="654" spans="2:27">
      <c r="B654">
        <f>B653</f>
        <v>9743</v>
      </c>
      <c r="C654">
        <f t="shared" si="144"/>
        <v>1751.56</v>
      </c>
      <c r="D654" s="55">
        <f t="shared" si="145"/>
        <v>-0.17199999999999999</v>
      </c>
      <c r="E654" s="55">
        <f t="shared" si="146"/>
        <v>5.94</v>
      </c>
      <c r="F654" s="55">
        <f t="shared" si="147"/>
        <v>-0.8600000000000001</v>
      </c>
      <c r="G654" s="55">
        <f t="shared" si="148"/>
        <v>29.700000000000003</v>
      </c>
      <c r="H654" s="260">
        <f t="shared" si="149"/>
        <v>-4.9099088812258791E-4</v>
      </c>
      <c r="I654" s="260">
        <f t="shared" si="150"/>
        <v>1.6956313229349838E-2</v>
      </c>
      <c r="K654">
        <f t="shared" si="151"/>
        <v>9743</v>
      </c>
      <c r="S654" t="s">
        <v>5196</v>
      </c>
      <c r="T654">
        <v>5.7670000000000003</v>
      </c>
      <c r="U654">
        <v>-0.17199999999999999</v>
      </c>
      <c r="V654">
        <v>-1.411</v>
      </c>
      <c r="W654">
        <v>5.94</v>
      </c>
      <c r="X654">
        <v>-2E-3</v>
      </c>
      <c r="Y654">
        <v>0</v>
      </c>
      <c r="Z654">
        <v>1E-3</v>
      </c>
      <c r="AA654">
        <v>1E-3</v>
      </c>
    </row>
    <row r="655" spans="2:27">
      <c r="B655">
        <f t="shared" ref="B655:B660" si="158">B654</f>
        <v>9743</v>
      </c>
      <c r="C655">
        <f t="shared" si="144"/>
        <v>1751.56</v>
      </c>
      <c r="D655" s="55">
        <f t="shared" si="145"/>
        <v>-0.16400000000000001</v>
      </c>
      <c r="E655" s="55">
        <f t="shared" si="146"/>
        <v>6.2679999999999998</v>
      </c>
      <c r="F655" s="55">
        <f t="shared" si="147"/>
        <v>-0.82000000000000006</v>
      </c>
      <c r="G655" s="55">
        <f t="shared" si="148"/>
        <v>31.34</v>
      </c>
      <c r="H655" s="260">
        <f t="shared" si="149"/>
        <v>-4.6815410262851406E-4</v>
      </c>
      <c r="I655" s="260">
        <f t="shared" si="150"/>
        <v>1.7892621434606865E-2</v>
      </c>
      <c r="K655">
        <f t="shared" si="151"/>
        <v>9743</v>
      </c>
      <c r="S655" t="s">
        <v>5197</v>
      </c>
      <c r="T655">
        <v>-6.1</v>
      </c>
      <c r="U655">
        <v>-0.16400000000000001</v>
      </c>
      <c r="V655">
        <v>1.4350000000000001</v>
      </c>
      <c r="W655">
        <v>6.2679999999999998</v>
      </c>
      <c r="X655">
        <v>-1E-3</v>
      </c>
      <c r="Y655">
        <v>0</v>
      </c>
      <c r="Z655">
        <v>1E-3</v>
      </c>
      <c r="AA655">
        <v>1E-3</v>
      </c>
    </row>
    <row r="656" spans="2:27">
      <c r="B656">
        <f t="shared" si="158"/>
        <v>9743</v>
      </c>
      <c r="C656">
        <f t="shared" si="144"/>
        <v>1751.56</v>
      </c>
      <c r="D656" s="55">
        <f t="shared" si="145"/>
        <v>-0.16600000000000001</v>
      </c>
      <c r="E656" s="55">
        <f t="shared" si="146"/>
        <v>5.9870000000000001</v>
      </c>
      <c r="F656" s="55">
        <f t="shared" si="147"/>
        <v>-0.83000000000000007</v>
      </c>
      <c r="G656" s="55">
        <f t="shared" si="148"/>
        <v>29.934999999999999</v>
      </c>
      <c r="H656" s="260">
        <f t="shared" si="149"/>
        <v>-4.7386329900203254E-4</v>
      </c>
      <c r="I656" s="260">
        <f t="shared" si="150"/>
        <v>1.709047934412752E-2</v>
      </c>
      <c r="K656">
        <f t="shared" si="151"/>
        <v>9743</v>
      </c>
      <c r="S656" t="s">
        <v>5198</v>
      </c>
      <c r="T656">
        <v>-5.8310000000000004</v>
      </c>
      <c r="U656">
        <v>-0.16600000000000001</v>
      </c>
      <c r="V656">
        <v>-1.3480000000000001</v>
      </c>
      <c r="W656">
        <v>5.9870000000000001</v>
      </c>
      <c r="X656">
        <v>-2E-3</v>
      </c>
      <c r="Y656">
        <v>0</v>
      </c>
      <c r="Z656">
        <v>1E-3</v>
      </c>
      <c r="AA656">
        <v>1E-3</v>
      </c>
    </row>
    <row r="657" spans="2:27">
      <c r="B657">
        <f t="shared" si="158"/>
        <v>9743</v>
      </c>
      <c r="C657">
        <f t="shared" si="144"/>
        <v>1751.56</v>
      </c>
      <c r="D657" s="55">
        <f t="shared" si="145"/>
        <v>-0.16500000000000001</v>
      </c>
      <c r="E657" s="55">
        <f t="shared" si="146"/>
        <v>4.78</v>
      </c>
      <c r="F657" s="55">
        <f t="shared" si="147"/>
        <v>-0.82500000000000007</v>
      </c>
      <c r="G657" s="55">
        <f t="shared" si="148"/>
        <v>23.900000000000002</v>
      </c>
      <c r="H657" s="260">
        <f t="shared" si="149"/>
        <v>-4.710087008152733E-4</v>
      </c>
      <c r="I657" s="260">
        <f t="shared" si="150"/>
        <v>1.3644979332709129E-2</v>
      </c>
      <c r="K657">
        <f t="shared" si="151"/>
        <v>9743</v>
      </c>
      <c r="S657" t="s">
        <v>5199</v>
      </c>
      <c r="T657">
        <v>1.1259999999999999</v>
      </c>
      <c r="U657">
        <v>-0.16500000000000001</v>
      </c>
      <c r="V657">
        <v>4.6420000000000003</v>
      </c>
      <c r="W657">
        <v>4.78</v>
      </c>
      <c r="X657">
        <v>-1E-3</v>
      </c>
      <c r="Y657">
        <v>0</v>
      </c>
      <c r="Z657">
        <v>1E-3</v>
      </c>
      <c r="AA657">
        <v>1E-3</v>
      </c>
    </row>
    <row r="658" spans="2:27">
      <c r="B658">
        <f t="shared" si="158"/>
        <v>9743</v>
      </c>
      <c r="C658">
        <f t="shared" si="144"/>
        <v>1751.56</v>
      </c>
      <c r="D658" s="55">
        <f t="shared" si="145"/>
        <v>-0.17299999999999999</v>
      </c>
      <c r="E658" s="55">
        <f t="shared" si="146"/>
        <v>5.0609999999999999</v>
      </c>
      <c r="F658" s="55">
        <f t="shared" si="147"/>
        <v>-0.86499999999999988</v>
      </c>
      <c r="G658" s="55">
        <f t="shared" si="148"/>
        <v>25.305</v>
      </c>
      <c r="H658" s="260">
        <f t="shared" si="149"/>
        <v>-4.9384548630934709E-4</v>
      </c>
      <c r="I658" s="260">
        <f t="shared" si="150"/>
        <v>1.4447121423188472E-2</v>
      </c>
      <c r="K658">
        <f t="shared" si="151"/>
        <v>9743</v>
      </c>
      <c r="S658" t="s">
        <v>5200</v>
      </c>
      <c r="T658">
        <v>2.0209999999999999</v>
      </c>
      <c r="U658">
        <v>-0.17299999999999999</v>
      </c>
      <c r="V658">
        <v>-4.6369999999999996</v>
      </c>
      <c r="W658">
        <v>5.0609999999999999</v>
      </c>
      <c r="X658">
        <v>-2E-3</v>
      </c>
      <c r="Y658">
        <v>0</v>
      </c>
      <c r="Z658">
        <v>1E-3</v>
      </c>
      <c r="AA658">
        <v>1E-3</v>
      </c>
    </row>
    <row r="659" spans="2:27">
      <c r="B659">
        <f>B658</f>
        <v>9743</v>
      </c>
      <c r="C659">
        <f t="shared" si="144"/>
        <v>1751.56</v>
      </c>
      <c r="D659" s="55">
        <f t="shared" si="145"/>
        <v>-0.16300000000000001</v>
      </c>
      <c r="E659" s="55">
        <f t="shared" si="146"/>
        <v>5.2240000000000002</v>
      </c>
      <c r="F659" s="55">
        <f t="shared" si="147"/>
        <v>-0.81500000000000006</v>
      </c>
      <c r="G659" s="55">
        <f t="shared" si="148"/>
        <v>26.12</v>
      </c>
      <c r="H659" s="260">
        <f t="shared" si="149"/>
        <v>-4.6529950444175482E-4</v>
      </c>
      <c r="I659" s="260">
        <f t="shared" si="150"/>
        <v>1.4912420927630227E-2</v>
      </c>
      <c r="K659">
        <f t="shared" si="151"/>
        <v>9743</v>
      </c>
      <c r="S659" t="s">
        <v>5201</v>
      </c>
      <c r="T659">
        <v>-2.3530000000000002</v>
      </c>
      <c r="U659">
        <v>-0.16300000000000001</v>
      </c>
      <c r="V659">
        <v>4.6609999999999996</v>
      </c>
      <c r="W659">
        <v>5.2240000000000002</v>
      </c>
      <c r="X659">
        <v>-1E-3</v>
      </c>
      <c r="Y659">
        <v>0</v>
      </c>
      <c r="Z659">
        <v>1E-3</v>
      </c>
      <c r="AA659">
        <v>1E-3</v>
      </c>
    </row>
    <row r="660" spans="2:27">
      <c r="B660">
        <f t="shared" si="158"/>
        <v>9743</v>
      </c>
      <c r="C660">
        <f t="shared" si="144"/>
        <v>1751.56</v>
      </c>
      <c r="D660" s="55">
        <f t="shared" si="145"/>
        <v>-0.17100000000000001</v>
      </c>
      <c r="E660" s="55">
        <f t="shared" si="146"/>
        <v>4.8460000000000001</v>
      </c>
      <c r="F660" s="55">
        <f t="shared" si="147"/>
        <v>-0.85500000000000009</v>
      </c>
      <c r="G660" s="55">
        <f t="shared" si="148"/>
        <v>24.23</v>
      </c>
      <c r="H660" s="260">
        <f t="shared" si="149"/>
        <v>-4.8813628993582873E-4</v>
      </c>
      <c r="I660" s="260">
        <f t="shared" si="150"/>
        <v>1.3833382813035238E-2</v>
      </c>
      <c r="K660">
        <f t="shared" si="151"/>
        <v>9743</v>
      </c>
      <c r="S660" t="s">
        <v>5202</v>
      </c>
      <c r="T660">
        <v>-1.4590000000000001</v>
      </c>
      <c r="U660">
        <v>-0.17100000000000001</v>
      </c>
      <c r="V660">
        <v>-4.6180000000000003</v>
      </c>
      <c r="W660">
        <v>4.8460000000000001</v>
      </c>
      <c r="X660">
        <v>-2E-3</v>
      </c>
      <c r="Y660">
        <v>0</v>
      </c>
      <c r="Z660">
        <v>1E-3</v>
      </c>
      <c r="AA660">
        <v>1E-3</v>
      </c>
    </row>
    <row r="661" spans="2:27">
      <c r="B661">
        <f>R661</f>
        <v>9744</v>
      </c>
      <c r="C661">
        <f t="shared" si="144"/>
        <v>1751.56</v>
      </c>
      <c r="D661" s="55">
        <f t="shared" si="145"/>
        <v>-0.125</v>
      </c>
      <c r="E661" s="55">
        <f t="shared" si="146"/>
        <v>5.8159999999999998</v>
      </c>
      <c r="F661" s="55">
        <f t="shared" si="147"/>
        <v>-0.625</v>
      </c>
      <c r="G661" s="55">
        <f t="shared" si="148"/>
        <v>29.080000000000002</v>
      </c>
      <c r="H661" s="260">
        <f t="shared" si="149"/>
        <v>-3.5682477334490401E-4</v>
      </c>
      <c r="I661" s="260">
        <f t="shared" si="150"/>
        <v>1.6602343054191695E-2</v>
      </c>
      <c r="K661">
        <f t="shared" si="151"/>
        <v>9744</v>
      </c>
      <c r="R661">
        <v>9744</v>
      </c>
      <c r="S661" t="s">
        <v>5195</v>
      </c>
      <c r="T661">
        <v>5.49</v>
      </c>
      <c r="U661">
        <v>-0.125</v>
      </c>
      <c r="V661">
        <v>1.9139999999999999</v>
      </c>
      <c r="W661">
        <v>5.8159999999999998</v>
      </c>
      <c r="X661">
        <v>-2E-3</v>
      </c>
      <c r="Y661">
        <v>0</v>
      </c>
      <c r="Z661">
        <v>0</v>
      </c>
      <c r="AA661">
        <v>0</v>
      </c>
    </row>
    <row r="662" spans="2:27">
      <c r="B662">
        <f>B661</f>
        <v>9744</v>
      </c>
      <c r="C662">
        <f t="shared" si="144"/>
        <v>1751.56</v>
      </c>
      <c r="D662" s="55">
        <f t="shared" si="145"/>
        <v>-0.129</v>
      </c>
      <c r="E662" s="55">
        <f t="shared" si="146"/>
        <v>5.9980000000000002</v>
      </c>
      <c r="F662" s="55">
        <f t="shared" si="147"/>
        <v>-0.64500000000000002</v>
      </c>
      <c r="G662" s="55">
        <f t="shared" si="148"/>
        <v>29.990000000000002</v>
      </c>
      <c r="H662" s="260">
        <f t="shared" si="149"/>
        <v>-3.6824316609194091E-4</v>
      </c>
      <c r="I662" s="260">
        <f t="shared" si="150"/>
        <v>1.7121879924181873E-2</v>
      </c>
      <c r="K662">
        <f t="shared" si="151"/>
        <v>9744</v>
      </c>
      <c r="S662" t="s">
        <v>5196</v>
      </c>
      <c r="T662">
        <v>5.7560000000000002</v>
      </c>
      <c r="U662">
        <v>-0.129</v>
      </c>
      <c r="V662">
        <v>-1.68</v>
      </c>
      <c r="W662">
        <v>5.9980000000000002</v>
      </c>
      <c r="X662">
        <v>-2E-3</v>
      </c>
      <c r="Y662">
        <v>0</v>
      </c>
      <c r="Z662">
        <v>0</v>
      </c>
      <c r="AA662">
        <v>0</v>
      </c>
    </row>
    <row r="663" spans="2:27">
      <c r="B663">
        <f t="shared" ref="B663:B668" si="159">B662</f>
        <v>9744</v>
      </c>
      <c r="C663">
        <f t="shared" si="144"/>
        <v>1751.56</v>
      </c>
      <c r="D663" s="55">
        <f t="shared" si="145"/>
        <v>-0.126</v>
      </c>
      <c r="E663" s="55">
        <f t="shared" si="146"/>
        <v>6.1959999999999997</v>
      </c>
      <c r="F663" s="55">
        <f t="shared" si="147"/>
        <v>-0.63</v>
      </c>
      <c r="G663" s="55">
        <f t="shared" si="148"/>
        <v>30.980000000000004</v>
      </c>
      <c r="H663" s="260">
        <f t="shared" si="149"/>
        <v>-3.5967937153166319E-4</v>
      </c>
      <c r="I663" s="260">
        <f t="shared" si="150"/>
        <v>1.7687090365160203E-2</v>
      </c>
      <c r="K663">
        <f t="shared" si="151"/>
        <v>9744</v>
      </c>
      <c r="S663" t="s">
        <v>5197</v>
      </c>
      <c r="T663">
        <v>-5.9269999999999996</v>
      </c>
      <c r="U663">
        <v>-0.126</v>
      </c>
      <c r="V663">
        <v>1.8009999999999999</v>
      </c>
      <c r="W663">
        <v>6.1959999999999997</v>
      </c>
      <c r="X663">
        <v>-2E-3</v>
      </c>
      <c r="Y663">
        <v>0</v>
      </c>
      <c r="Z663">
        <v>0</v>
      </c>
      <c r="AA663">
        <v>0</v>
      </c>
    </row>
    <row r="664" spans="2:27">
      <c r="B664">
        <f t="shared" si="159"/>
        <v>9744</v>
      </c>
      <c r="C664">
        <f t="shared" si="144"/>
        <v>1751.56</v>
      </c>
      <c r="D664" s="55">
        <f t="shared" si="145"/>
        <v>-0.13</v>
      </c>
      <c r="E664" s="55">
        <f t="shared" si="146"/>
        <v>5.94</v>
      </c>
      <c r="F664" s="55">
        <f t="shared" si="147"/>
        <v>-0.65</v>
      </c>
      <c r="G664" s="55">
        <f t="shared" si="148"/>
        <v>29.700000000000003</v>
      </c>
      <c r="H664" s="260">
        <f t="shared" si="149"/>
        <v>-3.7109776427870014E-4</v>
      </c>
      <c r="I664" s="260">
        <f t="shared" si="150"/>
        <v>1.6956313229349838E-2</v>
      </c>
      <c r="K664">
        <f t="shared" si="151"/>
        <v>9744</v>
      </c>
      <c r="S664" t="s">
        <v>5198</v>
      </c>
      <c r="T664">
        <v>-5.6609999999999996</v>
      </c>
      <c r="U664">
        <v>-0.13</v>
      </c>
      <c r="V664">
        <v>-1.7929999999999999</v>
      </c>
      <c r="W664">
        <v>5.94</v>
      </c>
      <c r="X664">
        <v>-2E-3</v>
      </c>
      <c r="Y664">
        <v>0</v>
      </c>
      <c r="Z664">
        <v>0</v>
      </c>
      <c r="AA664">
        <v>0</v>
      </c>
    </row>
    <row r="665" spans="2:27">
      <c r="B665">
        <f t="shared" si="159"/>
        <v>9744</v>
      </c>
      <c r="C665">
        <f t="shared" si="144"/>
        <v>1751.56</v>
      </c>
      <c r="D665" s="55">
        <f t="shared" si="145"/>
        <v>-0.12</v>
      </c>
      <c r="E665" s="55">
        <f t="shared" si="146"/>
        <v>6.1840000000000002</v>
      </c>
      <c r="F665" s="55">
        <f t="shared" si="147"/>
        <v>-0.6</v>
      </c>
      <c r="G665" s="55">
        <f t="shared" si="148"/>
        <v>30.92</v>
      </c>
      <c r="H665" s="260">
        <f t="shared" si="149"/>
        <v>-3.4255178241110782E-4</v>
      </c>
      <c r="I665" s="260">
        <f t="shared" si="150"/>
        <v>1.765283518691909E-2</v>
      </c>
      <c r="K665">
        <f t="shared" si="151"/>
        <v>9744</v>
      </c>
      <c r="S665" t="s">
        <v>5199</v>
      </c>
      <c r="T665">
        <v>1.1839999999999999</v>
      </c>
      <c r="U665">
        <v>-0.12</v>
      </c>
      <c r="V665">
        <v>6.069</v>
      </c>
      <c r="W665">
        <v>6.1840000000000002</v>
      </c>
      <c r="X665">
        <v>-2E-3</v>
      </c>
      <c r="Y665">
        <v>0</v>
      </c>
      <c r="Z665">
        <v>0</v>
      </c>
      <c r="AA665">
        <v>0</v>
      </c>
    </row>
    <row r="666" spans="2:27">
      <c r="B666">
        <f t="shared" si="159"/>
        <v>9744</v>
      </c>
      <c r="C666">
        <f t="shared" si="144"/>
        <v>1751.56</v>
      </c>
      <c r="D666" s="55">
        <f t="shared" si="145"/>
        <v>-0.13500000000000001</v>
      </c>
      <c r="E666" s="55">
        <f t="shared" si="146"/>
        <v>6.2670000000000003</v>
      </c>
      <c r="F666" s="55">
        <f t="shared" si="147"/>
        <v>-0.67500000000000004</v>
      </c>
      <c r="G666" s="55">
        <f t="shared" si="148"/>
        <v>31.335000000000004</v>
      </c>
      <c r="H666" s="260">
        <f t="shared" si="149"/>
        <v>-3.8537075521249633E-4</v>
      </c>
      <c r="I666" s="260">
        <f t="shared" si="150"/>
        <v>1.7889766836420108E-2</v>
      </c>
      <c r="K666">
        <f t="shared" si="151"/>
        <v>9744</v>
      </c>
      <c r="S666" t="s">
        <v>5200</v>
      </c>
      <c r="T666">
        <v>2.0699999999999998</v>
      </c>
      <c r="U666">
        <v>-0.13500000000000001</v>
      </c>
      <c r="V666">
        <v>-5.9139999999999997</v>
      </c>
      <c r="W666">
        <v>6.2670000000000003</v>
      </c>
      <c r="X666">
        <v>-2E-3</v>
      </c>
      <c r="Y666">
        <v>0</v>
      </c>
      <c r="Z666">
        <v>0</v>
      </c>
      <c r="AA666">
        <v>0</v>
      </c>
    </row>
    <row r="667" spans="2:27">
      <c r="B667">
        <f>B666</f>
        <v>9744</v>
      </c>
      <c r="C667">
        <f t="shared" si="144"/>
        <v>1751.56</v>
      </c>
      <c r="D667" s="55">
        <f t="shared" si="145"/>
        <v>-0.12</v>
      </c>
      <c r="E667" s="55">
        <f t="shared" si="146"/>
        <v>6.4390000000000001</v>
      </c>
      <c r="F667" s="55">
        <f t="shared" si="147"/>
        <v>-0.6</v>
      </c>
      <c r="G667" s="55">
        <f t="shared" si="148"/>
        <v>32.195</v>
      </c>
      <c r="H667" s="260">
        <f t="shared" si="149"/>
        <v>-3.4255178241110782E-4</v>
      </c>
      <c r="I667" s="260">
        <f t="shared" si="150"/>
        <v>1.8380757724542694E-2</v>
      </c>
      <c r="K667">
        <f t="shared" si="151"/>
        <v>9744</v>
      </c>
      <c r="S667" t="s">
        <v>5201</v>
      </c>
      <c r="T667">
        <v>-2.2410000000000001</v>
      </c>
      <c r="U667">
        <v>-0.12</v>
      </c>
      <c r="V667">
        <v>6.0350000000000001</v>
      </c>
      <c r="W667">
        <v>6.4390000000000001</v>
      </c>
      <c r="X667">
        <v>-2E-3</v>
      </c>
      <c r="Y667">
        <v>0</v>
      </c>
      <c r="Z667">
        <v>0</v>
      </c>
      <c r="AA667">
        <v>0</v>
      </c>
    </row>
    <row r="668" spans="2:27">
      <c r="B668">
        <f t="shared" si="159"/>
        <v>9744</v>
      </c>
      <c r="C668">
        <f t="shared" si="144"/>
        <v>1751.56</v>
      </c>
      <c r="D668" s="55">
        <f t="shared" si="145"/>
        <v>-0.13500000000000001</v>
      </c>
      <c r="E668" s="55">
        <f t="shared" si="146"/>
        <v>6.1020000000000003</v>
      </c>
      <c r="F668" s="55">
        <f t="shared" si="147"/>
        <v>-0.67500000000000004</v>
      </c>
      <c r="G668" s="55">
        <f t="shared" si="148"/>
        <v>30.51</v>
      </c>
      <c r="H668" s="260">
        <f t="shared" si="149"/>
        <v>-3.8537075521249633E-4</v>
      </c>
      <c r="I668" s="260">
        <f t="shared" si="150"/>
        <v>1.7418758135604832E-2</v>
      </c>
      <c r="K668">
        <f t="shared" si="151"/>
        <v>9744</v>
      </c>
      <c r="S668" t="s">
        <v>5202</v>
      </c>
      <c r="T668">
        <v>-1.355</v>
      </c>
      <c r="U668">
        <v>-0.13500000000000001</v>
      </c>
      <c r="V668">
        <v>-5.9480000000000004</v>
      </c>
      <c r="W668">
        <v>6.1020000000000003</v>
      </c>
      <c r="X668">
        <v>-2E-3</v>
      </c>
      <c r="Y668">
        <v>0</v>
      </c>
      <c r="Z668">
        <v>0</v>
      </c>
      <c r="AA668">
        <v>0</v>
      </c>
    </row>
    <row r="669" spans="2:27">
      <c r="B669">
        <f>R669</f>
        <v>9745</v>
      </c>
      <c r="C669">
        <f t="shared" si="144"/>
        <v>1751.56</v>
      </c>
      <c r="D669" s="55">
        <f t="shared" si="145"/>
        <v>-0.13</v>
      </c>
      <c r="E669" s="55">
        <f t="shared" si="146"/>
        <v>5.8620000000000001</v>
      </c>
      <c r="F669" s="55">
        <f t="shared" si="147"/>
        <v>-0.65</v>
      </c>
      <c r="G669" s="55">
        <f t="shared" si="148"/>
        <v>29.31</v>
      </c>
      <c r="H669" s="260">
        <f t="shared" si="149"/>
        <v>-3.7109776427870014E-4</v>
      </c>
      <c r="I669" s="260">
        <f t="shared" si="150"/>
        <v>1.6733654570782616E-2</v>
      </c>
      <c r="K669">
        <f t="shared" si="151"/>
        <v>9745</v>
      </c>
      <c r="R669">
        <v>9745</v>
      </c>
      <c r="S669" t="s">
        <v>5195</v>
      </c>
      <c r="T669">
        <v>5.3780000000000001</v>
      </c>
      <c r="U669">
        <v>-0.13</v>
      </c>
      <c r="V669">
        <v>2.3279999999999998</v>
      </c>
      <c r="W669">
        <v>5.8620000000000001</v>
      </c>
      <c r="X669">
        <v>-2E-3</v>
      </c>
      <c r="Y669">
        <v>0</v>
      </c>
      <c r="Z669">
        <v>0</v>
      </c>
      <c r="AA669">
        <v>0</v>
      </c>
    </row>
    <row r="670" spans="2:27">
      <c r="B670">
        <f>B669</f>
        <v>9745</v>
      </c>
      <c r="C670">
        <f t="shared" ref="C670:C733" si="160">VLOOKUP(B670,$M$28:$O$126,3,0)</f>
        <v>1751.56</v>
      </c>
      <c r="D670" s="55">
        <f t="shared" ref="D670:D733" si="161">U670</f>
        <v>-0.13400000000000001</v>
      </c>
      <c r="E670" s="55">
        <f t="shared" ref="E670:E733" si="162">W670</f>
        <v>6.0030000000000001</v>
      </c>
      <c r="F670" s="55">
        <f t="shared" ref="F670:F733" si="163">$D$24*D670/$D$25</f>
        <v>-0.67</v>
      </c>
      <c r="G670" s="55">
        <f t="shared" ref="G670:G733" si="164">$D$24*E670/$D$25</f>
        <v>30.015000000000001</v>
      </c>
      <c r="H670" s="260">
        <f t="shared" ref="H670:H733" si="165">F670/C670</f>
        <v>-3.8251615702573709E-4</v>
      </c>
      <c r="I670" s="260">
        <f t="shared" ref="I670:I733" si="166">G670/C670</f>
        <v>1.7136152915115669E-2</v>
      </c>
      <c r="K670">
        <f t="shared" ref="K670:K733" si="167">B670</f>
        <v>9745</v>
      </c>
      <c r="S670" t="s">
        <v>5196</v>
      </c>
      <c r="T670">
        <v>5.6440000000000001</v>
      </c>
      <c r="U670">
        <v>-0.13400000000000001</v>
      </c>
      <c r="V670">
        <v>-2.0409999999999999</v>
      </c>
      <c r="W670">
        <v>6.0030000000000001</v>
      </c>
      <c r="X670">
        <v>-2E-3</v>
      </c>
      <c r="Y670">
        <v>0</v>
      </c>
      <c r="Z670">
        <v>0</v>
      </c>
      <c r="AA670">
        <v>0</v>
      </c>
    </row>
    <row r="671" spans="2:27">
      <c r="B671">
        <f t="shared" ref="B671:B676" si="168">B670</f>
        <v>9745</v>
      </c>
      <c r="C671">
        <f t="shared" si="160"/>
        <v>1751.56</v>
      </c>
      <c r="D671" s="55">
        <f t="shared" si="161"/>
        <v>-0.13200000000000001</v>
      </c>
      <c r="E671" s="55">
        <f t="shared" si="162"/>
        <v>6.2140000000000004</v>
      </c>
      <c r="F671" s="55">
        <f t="shared" si="163"/>
        <v>-0.66</v>
      </c>
      <c r="G671" s="55">
        <f t="shared" si="164"/>
        <v>31.070000000000007</v>
      </c>
      <c r="H671" s="260">
        <f t="shared" si="165"/>
        <v>-3.7680696065221862E-4</v>
      </c>
      <c r="I671" s="260">
        <f t="shared" si="166"/>
        <v>1.773847313252187E-2</v>
      </c>
      <c r="K671">
        <f t="shared" si="167"/>
        <v>9745</v>
      </c>
      <c r="S671" t="s">
        <v>5197</v>
      </c>
      <c r="T671">
        <v>-5.81</v>
      </c>
      <c r="U671">
        <v>-0.13200000000000001</v>
      </c>
      <c r="V671">
        <v>2.2010000000000001</v>
      </c>
      <c r="W671">
        <v>6.2140000000000004</v>
      </c>
      <c r="X671">
        <v>-2E-3</v>
      </c>
      <c r="Y671">
        <v>0</v>
      </c>
      <c r="Z671">
        <v>0</v>
      </c>
      <c r="AA671">
        <v>0</v>
      </c>
    </row>
    <row r="672" spans="2:27">
      <c r="B672">
        <f t="shared" si="168"/>
        <v>9745</v>
      </c>
      <c r="C672">
        <f t="shared" si="160"/>
        <v>1751.56</v>
      </c>
      <c r="D672" s="55">
        <f t="shared" si="161"/>
        <v>-0.13700000000000001</v>
      </c>
      <c r="E672" s="55">
        <f t="shared" si="162"/>
        <v>5.9550000000000001</v>
      </c>
      <c r="F672" s="55">
        <f t="shared" si="163"/>
        <v>-0.68500000000000005</v>
      </c>
      <c r="G672" s="55">
        <f t="shared" si="164"/>
        <v>29.775000000000006</v>
      </c>
      <c r="H672" s="260">
        <f t="shared" si="165"/>
        <v>-3.9107995158601481E-4</v>
      </c>
      <c r="I672" s="260">
        <f t="shared" si="166"/>
        <v>1.699913220215123E-2</v>
      </c>
      <c r="K672">
        <f t="shared" si="167"/>
        <v>9745</v>
      </c>
      <c r="S672" t="s">
        <v>5198</v>
      </c>
      <c r="T672">
        <v>-5.5449999999999999</v>
      </c>
      <c r="U672">
        <v>-0.13700000000000001</v>
      </c>
      <c r="V672">
        <v>-2.1680000000000001</v>
      </c>
      <c r="W672">
        <v>5.9550000000000001</v>
      </c>
      <c r="X672">
        <v>-2E-3</v>
      </c>
      <c r="Y672">
        <v>0</v>
      </c>
      <c r="Z672">
        <v>0</v>
      </c>
      <c r="AA672">
        <v>0</v>
      </c>
    </row>
    <row r="673" spans="2:27">
      <c r="B673">
        <f t="shared" si="168"/>
        <v>9745</v>
      </c>
      <c r="C673">
        <f t="shared" si="160"/>
        <v>1751.56</v>
      </c>
      <c r="D673" s="55">
        <f t="shared" si="161"/>
        <v>-0.126</v>
      </c>
      <c r="E673" s="55">
        <f t="shared" si="162"/>
        <v>7.4720000000000004</v>
      </c>
      <c r="F673" s="55">
        <f t="shared" si="163"/>
        <v>-0.63</v>
      </c>
      <c r="G673" s="55">
        <f t="shared" si="164"/>
        <v>37.36</v>
      </c>
      <c r="H673" s="260">
        <f t="shared" si="165"/>
        <v>-3.5967937153166319E-4</v>
      </c>
      <c r="I673" s="260">
        <f t="shared" si="166"/>
        <v>2.1329557651464982E-2</v>
      </c>
      <c r="K673">
        <f t="shared" si="167"/>
        <v>9745</v>
      </c>
      <c r="S673" t="s">
        <v>5199</v>
      </c>
      <c r="T673">
        <v>1.153</v>
      </c>
      <c r="U673">
        <v>-0.126</v>
      </c>
      <c r="V673">
        <v>7.3819999999999997</v>
      </c>
      <c r="W673">
        <v>7.4720000000000004</v>
      </c>
      <c r="X673">
        <v>-1E-3</v>
      </c>
      <c r="Y673">
        <v>0</v>
      </c>
      <c r="Z673">
        <v>0</v>
      </c>
      <c r="AA673">
        <v>0</v>
      </c>
    </row>
    <row r="674" spans="2:27">
      <c r="B674">
        <f t="shared" si="168"/>
        <v>9745</v>
      </c>
      <c r="C674">
        <f t="shared" si="160"/>
        <v>1751.56</v>
      </c>
      <c r="D674" s="55">
        <f t="shared" si="161"/>
        <v>-0.14000000000000001</v>
      </c>
      <c r="E674" s="55">
        <f t="shared" si="162"/>
        <v>7.4669999999999996</v>
      </c>
      <c r="F674" s="55">
        <f t="shared" si="163"/>
        <v>-0.70000000000000007</v>
      </c>
      <c r="G674" s="55">
        <f t="shared" si="164"/>
        <v>37.335000000000001</v>
      </c>
      <c r="H674" s="260">
        <f t="shared" si="165"/>
        <v>-3.9964374614629252E-4</v>
      </c>
      <c r="I674" s="260">
        <f t="shared" si="166"/>
        <v>2.1315284660531186E-2</v>
      </c>
      <c r="K674">
        <f t="shared" si="167"/>
        <v>9745</v>
      </c>
      <c r="S674" t="s">
        <v>5200</v>
      </c>
      <c r="T674">
        <v>2.0369999999999999</v>
      </c>
      <c r="U674">
        <v>-0.14000000000000001</v>
      </c>
      <c r="V674">
        <v>-7.1829999999999998</v>
      </c>
      <c r="W674">
        <v>7.4669999999999996</v>
      </c>
      <c r="X674">
        <v>-2E-3</v>
      </c>
      <c r="Y674">
        <v>0</v>
      </c>
      <c r="Z674">
        <v>0</v>
      </c>
      <c r="AA674">
        <v>0</v>
      </c>
    </row>
    <row r="675" spans="2:27">
      <c r="B675">
        <f>B674</f>
        <v>9745</v>
      </c>
      <c r="C675">
        <f t="shared" si="160"/>
        <v>1751.56</v>
      </c>
      <c r="D675" s="55">
        <f t="shared" si="161"/>
        <v>-0.127</v>
      </c>
      <c r="E675" s="55">
        <f t="shared" si="162"/>
        <v>7.6680000000000001</v>
      </c>
      <c r="F675" s="55">
        <f t="shared" si="163"/>
        <v>-0.63500000000000001</v>
      </c>
      <c r="G675" s="55">
        <f t="shared" si="164"/>
        <v>38.340000000000003</v>
      </c>
      <c r="H675" s="260">
        <f t="shared" si="165"/>
        <v>-3.6253396971842243E-4</v>
      </c>
      <c r="I675" s="260">
        <f t="shared" si="166"/>
        <v>2.1889058896069791E-2</v>
      </c>
      <c r="K675">
        <f t="shared" si="167"/>
        <v>9745</v>
      </c>
      <c r="S675" t="s">
        <v>5201</v>
      </c>
      <c r="T675">
        <v>-2.2029999999999998</v>
      </c>
      <c r="U675">
        <v>-0.127</v>
      </c>
      <c r="V675">
        <v>7.343</v>
      </c>
      <c r="W675">
        <v>7.6680000000000001</v>
      </c>
      <c r="X675">
        <v>-1E-3</v>
      </c>
      <c r="Y675">
        <v>0</v>
      </c>
      <c r="Z675">
        <v>0</v>
      </c>
      <c r="AA675">
        <v>0</v>
      </c>
    </row>
    <row r="676" spans="2:27">
      <c r="B676">
        <f t="shared" si="168"/>
        <v>9745</v>
      </c>
      <c r="C676">
        <f t="shared" si="160"/>
        <v>1751.56</v>
      </c>
      <c r="D676" s="55">
        <f t="shared" si="161"/>
        <v>-0.14099999999999999</v>
      </c>
      <c r="E676" s="55">
        <f t="shared" si="162"/>
        <v>7.3419999999999996</v>
      </c>
      <c r="F676" s="55">
        <f t="shared" si="163"/>
        <v>-0.70499999999999996</v>
      </c>
      <c r="G676" s="55">
        <f t="shared" si="164"/>
        <v>36.71</v>
      </c>
      <c r="H676" s="260">
        <f t="shared" si="165"/>
        <v>-4.0249834433305165E-4</v>
      </c>
      <c r="I676" s="260">
        <f t="shared" si="166"/>
        <v>2.0958459887186282E-2</v>
      </c>
      <c r="K676">
        <f t="shared" si="167"/>
        <v>9745</v>
      </c>
      <c r="S676" t="s">
        <v>5202</v>
      </c>
      <c r="T676">
        <v>-1.319</v>
      </c>
      <c r="U676">
        <v>-0.14099999999999999</v>
      </c>
      <c r="V676">
        <v>-7.2210000000000001</v>
      </c>
      <c r="W676">
        <v>7.3419999999999996</v>
      </c>
      <c r="X676">
        <v>-2E-3</v>
      </c>
      <c r="Y676">
        <v>0</v>
      </c>
      <c r="Z676">
        <v>0</v>
      </c>
      <c r="AA676">
        <v>0</v>
      </c>
    </row>
    <row r="677" spans="2:27">
      <c r="B677">
        <f>R677</f>
        <v>9746</v>
      </c>
      <c r="C677">
        <f t="shared" si="160"/>
        <v>1751.56</v>
      </c>
      <c r="D677" s="55">
        <f t="shared" si="161"/>
        <v>-0.129</v>
      </c>
      <c r="E677" s="55">
        <f t="shared" si="162"/>
        <v>5.8680000000000003</v>
      </c>
      <c r="F677" s="55">
        <f t="shared" si="163"/>
        <v>-0.64500000000000002</v>
      </c>
      <c r="G677" s="55">
        <f t="shared" si="164"/>
        <v>29.34</v>
      </c>
      <c r="H677" s="260">
        <f t="shared" si="165"/>
        <v>-3.6824316609194091E-4</v>
      </c>
      <c r="I677" s="260">
        <f t="shared" si="166"/>
        <v>1.6750782159903173E-2</v>
      </c>
      <c r="K677">
        <f t="shared" si="167"/>
        <v>9746</v>
      </c>
      <c r="R677">
        <v>9746</v>
      </c>
      <c r="S677" t="s">
        <v>5195</v>
      </c>
      <c r="T677">
        <v>5.2759999999999998</v>
      </c>
      <c r="U677">
        <v>-0.129</v>
      </c>
      <c r="V677">
        <v>2.5670000000000002</v>
      </c>
      <c r="W677">
        <v>5.8680000000000003</v>
      </c>
      <c r="X677">
        <v>-2E-3</v>
      </c>
      <c r="Y677">
        <v>0</v>
      </c>
      <c r="Z677">
        <v>0</v>
      </c>
      <c r="AA677">
        <v>0</v>
      </c>
    </row>
    <row r="678" spans="2:27">
      <c r="B678">
        <f>B677</f>
        <v>9746</v>
      </c>
      <c r="C678">
        <f t="shared" si="160"/>
        <v>1751.56</v>
      </c>
      <c r="D678" s="55">
        <f t="shared" si="161"/>
        <v>-0.13300000000000001</v>
      </c>
      <c r="E678" s="55">
        <f t="shared" si="162"/>
        <v>6.0010000000000003</v>
      </c>
      <c r="F678" s="55">
        <f t="shared" si="163"/>
        <v>-0.66500000000000004</v>
      </c>
      <c r="G678" s="55">
        <f t="shared" si="164"/>
        <v>30.005000000000003</v>
      </c>
      <c r="H678" s="260">
        <f t="shared" si="165"/>
        <v>-3.7966155883897786E-4</v>
      </c>
      <c r="I678" s="260">
        <f t="shared" si="166"/>
        <v>1.7130443718742151E-2</v>
      </c>
      <c r="K678">
        <f t="shared" si="167"/>
        <v>9746</v>
      </c>
      <c r="S678" t="s">
        <v>5196</v>
      </c>
      <c r="T678">
        <v>5.54</v>
      </c>
      <c r="U678">
        <v>-0.13300000000000001</v>
      </c>
      <c r="V678">
        <v>-2.3010000000000002</v>
      </c>
      <c r="W678">
        <v>6.0010000000000003</v>
      </c>
      <c r="X678">
        <v>-2E-3</v>
      </c>
      <c r="Y678">
        <v>0</v>
      </c>
      <c r="Z678">
        <v>0</v>
      </c>
      <c r="AA678">
        <v>0</v>
      </c>
    </row>
    <row r="679" spans="2:27">
      <c r="B679">
        <f t="shared" ref="B679:B684" si="169">B678</f>
        <v>9746</v>
      </c>
      <c r="C679">
        <f t="shared" si="160"/>
        <v>1751.56</v>
      </c>
      <c r="D679" s="55">
        <f t="shared" si="161"/>
        <v>-0.129</v>
      </c>
      <c r="E679" s="55">
        <f t="shared" si="162"/>
        <v>6.1719999999999997</v>
      </c>
      <c r="F679" s="55">
        <f t="shared" si="163"/>
        <v>-0.64500000000000002</v>
      </c>
      <c r="G679" s="55">
        <f t="shared" si="164"/>
        <v>30.86</v>
      </c>
      <c r="H679" s="260">
        <f t="shared" si="165"/>
        <v>-3.6824316609194091E-4</v>
      </c>
      <c r="I679" s="260">
        <f t="shared" si="166"/>
        <v>1.761858000867798E-2</v>
      </c>
      <c r="K679">
        <f t="shared" si="167"/>
        <v>9746</v>
      </c>
      <c r="S679" t="s">
        <v>5197</v>
      </c>
      <c r="T679">
        <v>-5.6660000000000004</v>
      </c>
      <c r="U679">
        <v>-0.129</v>
      </c>
      <c r="V679">
        <v>2.4460000000000002</v>
      </c>
      <c r="W679">
        <v>6.1719999999999997</v>
      </c>
      <c r="X679">
        <v>-2E-3</v>
      </c>
      <c r="Y679">
        <v>0</v>
      </c>
      <c r="Z679">
        <v>0</v>
      </c>
      <c r="AA679">
        <v>0</v>
      </c>
    </row>
    <row r="680" spans="2:27">
      <c r="B680">
        <f t="shared" si="169"/>
        <v>9746</v>
      </c>
      <c r="C680">
        <f t="shared" si="160"/>
        <v>1751.56</v>
      </c>
      <c r="D680" s="55">
        <f t="shared" si="161"/>
        <v>-0.13200000000000001</v>
      </c>
      <c r="E680" s="55">
        <f t="shared" si="162"/>
        <v>5.9210000000000003</v>
      </c>
      <c r="F680" s="55">
        <f t="shared" si="163"/>
        <v>-0.66</v>
      </c>
      <c r="G680" s="55">
        <f t="shared" si="164"/>
        <v>29.605000000000004</v>
      </c>
      <c r="H680" s="260">
        <f t="shared" si="165"/>
        <v>-3.7680696065221862E-4</v>
      </c>
      <c r="I680" s="260">
        <f t="shared" si="166"/>
        <v>1.6902075863801415E-2</v>
      </c>
      <c r="K680">
        <f t="shared" si="167"/>
        <v>9746</v>
      </c>
      <c r="S680" t="s">
        <v>5198</v>
      </c>
      <c r="T680">
        <v>-5.4009999999999998</v>
      </c>
      <c r="U680">
        <v>-0.13200000000000001</v>
      </c>
      <c r="V680">
        <v>-2.4220000000000002</v>
      </c>
      <c r="W680">
        <v>5.9210000000000003</v>
      </c>
      <c r="X680">
        <v>-2E-3</v>
      </c>
      <c r="Y680">
        <v>0</v>
      </c>
      <c r="Z680">
        <v>0</v>
      </c>
      <c r="AA680">
        <v>0</v>
      </c>
    </row>
    <row r="681" spans="2:27">
      <c r="B681">
        <f t="shared" si="169"/>
        <v>9746</v>
      </c>
      <c r="C681">
        <f t="shared" si="160"/>
        <v>1751.56</v>
      </c>
      <c r="D681" s="55">
        <f t="shared" si="161"/>
        <v>-0.125</v>
      </c>
      <c r="E681" s="55">
        <f t="shared" si="162"/>
        <v>8.2829999999999995</v>
      </c>
      <c r="F681" s="55">
        <f t="shared" si="163"/>
        <v>-0.625</v>
      </c>
      <c r="G681" s="55">
        <f t="shared" si="164"/>
        <v>41.414999999999999</v>
      </c>
      <c r="H681" s="260">
        <f t="shared" si="165"/>
        <v>-3.5682477334490401E-4</v>
      </c>
      <c r="I681" s="260">
        <f t="shared" si="166"/>
        <v>2.3644636780926716E-2</v>
      </c>
      <c r="K681">
        <f t="shared" si="167"/>
        <v>9746</v>
      </c>
      <c r="S681" t="s">
        <v>5199</v>
      </c>
      <c r="T681">
        <v>1.1379999999999999</v>
      </c>
      <c r="U681">
        <v>-0.125</v>
      </c>
      <c r="V681">
        <v>8.2040000000000006</v>
      </c>
      <c r="W681">
        <v>8.2829999999999995</v>
      </c>
      <c r="X681">
        <v>-1E-3</v>
      </c>
      <c r="Y681">
        <v>0</v>
      </c>
      <c r="Z681">
        <v>0</v>
      </c>
      <c r="AA681">
        <v>0</v>
      </c>
    </row>
    <row r="682" spans="2:27">
      <c r="B682">
        <f t="shared" si="169"/>
        <v>9746</v>
      </c>
      <c r="C682">
        <f t="shared" si="160"/>
        <v>1751.56</v>
      </c>
      <c r="D682" s="55">
        <f t="shared" si="161"/>
        <v>-0.13700000000000001</v>
      </c>
      <c r="E682" s="55">
        <f t="shared" si="162"/>
        <v>8.2739999999999991</v>
      </c>
      <c r="F682" s="55">
        <f t="shared" si="163"/>
        <v>-0.68500000000000005</v>
      </c>
      <c r="G682" s="55">
        <f t="shared" si="164"/>
        <v>41.37</v>
      </c>
      <c r="H682" s="260">
        <f t="shared" si="165"/>
        <v>-3.9107995158601481E-4</v>
      </c>
      <c r="I682" s="260">
        <f t="shared" si="166"/>
        <v>2.3618945397245884E-2</v>
      </c>
      <c r="K682">
        <f t="shared" si="167"/>
        <v>9746</v>
      </c>
      <c r="S682" t="s">
        <v>5200</v>
      </c>
      <c r="T682">
        <v>2.0190000000000001</v>
      </c>
      <c r="U682">
        <v>-0.13700000000000001</v>
      </c>
      <c r="V682">
        <v>-8.0229999999999997</v>
      </c>
      <c r="W682">
        <v>8.2739999999999991</v>
      </c>
      <c r="X682">
        <v>-2E-3</v>
      </c>
      <c r="Y682">
        <v>0</v>
      </c>
      <c r="Z682">
        <v>0</v>
      </c>
      <c r="AA682">
        <v>0</v>
      </c>
    </row>
    <row r="683" spans="2:27">
      <c r="B683">
        <f>B682</f>
        <v>9746</v>
      </c>
      <c r="C683">
        <f t="shared" si="160"/>
        <v>1751.56</v>
      </c>
      <c r="D683" s="55">
        <f t="shared" si="161"/>
        <v>-0.125</v>
      </c>
      <c r="E683" s="55">
        <f t="shared" si="162"/>
        <v>8.4450000000000003</v>
      </c>
      <c r="F683" s="55">
        <f t="shared" si="163"/>
        <v>-0.625</v>
      </c>
      <c r="G683" s="55">
        <f t="shared" si="164"/>
        <v>42.225000000000001</v>
      </c>
      <c r="H683" s="260">
        <f t="shared" si="165"/>
        <v>-3.5682477334490401E-4</v>
      </c>
      <c r="I683" s="260">
        <f t="shared" si="166"/>
        <v>2.4107081687181713E-2</v>
      </c>
      <c r="K683">
        <f t="shared" si="167"/>
        <v>9746</v>
      </c>
      <c r="S683" t="s">
        <v>5201</v>
      </c>
      <c r="T683">
        <v>-2.145</v>
      </c>
      <c r="U683">
        <v>-0.125</v>
      </c>
      <c r="V683">
        <v>8.1669999999999998</v>
      </c>
      <c r="W683">
        <v>8.4450000000000003</v>
      </c>
      <c r="X683">
        <v>-1E-3</v>
      </c>
      <c r="Y683">
        <v>0</v>
      </c>
      <c r="Z683">
        <v>0</v>
      </c>
      <c r="AA683">
        <v>0</v>
      </c>
    </row>
    <row r="684" spans="2:27">
      <c r="B684">
        <f t="shared" si="169"/>
        <v>9746</v>
      </c>
      <c r="C684">
        <f t="shared" si="160"/>
        <v>1751.56</v>
      </c>
      <c r="D684" s="55">
        <f t="shared" si="161"/>
        <v>-0.13700000000000001</v>
      </c>
      <c r="E684" s="55">
        <f t="shared" si="162"/>
        <v>8.1579999999999995</v>
      </c>
      <c r="F684" s="55">
        <f t="shared" si="163"/>
        <v>-0.68500000000000005</v>
      </c>
      <c r="G684" s="55">
        <f t="shared" si="164"/>
        <v>40.79</v>
      </c>
      <c r="H684" s="260">
        <f t="shared" si="165"/>
        <v>-3.9107995158601481E-4</v>
      </c>
      <c r="I684" s="260">
        <f t="shared" si="166"/>
        <v>2.3287812007581812E-2</v>
      </c>
      <c r="K684">
        <f t="shared" si="167"/>
        <v>9746</v>
      </c>
      <c r="S684" t="s">
        <v>5202</v>
      </c>
      <c r="T684">
        <v>-1.2629999999999999</v>
      </c>
      <c r="U684">
        <v>-0.13700000000000001</v>
      </c>
      <c r="V684">
        <v>-8.0589999999999993</v>
      </c>
      <c r="W684">
        <v>8.1579999999999995</v>
      </c>
      <c r="X684">
        <v>-2E-3</v>
      </c>
      <c r="Y684">
        <v>0</v>
      </c>
      <c r="Z684">
        <v>0</v>
      </c>
      <c r="AA684">
        <v>0</v>
      </c>
    </row>
    <row r="685" spans="2:27">
      <c r="B685">
        <f>R685</f>
        <v>9747</v>
      </c>
      <c r="C685">
        <f t="shared" si="160"/>
        <v>1751.56</v>
      </c>
      <c r="D685" s="55">
        <f t="shared" si="161"/>
        <v>-0.115</v>
      </c>
      <c r="E685" s="55">
        <f t="shared" si="162"/>
        <v>5.7629999999999999</v>
      </c>
      <c r="F685" s="55">
        <f t="shared" si="163"/>
        <v>-0.57500000000000007</v>
      </c>
      <c r="G685" s="55">
        <f t="shared" si="164"/>
        <v>28.815000000000005</v>
      </c>
      <c r="H685" s="260">
        <f t="shared" si="165"/>
        <v>-3.2827879147731169E-4</v>
      </c>
      <c r="I685" s="260">
        <f t="shared" si="166"/>
        <v>1.6451049350293456E-2</v>
      </c>
      <c r="K685">
        <f t="shared" si="167"/>
        <v>9747</v>
      </c>
      <c r="R685">
        <v>9747</v>
      </c>
      <c r="S685" t="s">
        <v>5195</v>
      </c>
      <c r="T685">
        <v>5.1429999999999998</v>
      </c>
      <c r="U685">
        <v>-0.115</v>
      </c>
      <c r="V685">
        <v>2.597</v>
      </c>
      <c r="W685">
        <v>5.7629999999999999</v>
      </c>
      <c r="X685">
        <v>-1E-3</v>
      </c>
      <c r="Y685">
        <v>0</v>
      </c>
      <c r="Z685">
        <v>0</v>
      </c>
      <c r="AA685">
        <v>0</v>
      </c>
    </row>
    <row r="686" spans="2:27">
      <c r="B686">
        <f>B685</f>
        <v>9747</v>
      </c>
      <c r="C686">
        <f t="shared" si="160"/>
        <v>1751.56</v>
      </c>
      <c r="D686" s="55">
        <f t="shared" si="161"/>
        <v>-0.12</v>
      </c>
      <c r="E686" s="55">
        <f t="shared" si="162"/>
        <v>5.8970000000000002</v>
      </c>
      <c r="F686" s="55">
        <f t="shared" si="163"/>
        <v>-0.6</v>
      </c>
      <c r="G686" s="55">
        <f t="shared" si="164"/>
        <v>29.485000000000007</v>
      </c>
      <c r="H686" s="260">
        <f t="shared" si="165"/>
        <v>-3.4255178241110782E-4</v>
      </c>
      <c r="I686" s="260">
        <f t="shared" si="166"/>
        <v>1.6833565507319195E-2</v>
      </c>
      <c r="K686">
        <f t="shared" si="167"/>
        <v>9747</v>
      </c>
      <c r="S686" t="s">
        <v>5196</v>
      </c>
      <c r="T686">
        <v>5.407</v>
      </c>
      <c r="U686">
        <v>-0.12</v>
      </c>
      <c r="V686">
        <v>-2.351</v>
      </c>
      <c r="W686">
        <v>5.8970000000000002</v>
      </c>
      <c r="X686">
        <v>-2E-3</v>
      </c>
      <c r="Y686">
        <v>0</v>
      </c>
      <c r="Z686">
        <v>0</v>
      </c>
      <c r="AA686">
        <v>0</v>
      </c>
    </row>
    <row r="687" spans="2:27">
      <c r="B687">
        <f t="shared" ref="B687:B692" si="170">B686</f>
        <v>9747</v>
      </c>
      <c r="C687">
        <f t="shared" si="160"/>
        <v>1751.56</v>
      </c>
      <c r="D687" s="55">
        <f t="shared" si="161"/>
        <v>-0.128</v>
      </c>
      <c r="E687" s="55">
        <f t="shared" si="162"/>
        <v>6.0439999999999996</v>
      </c>
      <c r="F687" s="55">
        <f t="shared" si="163"/>
        <v>-0.64</v>
      </c>
      <c r="G687" s="55">
        <f t="shared" si="164"/>
        <v>30.22</v>
      </c>
      <c r="H687" s="260">
        <f t="shared" si="165"/>
        <v>-3.6538856790518167E-4</v>
      </c>
      <c r="I687" s="260">
        <f t="shared" si="166"/>
        <v>1.7253191440772798E-2</v>
      </c>
      <c r="K687">
        <f t="shared" si="167"/>
        <v>9747</v>
      </c>
      <c r="S687" t="s">
        <v>5197</v>
      </c>
      <c r="T687">
        <v>-5.5209999999999999</v>
      </c>
      <c r="U687">
        <v>-0.128</v>
      </c>
      <c r="V687">
        <v>2.4550000000000001</v>
      </c>
      <c r="W687">
        <v>6.0439999999999996</v>
      </c>
      <c r="X687">
        <v>-2E-3</v>
      </c>
      <c r="Y687">
        <v>0</v>
      </c>
      <c r="Z687">
        <v>0</v>
      </c>
      <c r="AA687">
        <v>0</v>
      </c>
    </row>
    <row r="688" spans="2:27">
      <c r="B688">
        <f t="shared" si="170"/>
        <v>9747</v>
      </c>
      <c r="C688">
        <f t="shared" si="160"/>
        <v>1751.56</v>
      </c>
      <c r="D688" s="55">
        <f t="shared" si="161"/>
        <v>-0.13300000000000001</v>
      </c>
      <c r="E688" s="55">
        <f t="shared" si="162"/>
        <v>5.82</v>
      </c>
      <c r="F688" s="55">
        <f t="shared" si="163"/>
        <v>-0.66500000000000004</v>
      </c>
      <c r="G688" s="55">
        <f t="shared" si="164"/>
        <v>29.1</v>
      </c>
      <c r="H688" s="260">
        <f t="shared" si="165"/>
        <v>-3.7966155883897786E-4</v>
      </c>
      <c r="I688" s="260">
        <f t="shared" si="166"/>
        <v>1.661376144693873E-2</v>
      </c>
      <c r="K688">
        <f t="shared" si="167"/>
        <v>9747</v>
      </c>
      <c r="S688" t="s">
        <v>5198</v>
      </c>
      <c r="T688">
        <v>-5.258</v>
      </c>
      <c r="U688">
        <v>-0.13300000000000001</v>
      </c>
      <c r="V688">
        <v>-2.4929999999999999</v>
      </c>
      <c r="W688">
        <v>5.82</v>
      </c>
      <c r="X688">
        <v>-2E-3</v>
      </c>
      <c r="Y688">
        <v>0</v>
      </c>
      <c r="Z688">
        <v>0</v>
      </c>
      <c r="AA688">
        <v>0</v>
      </c>
    </row>
    <row r="689" spans="2:27">
      <c r="B689">
        <f t="shared" si="170"/>
        <v>9747</v>
      </c>
      <c r="C689">
        <f t="shared" si="160"/>
        <v>1751.56</v>
      </c>
      <c r="D689" s="55">
        <f t="shared" si="161"/>
        <v>-0.114</v>
      </c>
      <c r="E689" s="55">
        <f t="shared" si="162"/>
        <v>8.3949999999999996</v>
      </c>
      <c r="F689" s="55">
        <f t="shared" si="163"/>
        <v>-0.57000000000000006</v>
      </c>
      <c r="G689" s="55">
        <f t="shared" si="164"/>
        <v>41.975000000000001</v>
      </c>
      <c r="H689" s="260">
        <f t="shared" si="165"/>
        <v>-3.2542419329055245E-4</v>
      </c>
      <c r="I689" s="260">
        <f t="shared" si="166"/>
        <v>2.3964351777843753E-2</v>
      </c>
      <c r="K689">
        <f t="shared" si="167"/>
        <v>9747</v>
      </c>
      <c r="S689" t="s">
        <v>5199</v>
      </c>
      <c r="T689">
        <v>1.103</v>
      </c>
      <c r="U689">
        <v>-0.114</v>
      </c>
      <c r="V689">
        <v>8.3209999999999997</v>
      </c>
      <c r="W689">
        <v>8.3949999999999996</v>
      </c>
      <c r="X689">
        <v>-1E-3</v>
      </c>
      <c r="Y689">
        <v>0</v>
      </c>
      <c r="Z689">
        <v>0</v>
      </c>
      <c r="AA689">
        <v>0</v>
      </c>
    </row>
    <row r="690" spans="2:27">
      <c r="B690">
        <f t="shared" si="170"/>
        <v>9747</v>
      </c>
      <c r="C690">
        <f t="shared" si="160"/>
        <v>1751.56</v>
      </c>
      <c r="D690" s="55">
        <f t="shared" si="161"/>
        <v>-0.13</v>
      </c>
      <c r="E690" s="55">
        <f t="shared" si="162"/>
        <v>8.4120000000000008</v>
      </c>
      <c r="F690" s="55">
        <f t="shared" si="163"/>
        <v>-0.65</v>
      </c>
      <c r="G690" s="55">
        <f t="shared" si="164"/>
        <v>42.060000000000009</v>
      </c>
      <c r="H690" s="260">
        <f t="shared" si="165"/>
        <v>-3.7109776427870014E-4</v>
      </c>
      <c r="I690" s="260">
        <f t="shared" si="166"/>
        <v>2.4012879947018662E-2</v>
      </c>
      <c r="K690">
        <f t="shared" si="167"/>
        <v>9747</v>
      </c>
      <c r="S690" t="s">
        <v>5200</v>
      </c>
      <c r="T690">
        <v>1.982</v>
      </c>
      <c r="U690">
        <v>-0.13</v>
      </c>
      <c r="V690">
        <v>-8.1750000000000007</v>
      </c>
      <c r="W690">
        <v>8.4120000000000008</v>
      </c>
      <c r="X690">
        <v>-2E-3</v>
      </c>
      <c r="Y690">
        <v>0</v>
      </c>
      <c r="Z690">
        <v>0</v>
      </c>
      <c r="AA690">
        <v>0</v>
      </c>
    </row>
    <row r="691" spans="2:27">
      <c r="B691">
        <f>B690</f>
        <v>9747</v>
      </c>
      <c r="C691">
        <f t="shared" si="160"/>
        <v>1751.56</v>
      </c>
      <c r="D691" s="55">
        <f t="shared" si="161"/>
        <v>-0.11799999999999999</v>
      </c>
      <c r="E691" s="55">
        <f t="shared" si="162"/>
        <v>8.5410000000000004</v>
      </c>
      <c r="F691" s="55">
        <f t="shared" si="163"/>
        <v>-0.59</v>
      </c>
      <c r="G691" s="55">
        <f t="shared" si="164"/>
        <v>42.705000000000005</v>
      </c>
      <c r="H691" s="260">
        <f t="shared" si="165"/>
        <v>-3.3684258603758934E-4</v>
      </c>
      <c r="I691" s="260">
        <f t="shared" si="166"/>
        <v>2.4381123113110602E-2</v>
      </c>
      <c r="K691">
        <f t="shared" si="167"/>
        <v>9747</v>
      </c>
      <c r="S691" t="s">
        <v>5201</v>
      </c>
      <c r="T691">
        <v>-2.0960000000000001</v>
      </c>
      <c r="U691">
        <v>-0.11799999999999999</v>
      </c>
      <c r="V691">
        <v>8.2789999999999999</v>
      </c>
      <c r="W691">
        <v>8.5410000000000004</v>
      </c>
      <c r="X691">
        <v>-1E-3</v>
      </c>
      <c r="Y691">
        <v>0</v>
      </c>
      <c r="Z691">
        <v>0</v>
      </c>
      <c r="AA691">
        <v>0</v>
      </c>
    </row>
    <row r="692" spans="2:27">
      <c r="B692">
        <f t="shared" si="170"/>
        <v>9747</v>
      </c>
      <c r="C692">
        <f t="shared" si="160"/>
        <v>1751.56</v>
      </c>
      <c r="D692" s="55">
        <f t="shared" si="161"/>
        <v>-0.13400000000000001</v>
      </c>
      <c r="E692" s="55">
        <f t="shared" si="162"/>
        <v>8.3079999999999998</v>
      </c>
      <c r="F692" s="55">
        <f t="shared" si="163"/>
        <v>-0.67</v>
      </c>
      <c r="G692" s="55">
        <f t="shared" si="164"/>
        <v>41.54</v>
      </c>
      <c r="H692" s="260">
        <f t="shared" si="165"/>
        <v>-3.8251615702573709E-4</v>
      </c>
      <c r="I692" s="260">
        <f t="shared" si="166"/>
        <v>2.3716001735595699E-2</v>
      </c>
      <c r="K692">
        <f t="shared" si="167"/>
        <v>9747</v>
      </c>
      <c r="S692" t="s">
        <v>5202</v>
      </c>
      <c r="T692">
        <v>-1.218</v>
      </c>
      <c r="U692">
        <v>-0.13400000000000001</v>
      </c>
      <c r="V692">
        <v>-8.2170000000000005</v>
      </c>
      <c r="W692">
        <v>8.3079999999999998</v>
      </c>
      <c r="X692">
        <v>-2E-3</v>
      </c>
      <c r="Y692">
        <v>0</v>
      </c>
      <c r="Z692">
        <v>0</v>
      </c>
      <c r="AA692">
        <v>0</v>
      </c>
    </row>
    <row r="693" spans="2:27">
      <c r="B693">
        <f>R693</f>
        <v>9748</v>
      </c>
      <c r="C693">
        <f t="shared" si="160"/>
        <v>1751.56</v>
      </c>
      <c r="D693" s="55">
        <f t="shared" si="161"/>
        <v>-3.5000000000000003E-2</v>
      </c>
      <c r="E693" s="55">
        <f t="shared" si="162"/>
        <v>5.7610000000000001</v>
      </c>
      <c r="F693" s="55">
        <f t="shared" si="163"/>
        <v>-0.17500000000000002</v>
      </c>
      <c r="G693" s="55">
        <f t="shared" si="164"/>
        <v>28.805000000000003</v>
      </c>
      <c r="H693" s="260">
        <f t="shared" si="165"/>
        <v>-9.991093653657313E-5</v>
      </c>
      <c r="I693" s="260">
        <f t="shared" si="166"/>
        <v>1.6445340153919935E-2</v>
      </c>
      <c r="K693">
        <f t="shared" si="167"/>
        <v>9748</v>
      </c>
      <c r="R693">
        <v>9748</v>
      </c>
      <c r="S693" t="s">
        <v>5195</v>
      </c>
      <c r="T693">
        <v>5.157</v>
      </c>
      <c r="U693">
        <v>-3.5000000000000003E-2</v>
      </c>
      <c r="V693">
        <v>2.5680000000000001</v>
      </c>
      <c r="W693">
        <v>5.7610000000000001</v>
      </c>
      <c r="X693">
        <v>0</v>
      </c>
      <c r="Y693">
        <v>0</v>
      </c>
      <c r="Z693">
        <v>-1E-3</v>
      </c>
      <c r="AA693">
        <v>-2E-3</v>
      </c>
    </row>
    <row r="694" spans="2:27">
      <c r="B694">
        <f>B693</f>
        <v>9748</v>
      </c>
      <c r="C694">
        <f t="shared" si="160"/>
        <v>1751.56</v>
      </c>
      <c r="D694" s="55">
        <f t="shared" si="161"/>
        <v>-4.2000000000000003E-2</v>
      </c>
      <c r="E694" s="55">
        <f t="shared" si="162"/>
        <v>5.8529999999999998</v>
      </c>
      <c r="F694" s="55">
        <f t="shared" si="163"/>
        <v>-0.21000000000000002</v>
      </c>
      <c r="G694" s="55">
        <f t="shared" si="164"/>
        <v>29.264999999999997</v>
      </c>
      <c r="H694" s="260">
        <f t="shared" si="165"/>
        <v>-1.1989312384388775E-4</v>
      </c>
      <c r="I694" s="260">
        <f t="shared" si="166"/>
        <v>1.6707963187101781E-2</v>
      </c>
      <c r="K694">
        <f t="shared" si="167"/>
        <v>9748</v>
      </c>
      <c r="S694" t="s">
        <v>5196</v>
      </c>
      <c r="T694">
        <v>5.4269999999999996</v>
      </c>
      <c r="U694">
        <v>-4.2000000000000003E-2</v>
      </c>
      <c r="V694">
        <v>-2.1920000000000002</v>
      </c>
      <c r="W694">
        <v>5.8529999999999998</v>
      </c>
      <c r="X694">
        <v>-1E-3</v>
      </c>
      <c r="Y694">
        <v>0</v>
      </c>
      <c r="Z694">
        <v>-2E-3</v>
      </c>
      <c r="AA694">
        <v>-2E-3</v>
      </c>
    </row>
    <row r="695" spans="2:27">
      <c r="B695">
        <f t="shared" ref="B695:B700" si="171">B694</f>
        <v>9748</v>
      </c>
      <c r="C695">
        <f t="shared" si="160"/>
        <v>1751.56</v>
      </c>
      <c r="D695" s="55">
        <f t="shared" si="161"/>
        <v>-4.1000000000000002E-2</v>
      </c>
      <c r="E695" s="55">
        <f t="shared" si="162"/>
        <v>5.9720000000000004</v>
      </c>
      <c r="F695" s="55">
        <f t="shared" si="163"/>
        <v>-0.20500000000000002</v>
      </c>
      <c r="G695" s="55">
        <f t="shared" si="164"/>
        <v>29.860000000000003</v>
      </c>
      <c r="H695" s="260">
        <f t="shared" si="165"/>
        <v>-1.1703852565712852E-4</v>
      </c>
      <c r="I695" s="260">
        <f t="shared" si="166"/>
        <v>1.7047660371326136E-2</v>
      </c>
      <c r="K695">
        <f t="shared" si="167"/>
        <v>9748</v>
      </c>
      <c r="S695" t="s">
        <v>5197</v>
      </c>
      <c r="T695">
        <v>-5.484</v>
      </c>
      <c r="U695">
        <v>-4.1000000000000002E-2</v>
      </c>
      <c r="V695">
        <v>2.363</v>
      </c>
      <c r="W695">
        <v>5.9720000000000004</v>
      </c>
      <c r="X695">
        <v>0</v>
      </c>
      <c r="Y695">
        <v>0</v>
      </c>
      <c r="Z695">
        <v>1E-3</v>
      </c>
      <c r="AA695">
        <v>1E-3</v>
      </c>
    </row>
    <row r="696" spans="2:27">
      <c r="B696">
        <f t="shared" si="171"/>
        <v>9748</v>
      </c>
      <c r="C696">
        <f t="shared" si="160"/>
        <v>1751.56</v>
      </c>
      <c r="D696" s="55">
        <f t="shared" si="161"/>
        <v>-4.8000000000000001E-2</v>
      </c>
      <c r="E696" s="55">
        <f t="shared" si="162"/>
        <v>5.7389999999999999</v>
      </c>
      <c r="F696" s="55">
        <f t="shared" si="163"/>
        <v>-0.24000000000000005</v>
      </c>
      <c r="G696" s="55">
        <f t="shared" si="164"/>
        <v>28.695</v>
      </c>
      <c r="H696" s="260">
        <f t="shared" si="165"/>
        <v>-1.3702071296444317E-4</v>
      </c>
      <c r="I696" s="260">
        <f t="shared" si="166"/>
        <v>1.6382538993811233E-2</v>
      </c>
      <c r="K696">
        <f t="shared" si="167"/>
        <v>9748</v>
      </c>
      <c r="S696" t="s">
        <v>5198</v>
      </c>
      <c r="T696">
        <v>-5.2140000000000004</v>
      </c>
      <c r="U696">
        <v>-4.8000000000000001E-2</v>
      </c>
      <c r="V696">
        <v>-2.3980000000000001</v>
      </c>
      <c r="W696">
        <v>5.7389999999999999</v>
      </c>
      <c r="X696">
        <v>-1E-3</v>
      </c>
      <c r="Y696">
        <v>0</v>
      </c>
      <c r="Z696">
        <v>1E-3</v>
      </c>
      <c r="AA696">
        <v>1E-3</v>
      </c>
    </row>
    <row r="697" spans="2:27">
      <c r="B697">
        <f t="shared" si="171"/>
        <v>9748</v>
      </c>
      <c r="C697">
        <f t="shared" si="160"/>
        <v>1751.56</v>
      </c>
      <c r="D697" s="55">
        <f t="shared" si="161"/>
        <v>-2.9000000000000001E-2</v>
      </c>
      <c r="E697" s="55">
        <f t="shared" si="162"/>
        <v>8.1270000000000007</v>
      </c>
      <c r="F697" s="55">
        <f t="shared" si="163"/>
        <v>-0.14500000000000002</v>
      </c>
      <c r="G697" s="55">
        <f t="shared" si="164"/>
        <v>40.635000000000005</v>
      </c>
      <c r="H697" s="260">
        <f t="shared" si="165"/>
        <v>-8.2783347416017731E-5</v>
      </c>
      <c r="I697" s="260">
        <f t="shared" si="166"/>
        <v>2.3199319463792282E-2</v>
      </c>
      <c r="K697">
        <f t="shared" si="167"/>
        <v>9748</v>
      </c>
      <c r="S697" t="s">
        <v>5199</v>
      </c>
      <c r="T697">
        <v>1.117</v>
      </c>
      <c r="U697">
        <v>-2.9000000000000001E-2</v>
      </c>
      <c r="V697">
        <v>8.0500000000000007</v>
      </c>
      <c r="W697">
        <v>8.1270000000000007</v>
      </c>
      <c r="X697">
        <v>1E-3</v>
      </c>
      <c r="Y697">
        <v>0</v>
      </c>
      <c r="Z697">
        <v>0</v>
      </c>
      <c r="AA697">
        <v>-1E-3</v>
      </c>
    </row>
    <row r="698" spans="2:27">
      <c r="B698">
        <f t="shared" si="171"/>
        <v>9748</v>
      </c>
      <c r="C698">
        <f t="shared" si="160"/>
        <v>1751.56</v>
      </c>
      <c r="D698" s="55">
        <f t="shared" si="161"/>
        <v>-5.1999999999999998E-2</v>
      </c>
      <c r="E698" s="55">
        <f t="shared" si="162"/>
        <v>8.0749999999999993</v>
      </c>
      <c r="F698" s="55">
        <f t="shared" si="163"/>
        <v>-0.26</v>
      </c>
      <c r="G698" s="55">
        <f t="shared" si="164"/>
        <v>40.375</v>
      </c>
      <c r="H698" s="260">
        <f t="shared" si="165"/>
        <v>-1.4843910571148006E-4</v>
      </c>
      <c r="I698" s="260">
        <f t="shared" si="166"/>
        <v>2.3050880358080797E-2</v>
      </c>
      <c r="K698">
        <f t="shared" si="167"/>
        <v>9748</v>
      </c>
      <c r="S698" t="s">
        <v>5200</v>
      </c>
      <c r="T698">
        <v>2.0179999999999998</v>
      </c>
      <c r="U698">
        <v>-5.1999999999999998E-2</v>
      </c>
      <c r="V698">
        <v>-7.8179999999999996</v>
      </c>
      <c r="W698">
        <v>8.0749999999999993</v>
      </c>
      <c r="X698">
        <v>-2E-3</v>
      </c>
      <c r="Y698">
        <v>0</v>
      </c>
      <c r="Z698">
        <v>-1E-3</v>
      </c>
      <c r="AA698">
        <v>-1E-3</v>
      </c>
    </row>
    <row r="699" spans="2:27">
      <c r="B699">
        <f>B698</f>
        <v>9748</v>
      </c>
      <c r="C699">
        <f t="shared" si="160"/>
        <v>1751.56</v>
      </c>
      <c r="D699" s="55">
        <f t="shared" si="161"/>
        <v>-3.1E-2</v>
      </c>
      <c r="E699" s="55">
        <f t="shared" si="162"/>
        <v>8.2539999999999996</v>
      </c>
      <c r="F699" s="55">
        <f t="shared" si="163"/>
        <v>-0.155</v>
      </c>
      <c r="G699" s="55">
        <f t="shared" si="164"/>
        <v>41.27</v>
      </c>
      <c r="H699" s="260">
        <f t="shared" si="165"/>
        <v>-8.8492543789536193E-5</v>
      </c>
      <c r="I699" s="260">
        <f t="shared" si="166"/>
        <v>2.35618534335107E-2</v>
      </c>
      <c r="K699">
        <f t="shared" si="167"/>
        <v>9748</v>
      </c>
      <c r="S699" t="s">
        <v>5201</v>
      </c>
      <c r="T699">
        <v>-2.0760000000000001</v>
      </c>
      <c r="U699">
        <v>-3.1E-2</v>
      </c>
      <c r="V699">
        <v>7.9889999999999999</v>
      </c>
      <c r="W699">
        <v>8.2539999999999996</v>
      </c>
      <c r="X699">
        <v>1E-3</v>
      </c>
      <c r="Y699">
        <v>0</v>
      </c>
      <c r="Z699">
        <v>0</v>
      </c>
      <c r="AA699">
        <v>0</v>
      </c>
    </row>
    <row r="700" spans="2:27">
      <c r="B700">
        <f t="shared" si="171"/>
        <v>9748</v>
      </c>
      <c r="C700">
        <f t="shared" si="160"/>
        <v>1751.56</v>
      </c>
      <c r="D700" s="55">
        <f t="shared" si="161"/>
        <v>-5.3999999999999999E-2</v>
      </c>
      <c r="E700" s="55">
        <f t="shared" si="162"/>
        <v>7.9669999999999996</v>
      </c>
      <c r="F700" s="55">
        <f t="shared" si="163"/>
        <v>-0.27</v>
      </c>
      <c r="G700" s="55">
        <f t="shared" si="164"/>
        <v>39.835000000000001</v>
      </c>
      <c r="H700" s="260">
        <f t="shared" si="165"/>
        <v>-1.5414830208499854E-4</v>
      </c>
      <c r="I700" s="260">
        <f t="shared" si="166"/>
        <v>2.2742583753910802E-2</v>
      </c>
      <c r="K700">
        <f t="shared" si="167"/>
        <v>9748</v>
      </c>
      <c r="S700" t="s">
        <v>5202</v>
      </c>
      <c r="T700">
        <v>-1.1739999999999999</v>
      </c>
      <c r="U700">
        <v>-5.3999999999999999E-2</v>
      </c>
      <c r="V700">
        <v>-7.88</v>
      </c>
      <c r="W700">
        <v>7.9669999999999996</v>
      </c>
      <c r="X700">
        <v>-2E-3</v>
      </c>
      <c r="Y700">
        <v>0</v>
      </c>
      <c r="Z700">
        <v>0</v>
      </c>
      <c r="AA700">
        <v>0</v>
      </c>
    </row>
    <row r="701" spans="2:27">
      <c r="B701">
        <f>R701</f>
        <v>9749</v>
      </c>
      <c r="C701">
        <f t="shared" si="160"/>
        <v>1751.56</v>
      </c>
      <c r="D701" s="55">
        <f t="shared" si="161"/>
        <v>-1.4999999999999999E-2</v>
      </c>
      <c r="E701" s="55">
        <f t="shared" si="162"/>
        <v>5.7160000000000002</v>
      </c>
      <c r="F701" s="55">
        <f t="shared" si="163"/>
        <v>-7.4999999999999997E-2</v>
      </c>
      <c r="G701" s="55">
        <f t="shared" si="164"/>
        <v>28.580000000000002</v>
      </c>
      <c r="H701" s="260">
        <f t="shared" si="165"/>
        <v>-4.2818972801388478E-5</v>
      </c>
      <c r="I701" s="260">
        <f t="shared" si="166"/>
        <v>1.6316883235515771E-2</v>
      </c>
      <c r="K701">
        <f t="shared" si="167"/>
        <v>9749</v>
      </c>
      <c r="R701">
        <v>9749</v>
      </c>
      <c r="S701" t="s">
        <v>5195</v>
      </c>
      <c r="T701">
        <v>5.1550000000000002</v>
      </c>
      <c r="U701">
        <v>-1.4999999999999999E-2</v>
      </c>
      <c r="V701">
        <v>2.4710000000000001</v>
      </c>
      <c r="W701">
        <v>5.7160000000000002</v>
      </c>
      <c r="X701">
        <v>1E-3</v>
      </c>
      <c r="Y701">
        <v>0</v>
      </c>
      <c r="Z701">
        <v>-1E-3</v>
      </c>
      <c r="AA701">
        <v>-2E-3</v>
      </c>
    </row>
    <row r="702" spans="2:27">
      <c r="B702">
        <f>B701</f>
        <v>9749</v>
      </c>
      <c r="C702">
        <f t="shared" si="160"/>
        <v>1751.56</v>
      </c>
      <c r="D702" s="55">
        <f t="shared" si="161"/>
        <v>-2.3E-2</v>
      </c>
      <c r="E702" s="55">
        <f t="shared" si="162"/>
        <v>5.774</v>
      </c>
      <c r="F702" s="55">
        <f t="shared" si="163"/>
        <v>-0.11500000000000002</v>
      </c>
      <c r="G702" s="55">
        <f t="shared" si="164"/>
        <v>28.87</v>
      </c>
      <c r="H702" s="260">
        <f t="shared" si="165"/>
        <v>-6.5655758295462345E-5</v>
      </c>
      <c r="I702" s="260">
        <f t="shared" si="166"/>
        <v>1.6482449930347805E-2</v>
      </c>
      <c r="K702">
        <f t="shared" si="167"/>
        <v>9749</v>
      </c>
      <c r="S702" t="s">
        <v>5196</v>
      </c>
      <c r="T702">
        <v>5.4219999999999997</v>
      </c>
      <c r="U702">
        <v>-2.3E-2</v>
      </c>
      <c r="V702">
        <v>-1.9830000000000001</v>
      </c>
      <c r="W702">
        <v>5.774</v>
      </c>
      <c r="X702">
        <v>-1E-3</v>
      </c>
      <c r="Y702">
        <v>0</v>
      </c>
      <c r="Z702">
        <v>-1E-3</v>
      </c>
      <c r="AA702">
        <v>-1E-3</v>
      </c>
    </row>
    <row r="703" spans="2:27">
      <c r="B703">
        <f t="shared" ref="B703:B708" si="172">B702</f>
        <v>9749</v>
      </c>
      <c r="C703">
        <f t="shared" si="160"/>
        <v>1751.56</v>
      </c>
      <c r="D703" s="55">
        <f t="shared" si="161"/>
        <v>-1.2E-2</v>
      </c>
      <c r="E703" s="55">
        <f t="shared" si="162"/>
        <v>5.8940000000000001</v>
      </c>
      <c r="F703" s="55">
        <f t="shared" si="163"/>
        <v>-6.0000000000000012E-2</v>
      </c>
      <c r="G703" s="55">
        <f t="shared" si="164"/>
        <v>29.470000000000006</v>
      </c>
      <c r="H703" s="260">
        <f t="shared" si="165"/>
        <v>-3.4255178241110791E-5</v>
      </c>
      <c r="I703" s="260">
        <f t="shared" si="166"/>
        <v>1.6825001712758917E-2</v>
      </c>
      <c r="K703">
        <f t="shared" si="167"/>
        <v>9749</v>
      </c>
      <c r="S703" t="s">
        <v>5197</v>
      </c>
      <c r="T703">
        <v>-5.4560000000000004</v>
      </c>
      <c r="U703">
        <v>-1.2E-2</v>
      </c>
      <c r="V703">
        <v>2.2280000000000002</v>
      </c>
      <c r="W703">
        <v>5.8940000000000001</v>
      </c>
      <c r="X703">
        <v>0</v>
      </c>
      <c r="Y703">
        <v>0</v>
      </c>
      <c r="Z703">
        <v>3.0000000000000001E-3</v>
      </c>
      <c r="AA703">
        <v>3.0000000000000001E-3</v>
      </c>
    </row>
    <row r="704" spans="2:27">
      <c r="B704">
        <f t="shared" si="172"/>
        <v>9749</v>
      </c>
      <c r="C704">
        <f t="shared" si="160"/>
        <v>1751.56</v>
      </c>
      <c r="D704" s="55">
        <f t="shared" si="161"/>
        <v>-2.1000000000000001E-2</v>
      </c>
      <c r="E704" s="55">
        <f t="shared" si="162"/>
        <v>5.6459999999999999</v>
      </c>
      <c r="F704" s="55">
        <f t="shared" si="163"/>
        <v>-0.10500000000000001</v>
      </c>
      <c r="G704" s="55">
        <f t="shared" si="164"/>
        <v>28.23</v>
      </c>
      <c r="H704" s="260">
        <f t="shared" si="165"/>
        <v>-5.9946561921943877E-5</v>
      </c>
      <c r="I704" s="260">
        <f t="shared" si="166"/>
        <v>1.6117061362442623E-2</v>
      </c>
      <c r="K704">
        <f t="shared" si="167"/>
        <v>9749</v>
      </c>
      <c r="S704" t="s">
        <v>5198</v>
      </c>
      <c r="T704">
        <v>-5.1879999999999997</v>
      </c>
      <c r="U704">
        <v>-2.1000000000000001E-2</v>
      </c>
      <c r="V704">
        <v>-2.226</v>
      </c>
      <c r="W704">
        <v>5.6459999999999999</v>
      </c>
      <c r="X704">
        <v>-1E-3</v>
      </c>
      <c r="Y704">
        <v>0</v>
      </c>
      <c r="Z704">
        <v>4.0000000000000001E-3</v>
      </c>
      <c r="AA704">
        <v>4.0000000000000001E-3</v>
      </c>
    </row>
    <row r="705" spans="2:27">
      <c r="B705">
        <f t="shared" si="172"/>
        <v>9749</v>
      </c>
      <c r="C705">
        <f t="shared" si="160"/>
        <v>1751.56</v>
      </c>
      <c r="D705" s="55">
        <f t="shared" si="161"/>
        <v>-4.0000000000000001E-3</v>
      </c>
      <c r="E705" s="55">
        <f t="shared" si="162"/>
        <v>7.665</v>
      </c>
      <c r="F705" s="55">
        <f t="shared" si="163"/>
        <v>-0.02</v>
      </c>
      <c r="G705" s="55">
        <f t="shared" si="164"/>
        <v>38.325000000000003</v>
      </c>
      <c r="H705" s="260">
        <f t="shared" si="165"/>
        <v>-1.1418392747036927E-5</v>
      </c>
      <c r="I705" s="260">
        <f t="shared" si="166"/>
        <v>2.1880495101509512E-2</v>
      </c>
      <c r="K705">
        <f t="shared" si="167"/>
        <v>9749</v>
      </c>
      <c r="S705" t="s">
        <v>5199</v>
      </c>
      <c r="T705">
        <v>1.1279999999999999</v>
      </c>
      <c r="U705">
        <v>-4.0000000000000001E-3</v>
      </c>
      <c r="V705">
        <v>7.5819999999999999</v>
      </c>
      <c r="W705">
        <v>7.665</v>
      </c>
      <c r="X705">
        <v>2E-3</v>
      </c>
      <c r="Y705">
        <v>0</v>
      </c>
      <c r="Z705">
        <v>0</v>
      </c>
      <c r="AA705">
        <v>0</v>
      </c>
    </row>
    <row r="706" spans="2:27">
      <c r="B706">
        <f t="shared" si="172"/>
        <v>9749</v>
      </c>
      <c r="C706">
        <f t="shared" si="160"/>
        <v>1751.56</v>
      </c>
      <c r="D706" s="55">
        <f t="shared" si="161"/>
        <v>-3.2000000000000001E-2</v>
      </c>
      <c r="E706" s="55">
        <f t="shared" si="162"/>
        <v>7.54</v>
      </c>
      <c r="F706" s="55">
        <f t="shared" si="163"/>
        <v>-0.16</v>
      </c>
      <c r="G706" s="55">
        <f t="shared" si="164"/>
        <v>37.700000000000003</v>
      </c>
      <c r="H706" s="260">
        <f t="shared" si="165"/>
        <v>-9.1347141976295417E-5</v>
      </c>
      <c r="I706" s="260">
        <f t="shared" si="166"/>
        <v>2.1523670328164608E-2</v>
      </c>
      <c r="K706">
        <f t="shared" si="167"/>
        <v>9749</v>
      </c>
      <c r="S706" t="s">
        <v>5200</v>
      </c>
      <c r="T706">
        <v>2.0209999999999999</v>
      </c>
      <c r="U706">
        <v>-3.2000000000000001E-2</v>
      </c>
      <c r="V706">
        <v>-7.2640000000000002</v>
      </c>
      <c r="W706">
        <v>7.54</v>
      </c>
      <c r="X706">
        <v>-3.0000000000000001E-3</v>
      </c>
      <c r="Y706">
        <v>0</v>
      </c>
      <c r="Z706">
        <v>1E-3</v>
      </c>
      <c r="AA706">
        <v>1E-3</v>
      </c>
    </row>
    <row r="707" spans="2:27">
      <c r="B707">
        <f>B706</f>
        <v>9749</v>
      </c>
      <c r="C707">
        <f t="shared" si="160"/>
        <v>1751.56</v>
      </c>
      <c r="D707" s="55">
        <f t="shared" si="161"/>
        <v>-3.0000000000000001E-3</v>
      </c>
      <c r="E707" s="55">
        <f t="shared" si="162"/>
        <v>7.7850000000000001</v>
      </c>
      <c r="F707" s="55">
        <f t="shared" si="163"/>
        <v>-1.5000000000000003E-2</v>
      </c>
      <c r="G707" s="55">
        <f t="shared" si="164"/>
        <v>38.925000000000004</v>
      </c>
      <c r="H707" s="260">
        <f t="shared" si="165"/>
        <v>-8.5637945602776979E-6</v>
      </c>
      <c r="I707" s="260">
        <f t="shared" si="166"/>
        <v>2.2223046883920624E-2</v>
      </c>
      <c r="K707">
        <f t="shared" si="167"/>
        <v>9749</v>
      </c>
      <c r="S707" t="s">
        <v>5201</v>
      </c>
      <c r="T707">
        <v>-2.0550000000000002</v>
      </c>
      <c r="U707">
        <v>-3.0000000000000001E-3</v>
      </c>
      <c r="V707">
        <v>7.5090000000000003</v>
      </c>
      <c r="W707">
        <v>7.7850000000000001</v>
      </c>
      <c r="X707">
        <v>2E-3</v>
      </c>
      <c r="Y707">
        <v>0</v>
      </c>
      <c r="Z707">
        <v>1E-3</v>
      </c>
      <c r="AA707">
        <v>1E-3</v>
      </c>
    </row>
    <row r="708" spans="2:27">
      <c r="B708">
        <f t="shared" si="172"/>
        <v>9749</v>
      </c>
      <c r="C708">
        <f t="shared" si="160"/>
        <v>1751.56</v>
      </c>
      <c r="D708" s="55">
        <f t="shared" si="161"/>
        <v>-3.2000000000000001E-2</v>
      </c>
      <c r="E708" s="55">
        <f t="shared" si="162"/>
        <v>7.4279999999999999</v>
      </c>
      <c r="F708" s="55">
        <f t="shared" si="163"/>
        <v>-0.16</v>
      </c>
      <c r="G708" s="55">
        <f t="shared" si="164"/>
        <v>37.14</v>
      </c>
      <c r="H708" s="260">
        <f t="shared" si="165"/>
        <v>-9.1347141976295417E-5</v>
      </c>
      <c r="I708" s="260">
        <f t="shared" si="166"/>
        <v>2.1203955331247575E-2</v>
      </c>
      <c r="K708">
        <f t="shared" si="167"/>
        <v>9749</v>
      </c>
      <c r="S708" t="s">
        <v>5202</v>
      </c>
      <c r="T708">
        <v>-1.1619999999999999</v>
      </c>
      <c r="U708">
        <v>-3.2000000000000001E-2</v>
      </c>
      <c r="V708">
        <v>-7.3369999999999997</v>
      </c>
      <c r="W708">
        <v>7.4279999999999999</v>
      </c>
      <c r="X708">
        <v>-3.0000000000000001E-3</v>
      </c>
      <c r="Y708">
        <v>0</v>
      </c>
      <c r="Z708">
        <v>2E-3</v>
      </c>
      <c r="AA708">
        <v>2E-3</v>
      </c>
    </row>
    <row r="709" spans="2:27">
      <c r="B709">
        <f>R709</f>
        <v>9989</v>
      </c>
      <c r="C709">
        <f t="shared" si="160"/>
        <v>1761.5500999999999</v>
      </c>
      <c r="D709" s="55">
        <f t="shared" si="161"/>
        <v>-6.0999999999999999E-2</v>
      </c>
      <c r="E709" s="55">
        <f t="shared" si="162"/>
        <v>5.907</v>
      </c>
      <c r="F709" s="55">
        <f t="shared" si="163"/>
        <v>-0.30499999999999999</v>
      </c>
      <c r="G709" s="55">
        <f t="shared" si="164"/>
        <v>29.535</v>
      </c>
      <c r="H709" s="260">
        <f t="shared" si="165"/>
        <v>-1.7314296085021937E-4</v>
      </c>
      <c r="I709" s="260">
        <f t="shared" si="166"/>
        <v>1.676648311052862E-2</v>
      </c>
      <c r="K709">
        <f t="shared" si="167"/>
        <v>9989</v>
      </c>
      <c r="R709">
        <v>9989</v>
      </c>
      <c r="S709" t="s">
        <v>5195</v>
      </c>
      <c r="T709">
        <v>5.8179999999999996</v>
      </c>
      <c r="U709">
        <v>-6.0999999999999999E-2</v>
      </c>
      <c r="V709">
        <v>1.0189999999999999</v>
      </c>
      <c r="W709">
        <v>5.907</v>
      </c>
      <c r="X709">
        <v>0</v>
      </c>
      <c r="Y709">
        <v>0</v>
      </c>
      <c r="Z709">
        <v>-5.0000000000000001E-3</v>
      </c>
      <c r="AA709">
        <v>-5.0000000000000001E-3</v>
      </c>
    </row>
    <row r="710" spans="2:27">
      <c r="B710">
        <f>B709</f>
        <v>9989</v>
      </c>
      <c r="C710">
        <f t="shared" si="160"/>
        <v>1761.5500999999999</v>
      </c>
      <c r="D710" s="55">
        <f t="shared" si="161"/>
        <v>-5.7000000000000002E-2</v>
      </c>
      <c r="E710" s="55">
        <f t="shared" si="162"/>
        <v>5.3840000000000003</v>
      </c>
      <c r="F710" s="55">
        <f t="shared" si="163"/>
        <v>-0.28500000000000003</v>
      </c>
      <c r="G710" s="55">
        <f t="shared" si="164"/>
        <v>26.92</v>
      </c>
      <c r="H710" s="260">
        <f t="shared" si="165"/>
        <v>-1.6178932407315581E-4</v>
      </c>
      <c r="I710" s="260">
        <f t="shared" si="166"/>
        <v>1.528199510192756E-2</v>
      </c>
      <c r="K710">
        <f t="shared" si="167"/>
        <v>9989</v>
      </c>
      <c r="S710" t="s">
        <v>5196</v>
      </c>
      <c r="T710">
        <v>5.3529999999999998</v>
      </c>
      <c r="U710">
        <v>-5.7000000000000002E-2</v>
      </c>
      <c r="V710">
        <v>-0.56799999999999995</v>
      </c>
      <c r="W710">
        <v>5.3840000000000003</v>
      </c>
      <c r="X710">
        <v>0</v>
      </c>
      <c r="Y710">
        <v>-1E-3</v>
      </c>
      <c r="Z710">
        <v>-5.0000000000000001E-3</v>
      </c>
      <c r="AA710">
        <v>-5.0000000000000001E-3</v>
      </c>
    </row>
    <row r="711" spans="2:27">
      <c r="B711">
        <f t="shared" ref="B711:B716" si="173">B710</f>
        <v>9989</v>
      </c>
      <c r="C711">
        <f t="shared" si="160"/>
        <v>1761.5500999999999</v>
      </c>
      <c r="D711" s="55">
        <f t="shared" si="161"/>
        <v>-5.6000000000000001E-2</v>
      </c>
      <c r="E711" s="55">
        <f t="shared" si="162"/>
        <v>5.1630000000000003</v>
      </c>
      <c r="F711" s="55">
        <f t="shared" si="163"/>
        <v>-0.28000000000000003</v>
      </c>
      <c r="G711" s="55">
        <f t="shared" si="164"/>
        <v>25.815000000000001</v>
      </c>
      <c r="H711" s="260">
        <f t="shared" si="165"/>
        <v>-1.5895091487888992E-4</v>
      </c>
      <c r="I711" s="260">
        <f t="shared" si="166"/>
        <v>1.4654706669994797E-2</v>
      </c>
      <c r="K711">
        <f t="shared" si="167"/>
        <v>9989</v>
      </c>
      <c r="S711" t="s">
        <v>5197</v>
      </c>
      <c r="T711">
        <v>-5.1580000000000004</v>
      </c>
      <c r="U711">
        <v>-5.6000000000000001E-2</v>
      </c>
      <c r="V711">
        <v>0.223</v>
      </c>
      <c r="W711">
        <v>5.1630000000000003</v>
      </c>
      <c r="X711">
        <v>0</v>
      </c>
      <c r="Y711">
        <v>1E-3</v>
      </c>
      <c r="Z711">
        <v>-4.0000000000000001E-3</v>
      </c>
      <c r="AA711">
        <v>-4.0000000000000001E-3</v>
      </c>
    </row>
    <row r="712" spans="2:27">
      <c r="B712">
        <f t="shared" si="173"/>
        <v>9989</v>
      </c>
      <c r="C712">
        <f t="shared" si="160"/>
        <v>1761.5500999999999</v>
      </c>
      <c r="D712" s="55">
        <f t="shared" si="161"/>
        <v>-5.2999999999999999E-2</v>
      </c>
      <c r="E712" s="55">
        <f t="shared" si="162"/>
        <v>5.7859999999999996</v>
      </c>
      <c r="F712" s="55">
        <f t="shared" si="163"/>
        <v>-0.26500000000000001</v>
      </c>
      <c r="G712" s="55">
        <f t="shared" si="164"/>
        <v>28.929999999999996</v>
      </c>
      <c r="H712" s="260">
        <f t="shared" si="165"/>
        <v>-1.5043568729609225E-4</v>
      </c>
      <c r="I712" s="260">
        <f t="shared" si="166"/>
        <v>1.6423035598022443E-2</v>
      </c>
      <c r="K712">
        <f t="shared" si="167"/>
        <v>9989</v>
      </c>
      <c r="S712" t="s">
        <v>5198</v>
      </c>
      <c r="T712">
        <v>-5.6230000000000002</v>
      </c>
      <c r="U712">
        <v>-5.2999999999999999E-2</v>
      </c>
      <c r="V712">
        <v>-1.3640000000000001</v>
      </c>
      <c r="W712">
        <v>5.7859999999999996</v>
      </c>
      <c r="X712">
        <v>0</v>
      </c>
      <c r="Y712">
        <v>0</v>
      </c>
      <c r="Z712">
        <v>-4.0000000000000001E-3</v>
      </c>
      <c r="AA712">
        <v>-4.0000000000000001E-3</v>
      </c>
    </row>
    <row r="713" spans="2:27">
      <c r="B713">
        <f t="shared" si="173"/>
        <v>9989</v>
      </c>
      <c r="C713">
        <f t="shared" si="160"/>
        <v>1761.5500999999999</v>
      </c>
      <c r="D713" s="55">
        <f t="shared" si="161"/>
        <v>-6.4000000000000001E-2</v>
      </c>
      <c r="E713" s="55">
        <f t="shared" si="162"/>
        <v>3.6150000000000002</v>
      </c>
      <c r="F713" s="55">
        <f t="shared" si="163"/>
        <v>-0.32</v>
      </c>
      <c r="G713" s="55">
        <f t="shared" si="164"/>
        <v>18.075000000000003</v>
      </c>
      <c r="H713" s="260">
        <f t="shared" si="165"/>
        <v>-1.8165818843301703E-4</v>
      </c>
      <c r="I713" s="260">
        <f t="shared" si="166"/>
        <v>1.0260849237271198E-2</v>
      </c>
      <c r="K713">
        <f t="shared" si="167"/>
        <v>9989</v>
      </c>
      <c r="S713" t="s">
        <v>5199</v>
      </c>
      <c r="T713">
        <v>2.5190000000000001</v>
      </c>
      <c r="U713">
        <v>-6.4000000000000001E-2</v>
      </c>
      <c r="V713">
        <v>2.5920000000000001</v>
      </c>
      <c r="W713">
        <v>3.6150000000000002</v>
      </c>
      <c r="X713">
        <v>0</v>
      </c>
      <c r="Y713">
        <v>2E-3</v>
      </c>
      <c r="Z713">
        <v>-5.0000000000000001E-3</v>
      </c>
      <c r="AA713">
        <v>-5.0000000000000001E-3</v>
      </c>
    </row>
    <row r="714" spans="2:27">
      <c r="B714">
        <f t="shared" si="173"/>
        <v>9989</v>
      </c>
      <c r="C714">
        <f t="shared" si="160"/>
        <v>1761.5500999999999</v>
      </c>
      <c r="D714" s="55">
        <f t="shared" si="161"/>
        <v>-5.0999999999999997E-2</v>
      </c>
      <c r="E714" s="55">
        <f t="shared" si="162"/>
        <v>2.867</v>
      </c>
      <c r="F714" s="55">
        <f t="shared" si="163"/>
        <v>-0.255</v>
      </c>
      <c r="G714" s="55">
        <f t="shared" si="164"/>
        <v>14.334999999999999</v>
      </c>
      <c r="H714" s="260">
        <f t="shared" si="165"/>
        <v>-1.4475886890756044E-4</v>
      </c>
      <c r="I714" s="260">
        <f t="shared" si="166"/>
        <v>8.1377191599603105E-3</v>
      </c>
      <c r="K714">
        <f t="shared" si="167"/>
        <v>9989</v>
      </c>
      <c r="S714" t="s">
        <v>5200</v>
      </c>
      <c r="T714">
        <v>0.96899999999999997</v>
      </c>
      <c r="U714">
        <v>-5.0999999999999997E-2</v>
      </c>
      <c r="V714">
        <v>-2.698</v>
      </c>
      <c r="W714">
        <v>2.867</v>
      </c>
      <c r="X714">
        <v>0</v>
      </c>
      <c r="Y714">
        <v>-2E-3</v>
      </c>
      <c r="Z714">
        <v>-4.0000000000000001E-3</v>
      </c>
      <c r="AA714">
        <v>-5.0000000000000001E-3</v>
      </c>
    </row>
    <row r="715" spans="2:27">
      <c r="B715">
        <f>B714</f>
        <v>9989</v>
      </c>
      <c r="C715">
        <f t="shared" si="160"/>
        <v>1761.5500999999999</v>
      </c>
      <c r="D715" s="55">
        <f t="shared" si="161"/>
        <v>-6.2E-2</v>
      </c>
      <c r="E715" s="55">
        <f t="shared" si="162"/>
        <v>2.4780000000000002</v>
      </c>
      <c r="F715" s="55">
        <f t="shared" si="163"/>
        <v>-0.31</v>
      </c>
      <c r="G715" s="55">
        <f t="shared" si="164"/>
        <v>12.390000000000002</v>
      </c>
      <c r="H715" s="260">
        <f t="shared" si="165"/>
        <v>-1.7598137004448526E-4</v>
      </c>
      <c r="I715" s="260">
        <f t="shared" si="166"/>
        <v>7.0335779833908801E-3</v>
      </c>
      <c r="K715">
        <f t="shared" si="167"/>
        <v>9989</v>
      </c>
      <c r="S715" t="s">
        <v>5201</v>
      </c>
      <c r="T715">
        <v>-0.77300000000000002</v>
      </c>
      <c r="U715">
        <v>-6.2E-2</v>
      </c>
      <c r="V715">
        <v>2.3530000000000002</v>
      </c>
      <c r="W715">
        <v>2.4780000000000002</v>
      </c>
      <c r="X715">
        <v>0</v>
      </c>
      <c r="Y715">
        <v>2E-3</v>
      </c>
      <c r="Z715">
        <v>-5.0000000000000001E-3</v>
      </c>
      <c r="AA715">
        <v>-5.0000000000000001E-3</v>
      </c>
    </row>
    <row r="716" spans="2:27">
      <c r="B716">
        <f t="shared" si="173"/>
        <v>9989</v>
      </c>
      <c r="C716">
        <f t="shared" si="160"/>
        <v>1761.5500999999999</v>
      </c>
      <c r="D716" s="55">
        <f t="shared" si="161"/>
        <v>-0.05</v>
      </c>
      <c r="E716" s="55">
        <f t="shared" si="162"/>
        <v>3.7450000000000001</v>
      </c>
      <c r="F716" s="55">
        <f t="shared" si="163"/>
        <v>-0.25000000000000006</v>
      </c>
      <c r="G716" s="55">
        <f t="shared" si="164"/>
        <v>18.725000000000001</v>
      </c>
      <c r="H716" s="260">
        <f t="shared" si="165"/>
        <v>-1.4192045971329458E-4</v>
      </c>
      <c r="I716" s="260">
        <f t="shared" si="166"/>
        <v>1.0629842432525764E-2</v>
      </c>
      <c r="K716">
        <f t="shared" si="167"/>
        <v>9989</v>
      </c>
      <c r="S716" t="s">
        <v>5202</v>
      </c>
      <c r="T716">
        <v>-2.3239999999999998</v>
      </c>
      <c r="U716">
        <v>-0.05</v>
      </c>
      <c r="V716">
        <v>-2.9369999999999998</v>
      </c>
      <c r="W716">
        <v>3.7450000000000001</v>
      </c>
      <c r="X716">
        <v>0</v>
      </c>
      <c r="Y716">
        <v>-2E-3</v>
      </c>
      <c r="Z716">
        <v>-4.0000000000000001E-3</v>
      </c>
      <c r="AA716">
        <v>-4.0000000000000001E-3</v>
      </c>
    </row>
    <row r="717" spans="2:27">
      <c r="B717">
        <f>R717</f>
        <v>10942</v>
      </c>
      <c r="C717">
        <f t="shared" si="160"/>
        <v>1801.4999</v>
      </c>
      <c r="D717" s="55">
        <f t="shared" si="161"/>
        <v>-6.3E-2</v>
      </c>
      <c r="E717" s="55">
        <f t="shared" si="162"/>
        <v>6.0640000000000001</v>
      </c>
      <c r="F717" s="55">
        <f t="shared" si="163"/>
        <v>-0.315</v>
      </c>
      <c r="G717" s="55">
        <f t="shared" si="164"/>
        <v>30.32</v>
      </c>
      <c r="H717" s="260">
        <f t="shared" si="165"/>
        <v>-1.7485429779929491E-4</v>
      </c>
      <c r="I717" s="260">
        <f t="shared" si="166"/>
        <v>1.6830420029443242E-2</v>
      </c>
      <c r="K717">
        <f t="shared" si="167"/>
        <v>10942</v>
      </c>
      <c r="R717">
        <v>10942</v>
      </c>
      <c r="S717" t="s">
        <v>5195</v>
      </c>
      <c r="T717">
        <v>5.9779999999999998</v>
      </c>
      <c r="U717">
        <v>-6.3E-2</v>
      </c>
      <c r="V717">
        <v>1.012</v>
      </c>
      <c r="W717">
        <v>6.0640000000000001</v>
      </c>
      <c r="X717">
        <v>0</v>
      </c>
      <c r="Y717">
        <v>0</v>
      </c>
      <c r="Z717">
        <v>-5.0000000000000001E-3</v>
      </c>
      <c r="AA717">
        <v>-5.0000000000000001E-3</v>
      </c>
    </row>
    <row r="718" spans="2:27">
      <c r="B718">
        <f>B717</f>
        <v>10942</v>
      </c>
      <c r="C718">
        <f t="shared" si="160"/>
        <v>1801.4999</v>
      </c>
      <c r="D718" s="55">
        <f t="shared" si="161"/>
        <v>-0.06</v>
      </c>
      <c r="E718" s="55">
        <f t="shared" si="162"/>
        <v>5.5949999999999998</v>
      </c>
      <c r="F718" s="55">
        <f t="shared" si="163"/>
        <v>-0.3</v>
      </c>
      <c r="G718" s="55">
        <f t="shared" si="164"/>
        <v>27.975000000000001</v>
      </c>
      <c r="H718" s="260">
        <f t="shared" si="165"/>
        <v>-1.6652790266599515E-4</v>
      </c>
      <c r="I718" s="260">
        <f t="shared" si="166"/>
        <v>1.5528726923604049E-2</v>
      </c>
      <c r="K718">
        <f t="shared" si="167"/>
        <v>10942</v>
      </c>
      <c r="S718" t="s">
        <v>5196</v>
      </c>
      <c r="T718">
        <v>5.5529999999999999</v>
      </c>
      <c r="U718">
        <v>-0.06</v>
      </c>
      <c r="V718">
        <v>-0.68500000000000005</v>
      </c>
      <c r="W718">
        <v>5.5949999999999998</v>
      </c>
      <c r="X718">
        <v>0</v>
      </c>
      <c r="Y718">
        <v>-1E-3</v>
      </c>
      <c r="Z718">
        <v>-5.0000000000000001E-3</v>
      </c>
      <c r="AA718">
        <v>-5.0000000000000001E-3</v>
      </c>
    </row>
    <row r="719" spans="2:27">
      <c r="B719">
        <f t="shared" ref="B719:B724" si="174">B718</f>
        <v>10942</v>
      </c>
      <c r="C719">
        <f t="shared" si="160"/>
        <v>1801.4999</v>
      </c>
      <c r="D719" s="55">
        <f t="shared" si="161"/>
        <v>-7.0000000000000007E-2</v>
      </c>
      <c r="E719" s="55">
        <f t="shared" si="162"/>
        <v>5.4790000000000001</v>
      </c>
      <c r="F719" s="55">
        <f t="shared" si="163"/>
        <v>-0.35000000000000003</v>
      </c>
      <c r="G719" s="55">
        <f t="shared" si="164"/>
        <v>27.395000000000003</v>
      </c>
      <c r="H719" s="260">
        <f t="shared" si="165"/>
        <v>-1.9428255311032769E-4</v>
      </c>
      <c r="I719" s="260">
        <f t="shared" si="166"/>
        <v>1.5206772978449792E-2</v>
      </c>
      <c r="K719">
        <f t="shared" si="167"/>
        <v>10942</v>
      </c>
      <c r="S719" t="s">
        <v>5197</v>
      </c>
      <c r="T719">
        <v>-5.468</v>
      </c>
      <c r="U719">
        <v>-7.0000000000000007E-2</v>
      </c>
      <c r="V719">
        <v>0.34100000000000003</v>
      </c>
      <c r="W719">
        <v>5.4790000000000001</v>
      </c>
      <c r="X719">
        <v>0</v>
      </c>
      <c r="Y719">
        <v>1E-3</v>
      </c>
      <c r="Z719">
        <v>-4.0000000000000001E-3</v>
      </c>
      <c r="AA719">
        <v>-4.0000000000000001E-3</v>
      </c>
    </row>
    <row r="720" spans="2:27">
      <c r="B720">
        <f t="shared" si="174"/>
        <v>10942</v>
      </c>
      <c r="C720">
        <f t="shared" si="160"/>
        <v>1801.4999</v>
      </c>
      <c r="D720" s="55">
        <f t="shared" si="161"/>
        <v>-6.7000000000000004E-2</v>
      </c>
      <c r="E720" s="55">
        <f t="shared" si="162"/>
        <v>6.048</v>
      </c>
      <c r="F720" s="55">
        <f t="shared" si="163"/>
        <v>-0.33500000000000002</v>
      </c>
      <c r="G720" s="55">
        <f t="shared" si="164"/>
        <v>30.24</v>
      </c>
      <c r="H720" s="260">
        <f t="shared" si="165"/>
        <v>-1.8595615797702792E-4</v>
      </c>
      <c r="I720" s="260">
        <f t="shared" si="166"/>
        <v>1.6786012588732309E-2</v>
      </c>
      <c r="K720">
        <f t="shared" si="167"/>
        <v>10942</v>
      </c>
      <c r="S720" t="s">
        <v>5198</v>
      </c>
      <c r="T720">
        <v>-5.8940000000000001</v>
      </c>
      <c r="U720">
        <v>-6.7000000000000004E-2</v>
      </c>
      <c r="V720">
        <v>-1.3560000000000001</v>
      </c>
      <c r="W720">
        <v>6.048</v>
      </c>
      <c r="X720">
        <v>0</v>
      </c>
      <c r="Y720">
        <v>0</v>
      </c>
      <c r="Z720">
        <v>-4.0000000000000001E-3</v>
      </c>
      <c r="AA720">
        <v>-4.0000000000000001E-3</v>
      </c>
    </row>
    <row r="721" spans="2:27">
      <c r="B721">
        <f t="shared" si="174"/>
        <v>10942</v>
      </c>
      <c r="C721">
        <f t="shared" si="160"/>
        <v>1801.4999</v>
      </c>
      <c r="D721" s="55">
        <f t="shared" si="161"/>
        <v>-6.8000000000000005E-2</v>
      </c>
      <c r="E721" s="55">
        <f t="shared" si="162"/>
        <v>3.7010000000000001</v>
      </c>
      <c r="F721" s="55">
        <f t="shared" si="163"/>
        <v>-0.34</v>
      </c>
      <c r="G721" s="55">
        <f t="shared" si="164"/>
        <v>18.504999999999999</v>
      </c>
      <c r="H721" s="260">
        <f t="shared" si="165"/>
        <v>-1.887316230214612E-4</v>
      </c>
      <c r="I721" s="260">
        <f t="shared" si="166"/>
        <v>1.0271996129447467E-2</v>
      </c>
      <c r="K721">
        <f t="shared" si="167"/>
        <v>10942</v>
      </c>
      <c r="S721" t="s">
        <v>5199</v>
      </c>
      <c r="T721">
        <v>2.468</v>
      </c>
      <c r="U721">
        <v>-6.8000000000000005E-2</v>
      </c>
      <c r="V721">
        <v>2.7570000000000001</v>
      </c>
      <c r="W721">
        <v>3.7010000000000001</v>
      </c>
      <c r="X721">
        <v>0</v>
      </c>
      <c r="Y721">
        <v>2E-3</v>
      </c>
      <c r="Z721">
        <v>-5.0000000000000001E-3</v>
      </c>
      <c r="AA721">
        <v>-4.0000000000000001E-3</v>
      </c>
    </row>
    <row r="722" spans="2:27">
      <c r="B722">
        <f t="shared" si="174"/>
        <v>10942</v>
      </c>
      <c r="C722">
        <f t="shared" si="160"/>
        <v>1801.4999</v>
      </c>
      <c r="D722" s="55">
        <f t="shared" si="161"/>
        <v>-0.06</v>
      </c>
      <c r="E722" s="55">
        <f t="shared" si="162"/>
        <v>3.0840000000000001</v>
      </c>
      <c r="F722" s="55">
        <f t="shared" si="163"/>
        <v>-0.3</v>
      </c>
      <c r="G722" s="55">
        <f t="shared" si="164"/>
        <v>15.420000000000002</v>
      </c>
      <c r="H722" s="260">
        <f t="shared" si="165"/>
        <v>-1.6652790266599515E-4</v>
      </c>
      <c r="I722" s="260">
        <f t="shared" si="166"/>
        <v>8.5595341970321516E-3</v>
      </c>
      <c r="K722">
        <f t="shared" si="167"/>
        <v>10942</v>
      </c>
      <c r="S722" t="s">
        <v>5200</v>
      </c>
      <c r="T722">
        <v>1.05</v>
      </c>
      <c r="U722">
        <v>-0.06</v>
      </c>
      <c r="V722">
        <v>-2.9</v>
      </c>
      <c r="W722">
        <v>3.0840000000000001</v>
      </c>
      <c r="X722">
        <v>0</v>
      </c>
      <c r="Y722">
        <v>-2E-3</v>
      </c>
      <c r="Z722">
        <v>-4.0000000000000001E-3</v>
      </c>
      <c r="AA722">
        <v>-5.0000000000000001E-3</v>
      </c>
    </row>
    <row r="723" spans="2:27">
      <c r="B723">
        <f>B722</f>
        <v>10942</v>
      </c>
      <c r="C723">
        <f t="shared" si="160"/>
        <v>1801.4999</v>
      </c>
      <c r="D723" s="55">
        <f t="shared" si="161"/>
        <v>-7.0000000000000007E-2</v>
      </c>
      <c r="E723" s="55">
        <f t="shared" si="162"/>
        <v>2.7330000000000001</v>
      </c>
      <c r="F723" s="55">
        <f t="shared" si="163"/>
        <v>-0.35000000000000003</v>
      </c>
      <c r="G723" s="55">
        <f t="shared" si="164"/>
        <v>13.665000000000001</v>
      </c>
      <c r="H723" s="260">
        <f t="shared" si="165"/>
        <v>-1.9428255311032769E-4</v>
      </c>
      <c r="I723" s="260">
        <f t="shared" si="166"/>
        <v>7.5853459664360799E-3</v>
      </c>
      <c r="K723">
        <f t="shared" si="167"/>
        <v>10942</v>
      </c>
      <c r="S723" t="s">
        <v>5201</v>
      </c>
      <c r="T723">
        <v>-0.96599999999999997</v>
      </c>
      <c r="U723">
        <v>-7.0000000000000007E-2</v>
      </c>
      <c r="V723">
        <v>2.5550000000000002</v>
      </c>
      <c r="W723">
        <v>2.7330000000000001</v>
      </c>
      <c r="X723">
        <v>0</v>
      </c>
      <c r="Y723">
        <v>2E-3</v>
      </c>
      <c r="Z723">
        <v>-4.0000000000000001E-3</v>
      </c>
      <c r="AA723">
        <v>-4.0000000000000001E-3</v>
      </c>
    </row>
    <row r="724" spans="2:27">
      <c r="B724">
        <f t="shared" si="174"/>
        <v>10942</v>
      </c>
      <c r="C724">
        <f t="shared" si="160"/>
        <v>1801.4999</v>
      </c>
      <c r="D724" s="55">
        <f t="shared" si="161"/>
        <v>-6.2E-2</v>
      </c>
      <c r="E724" s="55">
        <f t="shared" si="162"/>
        <v>3.9119999999999999</v>
      </c>
      <c r="F724" s="55">
        <f t="shared" si="163"/>
        <v>-0.31</v>
      </c>
      <c r="G724" s="55">
        <f t="shared" si="164"/>
        <v>19.560000000000002</v>
      </c>
      <c r="H724" s="260">
        <f t="shared" si="165"/>
        <v>-1.7207883275486167E-4</v>
      </c>
      <c r="I724" s="260">
        <f t="shared" si="166"/>
        <v>1.0857619253822885E-2</v>
      </c>
      <c r="K724">
        <f t="shared" si="167"/>
        <v>10942</v>
      </c>
      <c r="S724" t="s">
        <v>5202</v>
      </c>
      <c r="T724">
        <v>-2.3839999999999999</v>
      </c>
      <c r="U724">
        <v>-6.2E-2</v>
      </c>
      <c r="V724">
        <v>-3.101</v>
      </c>
      <c r="W724">
        <v>3.9119999999999999</v>
      </c>
      <c r="X724">
        <v>0</v>
      </c>
      <c r="Y724">
        <v>-2E-3</v>
      </c>
      <c r="Z724">
        <v>-4.0000000000000001E-3</v>
      </c>
      <c r="AA724">
        <v>-4.0000000000000001E-3</v>
      </c>
    </row>
    <row r="725" spans="2:27">
      <c r="B725">
        <f>R725</f>
        <v>10943</v>
      </c>
      <c r="C725">
        <f t="shared" si="160"/>
        <v>1801.4999</v>
      </c>
      <c r="D725" s="55">
        <f t="shared" si="161"/>
        <v>-4.7E-2</v>
      </c>
      <c r="E725" s="55">
        <f t="shared" si="162"/>
        <v>5.6580000000000004</v>
      </c>
      <c r="F725" s="55">
        <f t="shared" si="163"/>
        <v>-0.23500000000000004</v>
      </c>
      <c r="G725" s="55">
        <f t="shared" si="164"/>
        <v>28.290000000000003</v>
      </c>
      <c r="H725" s="260">
        <f t="shared" si="165"/>
        <v>-1.3044685708836289E-4</v>
      </c>
      <c r="I725" s="260">
        <f t="shared" si="166"/>
        <v>1.5703581221403345E-2</v>
      </c>
      <c r="K725">
        <f t="shared" si="167"/>
        <v>10943</v>
      </c>
      <c r="R725">
        <v>10943</v>
      </c>
      <c r="S725" t="s">
        <v>5195</v>
      </c>
      <c r="T725">
        <v>5.5940000000000003</v>
      </c>
      <c r="U725">
        <v>-4.7E-2</v>
      </c>
      <c r="V725">
        <v>0.84799999999999998</v>
      </c>
      <c r="W725">
        <v>5.6580000000000004</v>
      </c>
      <c r="X725">
        <v>0</v>
      </c>
      <c r="Y725">
        <v>-1E-3</v>
      </c>
      <c r="Z725">
        <v>-4.0000000000000001E-3</v>
      </c>
      <c r="AA725">
        <v>-4.0000000000000001E-3</v>
      </c>
    </row>
    <row r="726" spans="2:27">
      <c r="B726">
        <f>B725</f>
        <v>10943</v>
      </c>
      <c r="C726">
        <f t="shared" si="160"/>
        <v>1801.4999</v>
      </c>
      <c r="D726" s="55">
        <f t="shared" si="161"/>
        <v>-8.0000000000000002E-3</v>
      </c>
      <c r="E726" s="55">
        <f t="shared" si="162"/>
        <v>5.8289999999999997</v>
      </c>
      <c r="F726" s="55">
        <f t="shared" si="163"/>
        <v>-0.04</v>
      </c>
      <c r="G726" s="55">
        <f t="shared" si="164"/>
        <v>29.145</v>
      </c>
      <c r="H726" s="260">
        <f t="shared" si="165"/>
        <v>-2.220372035546602E-5</v>
      </c>
      <c r="I726" s="260">
        <f t="shared" si="166"/>
        <v>1.6178185744001428E-2</v>
      </c>
      <c r="K726">
        <f t="shared" si="167"/>
        <v>10943</v>
      </c>
      <c r="S726" t="s">
        <v>5196</v>
      </c>
      <c r="T726">
        <v>5.76</v>
      </c>
      <c r="U726">
        <v>-8.0000000000000002E-3</v>
      </c>
      <c r="V726">
        <v>-0.89</v>
      </c>
      <c r="W726">
        <v>5.8289999999999997</v>
      </c>
      <c r="X726">
        <v>0</v>
      </c>
      <c r="Y726">
        <v>0</v>
      </c>
      <c r="Z726">
        <v>-4.0000000000000001E-3</v>
      </c>
      <c r="AA726">
        <v>-4.0000000000000001E-3</v>
      </c>
    </row>
    <row r="727" spans="2:27">
      <c r="B727">
        <f t="shared" ref="B727:B732" si="175">B726</f>
        <v>10943</v>
      </c>
      <c r="C727">
        <f t="shared" si="160"/>
        <v>1801.4999</v>
      </c>
      <c r="D727" s="55">
        <f t="shared" si="161"/>
        <v>-5.1999999999999998E-2</v>
      </c>
      <c r="E727" s="55">
        <f t="shared" si="162"/>
        <v>5.9269999999999996</v>
      </c>
      <c r="F727" s="55">
        <f t="shared" si="163"/>
        <v>-0.26</v>
      </c>
      <c r="G727" s="55">
        <f t="shared" si="164"/>
        <v>29.634999999999998</v>
      </c>
      <c r="H727" s="260">
        <f t="shared" si="165"/>
        <v>-1.4432418231052912E-4</v>
      </c>
      <c r="I727" s="260">
        <f t="shared" si="166"/>
        <v>1.6450181318355888E-2</v>
      </c>
      <c r="K727">
        <f t="shared" si="167"/>
        <v>10943</v>
      </c>
      <c r="S727" t="s">
        <v>5197</v>
      </c>
      <c r="T727">
        <v>-5.8520000000000003</v>
      </c>
      <c r="U727">
        <v>-5.1999999999999998E-2</v>
      </c>
      <c r="V727">
        <v>0.93799999999999994</v>
      </c>
      <c r="W727">
        <v>5.9269999999999996</v>
      </c>
      <c r="X727">
        <v>0</v>
      </c>
      <c r="Y727">
        <v>0</v>
      </c>
      <c r="Z727">
        <v>-1E-3</v>
      </c>
      <c r="AA727">
        <v>-1E-3</v>
      </c>
    </row>
    <row r="728" spans="2:27">
      <c r="B728">
        <f t="shared" si="175"/>
        <v>10943</v>
      </c>
      <c r="C728">
        <f t="shared" si="160"/>
        <v>1801.4999</v>
      </c>
      <c r="D728" s="55">
        <f t="shared" si="161"/>
        <v>-1.2999999999999999E-2</v>
      </c>
      <c r="E728" s="55">
        <f t="shared" si="162"/>
        <v>5.742</v>
      </c>
      <c r="F728" s="55">
        <f t="shared" si="163"/>
        <v>-6.5000000000000002E-2</v>
      </c>
      <c r="G728" s="55">
        <f t="shared" si="164"/>
        <v>28.71</v>
      </c>
      <c r="H728" s="260">
        <f t="shared" si="165"/>
        <v>-3.6081045577632281E-5</v>
      </c>
      <c r="I728" s="260">
        <f t="shared" si="166"/>
        <v>1.5936720285135736E-2</v>
      </c>
      <c r="K728">
        <f t="shared" si="167"/>
        <v>10943</v>
      </c>
      <c r="S728" t="s">
        <v>5198</v>
      </c>
      <c r="T728">
        <v>-5.6859999999999999</v>
      </c>
      <c r="U728">
        <v>-1.2999999999999999E-2</v>
      </c>
      <c r="V728">
        <v>-0.79900000000000004</v>
      </c>
      <c r="W728">
        <v>5.742</v>
      </c>
      <c r="X728">
        <v>0</v>
      </c>
      <c r="Y728">
        <v>1E-3</v>
      </c>
      <c r="Z728">
        <v>-1E-3</v>
      </c>
      <c r="AA728">
        <v>-1E-3</v>
      </c>
    </row>
    <row r="729" spans="2:27">
      <c r="B729">
        <f t="shared" si="175"/>
        <v>10943</v>
      </c>
      <c r="C729">
        <f t="shared" si="160"/>
        <v>1801.4999</v>
      </c>
      <c r="D729" s="55">
        <f t="shared" si="161"/>
        <v>-9.4E-2</v>
      </c>
      <c r="E729" s="55">
        <f t="shared" si="162"/>
        <v>3.2250000000000001</v>
      </c>
      <c r="F729" s="55">
        <f t="shared" si="163"/>
        <v>-0.47000000000000008</v>
      </c>
      <c r="G729" s="55">
        <f t="shared" si="164"/>
        <v>16.125000000000004</v>
      </c>
      <c r="H729" s="260">
        <f t="shared" si="165"/>
        <v>-2.6089371417672578E-4</v>
      </c>
      <c r="I729" s="260">
        <f t="shared" si="166"/>
        <v>8.9508747682972411E-3</v>
      </c>
      <c r="K729">
        <f t="shared" si="167"/>
        <v>10943</v>
      </c>
      <c r="S729" t="s">
        <v>5199</v>
      </c>
      <c r="T729">
        <v>1.3939999999999999</v>
      </c>
      <c r="U729">
        <v>-9.4E-2</v>
      </c>
      <c r="V729">
        <v>2.9060000000000001</v>
      </c>
      <c r="W729">
        <v>3.2250000000000001</v>
      </c>
      <c r="X729">
        <v>0</v>
      </c>
      <c r="Y729">
        <v>-1E-3</v>
      </c>
      <c r="Z729">
        <v>-3.0000000000000001E-3</v>
      </c>
      <c r="AA729">
        <v>-3.0000000000000001E-3</v>
      </c>
    </row>
    <row r="730" spans="2:27">
      <c r="B730">
        <f t="shared" si="175"/>
        <v>10943</v>
      </c>
      <c r="C730">
        <f t="shared" si="160"/>
        <v>1801.4999</v>
      </c>
      <c r="D730" s="55">
        <f t="shared" si="161"/>
        <v>3.5000000000000003E-2</v>
      </c>
      <c r="E730" s="55">
        <f t="shared" si="162"/>
        <v>3.4809999999999999</v>
      </c>
      <c r="F730" s="55">
        <f t="shared" si="163"/>
        <v>0.17500000000000002</v>
      </c>
      <c r="G730" s="55">
        <f t="shared" si="164"/>
        <v>17.405000000000001</v>
      </c>
      <c r="H730" s="260">
        <f t="shared" si="165"/>
        <v>9.7141276555163844E-5</v>
      </c>
      <c r="I730" s="260">
        <f t="shared" si="166"/>
        <v>9.6613938196721521E-3</v>
      </c>
      <c r="K730">
        <f t="shared" si="167"/>
        <v>10943</v>
      </c>
      <c r="S730" t="s">
        <v>5200</v>
      </c>
      <c r="T730">
        <v>1.948</v>
      </c>
      <c r="U730">
        <v>3.5000000000000003E-2</v>
      </c>
      <c r="V730">
        <v>-2.8849999999999998</v>
      </c>
      <c r="W730">
        <v>3.4809999999999999</v>
      </c>
      <c r="X730">
        <v>0</v>
      </c>
      <c r="Y730">
        <v>1E-3</v>
      </c>
      <c r="Z730">
        <v>-3.0000000000000001E-3</v>
      </c>
      <c r="AA730">
        <v>-3.0000000000000001E-3</v>
      </c>
    </row>
    <row r="731" spans="2:27">
      <c r="B731">
        <f>B730</f>
        <v>10943</v>
      </c>
      <c r="C731">
        <f t="shared" si="160"/>
        <v>1801.4999</v>
      </c>
      <c r="D731" s="55">
        <f t="shared" si="161"/>
        <v>-9.6000000000000002E-2</v>
      </c>
      <c r="E731" s="55">
        <f t="shared" si="162"/>
        <v>3.5739999999999998</v>
      </c>
      <c r="F731" s="55">
        <f t="shared" si="163"/>
        <v>-0.48000000000000009</v>
      </c>
      <c r="G731" s="55">
        <f t="shared" si="164"/>
        <v>17.87</v>
      </c>
      <c r="H731" s="260">
        <f t="shared" si="165"/>
        <v>-2.6644464426559228E-4</v>
      </c>
      <c r="I731" s="260">
        <f t="shared" si="166"/>
        <v>9.9195120688044449E-3</v>
      </c>
      <c r="K731">
        <f t="shared" si="167"/>
        <v>10943</v>
      </c>
      <c r="S731" t="s">
        <v>5201</v>
      </c>
      <c r="T731">
        <v>-2.04</v>
      </c>
      <c r="U731">
        <v>-9.6000000000000002E-2</v>
      </c>
      <c r="V731">
        <v>2.9340000000000002</v>
      </c>
      <c r="W731">
        <v>3.5739999999999998</v>
      </c>
      <c r="X731">
        <v>0</v>
      </c>
      <c r="Y731">
        <v>-1E-3</v>
      </c>
      <c r="Z731">
        <v>-2E-3</v>
      </c>
      <c r="AA731">
        <v>-2E-3</v>
      </c>
    </row>
    <row r="732" spans="2:27">
      <c r="B732">
        <f t="shared" si="175"/>
        <v>10943</v>
      </c>
      <c r="C732">
        <f t="shared" si="160"/>
        <v>1801.4999</v>
      </c>
      <c r="D732" s="55">
        <f t="shared" si="161"/>
        <v>3.4000000000000002E-2</v>
      </c>
      <c r="E732" s="55">
        <f t="shared" si="162"/>
        <v>3.2210000000000001</v>
      </c>
      <c r="F732" s="55">
        <f t="shared" si="163"/>
        <v>0.17</v>
      </c>
      <c r="G732" s="55">
        <f t="shared" si="164"/>
        <v>16.105</v>
      </c>
      <c r="H732" s="260">
        <f t="shared" si="165"/>
        <v>9.4365811510730598E-5</v>
      </c>
      <c r="I732" s="260">
        <f t="shared" si="166"/>
        <v>8.939772908119507E-3</v>
      </c>
      <c r="K732">
        <f t="shared" si="167"/>
        <v>10943</v>
      </c>
      <c r="S732" t="s">
        <v>5202</v>
      </c>
      <c r="T732">
        <v>-1.486</v>
      </c>
      <c r="U732">
        <v>3.4000000000000002E-2</v>
      </c>
      <c r="V732">
        <v>-2.8580000000000001</v>
      </c>
      <c r="W732">
        <v>3.2210000000000001</v>
      </c>
      <c r="X732">
        <v>0</v>
      </c>
      <c r="Y732">
        <v>1E-3</v>
      </c>
      <c r="Z732">
        <v>-2E-3</v>
      </c>
      <c r="AA732">
        <v>-2E-3</v>
      </c>
    </row>
    <row r="733" spans="2:27">
      <c r="B733">
        <f>R733</f>
        <v>11425</v>
      </c>
      <c r="C733">
        <f t="shared" si="160"/>
        <v>1841.4499000000001</v>
      </c>
      <c r="D733" s="55">
        <f t="shared" si="161"/>
        <v>-7.9000000000000001E-2</v>
      </c>
      <c r="E733" s="55">
        <f t="shared" si="162"/>
        <v>5.984</v>
      </c>
      <c r="F733" s="55">
        <f t="shared" si="163"/>
        <v>-0.39500000000000002</v>
      </c>
      <c r="G733" s="55">
        <f t="shared" si="164"/>
        <v>29.919999999999998</v>
      </c>
      <c r="H733" s="260">
        <f t="shared" si="165"/>
        <v>-2.145048855252592E-4</v>
      </c>
      <c r="I733" s="260">
        <f t="shared" si="166"/>
        <v>1.6248066265609505E-2</v>
      </c>
      <c r="K733">
        <f t="shared" si="167"/>
        <v>11425</v>
      </c>
      <c r="R733">
        <v>11425</v>
      </c>
      <c r="S733" t="s">
        <v>5195</v>
      </c>
      <c r="T733">
        <v>5.9009999999999998</v>
      </c>
      <c r="U733">
        <v>-7.9000000000000001E-2</v>
      </c>
      <c r="V733">
        <v>0.99099999999999999</v>
      </c>
      <c r="W733">
        <v>5.984</v>
      </c>
      <c r="X733">
        <v>0</v>
      </c>
      <c r="Y733">
        <v>0</v>
      </c>
      <c r="Z733">
        <v>-4.0000000000000001E-3</v>
      </c>
      <c r="AA733">
        <v>-4.0000000000000001E-3</v>
      </c>
    </row>
    <row r="734" spans="2:27">
      <c r="B734">
        <f>B733</f>
        <v>11425</v>
      </c>
      <c r="C734">
        <f t="shared" ref="C734:C797" si="176">VLOOKUP(B734,$M$28:$O$126,3,0)</f>
        <v>1841.4499000000001</v>
      </c>
      <c r="D734" s="55">
        <f t="shared" ref="D734:D797" si="177">U734</f>
        <v>-0.08</v>
      </c>
      <c r="E734" s="55">
        <f t="shared" ref="E734:E797" si="178">W734</f>
        <v>5.5890000000000004</v>
      </c>
      <c r="F734" s="55">
        <f t="shared" ref="F734:F797" si="179">$D$24*D734/$D$25</f>
        <v>-0.4</v>
      </c>
      <c r="G734" s="55">
        <f t="shared" ref="G734:G797" si="180">$D$24*E734/$D$25</f>
        <v>27.945000000000007</v>
      </c>
      <c r="H734" s="260">
        <f t="shared" ref="H734:H797" si="181">F734/C734</f>
        <v>-2.1722013724076881E-4</v>
      </c>
      <c r="I734" s="260">
        <f t="shared" ref="I734:I797" si="182">G734/C734</f>
        <v>1.5175541837983215E-2</v>
      </c>
      <c r="K734">
        <f t="shared" ref="K734:K797" si="183">B734</f>
        <v>11425</v>
      </c>
      <c r="S734" t="s">
        <v>5196</v>
      </c>
      <c r="T734">
        <v>5.53</v>
      </c>
      <c r="U734">
        <v>-0.08</v>
      </c>
      <c r="V734">
        <v>-0.80500000000000005</v>
      </c>
      <c r="W734">
        <v>5.5890000000000004</v>
      </c>
      <c r="X734">
        <v>0</v>
      </c>
      <c r="Y734">
        <v>-1E-3</v>
      </c>
      <c r="Z734">
        <v>-4.0000000000000001E-3</v>
      </c>
      <c r="AA734">
        <v>-4.0000000000000001E-3</v>
      </c>
    </row>
    <row r="735" spans="2:27">
      <c r="B735">
        <f t="shared" ref="B735:B740" si="184">B734</f>
        <v>11425</v>
      </c>
      <c r="C735">
        <f t="shared" si="176"/>
        <v>1841.4499000000001</v>
      </c>
      <c r="D735" s="55">
        <f t="shared" si="177"/>
        <v>-7.6999999999999999E-2</v>
      </c>
      <c r="E735" s="55">
        <f t="shared" si="178"/>
        <v>5.6840000000000002</v>
      </c>
      <c r="F735" s="55">
        <f t="shared" si="179"/>
        <v>-0.38500000000000001</v>
      </c>
      <c r="G735" s="55">
        <f t="shared" si="180"/>
        <v>28.42</v>
      </c>
      <c r="H735" s="260">
        <f t="shared" si="181"/>
        <v>-2.0907438209423997E-4</v>
      </c>
      <c r="I735" s="260">
        <f t="shared" si="182"/>
        <v>1.5433490750956624E-2</v>
      </c>
      <c r="K735">
        <f t="shared" si="183"/>
        <v>11425</v>
      </c>
      <c r="S735" t="s">
        <v>5197</v>
      </c>
      <c r="T735">
        <v>-5.6619999999999999</v>
      </c>
      <c r="U735">
        <v>-7.6999999999999999E-2</v>
      </c>
      <c r="V735">
        <v>0.48899999999999999</v>
      </c>
      <c r="W735">
        <v>5.6840000000000002</v>
      </c>
      <c r="X735">
        <v>0</v>
      </c>
      <c r="Y735">
        <v>1E-3</v>
      </c>
      <c r="Z735">
        <v>-3.0000000000000001E-3</v>
      </c>
      <c r="AA735">
        <v>-3.0000000000000001E-3</v>
      </c>
    </row>
    <row r="736" spans="2:27">
      <c r="B736">
        <f t="shared" si="184"/>
        <v>11425</v>
      </c>
      <c r="C736">
        <f t="shared" si="176"/>
        <v>1841.4499000000001</v>
      </c>
      <c r="D736" s="55">
        <f t="shared" si="177"/>
        <v>-7.9000000000000001E-2</v>
      </c>
      <c r="E736" s="55">
        <f t="shared" si="178"/>
        <v>6.173</v>
      </c>
      <c r="F736" s="55">
        <f t="shared" si="179"/>
        <v>-0.39500000000000002</v>
      </c>
      <c r="G736" s="55">
        <f t="shared" si="180"/>
        <v>30.864999999999998</v>
      </c>
      <c r="H736" s="260">
        <f t="shared" si="181"/>
        <v>-2.145048855252592E-4</v>
      </c>
      <c r="I736" s="260">
        <f t="shared" si="182"/>
        <v>1.6761248839840821E-2</v>
      </c>
      <c r="K736">
        <f t="shared" si="183"/>
        <v>11425</v>
      </c>
      <c r="S736" t="s">
        <v>5198</v>
      </c>
      <c r="T736">
        <v>-6.0330000000000004</v>
      </c>
      <c r="U736">
        <v>-7.9000000000000001E-2</v>
      </c>
      <c r="V736">
        <v>-1.3080000000000001</v>
      </c>
      <c r="W736">
        <v>6.173</v>
      </c>
      <c r="X736">
        <v>0</v>
      </c>
      <c r="Y736">
        <v>0</v>
      </c>
      <c r="Z736">
        <v>-3.0000000000000001E-3</v>
      </c>
      <c r="AA736">
        <v>-3.0000000000000001E-3</v>
      </c>
    </row>
    <row r="737" spans="2:27">
      <c r="B737">
        <f t="shared" si="184"/>
        <v>11425</v>
      </c>
      <c r="C737">
        <f t="shared" si="176"/>
        <v>1841.4499000000001</v>
      </c>
      <c r="D737" s="55">
        <f t="shared" si="177"/>
        <v>-7.6999999999999999E-2</v>
      </c>
      <c r="E737" s="55">
        <f t="shared" si="178"/>
        <v>3.7029999999999998</v>
      </c>
      <c r="F737" s="55">
        <f t="shared" si="179"/>
        <v>-0.38500000000000001</v>
      </c>
      <c r="G737" s="55">
        <f t="shared" si="180"/>
        <v>18.515000000000001</v>
      </c>
      <c r="H737" s="260">
        <f t="shared" si="181"/>
        <v>-2.0907438209423997E-4</v>
      </c>
      <c r="I737" s="260">
        <f t="shared" si="182"/>
        <v>1.0054577102532086E-2</v>
      </c>
      <c r="K737">
        <f t="shared" si="183"/>
        <v>11425</v>
      </c>
      <c r="S737" t="s">
        <v>5199</v>
      </c>
      <c r="T737">
        <v>2.286</v>
      </c>
      <c r="U737">
        <v>-7.6999999999999999E-2</v>
      </c>
      <c r="V737">
        <v>2.911</v>
      </c>
      <c r="W737">
        <v>3.7029999999999998</v>
      </c>
      <c r="X737">
        <v>0</v>
      </c>
      <c r="Y737">
        <v>2E-3</v>
      </c>
      <c r="Z737">
        <v>-4.0000000000000001E-3</v>
      </c>
      <c r="AA737">
        <v>-4.0000000000000001E-3</v>
      </c>
    </row>
    <row r="738" spans="2:27">
      <c r="B738">
        <f t="shared" si="184"/>
        <v>11425</v>
      </c>
      <c r="C738">
        <f t="shared" si="176"/>
        <v>1841.4499000000001</v>
      </c>
      <c r="D738" s="55">
        <f t="shared" si="177"/>
        <v>-8.1000000000000003E-2</v>
      </c>
      <c r="E738" s="55">
        <f t="shared" si="178"/>
        <v>3.2519999999999998</v>
      </c>
      <c r="F738" s="55">
        <f t="shared" si="179"/>
        <v>-0.40500000000000003</v>
      </c>
      <c r="G738" s="55">
        <f t="shared" si="180"/>
        <v>16.260000000000002</v>
      </c>
      <c r="H738" s="260">
        <f t="shared" si="181"/>
        <v>-2.1993538895627841E-4</v>
      </c>
      <c r="I738" s="260">
        <f t="shared" si="182"/>
        <v>8.8299985788372528E-3</v>
      </c>
      <c r="K738">
        <f t="shared" si="183"/>
        <v>11425</v>
      </c>
      <c r="S738" t="s">
        <v>5200</v>
      </c>
      <c r="T738">
        <v>1.0509999999999999</v>
      </c>
      <c r="U738">
        <v>-8.1000000000000003E-2</v>
      </c>
      <c r="V738">
        <v>-3.077</v>
      </c>
      <c r="W738">
        <v>3.2519999999999998</v>
      </c>
      <c r="X738">
        <v>0</v>
      </c>
      <c r="Y738">
        <v>-2E-3</v>
      </c>
      <c r="Z738">
        <v>-4.0000000000000001E-3</v>
      </c>
      <c r="AA738">
        <v>-4.0000000000000001E-3</v>
      </c>
    </row>
    <row r="739" spans="2:27">
      <c r="B739">
        <f>B738</f>
        <v>11425</v>
      </c>
      <c r="C739">
        <f t="shared" si="176"/>
        <v>1841.4499000000001</v>
      </c>
      <c r="D739" s="55">
        <f t="shared" si="177"/>
        <v>-7.6999999999999999E-2</v>
      </c>
      <c r="E739" s="55">
        <f t="shared" si="178"/>
        <v>3.004</v>
      </c>
      <c r="F739" s="55">
        <f t="shared" si="179"/>
        <v>-0.38500000000000001</v>
      </c>
      <c r="G739" s="55">
        <f t="shared" si="180"/>
        <v>15.020000000000001</v>
      </c>
      <c r="H739" s="260">
        <f t="shared" si="181"/>
        <v>-2.0907438209423997E-4</v>
      </c>
      <c r="I739" s="260">
        <f t="shared" si="182"/>
        <v>8.1566161533908697E-3</v>
      </c>
      <c r="K739">
        <f t="shared" si="183"/>
        <v>11425</v>
      </c>
      <c r="S739" t="s">
        <v>5201</v>
      </c>
      <c r="T739">
        <v>-1.1830000000000001</v>
      </c>
      <c r="U739">
        <v>-7.6999999999999999E-2</v>
      </c>
      <c r="V739">
        <v>2.7610000000000001</v>
      </c>
      <c r="W739">
        <v>3.004</v>
      </c>
      <c r="X739">
        <v>0</v>
      </c>
      <c r="Y739">
        <v>2E-3</v>
      </c>
      <c r="Z739">
        <v>-3.0000000000000001E-3</v>
      </c>
      <c r="AA739">
        <v>-4.0000000000000001E-3</v>
      </c>
    </row>
    <row r="740" spans="2:27">
      <c r="B740">
        <f t="shared" si="184"/>
        <v>11425</v>
      </c>
      <c r="C740">
        <f t="shared" si="176"/>
        <v>1841.4499000000001</v>
      </c>
      <c r="D740" s="55">
        <f t="shared" si="177"/>
        <v>-0.08</v>
      </c>
      <c r="E740" s="55">
        <f t="shared" si="178"/>
        <v>4.0339999999999998</v>
      </c>
      <c r="F740" s="55">
        <f t="shared" si="179"/>
        <v>-0.4</v>
      </c>
      <c r="G740" s="55">
        <f t="shared" si="180"/>
        <v>20.170000000000002</v>
      </c>
      <c r="H740" s="260">
        <f t="shared" si="181"/>
        <v>-2.1722013724076881E-4</v>
      </c>
      <c r="I740" s="260">
        <f t="shared" si="182"/>
        <v>1.0953325420365768E-2</v>
      </c>
      <c r="K740">
        <f t="shared" si="183"/>
        <v>11425</v>
      </c>
      <c r="S740" t="s">
        <v>5202</v>
      </c>
      <c r="T740">
        <v>-2.4180000000000001</v>
      </c>
      <c r="U740">
        <v>-0.08</v>
      </c>
      <c r="V740">
        <v>-3.2280000000000002</v>
      </c>
      <c r="W740">
        <v>4.0339999999999998</v>
      </c>
      <c r="X740">
        <v>0</v>
      </c>
      <c r="Y740">
        <v>-2E-3</v>
      </c>
      <c r="Z740">
        <v>-3.0000000000000001E-3</v>
      </c>
      <c r="AA740">
        <v>-4.0000000000000001E-3</v>
      </c>
    </row>
    <row r="741" spans="2:27">
      <c r="B741">
        <f>R741</f>
        <v>11426</v>
      </c>
      <c r="C741">
        <f t="shared" si="176"/>
        <v>1841.4499000000001</v>
      </c>
      <c r="D741" s="55">
        <f t="shared" si="177"/>
        <v>-2.4E-2</v>
      </c>
      <c r="E741" s="55">
        <f t="shared" si="178"/>
        <v>5.5819999999999999</v>
      </c>
      <c r="F741" s="55">
        <f t="shared" si="179"/>
        <v>-0.12000000000000002</v>
      </c>
      <c r="G741" s="55">
        <f t="shared" si="180"/>
        <v>27.91</v>
      </c>
      <c r="H741" s="260">
        <f t="shared" si="181"/>
        <v>-6.5166041172230656E-5</v>
      </c>
      <c r="I741" s="260">
        <f t="shared" si="182"/>
        <v>1.5156535075974644E-2</v>
      </c>
      <c r="K741">
        <f t="shared" si="183"/>
        <v>11426</v>
      </c>
      <c r="R741">
        <v>11426</v>
      </c>
      <c r="S741" t="s">
        <v>5195</v>
      </c>
      <c r="T741">
        <v>5.5119999999999996</v>
      </c>
      <c r="U741">
        <v>-2.4E-2</v>
      </c>
      <c r="V741">
        <v>0.877</v>
      </c>
      <c r="W741">
        <v>5.5819999999999999</v>
      </c>
      <c r="X741">
        <v>0</v>
      </c>
      <c r="Y741">
        <v>-1E-3</v>
      </c>
      <c r="Z741">
        <v>-3.0000000000000001E-3</v>
      </c>
      <c r="AA741">
        <v>-3.0000000000000001E-3</v>
      </c>
    </row>
    <row r="742" spans="2:27">
      <c r="B742">
        <f>B741</f>
        <v>11426</v>
      </c>
      <c r="C742">
        <f t="shared" si="176"/>
        <v>1841.4499000000001</v>
      </c>
      <c r="D742" s="55">
        <f t="shared" si="177"/>
        <v>-2.5000000000000001E-2</v>
      </c>
      <c r="E742" s="55">
        <f t="shared" si="178"/>
        <v>5.49</v>
      </c>
      <c r="F742" s="55">
        <f t="shared" si="179"/>
        <v>-0.12500000000000003</v>
      </c>
      <c r="G742" s="55">
        <f t="shared" si="180"/>
        <v>27.45</v>
      </c>
      <c r="H742" s="260">
        <f t="shared" si="181"/>
        <v>-6.7881292887740261E-5</v>
      </c>
      <c r="I742" s="260">
        <f t="shared" si="182"/>
        <v>1.4906731918147759E-2</v>
      </c>
      <c r="K742">
        <f t="shared" si="183"/>
        <v>11426</v>
      </c>
      <c r="S742" t="s">
        <v>5196</v>
      </c>
      <c r="T742">
        <v>5.4269999999999996</v>
      </c>
      <c r="U742">
        <v>-2.5000000000000001E-2</v>
      </c>
      <c r="V742">
        <v>-0.83199999999999996</v>
      </c>
      <c r="W742">
        <v>5.49</v>
      </c>
      <c r="X742">
        <v>0</v>
      </c>
      <c r="Y742">
        <v>0</v>
      </c>
      <c r="Z742">
        <v>-3.0000000000000001E-3</v>
      </c>
      <c r="AA742">
        <v>-3.0000000000000001E-3</v>
      </c>
    </row>
    <row r="743" spans="2:27">
      <c r="B743">
        <f t="shared" ref="B743:B748" si="185">B742</f>
        <v>11426</v>
      </c>
      <c r="C743">
        <f t="shared" si="176"/>
        <v>1841.4499000000001</v>
      </c>
      <c r="D743" s="55">
        <f t="shared" si="177"/>
        <v>-2.7E-2</v>
      </c>
      <c r="E743" s="55">
        <f t="shared" si="178"/>
        <v>5.5960000000000001</v>
      </c>
      <c r="F743" s="55">
        <f t="shared" si="179"/>
        <v>-0.13500000000000001</v>
      </c>
      <c r="G743" s="55">
        <f t="shared" si="180"/>
        <v>27.98</v>
      </c>
      <c r="H743" s="260">
        <f t="shared" si="181"/>
        <v>-7.3311796318759471E-5</v>
      </c>
      <c r="I743" s="260">
        <f t="shared" si="182"/>
        <v>1.5194548599991777E-2</v>
      </c>
      <c r="K743">
        <f t="shared" si="183"/>
        <v>11426</v>
      </c>
      <c r="S743" t="s">
        <v>5197</v>
      </c>
      <c r="T743">
        <v>-5.5350000000000001</v>
      </c>
      <c r="U743">
        <v>-2.7E-2</v>
      </c>
      <c r="V743">
        <v>0.82499999999999996</v>
      </c>
      <c r="W743">
        <v>5.5960000000000001</v>
      </c>
      <c r="X743">
        <v>0</v>
      </c>
      <c r="Y743">
        <v>0</v>
      </c>
      <c r="Z743">
        <v>0</v>
      </c>
      <c r="AA743">
        <v>0</v>
      </c>
    </row>
    <row r="744" spans="2:27">
      <c r="B744">
        <f t="shared" si="185"/>
        <v>11426</v>
      </c>
      <c r="C744">
        <f t="shared" si="176"/>
        <v>1841.4499000000001</v>
      </c>
      <c r="D744" s="55">
        <f t="shared" si="177"/>
        <v>-2.8000000000000001E-2</v>
      </c>
      <c r="E744" s="55">
        <f t="shared" si="178"/>
        <v>5.69</v>
      </c>
      <c r="F744" s="55">
        <f t="shared" si="179"/>
        <v>-0.14000000000000001</v>
      </c>
      <c r="G744" s="55">
        <f t="shared" si="180"/>
        <v>28.450000000000003</v>
      </c>
      <c r="H744" s="260">
        <f t="shared" si="181"/>
        <v>-7.602704803426909E-5</v>
      </c>
      <c r="I744" s="260">
        <f t="shared" si="182"/>
        <v>1.5449782261249682E-2</v>
      </c>
      <c r="K744">
        <f t="shared" si="183"/>
        <v>11426</v>
      </c>
      <c r="S744" t="s">
        <v>5198</v>
      </c>
      <c r="T744">
        <v>-5.6210000000000004</v>
      </c>
      <c r="U744">
        <v>-2.8000000000000001E-2</v>
      </c>
      <c r="V744">
        <v>-0.88500000000000001</v>
      </c>
      <c r="W744">
        <v>5.69</v>
      </c>
      <c r="X744">
        <v>0</v>
      </c>
      <c r="Y744">
        <v>0</v>
      </c>
      <c r="Z744">
        <v>0</v>
      </c>
      <c r="AA744">
        <v>0</v>
      </c>
    </row>
    <row r="745" spans="2:27">
      <c r="B745">
        <f t="shared" si="185"/>
        <v>11426</v>
      </c>
      <c r="C745">
        <f t="shared" si="176"/>
        <v>1841.4499000000001</v>
      </c>
      <c r="D745" s="55">
        <f t="shared" si="177"/>
        <v>-2.4E-2</v>
      </c>
      <c r="E745" s="55">
        <f t="shared" si="178"/>
        <v>3.3450000000000002</v>
      </c>
      <c r="F745" s="55">
        <f t="shared" si="179"/>
        <v>-0.12000000000000002</v>
      </c>
      <c r="G745" s="55">
        <f t="shared" si="180"/>
        <v>16.725000000000001</v>
      </c>
      <c r="H745" s="260">
        <f t="shared" si="181"/>
        <v>-6.5166041172230656E-5</v>
      </c>
      <c r="I745" s="260">
        <f t="shared" si="182"/>
        <v>9.082516988379646E-3</v>
      </c>
      <c r="K745">
        <f t="shared" si="183"/>
        <v>11426</v>
      </c>
      <c r="S745" t="s">
        <v>5199</v>
      </c>
      <c r="T745">
        <v>1.746</v>
      </c>
      <c r="U745">
        <v>-2.4E-2</v>
      </c>
      <c r="V745">
        <v>2.8530000000000002</v>
      </c>
      <c r="W745">
        <v>3.3450000000000002</v>
      </c>
      <c r="X745">
        <v>1E-3</v>
      </c>
      <c r="Y745">
        <v>-1E-3</v>
      </c>
      <c r="Z745">
        <v>-2E-3</v>
      </c>
      <c r="AA745">
        <v>-2E-3</v>
      </c>
    </row>
    <row r="746" spans="2:27">
      <c r="B746">
        <f t="shared" si="185"/>
        <v>11426</v>
      </c>
      <c r="C746">
        <f t="shared" si="176"/>
        <v>1841.4499000000001</v>
      </c>
      <c r="D746" s="55">
        <f t="shared" si="177"/>
        <v>-2.7E-2</v>
      </c>
      <c r="E746" s="55">
        <f t="shared" si="178"/>
        <v>3.198</v>
      </c>
      <c r="F746" s="55">
        <f t="shared" si="179"/>
        <v>-0.13500000000000001</v>
      </c>
      <c r="G746" s="55">
        <f t="shared" si="180"/>
        <v>15.99</v>
      </c>
      <c r="H746" s="260">
        <f t="shared" si="181"/>
        <v>-7.3311796318759471E-5</v>
      </c>
      <c r="I746" s="260">
        <f t="shared" si="182"/>
        <v>8.6833749861997336E-3</v>
      </c>
      <c r="K746">
        <f t="shared" si="183"/>
        <v>11426</v>
      </c>
      <c r="S746" t="s">
        <v>5200</v>
      </c>
      <c r="T746">
        <v>1.46</v>
      </c>
      <c r="U746">
        <v>-2.7E-2</v>
      </c>
      <c r="V746">
        <v>-2.8450000000000002</v>
      </c>
      <c r="W746">
        <v>3.198</v>
      </c>
      <c r="X746">
        <v>0</v>
      </c>
      <c r="Y746">
        <v>1E-3</v>
      </c>
      <c r="Z746">
        <v>-2E-3</v>
      </c>
      <c r="AA746">
        <v>-2E-3</v>
      </c>
    </row>
    <row r="747" spans="2:27">
      <c r="B747">
        <f>B746</f>
        <v>11426</v>
      </c>
      <c r="C747">
        <f t="shared" si="176"/>
        <v>1841.4499000000001</v>
      </c>
      <c r="D747" s="55">
        <f t="shared" si="177"/>
        <v>-2.5000000000000001E-2</v>
      </c>
      <c r="E747" s="55">
        <f t="shared" si="178"/>
        <v>3.242</v>
      </c>
      <c r="F747" s="55">
        <f t="shared" si="179"/>
        <v>-0.12500000000000003</v>
      </c>
      <c r="G747" s="55">
        <f t="shared" si="180"/>
        <v>16.21</v>
      </c>
      <c r="H747" s="260">
        <f t="shared" si="181"/>
        <v>-6.7881292887740261E-5</v>
      </c>
      <c r="I747" s="260">
        <f t="shared" si="182"/>
        <v>8.8028460616821555E-3</v>
      </c>
      <c r="K747">
        <f t="shared" si="183"/>
        <v>11426</v>
      </c>
      <c r="S747" t="s">
        <v>5201</v>
      </c>
      <c r="T747">
        <v>-1.5680000000000001</v>
      </c>
      <c r="U747">
        <v>-2.5000000000000001E-2</v>
      </c>
      <c r="V747">
        <v>2.8370000000000002</v>
      </c>
      <c r="W747">
        <v>3.242</v>
      </c>
      <c r="X747">
        <v>1E-3</v>
      </c>
      <c r="Y747">
        <v>-1E-3</v>
      </c>
      <c r="Z747">
        <v>-1E-3</v>
      </c>
      <c r="AA747">
        <v>-1E-3</v>
      </c>
    </row>
    <row r="748" spans="2:27">
      <c r="B748">
        <f t="shared" si="185"/>
        <v>11426</v>
      </c>
      <c r="C748">
        <f t="shared" si="176"/>
        <v>1841.4499000000001</v>
      </c>
      <c r="D748" s="55">
        <f t="shared" si="177"/>
        <v>-2.8000000000000001E-2</v>
      </c>
      <c r="E748" s="55">
        <f t="shared" si="178"/>
        <v>3.4089999999999998</v>
      </c>
      <c r="F748" s="55">
        <f t="shared" si="179"/>
        <v>-0.14000000000000001</v>
      </c>
      <c r="G748" s="55">
        <f t="shared" si="180"/>
        <v>17.045000000000002</v>
      </c>
      <c r="H748" s="260">
        <f t="shared" si="181"/>
        <v>-7.602704803426909E-5</v>
      </c>
      <c r="I748" s="260">
        <f t="shared" si="182"/>
        <v>9.2562930981722608E-3</v>
      </c>
      <c r="K748">
        <f t="shared" si="183"/>
        <v>11426</v>
      </c>
      <c r="S748" t="s">
        <v>5202</v>
      </c>
      <c r="T748">
        <v>-1.8540000000000001</v>
      </c>
      <c r="U748">
        <v>-2.8000000000000001E-2</v>
      </c>
      <c r="V748">
        <v>-2.86</v>
      </c>
      <c r="W748">
        <v>3.4089999999999998</v>
      </c>
      <c r="X748">
        <v>0</v>
      </c>
      <c r="Y748">
        <v>1E-3</v>
      </c>
      <c r="Z748">
        <v>-1E-3</v>
      </c>
      <c r="AA748">
        <v>-1E-3</v>
      </c>
    </row>
    <row r="749" spans="2:27">
      <c r="B749">
        <f>R749</f>
        <v>11427</v>
      </c>
      <c r="C749">
        <f t="shared" si="176"/>
        <v>1841.4499000000001</v>
      </c>
      <c r="D749" s="55">
        <f t="shared" si="177"/>
        <v>-0.34200000000000003</v>
      </c>
      <c r="E749" s="55">
        <f t="shared" si="178"/>
        <v>5.9029999999999996</v>
      </c>
      <c r="F749" s="55">
        <f t="shared" si="179"/>
        <v>-1.7100000000000002</v>
      </c>
      <c r="G749" s="55">
        <f t="shared" si="180"/>
        <v>29.515000000000001</v>
      </c>
      <c r="H749" s="260">
        <f t="shared" si="181"/>
        <v>-9.2861608670428671E-4</v>
      </c>
      <c r="I749" s="260">
        <f t="shared" si="182"/>
        <v>1.6028130876653227E-2</v>
      </c>
      <c r="K749">
        <f t="shared" si="183"/>
        <v>11427</v>
      </c>
      <c r="R749">
        <v>11427</v>
      </c>
      <c r="S749" t="s">
        <v>5195</v>
      </c>
      <c r="T749">
        <v>5.7910000000000004</v>
      </c>
      <c r="U749">
        <v>-0.34200000000000003</v>
      </c>
      <c r="V749">
        <v>1.0940000000000001</v>
      </c>
      <c r="W749">
        <v>5.9029999999999996</v>
      </c>
      <c r="X749">
        <v>-1E-3</v>
      </c>
      <c r="Y749">
        <v>0</v>
      </c>
      <c r="Z749">
        <v>1E-3</v>
      </c>
      <c r="AA749">
        <v>1E-3</v>
      </c>
    </row>
    <row r="750" spans="2:27">
      <c r="B750">
        <f>B749</f>
        <v>11427</v>
      </c>
      <c r="C750">
        <f t="shared" si="176"/>
        <v>1841.4499000000001</v>
      </c>
      <c r="D750" s="55">
        <f t="shared" si="177"/>
        <v>-0.34100000000000003</v>
      </c>
      <c r="E750" s="55">
        <f t="shared" si="178"/>
        <v>5.6879999999999997</v>
      </c>
      <c r="F750" s="55">
        <f t="shared" si="179"/>
        <v>-1.7050000000000003</v>
      </c>
      <c r="G750" s="55">
        <f t="shared" si="180"/>
        <v>28.44</v>
      </c>
      <c r="H750" s="260">
        <f t="shared" si="181"/>
        <v>-9.2590083498877713E-4</v>
      </c>
      <c r="I750" s="260">
        <f t="shared" si="182"/>
        <v>1.5444351757818662E-2</v>
      </c>
      <c r="K750">
        <f t="shared" si="183"/>
        <v>11427</v>
      </c>
      <c r="S750" t="s">
        <v>5196</v>
      </c>
      <c r="T750">
        <v>5.42</v>
      </c>
      <c r="U750">
        <v>-0.34100000000000003</v>
      </c>
      <c r="V750">
        <v>-1.69</v>
      </c>
      <c r="W750">
        <v>5.6879999999999997</v>
      </c>
      <c r="X750">
        <v>-1E-3</v>
      </c>
      <c r="Y750">
        <v>0</v>
      </c>
      <c r="Z750">
        <v>1E-3</v>
      </c>
      <c r="AA750">
        <v>1E-3</v>
      </c>
    </row>
    <row r="751" spans="2:27">
      <c r="B751">
        <f t="shared" ref="B751:B756" si="186">B750</f>
        <v>11427</v>
      </c>
      <c r="C751">
        <f t="shared" si="176"/>
        <v>1841.4499000000001</v>
      </c>
      <c r="D751" s="55">
        <f t="shared" si="177"/>
        <v>-0.33400000000000002</v>
      </c>
      <c r="E751" s="55">
        <f t="shared" si="178"/>
        <v>5.8120000000000003</v>
      </c>
      <c r="F751" s="55">
        <f t="shared" si="179"/>
        <v>-1.6700000000000002</v>
      </c>
      <c r="G751" s="55">
        <f t="shared" si="180"/>
        <v>29.060000000000002</v>
      </c>
      <c r="H751" s="260">
        <f t="shared" si="181"/>
        <v>-9.0689407298020987E-4</v>
      </c>
      <c r="I751" s="260">
        <f t="shared" si="182"/>
        <v>1.5781042970541854E-2</v>
      </c>
      <c r="K751">
        <f t="shared" si="183"/>
        <v>11427</v>
      </c>
      <c r="S751" t="s">
        <v>5197</v>
      </c>
      <c r="T751">
        <v>-5.6779999999999999</v>
      </c>
      <c r="U751">
        <v>-0.33400000000000002</v>
      </c>
      <c r="V751">
        <v>1.1950000000000001</v>
      </c>
      <c r="W751">
        <v>5.8120000000000003</v>
      </c>
      <c r="X751">
        <v>-1E-3</v>
      </c>
      <c r="Y751">
        <v>0</v>
      </c>
      <c r="Z751">
        <v>1E-3</v>
      </c>
      <c r="AA751">
        <v>1E-3</v>
      </c>
    </row>
    <row r="752" spans="2:27">
      <c r="B752">
        <f t="shared" si="186"/>
        <v>11427</v>
      </c>
      <c r="C752">
        <f t="shared" si="176"/>
        <v>1841.4499000000001</v>
      </c>
      <c r="D752" s="55">
        <f t="shared" si="177"/>
        <v>-0.33300000000000002</v>
      </c>
      <c r="E752" s="55">
        <f t="shared" si="178"/>
        <v>6.2629999999999999</v>
      </c>
      <c r="F752" s="55">
        <f t="shared" si="179"/>
        <v>-1.6650000000000003</v>
      </c>
      <c r="G752" s="55">
        <f t="shared" si="180"/>
        <v>31.315000000000005</v>
      </c>
      <c r="H752" s="260">
        <f t="shared" si="181"/>
        <v>-9.0417882126470029E-4</v>
      </c>
      <c r="I752" s="260">
        <f t="shared" si="182"/>
        <v>1.7005621494236692E-2</v>
      </c>
      <c r="K752">
        <f t="shared" si="183"/>
        <v>11427</v>
      </c>
      <c r="S752" t="s">
        <v>5198</v>
      </c>
      <c r="T752">
        <v>-6.0490000000000004</v>
      </c>
      <c r="U752">
        <v>-0.33300000000000002</v>
      </c>
      <c r="V752">
        <v>-1.589</v>
      </c>
      <c r="W752">
        <v>6.2629999999999999</v>
      </c>
      <c r="X752">
        <v>-1E-3</v>
      </c>
      <c r="Y752">
        <v>0</v>
      </c>
      <c r="Z752">
        <v>1E-3</v>
      </c>
      <c r="AA752">
        <v>1E-3</v>
      </c>
    </row>
    <row r="753" spans="2:27">
      <c r="B753">
        <f t="shared" si="186"/>
        <v>11427</v>
      </c>
      <c r="C753">
        <f t="shared" si="176"/>
        <v>1841.4499000000001</v>
      </c>
      <c r="D753" s="55">
        <f t="shared" si="177"/>
        <v>-0.34100000000000003</v>
      </c>
      <c r="E753" s="55">
        <f t="shared" si="178"/>
        <v>4.9139999999999997</v>
      </c>
      <c r="F753" s="55">
        <f t="shared" si="179"/>
        <v>-1.7050000000000003</v>
      </c>
      <c r="G753" s="55">
        <f t="shared" si="180"/>
        <v>24.57</v>
      </c>
      <c r="H753" s="260">
        <f t="shared" si="181"/>
        <v>-9.2590083498877713E-4</v>
      </c>
      <c r="I753" s="260">
        <f t="shared" si="182"/>
        <v>1.3342746930014224E-2</v>
      </c>
      <c r="K753">
        <f t="shared" si="183"/>
        <v>11427</v>
      </c>
      <c r="S753" t="s">
        <v>5199</v>
      </c>
      <c r="T753">
        <v>2.2080000000000002</v>
      </c>
      <c r="U753">
        <v>-0.34100000000000003</v>
      </c>
      <c r="V753">
        <v>4.3769999999999998</v>
      </c>
      <c r="W753">
        <v>4.9139999999999997</v>
      </c>
      <c r="X753">
        <v>-1E-3</v>
      </c>
      <c r="Y753">
        <v>0</v>
      </c>
      <c r="Z753">
        <v>1E-3</v>
      </c>
      <c r="AA753">
        <v>1E-3</v>
      </c>
    </row>
    <row r="754" spans="2:27">
      <c r="B754">
        <f t="shared" si="186"/>
        <v>11427</v>
      </c>
      <c r="C754">
        <f t="shared" si="176"/>
        <v>1841.4499000000001</v>
      </c>
      <c r="D754" s="55">
        <f t="shared" si="177"/>
        <v>-0.33700000000000002</v>
      </c>
      <c r="E754" s="55">
        <f t="shared" si="178"/>
        <v>5.01</v>
      </c>
      <c r="F754" s="55">
        <f t="shared" si="179"/>
        <v>-1.6850000000000003</v>
      </c>
      <c r="G754" s="55">
        <f t="shared" si="180"/>
        <v>25.05</v>
      </c>
      <c r="H754" s="260">
        <f t="shared" si="181"/>
        <v>-9.1503982812673871E-4</v>
      </c>
      <c r="I754" s="260">
        <f t="shared" si="182"/>
        <v>1.3603411094703147E-2</v>
      </c>
      <c r="K754">
        <f t="shared" si="183"/>
        <v>11427</v>
      </c>
      <c r="S754" t="s">
        <v>5200</v>
      </c>
      <c r="T754">
        <v>0.97399999999999998</v>
      </c>
      <c r="U754">
        <v>-0.33700000000000002</v>
      </c>
      <c r="V754">
        <v>-4.9029999999999996</v>
      </c>
      <c r="W754">
        <v>5.01</v>
      </c>
      <c r="X754">
        <v>-1E-3</v>
      </c>
      <c r="Y754">
        <v>0</v>
      </c>
      <c r="Z754">
        <v>1E-3</v>
      </c>
      <c r="AA754">
        <v>1E-3</v>
      </c>
    </row>
    <row r="755" spans="2:27">
      <c r="B755">
        <f>B754</f>
        <v>11427</v>
      </c>
      <c r="C755">
        <f t="shared" si="176"/>
        <v>1841.4499000000001</v>
      </c>
      <c r="D755" s="55">
        <f t="shared" si="177"/>
        <v>-0.33900000000000002</v>
      </c>
      <c r="E755" s="55">
        <f t="shared" si="178"/>
        <v>4.5890000000000004</v>
      </c>
      <c r="F755" s="55">
        <f t="shared" si="179"/>
        <v>-1.6950000000000003</v>
      </c>
      <c r="G755" s="55">
        <f t="shared" si="180"/>
        <v>22.945000000000004</v>
      </c>
      <c r="H755" s="260">
        <f t="shared" si="181"/>
        <v>-9.2047033155775798E-4</v>
      </c>
      <c r="I755" s="260">
        <f t="shared" si="182"/>
        <v>1.2460290122473603E-2</v>
      </c>
      <c r="K755">
        <f t="shared" si="183"/>
        <v>11427</v>
      </c>
      <c r="S755" t="s">
        <v>5201</v>
      </c>
      <c r="T755">
        <v>-1.232</v>
      </c>
      <c r="U755">
        <v>-0.33900000000000002</v>
      </c>
      <c r="V755">
        <v>4.407</v>
      </c>
      <c r="W755">
        <v>4.5890000000000004</v>
      </c>
      <c r="X755">
        <v>-1E-3</v>
      </c>
      <c r="Y755">
        <v>0</v>
      </c>
      <c r="Z755">
        <v>1E-3</v>
      </c>
      <c r="AA755">
        <v>1E-3</v>
      </c>
    </row>
    <row r="756" spans="2:27">
      <c r="B756">
        <f t="shared" si="186"/>
        <v>11427</v>
      </c>
      <c r="C756">
        <f t="shared" si="176"/>
        <v>1841.4499000000001</v>
      </c>
      <c r="D756" s="55">
        <f t="shared" si="177"/>
        <v>-0.33400000000000002</v>
      </c>
      <c r="E756" s="55">
        <f t="shared" si="178"/>
        <v>5.4720000000000004</v>
      </c>
      <c r="F756" s="55">
        <f t="shared" si="179"/>
        <v>-1.6700000000000002</v>
      </c>
      <c r="G756" s="55">
        <f t="shared" si="180"/>
        <v>27.360000000000003</v>
      </c>
      <c r="H756" s="260">
        <f t="shared" si="181"/>
        <v>-9.0689407298020987E-4</v>
      </c>
      <c r="I756" s="260">
        <f t="shared" si="182"/>
        <v>1.4857857387268587E-2</v>
      </c>
      <c r="K756">
        <f t="shared" si="183"/>
        <v>11427</v>
      </c>
      <c r="S756" t="s">
        <v>5202</v>
      </c>
      <c r="T756">
        <v>-2.4660000000000002</v>
      </c>
      <c r="U756">
        <v>-0.33400000000000002</v>
      </c>
      <c r="V756">
        <v>-4.8730000000000002</v>
      </c>
      <c r="W756">
        <v>5.4720000000000004</v>
      </c>
      <c r="X756">
        <v>-1E-3</v>
      </c>
      <c r="Y756">
        <v>0</v>
      </c>
      <c r="Z756">
        <v>1E-3</v>
      </c>
      <c r="AA756">
        <v>1E-3</v>
      </c>
    </row>
    <row r="757" spans="2:27">
      <c r="B757">
        <f>R757</f>
        <v>11428</v>
      </c>
      <c r="C757">
        <f t="shared" si="176"/>
        <v>1841.4499000000001</v>
      </c>
      <c r="D757" s="55">
        <f t="shared" si="177"/>
        <v>-0.248</v>
      </c>
      <c r="E757" s="55">
        <f t="shared" si="178"/>
        <v>5.9589999999999996</v>
      </c>
      <c r="F757" s="55">
        <f t="shared" si="179"/>
        <v>-1.24</v>
      </c>
      <c r="G757" s="55">
        <f t="shared" si="180"/>
        <v>29.794999999999998</v>
      </c>
      <c r="H757" s="260">
        <f t="shared" si="181"/>
        <v>-6.7338242544638324E-4</v>
      </c>
      <c r="I757" s="260">
        <f t="shared" si="182"/>
        <v>1.6180184972721764E-2</v>
      </c>
      <c r="K757">
        <f t="shared" si="183"/>
        <v>11428</v>
      </c>
      <c r="R757">
        <v>11428</v>
      </c>
      <c r="S757" t="s">
        <v>5195</v>
      </c>
      <c r="T757">
        <v>5.798</v>
      </c>
      <c r="U757">
        <v>-0.248</v>
      </c>
      <c r="V757">
        <v>1.3540000000000001</v>
      </c>
      <c r="W757">
        <v>5.9589999999999996</v>
      </c>
      <c r="X757">
        <v>0</v>
      </c>
      <c r="Y757">
        <v>0</v>
      </c>
      <c r="Z757">
        <v>0</v>
      </c>
      <c r="AA757">
        <v>0</v>
      </c>
    </row>
    <row r="758" spans="2:27">
      <c r="B758">
        <f>B757</f>
        <v>11428</v>
      </c>
      <c r="C758">
        <f t="shared" si="176"/>
        <v>1841.4499000000001</v>
      </c>
      <c r="D758" s="55">
        <f t="shared" si="177"/>
        <v>-0.246</v>
      </c>
      <c r="E758" s="55">
        <f t="shared" si="178"/>
        <v>5.8849999999999998</v>
      </c>
      <c r="F758" s="55">
        <f t="shared" si="179"/>
        <v>-1.23</v>
      </c>
      <c r="G758" s="55">
        <f t="shared" si="180"/>
        <v>29.425000000000004</v>
      </c>
      <c r="H758" s="260">
        <f t="shared" si="181"/>
        <v>-6.6795192201536408E-4</v>
      </c>
      <c r="I758" s="260">
        <f t="shared" si="182"/>
        <v>1.5979256345774056E-2</v>
      </c>
      <c r="K758">
        <f t="shared" si="183"/>
        <v>11428</v>
      </c>
      <c r="S758" t="s">
        <v>5196</v>
      </c>
      <c r="T758">
        <v>5.4249999999999998</v>
      </c>
      <c r="U758">
        <v>-0.246</v>
      </c>
      <c r="V758">
        <v>-2.266</v>
      </c>
      <c r="W758">
        <v>5.8849999999999998</v>
      </c>
      <c r="X758">
        <v>0</v>
      </c>
      <c r="Y758">
        <v>0</v>
      </c>
      <c r="Z758">
        <v>0</v>
      </c>
      <c r="AA758">
        <v>0</v>
      </c>
    </row>
    <row r="759" spans="2:27">
      <c r="B759">
        <f t="shared" ref="B759:B764" si="187">B758</f>
        <v>11428</v>
      </c>
      <c r="C759">
        <f t="shared" si="176"/>
        <v>1841.4499000000001</v>
      </c>
      <c r="D759" s="55">
        <f t="shared" si="177"/>
        <v>-0.246</v>
      </c>
      <c r="E759" s="55">
        <f t="shared" si="178"/>
        <v>5.7830000000000004</v>
      </c>
      <c r="F759" s="55">
        <f t="shared" si="179"/>
        <v>-1.23</v>
      </c>
      <c r="G759" s="55">
        <f t="shared" si="180"/>
        <v>28.915000000000003</v>
      </c>
      <c r="H759" s="260">
        <f t="shared" si="181"/>
        <v>-6.6795192201536408E-4</v>
      </c>
      <c r="I759" s="260">
        <f t="shared" si="182"/>
        <v>1.5702300670792077E-2</v>
      </c>
      <c r="K759">
        <f t="shared" si="183"/>
        <v>11428</v>
      </c>
      <c r="S759" t="s">
        <v>5197</v>
      </c>
      <c r="T759">
        <v>-5.5449999999999999</v>
      </c>
      <c r="U759">
        <v>-0.246</v>
      </c>
      <c r="V759">
        <v>1.6240000000000001</v>
      </c>
      <c r="W759">
        <v>5.7830000000000004</v>
      </c>
      <c r="X759">
        <v>0</v>
      </c>
      <c r="Y759">
        <v>0</v>
      </c>
      <c r="Z759">
        <v>0</v>
      </c>
      <c r="AA759">
        <v>0</v>
      </c>
    </row>
    <row r="760" spans="2:27">
      <c r="B760">
        <f t="shared" si="187"/>
        <v>11428</v>
      </c>
      <c r="C760">
        <f t="shared" si="176"/>
        <v>1841.4499000000001</v>
      </c>
      <c r="D760" s="55">
        <f t="shared" si="177"/>
        <v>-0.24399999999999999</v>
      </c>
      <c r="E760" s="55">
        <f t="shared" si="178"/>
        <v>6.25</v>
      </c>
      <c r="F760" s="55">
        <f t="shared" si="179"/>
        <v>-1.22</v>
      </c>
      <c r="G760" s="55">
        <f t="shared" si="180"/>
        <v>31.25</v>
      </c>
      <c r="H760" s="260">
        <f t="shared" si="181"/>
        <v>-6.6252141858434482E-4</v>
      </c>
      <c r="I760" s="260">
        <f t="shared" si="182"/>
        <v>1.6970323221935063E-2</v>
      </c>
      <c r="K760">
        <f t="shared" si="183"/>
        <v>11428</v>
      </c>
      <c r="S760" t="s">
        <v>5198</v>
      </c>
      <c r="T760">
        <v>-5.9180000000000001</v>
      </c>
      <c r="U760">
        <v>-0.24399999999999999</v>
      </c>
      <c r="V760">
        <v>-1.996</v>
      </c>
      <c r="W760">
        <v>6.25</v>
      </c>
      <c r="X760">
        <v>-1E-3</v>
      </c>
      <c r="Y760">
        <v>0</v>
      </c>
      <c r="Z760">
        <v>0</v>
      </c>
      <c r="AA760">
        <v>0</v>
      </c>
    </row>
    <row r="761" spans="2:27">
      <c r="B761">
        <f t="shared" si="187"/>
        <v>11428</v>
      </c>
      <c r="C761">
        <f t="shared" si="176"/>
        <v>1841.4499000000001</v>
      </c>
      <c r="D761" s="55">
        <f t="shared" si="177"/>
        <v>-0.249</v>
      </c>
      <c r="E761" s="55">
        <f t="shared" si="178"/>
        <v>6.1120000000000001</v>
      </c>
      <c r="F761" s="55">
        <f t="shared" si="179"/>
        <v>-1.2450000000000001</v>
      </c>
      <c r="G761" s="55">
        <f t="shared" si="180"/>
        <v>30.56</v>
      </c>
      <c r="H761" s="260">
        <f t="shared" si="181"/>
        <v>-6.7609767716189293E-4</v>
      </c>
      <c r="I761" s="260">
        <f t="shared" si="182"/>
        <v>1.6595618485194735E-2</v>
      </c>
      <c r="K761">
        <f t="shared" si="183"/>
        <v>11428</v>
      </c>
      <c r="S761" t="s">
        <v>5199</v>
      </c>
      <c r="T761">
        <v>2.2629999999999999</v>
      </c>
      <c r="U761">
        <v>-0.249</v>
      </c>
      <c r="V761">
        <v>5.6719999999999997</v>
      </c>
      <c r="W761">
        <v>6.1120000000000001</v>
      </c>
      <c r="X761">
        <v>0</v>
      </c>
      <c r="Y761">
        <v>0</v>
      </c>
      <c r="Z761">
        <v>0</v>
      </c>
      <c r="AA761">
        <v>0</v>
      </c>
    </row>
    <row r="762" spans="2:27">
      <c r="B762">
        <f t="shared" si="187"/>
        <v>11428</v>
      </c>
      <c r="C762">
        <f t="shared" si="176"/>
        <v>1841.4499000000001</v>
      </c>
      <c r="D762" s="55">
        <f t="shared" si="177"/>
        <v>-0.24299999999999999</v>
      </c>
      <c r="E762" s="55">
        <f t="shared" si="178"/>
        <v>6.4809999999999999</v>
      </c>
      <c r="F762" s="55">
        <f t="shared" si="179"/>
        <v>-1.2150000000000001</v>
      </c>
      <c r="G762" s="55">
        <f t="shared" si="180"/>
        <v>32.405000000000001</v>
      </c>
      <c r="H762" s="260">
        <f t="shared" si="181"/>
        <v>-6.5980616686883524E-4</v>
      </c>
      <c r="I762" s="260">
        <f t="shared" si="182"/>
        <v>1.7597546368217785E-2</v>
      </c>
      <c r="K762">
        <f t="shared" si="183"/>
        <v>11428</v>
      </c>
      <c r="S762" t="s">
        <v>5200</v>
      </c>
      <c r="T762">
        <v>1.02</v>
      </c>
      <c r="U762">
        <v>-0.24299999999999999</v>
      </c>
      <c r="V762">
        <v>-6.3949999999999996</v>
      </c>
      <c r="W762">
        <v>6.4809999999999999</v>
      </c>
      <c r="X762">
        <v>-1E-3</v>
      </c>
      <c r="Y762">
        <v>0</v>
      </c>
      <c r="Z762">
        <v>0</v>
      </c>
      <c r="AA762">
        <v>0</v>
      </c>
    </row>
    <row r="763" spans="2:27">
      <c r="B763">
        <f>B762</f>
        <v>11428</v>
      </c>
      <c r="C763">
        <f t="shared" si="176"/>
        <v>1841.4499000000001</v>
      </c>
      <c r="D763" s="55">
        <f t="shared" si="177"/>
        <v>-0.249</v>
      </c>
      <c r="E763" s="55">
        <f t="shared" si="178"/>
        <v>5.8710000000000004</v>
      </c>
      <c r="F763" s="55">
        <f t="shared" si="179"/>
        <v>-1.2450000000000001</v>
      </c>
      <c r="G763" s="55">
        <f t="shared" si="180"/>
        <v>29.355</v>
      </c>
      <c r="H763" s="260">
        <f t="shared" si="181"/>
        <v>-6.7609767716189293E-4</v>
      </c>
      <c r="I763" s="260">
        <f t="shared" si="182"/>
        <v>1.5941242821756921E-2</v>
      </c>
      <c r="K763">
        <f t="shared" si="183"/>
        <v>11428</v>
      </c>
      <c r="S763" t="s">
        <v>5201</v>
      </c>
      <c r="T763">
        <v>-1.1399999999999999</v>
      </c>
      <c r="U763">
        <v>-0.249</v>
      </c>
      <c r="V763">
        <v>5.7539999999999996</v>
      </c>
      <c r="W763">
        <v>5.8710000000000004</v>
      </c>
      <c r="X763">
        <v>0</v>
      </c>
      <c r="Y763">
        <v>0</v>
      </c>
      <c r="Z763">
        <v>0</v>
      </c>
      <c r="AA763">
        <v>0</v>
      </c>
    </row>
    <row r="764" spans="2:27">
      <c r="B764">
        <f t="shared" si="187"/>
        <v>11428</v>
      </c>
      <c r="C764">
        <f t="shared" si="176"/>
        <v>1841.4499000000001</v>
      </c>
      <c r="D764" s="55">
        <f t="shared" si="177"/>
        <v>-0.24299999999999999</v>
      </c>
      <c r="E764" s="55">
        <f t="shared" si="178"/>
        <v>6.7530000000000001</v>
      </c>
      <c r="F764" s="55">
        <f t="shared" si="179"/>
        <v>-1.2150000000000001</v>
      </c>
      <c r="G764" s="55">
        <f t="shared" si="180"/>
        <v>33.765000000000001</v>
      </c>
      <c r="H764" s="260">
        <f t="shared" si="181"/>
        <v>-6.5980616686883524E-4</v>
      </c>
      <c r="I764" s="260">
        <f t="shared" si="182"/>
        <v>1.8336094834836395E-2</v>
      </c>
      <c r="K764">
        <f t="shared" si="183"/>
        <v>11428</v>
      </c>
      <c r="S764" t="s">
        <v>5202</v>
      </c>
      <c r="T764">
        <v>-2.383</v>
      </c>
      <c r="U764">
        <v>-0.24299999999999999</v>
      </c>
      <c r="V764">
        <v>-6.3140000000000001</v>
      </c>
      <c r="W764">
        <v>6.7530000000000001</v>
      </c>
      <c r="X764">
        <v>-1E-3</v>
      </c>
      <c r="Y764">
        <v>0</v>
      </c>
      <c r="Z764">
        <v>0</v>
      </c>
      <c r="AA764">
        <v>0</v>
      </c>
    </row>
    <row r="765" spans="2:27">
      <c r="B765">
        <f>R765</f>
        <v>11429</v>
      </c>
      <c r="C765">
        <f t="shared" si="176"/>
        <v>1841.4499000000001</v>
      </c>
      <c r="D765" s="55">
        <f t="shared" si="177"/>
        <v>-0.254</v>
      </c>
      <c r="E765" s="55">
        <f t="shared" si="178"/>
        <v>6</v>
      </c>
      <c r="F765" s="55">
        <f t="shared" si="179"/>
        <v>-1.27</v>
      </c>
      <c r="G765" s="55">
        <f t="shared" si="180"/>
        <v>30</v>
      </c>
      <c r="H765" s="260">
        <f t="shared" si="181"/>
        <v>-6.8967393573944092E-4</v>
      </c>
      <c r="I765" s="260">
        <f t="shared" si="182"/>
        <v>1.629151029305766E-2</v>
      </c>
      <c r="K765">
        <f t="shared" si="183"/>
        <v>11429</v>
      </c>
      <c r="R765">
        <v>11429</v>
      </c>
      <c r="S765" t="s">
        <v>5195</v>
      </c>
      <c r="T765">
        <v>5.7430000000000003</v>
      </c>
      <c r="U765">
        <v>-0.254</v>
      </c>
      <c r="V765">
        <v>1.716</v>
      </c>
      <c r="W765">
        <v>6</v>
      </c>
      <c r="X765">
        <v>0</v>
      </c>
      <c r="Y765">
        <v>0</v>
      </c>
      <c r="Z765">
        <v>0</v>
      </c>
      <c r="AA765">
        <v>0</v>
      </c>
    </row>
    <row r="766" spans="2:27">
      <c r="B766">
        <f>B765</f>
        <v>11429</v>
      </c>
      <c r="C766">
        <f t="shared" si="176"/>
        <v>1841.4499000000001</v>
      </c>
      <c r="D766" s="55">
        <f t="shared" si="177"/>
        <v>-0.252</v>
      </c>
      <c r="E766" s="55">
        <f t="shared" si="178"/>
        <v>6.0060000000000002</v>
      </c>
      <c r="F766" s="55">
        <f t="shared" si="179"/>
        <v>-1.26</v>
      </c>
      <c r="G766" s="55">
        <f t="shared" si="180"/>
        <v>30.03</v>
      </c>
      <c r="H766" s="260">
        <f t="shared" si="181"/>
        <v>-6.8424343230842177E-4</v>
      </c>
      <c r="I766" s="260">
        <f t="shared" si="182"/>
        <v>1.630780180335072E-2</v>
      </c>
      <c r="K766">
        <f t="shared" si="183"/>
        <v>11429</v>
      </c>
      <c r="S766" t="s">
        <v>5196</v>
      </c>
      <c r="T766">
        <v>5.3689999999999998</v>
      </c>
      <c r="U766">
        <v>-0.252</v>
      </c>
      <c r="V766">
        <v>-2.6819999999999999</v>
      </c>
      <c r="W766">
        <v>6.0060000000000002</v>
      </c>
      <c r="X766">
        <v>0</v>
      </c>
      <c r="Y766">
        <v>0</v>
      </c>
      <c r="Z766">
        <v>0</v>
      </c>
      <c r="AA766">
        <v>0</v>
      </c>
    </row>
    <row r="767" spans="2:27">
      <c r="B767">
        <f t="shared" ref="B767:B772" si="188">B766</f>
        <v>11429</v>
      </c>
      <c r="C767">
        <f t="shared" si="176"/>
        <v>1841.4499000000001</v>
      </c>
      <c r="D767" s="55">
        <f t="shared" si="177"/>
        <v>-0.253</v>
      </c>
      <c r="E767" s="55">
        <f t="shared" si="178"/>
        <v>5.819</v>
      </c>
      <c r="F767" s="55">
        <f t="shared" si="179"/>
        <v>-1.2650000000000001</v>
      </c>
      <c r="G767" s="55">
        <f t="shared" si="180"/>
        <v>29.095000000000002</v>
      </c>
      <c r="H767" s="260">
        <f t="shared" si="181"/>
        <v>-6.8695868402393145E-4</v>
      </c>
      <c r="I767" s="260">
        <f t="shared" si="182"/>
        <v>1.5800049732550423E-2</v>
      </c>
      <c r="K767">
        <f t="shared" si="183"/>
        <v>11429</v>
      </c>
      <c r="S767" t="s">
        <v>5197</v>
      </c>
      <c r="T767">
        <v>-5.4660000000000002</v>
      </c>
      <c r="U767">
        <v>-0.253</v>
      </c>
      <c r="V767">
        <v>1.98</v>
      </c>
      <c r="W767">
        <v>5.819</v>
      </c>
      <c r="X767">
        <v>0</v>
      </c>
      <c r="Y767">
        <v>0</v>
      </c>
      <c r="Z767">
        <v>0</v>
      </c>
      <c r="AA767">
        <v>0</v>
      </c>
    </row>
    <row r="768" spans="2:27">
      <c r="B768">
        <f t="shared" si="188"/>
        <v>11429</v>
      </c>
      <c r="C768">
        <f t="shared" si="176"/>
        <v>1841.4499000000001</v>
      </c>
      <c r="D768" s="55">
        <f t="shared" si="177"/>
        <v>-0.251</v>
      </c>
      <c r="E768" s="55">
        <f t="shared" si="178"/>
        <v>6.327</v>
      </c>
      <c r="F768" s="55">
        <f t="shared" si="179"/>
        <v>-1.2550000000000001</v>
      </c>
      <c r="G768" s="55">
        <f t="shared" si="180"/>
        <v>31.635000000000005</v>
      </c>
      <c r="H768" s="260">
        <f t="shared" si="181"/>
        <v>-6.8152818059291219E-4</v>
      </c>
      <c r="I768" s="260">
        <f t="shared" si="182"/>
        <v>1.7179397604029305E-2</v>
      </c>
      <c r="K768">
        <f t="shared" si="183"/>
        <v>11429</v>
      </c>
      <c r="S768" t="s">
        <v>5198</v>
      </c>
      <c r="T768">
        <v>-5.8410000000000002</v>
      </c>
      <c r="U768">
        <v>-0.251</v>
      </c>
      <c r="V768">
        <v>-2.4180000000000001</v>
      </c>
      <c r="W768">
        <v>6.327</v>
      </c>
      <c r="X768">
        <v>-1E-3</v>
      </c>
      <c r="Y768">
        <v>0</v>
      </c>
      <c r="Z768">
        <v>0</v>
      </c>
      <c r="AA768">
        <v>0</v>
      </c>
    </row>
    <row r="769" spans="2:27">
      <c r="B769">
        <f t="shared" si="188"/>
        <v>11429</v>
      </c>
      <c r="C769">
        <f t="shared" si="176"/>
        <v>1841.4499000000001</v>
      </c>
      <c r="D769" s="55">
        <f t="shared" si="177"/>
        <v>-0.25700000000000001</v>
      </c>
      <c r="E769" s="55">
        <f t="shared" si="178"/>
        <v>7.3019999999999996</v>
      </c>
      <c r="F769" s="55">
        <f t="shared" si="179"/>
        <v>-1.2850000000000001</v>
      </c>
      <c r="G769" s="55">
        <f t="shared" si="180"/>
        <v>36.51</v>
      </c>
      <c r="H769" s="260">
        <f t="shared" si="181"/>
        <v>-6.9781969088596988E-4</v>
      </c>
      <c r="I769" s="260">
        <f t="shared" si="182"/>
        <v>1.9826768026651172E-2</v>
      </c>
      <c r="K769">
        <f t="shared" si="183"/>
        <v>11429</v>
      </c>
      <c r="S769" t="s">
        <v>5199</v>
      </c>
      <c r="T769">
        <v>2.2570000000000001</v>
      </c>
      <c r="U769">
        <v>-0.25700000000000001</v>
      </c>
      <c r="V769">
        <v>6.94</v>
      </c>
      <c r="W769">
        <v>7.3019999999999996</v>
      </c>
      <c r="X769">
        <v>0</v>
      </c>
      <c r="Y769">
        <v>0</v>
      </c>
      <c r="Z769">
        <v>0</v>
      </c>
      <c r="AA769">
        <v>0</v>
      </c>
    </row>
    <row r="770" spans="2:27">
      <c r="B770">
        <f t="shared" si="188"/>
        <v>11429</v>
      </c>
      <c r="C770">
        <f t="shared" si="176"/>
        <v>1841.4499000000001</v>
      </c>
      <c r="D770" s="55">
        <f t="shared" si="177"/>
        <v>-0.249</v>
      </c>
      <c r="E770" s="55">
        <f t="shared" si="178"/>
        <v>7.79</v>
      </c>
      <c r="F770" s="55">
        <f t="shared" si="179"/>
        <v>-1.2450000000000001</v>
      </c>
      <c r="G770" s="55">
        <f t="shared" si="180"/>
        <v>38.950000000000003</v>
      </c>
      <c r="H770" s="260">
        <f t="shared" si="181"/>
        <v>-6.7609767716189293E-4</v>
      </c>
      <c r="I770" s="260">
        <f t="shared" si="182"/>
        <v>2.1151810863819863E-2</v>
      </c>
      <c r="K770">
        <f t="shared" si="183"/>
        <v>11429</v>
      </c>
      <c r="S770" t="s">
        <v>5200</v>
      </c>
      <c r="T770">
        <v>1.008</v>
      </c>
      <c r="U770">
        <v>-0.249</v>
      </c>
      <c r="V770">
        <v>-7.72</v>
      </c>
      <c r="W770">
        <v>7.79</v>
      </c>
      <c r="X770">
        <v>-1E-3</v>
      </c>
      <c r="Y770">
        <v>0</v>
      </c>
      <c r="Z770">
        <v>0</v>
      </c>
      <c r="AA770">
        <v>0</v>
      </c>
    </row>
    <row r="771" spans="2:27">
      <c r="B771">
        <f>B770</f>
        <v>11429</v>
      </c>
      <c r="C771">
        <f t="shared" si="176"/>
        <v>1841.4499000000001</v>
      </c>
      <c r="D771" s="55">
        <f t="shared" si="177"/>
        <v>-0.25600000000000001</v>
      </c>
      <c r="E771" s="55">
        <f t="shared" si="178"/>
        <v>7.11</v>
      </c>
      <c r="F771" s="55">
        <f t="shared" si="179"/>
        <v>-1.28</v>
      </c>
      <c r="G771" s="55">
        <f t="shared" si="180"/>
        <v>35.550000000000004</v>
      </c>
      <c r="H771" s="260">
        <f t="shared" si="181"/>
        <v>-6.9510443917046019E-4</v>
      </c>
      <c r="I771" s="260">
        <f t="shared" si="182"/>
        <v>1.930543969727333E-2</v>
      </c>
      <c r="K771">
        <f t="shared" si="183"/>
        <v>11429</v>
      </c>
      <c r="S771" t="s">
        <v>5201</v>
      </c>
      <c r="T771">
        <v>-1.1060000000000001</v>
      </c>
      <c r="U771">
        <v>-0.25600000000000001</v>
      </c>
      <c r="V771">
        <v>7.0190000000000001</v>
      </c>
      <c r="W771">
        <v>7.11</v>
      </c>
      <c r="X771">
        <v>0</v>
      </c>
      <c r="Y771">
        <v>0</v>
      </c>
      <c r="Z771">
        <v>0</v>
      </c>
      <c r="AA771">
        <v>0</v>
      </c>
    </row>
    <row r="772" spans="2:27">
      <c r="B772">
        <f t="shared" si="188"/>
        <v>11429</v>
      </c>
      <c r="C772">
        <f t="shared" si="176"/>
        <v>1841.4499000000001</v>
      </c>
      <c r="D772" s="55">
        <f t="shared" si="177"/>
        <v>-0.249</v>
      </c>
      <c r="E772" s="55">
        <f t="shared" si="178"/>
        <v>8</v>
      </c>
      <c r="F772" s="55">
        <f t="shared" si="179"/>
        <v>-1.2450000000000001</v>
      </c>
      <c r="G772" s="55">
        <f t="shared" si="180"/>
        <v>40</v>
      </c>
      <c r="H772" s="260">
        <f t="shared" si="181"/>
        <v>-6.7609767716189293E-4</v>
      </c>
      <c r="I772" s="260">
        <f t="shared" si="182"/>
        <v>2.172201372407688E-2</v>
      </c>
      <c r="K772">
        <f t="shared" si="183"/>
        <v>11429</v>
      </c>
      <c r="S772" t="s">
        <v>5202</v>
      </c>
      <c r="T772">
        <v>-2.355</v>
      </c>
      <c r="U772">
        <v>-0.249</v>
      </c>
      <c r="V772">
        <v>-7.641</v>
      </c>
      <c r="W772">
        <v>8</v>
      </c>
      <c r="X772">
        <v>-1E-3</v>
      </c>
      <c r="Y772">
        <v>0</v>
      </c>
      <c r="Z772">
        <v>0</v>
      </c>
      <c r="AA772">
        <v>0</v>
      </c>
    </row>
    <row r="773" spans="2:27">
      <c r="B773">
        <f>R773</f>
        <v>11430</v>
      </c>
      <c r="C773">
        <f t="shared" si="176"/>
        <v>1841.4499000000001</v>
      </c>
      <c r="D773" s="55">
        <f t="shared" si="177"/>
        <v>-0.255</v>
      </c>
      <c r="E773" s="55">
        <f t="shared" si="178"/>
        <v>6.0389999999999997</v>
      </c>
      <c r="F773" s="55">
        <f t="shared" si="179"/>
        <v>-1.2750000000000001</v>
      </c>
      <c r="G773" s="55">
        <f t="shared" si="180"/>
        <v>30.194999999999997</v>
      </c>
      <c r="H773" s="260">
        <f t="shared" si="181"/>
        <v>-6.9238918745495061E-4</v>
      </c>
      <c r="I773" s="260">
        <f t="shared" si="182"/>
        <v>1.6397405109962532E-2</v>
      </c>
      <c r="K773">
        <f t="shared" si="183"/>
        <v>11430</v>
      </c>
      <c r="R773">
        <v>11430</v>
      </c>
      <c r="S773" t="s">
        <v>5195</v>
      </c>
      <c r="T773">
        <v>5.6890000000000001</v>
      </c>
      <c r="U773">
        <v>-0.255</v>
      </c>
      <c r="V773">
        <v>2.008</v>
      </c>
      <c r="W773">
        <v>6.0389999999999997</v>
      </c>
      <c r="X773">
        <v>0</v>
      </c>
      <c r="Y773">
        <v>0</v>
      </c>
      <c r="Z773">
        <v>0</v>
      </c>
      <c r="AA773">
        <v>0</v>
      </c>
    </row>
    <row r="774" spans="2:27">
      <c r="B774">
        <f>B773</f>
        <v>11430</v>
      </c>
      <c r="C774">
        <f t="shared" si="176"/>
        <v>1841.4499000000001</v>
      </c>
      <c r="D774" s="55">
        <f t="shared" si="177"/>
        <v>-0.253</v>
      </c>
      <c r="E774" s="55">
        <f t="shared" si="178"/>
        <v>6.0570000000000004</v>
      </c>
      <c r="F774" s="55">
        <f t="shared" si="179"/>
        <v>-1.2650000000000001</v>
      </c>
      <c r="G774" s="55">
        <f t="shared" si="180"/>
        <v>30.285</v>
      </c>
      <c r="H774" s="260">
        <f t="shared" si="181"/>
        <v>-6.8695868402393145E-4</v>
      </c>
      <c r="I774" s="260">
        <f t="shared" si="182"/>
        <v>1.6446279640841707E-2</v>
      </c>
      <c r="K774">
        <f t="shared" si="183"/>
        <v>11430</v>
      </c>
      <c r="S774" t="s">
        <v>5196</v>
      </c>
      <c r="T774">
        <v>5.3140000000000001</v>
      </c>
      <c r="U774">
        <v>-0.253</v>
      </c>
      <c r="V774">
        <v>-2.8959999999999999</v>
      </c>
      <c r="W774">
        <v>6.0570000000000004</v>
      </c>
      <c r="X774">
        <v>0</v>
      </c>
      <c r="Y774">
        <v>0</v>
      </c>
      <c r="Z774">
        <v>0</v>
      </c>
      <c r="AA774">
        <v>0</v>
      </c>
    </row>
    <row r="775" spans="2:27">
      <c r="B775">
        <f t="shared" ref="B775:B780" si="189">B774</f>
        <v>11430</v>
      </c>
      <c r="C775">
        <f t="shared" si="176"/>
        <v>1841.4499000000001</v>
      </c>
      <c r="D775" s="55">
        <f t="shared" si="177"/>
        <v>-0.251</v>
      </c>
      <c r="E775" s="55">
        <f t="shared" si="178"/>
        <v>5.8120000000000003</v>
      </c>
      <c r="F775" s="55">
        <f t="shared" si="179"/>
        <v>-1.2550000000000001</v>
      </c>
      <c r="G775" s="55">
        <f t="shared" si="180"/>
        <v>29.060000000000002</v>
      </c>
      <c r="H775" s="260">
        <f t="shared" si="181"/>
        <v>-6.8152818059291219E-4</v>
      </c>
      <c r="I775" s="260">
        <f t="shared" si="182"/>
        <v>1.5781042970541854E-2</v>
      </c>
      <c r="K775">
        <f t="shared" si="183"/>
        <v>11430</v>
      </c>
      <c r="S775" t="s">
        <v>5197</v>
      </c>
      <c r="T775">
        <v>-5.3789999999999996</v>
      </c>
      <c r="U775">
        <v>-0.251</v>
      </c>
      <c r="V775">
        <v>2.1880000000000002</v>
      </c>
      <c r="W775">
        <v>5.8120000000000003</v>
      </c>
      <c r="X775">
        <v>-1E-3</v>
      </c>
      <c r="Y775">
        <v>0</v>
      </c>
      <c r="Z775">
        <v>0</v>
      </c>
      <c r="AA775">
        <v>0</v>
      </c>
    </row>
    <row r="776" spans="2:27">
      <c r="B776">
        <f t="shared" si="189"/>
        <v>11430</v>
      </c>
      <c r="C776">
        <f t="shared" si="176"/>
        <v>1841.4499000000001</v>
      </c>
      <c r="D776" s="55">
        <f t="shared" si="177"/>
        <v>-0.249</v>
      </c>
      <c r="E776" s="55">
        <f t="shared" si="178"/>
        <v>6.3680000000000003</v>
      </c>
      <c r="F776" s="55">
        <f t="shared" si="179"/>
        <v>-1.2450000000000001</v>
      </c>
      <c r="G776" s="55">
        <f t="shared" si="180"/>
        <v>31.84</v>
      </c>
      <c r="H776" s="260">
        <f t="shared" si="181"/>
        <v>-6.7609767716189293E-4</v>
      </c>
      <c r="I776" s="260">
        <f t="shared" si="182"/>
        <v>1.7290722924365197E-2</v>
      </c>
      <c r="K776">
        <f t="shared" si="183"/>
        <v>11430</v>
      </c>
      <c r="S776" t="s">
        <v>5198</v>
      </c>
      <c r="T776">
        <v>-5.7539999999999996</v>
      </c>
      <c r="U776">
        <v>-0.249</v>
      </c>
      <c r="V776">
        <v>-2.7160000000000002</v>
      </c>
      <c r="W776">
        <v>6.3680000000000003</v>
      </c>
      <c r="X776">
        <v>-1E-3</v>
      </c>
      <c r="Y776">
        <v>0</v>
      </c>
      <c r="Z776">
        <v>0</v>
      </c>
      <c r="AA776">
        <v>0</v>
      </c>
    </row>
    <row r="777" spans="2:27">
      <c r="B777">
        <f t="shared" si="189"/>
        <v>11430</v>
      </c>
      <c r="C777">
        <f t="shared" si="176"/>
        <v>1841.4499000000001</v>
      </c>
      <c r="D777" s="55">
        <f t="shared" si="177"/>
        <v>-0.25600000000000001</v>
      </c>
      <c r="E777" s="55">
        <f t="shared" si="178"/>
        <v>8.1150000000000002</v>
      </c>
      <c r="F777" s="55">
        <f t="shared" si="179"/>
        <v>-1.28</v>
      </c>
      <c r="G777" s="55">
        <f t="shared" si="180"/>
        <v>40.575000000000003</v>
      </c>
      <c r="H777" s="260">
        <f t="shared" si="181"/>
        <v>-6.9510443917046019E-4</v>
      </c>
      <c r="I777" s="260">
        <f t="shared" si="182"/>
        <v>2.2034267671360488E-2</v>
      </c>
      <c r="K777">
        <f t="shared" si="183"/>
        <v>11430</v>
      </c>
      <c r="S777" t="s">
        <v>5199</v>
      </c>
      <c r="T777">
        <v>2.2530000000000001</v>
      </c>
      <c r="U777">
        <v>-0.25600000000000001</v>
      </c>
      <c r="V777">
        <v>7.7919999999999998</v>
      </c>
      <c r="W777">
        <v>8.1150000000000002</v>
      </c>
      <c r="X777">
        <v>0</v>
      </c>
      <c r="Y777">
        <v>0</v>
      </c>
      <c r="Z777">
        <v>0</v>
      </c>
      <c r="AA777">
        <v>0</v>
      </c>
    </row>
    <row r="778" spans="2:27">
      <c r="B778">
        <f t="shared" si="189"/>
        <v>11430</v>
      </c>
      <c r="C778">
        <f t="shared" si="176"/>
        <v>1841.4499000000001</v>
      </c>
      <c r="D778" s="55">
        <f t="shared" si="177"/>
        <v>-0.25</v>
      </c>
      <c r="E778" s="55">
        <f t="shared" si="178"/>
        <v>8.6159999999999997</v>
      </c>
      <c r="F778" s="55">
        <f t="shared" si="179"/>
        <v>-1.25</v>
      </c>
      <c r="G778" s="55">
        <f t="shared" si="180"/>
        <v>43.08</v>
      </c>
      <c r="H778" s="260">
        <f t="shared" si="181"/>
        <v>-6.788129288774025E-4</v>
      </c>
      <c r="I778" s="260">
        <f t="shared" si="182"/>
        <v>2.33946087808308E-2</v>
      </c>
      <c r="K778">
        <f t="shared" si="183"/>
        <v>11430</v>
      </c>
      <c r="S778" t="s">
        <v>5200</v>
      </c>
      <c r="T778">
        <v>1.002</v>
      </c>
      <c r="U778">
        <v>-0.25</v>
      </c>
      <c r="V778">
        <v>-8.5540000000000003</v>
      </c>
      <c r="W778">
        <v>8.6159999999999997</v>
      </c>
      <c r="X778">
        <v>-1E-3</v>
      </c>
      <c r="Y778">
        <v>0</v>
      </c>
      <c r="Z778">
        <v>0</v>
      </c>
      <c r="AA778">
        <v>0</v>
      </c>
    </row>
    <row r="779" spans="2:27">
      <c r="B779">
        <f>B778</f>
        <v>11430</v>
      </c>
      <c r="C779">
        <f t="shared" si="176"/>
        <v>1841.4499000000001</v>
      </c>
      <c r="D779" s="55">
        <f t="shared" si="177"/>
        <v>-0.254</v>
      </c>
      <c r="E779" s="55">
        <f t="shared" si="178"/>
        <v>7.9219999999999997</v>
      </c>
      <c r="F779" s="55">
        <f t="shared" si="179"/>
        <v>-1.27</v>
      </c>
      <c r="G779" s="55">
        <f t="shared" si="180"/>
        <v>39.61</v>
      </c>
      <c r="H779" s="260">
        <f t="shared" si="181"/>
        <v>-6.8967393573944092E-4</v>
      </c>
      <c r="I779" s="260">
        <f t="shared" si="182"/>
        <v>2.1510224090267129E-2</v>
      </c>
      <c r="K779">
        <f t="shared" si="183"/>
        <v>11430</v>
      </c>
      <c r="S779" t="s">
        <v>5201</v>
      </c>
      <c r="T779">
        <v>-1.0669999999999999</v>
      </c>
      <c r="U779">
        <v>-0.254</v>
      </c>
      <c r="V779">
        <v>7.8460000000000001</v>
      </c>
      <c r="W779">
        <v>7.9219999999999997</v>
      </c>
      <c r="X779">
        <v>0</v>
      </c>
      <c r="Y779">
        <v>0</v>
      </c>
      <c r="Z779">
        <v>0</v>
      </c>
      <c r="AA779">
        <v>0</v>
      </c>
    </row>
    <row r="780" spans="2:27">
      <c r="B780">
        <f t="shared" si="189"/>
        <v>11430</v>
      </c>
      <c r="C780">
        <f t="shared" si="176"/>
        <v>1841.4499000000001</v>
      </c>
      <c r="D780" s="55">
        <f t="shared" si="177"/>
        <v>-0.249</v>
      </c>
      <c r="E780" s="55">
        <f t="shared" si="178"/>
        <v>8.8140000000000001</v>
      </c>
      <c r="F780" s="55">
        <f t="shared" si="179"/>
        <v>-1.2450000000000001</v>
      </c>
      <c r="G780" s="55">
        <f t="shared" si="180"/>
        <v>44.07</v>
      </c>
      <c r="H780" s="260">
        <f t="shared" si="181"/>
        <v>-6.7609767716189293E-4</v>
      </c>
      <c r="I780" s="260">
        <f t="shared" si="182"/>
        <v>2.3932228620501702E-2</v>
      </c>
      <c r="K780">
        <f t="shared" si="183"/>
        <v>11430</v>
      </c>
      <c r="S780" t="s">
        <v>5202</v>
      </c>
      <c r="T780">
        <v>-2.3180000000000001</v>
      </c>
      <c r="U780">
        <v>-0.249</v>
      </c>
      <c r="V780">
        <v>-8.5</v>
      </c>
      <c r="W780">
        <v>8.8140000000000001</v>
      </c>
      <c r="X780">
        <v>-1E-3</v>
      </c>
      <c r="Y780">
        <v>0</v>
      </c>
      <c r="Z780">
        <v>0</v>
      </c>
      <c r="AA780">
        <v>0</v>
      </c>
    </row>
    <row r="781" spans="2:27">
      <c r="B781">
        <f>R781</f>
        <v>11431</v>
      </c>
      <c r="C781">
        <f t="shared" si="176"/>
        <v>1841.4499000000001</v>
      </c>
      <c r="D781" s="55">
        <f t="shared" si="177"/>
        <v>-0.23499999999999999</v>
      </c>
      <c r="E781" s="55">
        <f t="shared" si="178"/>
        <v>5.9870000000000001</v>
      </c>
      <c r="F781" s="55">
        <f t="shared" si="179"/>
        <v>-1.175</v>
      </c>
      <c r="G781" s="55">
        <f t="shared" si="180"/>
        <v>29.934999999999999</v>
      </c>
      <c r="H781" s="260">
        <f t="shared" si="181"/>
        <v>-6.380841531447584E-4</v>
      </c>
      <c r="I781" s="260">
        <f t="shared" si="182"/>
        <v>1.6256212020756035E-2</v>
      </c>
      <c r="K781">
        <f t="shared" si="183"/>
        <v>11431</v>
      </c>
      <c r="R781">
        <v>11431</v>
      </c>
      <c r="S781" t="s">
        <v>5195</v>
      </c>
      <c r="T781">
        <v>5.6120000000000001</v>
      </c>
      <c r="U781">
        <v>-0.23499999999999999</v>
      </c>
      <c r="V781">
        <v>2.0699999999999998</v>
      </c>
      <c r="W781">
        <v>5.9870000000000001</v>
      </c>
      <c r="X781">
        <v>0</v>
      </c>
      <c r="Y781">
        <v>0</v>
      </c>
      <c r="Z781">
        <v>0</v>
      </c>
      <c r="AA781">
        <v>0</v>
      </c>
    </row>
    <row r="782" spans="2:27">
      <c r="B782">
        <f>B781</f>
        <v>11431</v>
      </c>
      <c r="C782">
        <f t="shared" si="176"/>
        <v>1841.4499000000001</v>
      </c>
      <c r="D782" s="55">
        <f t="shared" si="177"/>
        <v>-0.23400000000000001</v>
      </c>
      <c r="E782" s="55">
        <f t="shared" si="178"/>
        <v>6.008</v>
      </c>
      <c r="F782" s="55">
        <f t="shared" si="179"/>
        <v>-1.1700000000000002</v>
      </c>
      <c r="G782" s="55">
        <f t="shared" si="180"/>
        <v>30.040000000000003</v>
      </c>
      <c r="H782" s="260">
        <f t="shared" si="181"/>
        <v>-6.3536890142924882E-4</v>
      </c>
      <c r="I782" s="260">
        <f t="shared" si="182"/>
        <v>1.6313232306781739E-2</v>
      </c>
      <c r="K782">
        <f t="shared" si="183"/>
        <v>11431</v>
      </c>
      <c r="S782" t="s">
        <v>5196</v>
      </c>
      <c r="T782">
        <v>5.2380000000000004</v>
      </c>
      <c r="U782">
        <v>-0.23400000000000001</v>
      </c>
      <c r="V782">
        <v>-2.9340000000000002</v>
      </c>
      <c r="W782">
        <v>6.008</v>
      </c>
      <c r="X782">
        <v>-1E-3</v>
      </c>
      <c r="Y782">
        <v>0</v>
      </c>
      <c r="Z782">
        <v>0</v>
      </c>
      <c r="AA782">
        <v>0</v>
      </c>
    </row>
    <row r="783" spans="2:27">
      <c r="B783">
        <f t="shared" ref="B783:B788" si="190">B782</f>
        <v>11431</v>
      </c>
      <c r="C783">
        <f t="shared" si="176"/>
        <v>1841.4499000000001</v>
      </c>
      <c r="D783" s="55">
        <f t="shared" si="177"/>
        <v>-0.24399999999999999</v>
      </c>
      <c r="E783" s="55">
        <f t="shared" si="178"/>
        <v>5.774</v>
      </c>
      <c r="F783" s="55">
        <f t="shared" si="179"/>
        <v>-1.22</v>
      </c>
      <c r="G783" s="55">
        <f t="shared" si="180"/>
        <v>28.87</v>
      </c>
      <c r="H783" s="260">
        <f t="shared" si="181"/>
        <v>-6.6252141858434482E-4</v>
      </c>
      <c r="I783" s="260">
        <f t="shared" si="182"/>
        <v>1.5677863405352488E-2</v>
      </c>
      <c r="K783">
        <f t="shared" si="183"/>
        <v>11431</v>
      </c>
      <c r="S783" t="s">
        <v>5197</v>
      </c>
      <c r="T783">
        <v>-5.2960000000000003</v>
      </c>
      <c r="U783">
        <v>-0.24399999999999999</v>
      </c>
      <c r="V783">
        <v>2.2879999999999998</v>
      </c>
      <c r="W783">
        <v>5.774</v>
      </c>
      <c r="X783">
        <v>-1E-3</v>
      </c>
      <c r="Y783">
        <v>0</v>
      </c>
      <c r="Z783">
        <v>0</v>
      </c>
      <c r="AA783">
        <v>0</v>
      </c>
    </row>
    <row r="784" spans="2:27">
      <c r="B784">
        <f t="shared" si="190"/>
        <v>11431</v>
      </c>
      <c r="C784">
        <f t="shared" si="176"/>
        <v>1841.4499000000001</v>
      </c>
      <c r="D784" s="55">
        <f t="shared" si="177"/>
        <v>-0.24299999999999999</v>
      </c>
      <c r="E784" s="55">
        <f t="shared" si="178"/>
        <v>6.2919999999999998</v>
      </c>
      <c r="F784" s="55">
        <f t="shared" si="179"/>
        <v>-1.2150000000000001</v>
      </c>
      <c r="G784" s="55">
        <f t="shared" si="180"/>
        <v>31.459999999999997</v>
      </c>
      <c r="H784" s="260">
        <f t="shared" si="181"/>
        <v>-6.5980616686883524E-4</v>
      </c>
      <c r="I784" s="260">
        <f t="shared" si="182"/>
        <v>1.7084363793986465E-2</v>
      </c>
      <c r="K784">
        <f t="shared" si="183"/>
        <v>11431</v>
      </c>
      <c r="S784" t="s">
        <v>5198</v>
      </c>
      <c r="T784">
        <v>-5.67</v>
      </c>
      <c r="U784">
        <v>-0.24299999999999999</v>
      </c>
      <c r="V784">
        <v>-2.7160000000000002</v>
      </c>
      <c r="W784">
        <v>6.2919999999999998</v>
      </c>
      <c r="X784">
        <v>-1E-3</v>
      </c>
      <c r="Y784">
        <v>0</v>
      </c>
      <c r="Z784">
        <v>0</v>
      </c>
      <c r="AA784">
        <v>0</v>
      </c>
    </row>
    <row r="785" spans="2:27">
      <c r="B785">
        <f t="shared" si="190"/>
        <v>11431</v>
      </c>
      <c r="C785">
        <f t="shared" si="176"/>
        <v>1841.4499000000001</v>
      </c>
      <c r="D785" s="55">
        <f t="shared" si="177"/>
        <v>-0.23899999999999999</v>
      </c>
      <c r="E785" s="55">
        <f t="shared" si="178"/>
        <v>8.2940000000000005</v>
      </c>
      <c r="F785" s="55">
        <f t="shared" si="179"/>
        <v>-1.1950000000000001</v>
      </c>
      <c r="G785" s="55">
        <f t="shared" si="180"/>
        <v>41.470000000000006</v>
      </c>
      <c r="H785" s="260">
        <f t="shared" si="181"/>
        <v>-6.4894516000679682E-4</v>
      </c>
      <c r="I785" s="260">
        <f t="shared" si="182"/>
        <v>2.2520297728436708E-2</v>
      </c>
      <c r="K785">
        <f t="shared" si="183"/>
        <v>11431</v>
      </c>
      <c r="S785" t="s">
        <v>5199</v>
      </c>
      <c r="T785">
        <v>2.2309999999999999</v>
      </c>
      <c r="U785">
        <v>-0.23899999999999999</v>
      </c>
      <c r="V785">
        <v>7.984</v>
      </c>
      <c r="W785">
        <v>8.2940000000000005</v>
      </c>
      <c r="X785">
        <v>0</v>
      </c>
      <c r="Y785">
        <v>0</v>
      </c>
      <c r="Z785">
        <v>0</v>
      </c>
      <c r="AA785">
        <v>0</v>
      </c>
    </row>
    <row r="786" spans="2:27">
      <c r="B786">
        <f t="shared" si="190"/>
        <v>11431</v>
      </c>
      <c r="C786">
        <f t="shared" si="176"/>
        <v>1841.4499000000001</v>
      </c>
      <c r="D786" s="55">
        <f t="shared" si="177"/>
        <v>-0.23599999999999999</v>
      </c>
      <c r="E786" s="55">
        <f t="shared" si="178"/>
        <v>8.7539999999999996</v>
      </c>
      <c r="F786" s="55">
        <f t="shared" si="179"/>
        <v>-1.18</v>
      </c>
      <c r="G786" s="55">
        <f t="shared" si="180"/>
        <v>43.77</v>
      </c>
      <c r="H786" s="260">
        <f t="shared" si="181"/>
        <v>-6.4079940486026798E-4</v>
      </c>
      <c r="I786" s="260">
        <f t="shared" si="182"/>
        <v>2.3769313517571129E-2</v>
      </c>
      <c r="K786">
        <f t="shared" si="183"/>
        <v>11431</v>
      </c>
      <c r="S786" t="s">
        <v>5200</v>
      </c>
      <c r="T786">
        <v>0.98299999999999998</v>
      </c>
      <c r="U786">
        <v>-0.23599999999999999</v>
      </c>
      <c r="V786">
        <v>-8.6959999999999997</v>
      </c>
      <c r="W786">
        <v>8.7539999999999996</v>
      </c>
      <c r="X786">
        <v>-1E-3</v>
      </c>
      <c r="Y786">
        <v>0</v>
      </c>
      <c r="Z786">
        <v>0</v>
      </c>
      <c r="AA786">
        <v>0</v>
      </c>
    </row>
    <row r="787" spans="2:27">
      <c r="B787">
        <f>B786</f>
        <v>11431</v>
      </c>
      <c r="C787">
        <f t="shared" si="176"/>
        <v>1841.4499000000001</v>
      </c>
      <c r="D787" s="55">
        <f t="shared" si="177"/>
        <v>-0.24199999999999999</v>
      </c>
      <c r="E787" s="55">
        <f t="shared" si="178"/>
        <v>8.1199999999999992</v>
      </c>
      <c r="F787" s="55">
        <f t="shared" si="179"/>
        <v>-1.21</v>
      </c>
      <c r="G787" s="55">
        <f t="shared" si="180"/>
        <v>40.6</v>
      </c>
      <c r="H787" s="260">
        <f t="shared" si="181"/>
        <v>-6.5709091515332556E-4</v>
      </c>
      <c r="I787" s="260">
        <f t="shared" si="182"/>
        <v>2.2047843929938034E-2</v>
      </c>
      <c r="K787">
        <f t="shared" si="183"/>
        <v>11431</v>
      </c>
      <c r="S787" t="s">
        <v>5201</v>
      </c>
      <c r="T787">
        <v>-1.0409999999999999</v>
      </c>
      <c r="U787">
        <v>-0.24199999999999999</v>
      </c>
      <c r="V787">
        <v>8.0500000000000007</v>
      </c>
      <c r="W787">
        <v>8.1199999999999992</v>
      </c>
      <c r="X787">
        <v>0</v>
      </c>
      <c r="Y787">
        <v>0</v>
      </c>
      <c r="Z787">
        <v>0</v>
      </c>
      <c r="AA787">
        <v>0</v>
      </c>
    </row>
    <row r="788" spans="2:27">
      <c r="B788">
        <f t="shared" si="190"/>
        <v>11431</v>
      </c>
      <c r="C788">
        <f t="shared" si="176"/>
        <v>1841.4499000000001</v>
      </c>
      <c r="D788" s="55">
        <f t="shared" si="177"/>
        <v>-0.23899999999999999</v>
      </c>
      <c r="E788" s="55">
        <f t="shared" si="178"/>
        <v>8.9320000000000004</v>
      </c>
      <c r="F788" s="55">
        <f t="shared" si="179"/>
        <v>-1.1950000000000001</v>
      </c>
      <c r="G788" s="55">
        <f t="shared" si="180"/>
        <v>44.660000000000004</v>
      </c>
      <c r="H788" s="260">
        <f t="shared" si="181"/>
        <v>-6.4894516000679682E-4</v>
      </c>
      <c r="I788" s="260">
        <f t="shared" si="182"/>
        <v>2.4252628322931839E-2</v>
      </c>
      <c r="K788">
        <f t="shared" si="183"/>
        <v>11431</v>
      </c>
      <c r="S788" t="s">
        <v>5202</v>
      </c>
      <c r="T788">
        <v>-2.2890000000000001</v>
      </c>
      <c r="U788">
        <v>-0.23899999999999999</v>
      </c>
      <c r="V788">
        <v>-8.6300000000000008</v>
      </c>
      <c r="W788">
        <v>8.9320000000000004</v>
      </c>
      <c r="X788">
        <v>-1E-3</v>
      </c>
      <c r="Y788">
        <v>0</v>
      </c>
      <c r="Z788">
        <v>0</v>
      </c>
      <c r="AA788">
        <v>0</v>
      </c>
    </row>
    <row r="789" spans="2:27">
      <c r="B789">
        <f>R789</f>
        <v>11432</v>
      </c>
      <c r="C789">
        <f t="shared" si="176"/>
        <v>1841.4499000000001</v>
      </c>
      <c r="D789" s="55">
        <f t="shared" si="177"/>
        <v>-7.4999999999999997E-2</v>
      </c>
      <c r="E789" s="55">
        <f t="shared" si="178"/>
        <v>6.0190000000000001</v>
      </c>
      <c r="F789" s="55">
        <f t="shared" si="179"/>
        <v>-0.375</v>
      </c>
      <c r="G789" s="55">
        <f t="shared" si="180"/>
        <v>30.095000000000006</v>
      </c>
      <c r="H789" s="260">
        <f t="shared" si="181"/>
        <v>-2.0364387866322076E-4</v>
      </c>
      <c r="I789" s="260">
        <f t="shared" si="182"/>
        <v>1.6343100075652345E-2</v>
      </c>
      <c r="K789">
        <f t="shared" si="183"/>
        <v>11432</v>
      </c>
      <c r="R789">
        <v>11432</v>
      </c>
      <c r="S789" t="s">
        <v>5195</v>
      </c>
      <c r="T789">
        <v>5.6840000000000002</v>
      </c>
      <c r="U789">
        <v>-7.4999999999999997E-2</v>
      </c>
      <c r="V789">
        <v>1.9770000000000001</v>
      </c>
      <c r="W789">
        <v>6.0190000000000001</v>
      </c>
      <c r="X789">
        <v>0</v>
      </c>
      <c r="Y789">
        <v>0</v>
      </c>
      <c r="Z789">
        <v>-1E-3</v>
      </c>
      <c r="AA789">
        <v>-2E-3</v>
      </c>
    </row>
    <row r="790" spans="2:27">
      <c r="B790">
        <f>B789</f>
        <v>11432</v>
      </c>
      <c r="C790">
        <f t="shared" si="176"/>
        <v>1841.4499000000001</v>
      </c>
      <c r="D790" s="55">
        <f t="shared" si="177"/>
        <v>-7.4999999999999997E-2</v>
      </c>
      <c r="E790" s="55">
        <f t="shared" si="178"/>
        <v>6.0519999999999996</v>
      </c>
      <c r="F790" s="55">
        <f t="shared" si="179"/>
        <v>-0.375</v>
      </c>
      <c r="G790" s="55">
        <f t="shared" si="180"/>
        <v>30.259999999999998</v>
      </c>
      <c r="H790" s="260">
        <f t="shared" si="181"/>
        <v>-2.0364387866322076E-4</v>
      </c>
      <c r="I790" s="260">
        <f t="shared" si="182"/>
        <v>1.6432703382264158E-2</v>
      </c>
      <c r="K790">
        <f t="shared" si="183"/>
        <v>11432</v>
      </c>
      <c r="S790" t="s">
        <v>5196</v>
      </c>
      <c r="T790">
        <v>5.3040000000000003</v>
      </c>
      <c r="U790">
        <v>-7.4999999999999997E-2</v>
      </c>
      <c r="V790">
        <v>-2.9140000000000001</v>
      </c>
      <c r="W790">
        <v>6.0519999999999996</v>
      </c>
      <c r="X790">
        <v>-1E-3</v>
      </c>
      <c r="Y790">
        <v>0</v>
      </c>
      <c r="Z790">
        <v>-1E-3</v>
      </c>
      <c r="AA790">
        <v>-2E-3</v>
      </c>
    </row>
    <row r="791" spans="2:27">
      <c r="B791">
        <f t="shared" ref="B791:B796" si="191">B790</f>
        <v>11432</v>
      </c>
      <c r="C791">
        <f t="shared" si="176"/>
        <v>1841.4499000000001</v>
      </c>
      <c r="D791" s="55">
        <f t="shared" si="177"/>
        <v>-0.08</v>
      </c>
      <c r="E791" s="55">
        <f t="shared" si="178"/>
        <v>5.7889999999999997</v>
      </c>
      <c r="F791" s="55">
        <f t="shared" si="179"/>
        <v>-0.4</v>
      </c>
      <c r="G791" s="55">
        <f t="shared" si="180"/>
        <v>28.944999999999997</v>
      </c>
      <c r="H791" s="260">
        <f t="shared" si="181"/>
        <v>-2.1722013724076881E-4</v>
      </c>
      <c r="I791" s="260">
        <f t="shared" si="182"/>
        <v>1.571859218108513E-2</v>
      </c>
      <c r="K791">
        <f t="shared" si="183"/>
        <v>11432</v>
      </c>
      <c r="S791" t="s">
        <v>5197</v>
      </c>
      <c r="T791">
        <v>-5.282</v>
      </c>
      <c r="U791">
        <v>-0.08</v>
      </c>
      <c r="V791">
        <v>2.367</v>
      </c>
      <c r="W791">
        <v>5.7889999999999997</v>
      </c>
      <c r="X791">
        <v>0</v>
      </c>
      <c r="Y791">
        <v>0</v>
      </c>
      <c r="Z791">
        <v>1E-3</v>
      </c>
      <c r="AA791">
        <v>1E-3</v>
      </c>
    </row>
    <row r="792" spans="2:27">
      <c r="B792">
        <f t="shared" si="191"/>
        <v>11432</v>
      </c>
      <c r="C792">
        <f t="shared" si="176"/>
        <v>1841.4499000000001</v>
      </c>
      <c r="D792" s="55">
        <f t="shared" si="177"/>
        <v>-7.9000000000000001E-2</v>
      </c>
      <c r="E792" s="55">
        <f t="shared" si="178"/>
        <v>6.2</v>
      </c>
      <c r="F792" s="55">
        <f t="shared" si="179"/>
        <v>-0.39500000000000002</v>
      </c>
      <c r="G792" s="55">
        <f t="shared" si="180"/>
        <v>31.000000000000004</v>
      </c>
      <c r="H792" s="260">
        <f t="shared" si="181"/>
        <v>-2.145048855252592E-4</v>
      </c>
      <c r="I792" s="260">
        <f t="shared" si="182"/>
        <v>1.6834560636159585E-2</v>
      </c>
      <c r="K792">
        <f t="shared" si="183"/>
        <v>11432</v>
      </c>
      <c r="S792" t="s">
        <v>5198</v>
      </c>
      <c r="T792">
        <v>-5.6630000000000003</v>
      </c>
      <c r="U792">
        <v>-7.9000000000000001E-2</v>
      </c>
      <c r="V792">
        <v>-2.524</v>
      </c>
      <c r="W792">
        <v>6.2</v>
      </c>
      <c r="X792">
        <v>-1E-3</v>
      </c>
      <c r="Y792">
        <v>0</v>
      </c>
      <c r="Z792">
        <v>1E-3</v>
      </c>
      <c r="AA792">
        <v>1E-3</v>
      </c>
    </row>
    <row r="793" spans="2:27">
      <c r="B793">
        <f t="shared" si="191"/>
        <v>11432</v>
      </c>
      <c r="C793">
        <f t="shared" si="176"/>
        <v>1841.4499000000001</v>
      </c>
      <c r="D793" s="55">
        <f t="shared" si="177"/>
        <v>-7.8E-2</v>
      </c>
      <c r="E793" s="55">
        <f t="shared" si="178"/>
        <v>8.1489999999999991</v>
      </c>
      <c r="F793" s="55">
        <f t="shared" si="179"/>
        <v>-0.39</v>
      </c>
      <c r="G793" s="55">
        <f t="shared" si="180"/>
        <v>40.744999999999997</v>
      </c>
      <c r="H793" s="260">
        <f t="shared" si="181"/>
        <v>-2.117896338097496E-4</v>
      </c>
      <c r="I793" s="260">
        <f t="shared" si="182"/>
        <v>2.2126586229687811E-2</v>
      </c>
      <c r="K793">
        <f t="shared" si="183"/>
        <v>11432</v>
      </c>
      <c r="S793" t="s">
        <v>5199</v>
      </c>
      <c r="T793">
        <v>2.29</v>
      </c>
      <c r="U793">
        <v>-7.8E-2</v>
      </c>
      <c r="V793">
        <v>7.82</v>
      </c>
      <c r="W793">
        <v>8.1489999999999991</v>
      </c>
      <c r="X793">
        <v>1E-3</v>
      </c>
      <c r="Y793">
        <v>0</v>
      </c>
      <c r="Z793">
        <v>-1E-3</v>
      </c>
      <c r="AA793">
        <v>-1E-3</v>
      </c>
    </row>
    <row r="794" spans="2:27">
      <c r="B794">
        <f t="shared" si="191"/>
        <v>11432</v>
      </c>
      <c r="C794">
        <f t="shared" si="176"/>
        <v>1841.4499000000001</v>
      </c>
      <c r="D794" s="55">
        <f t="shared" si="177"/>
        <v>-7.4999999999999997E-2</v>
      </c>
      <c r="E794" s="55">
        <f t="shared" si="178"/>
        <v>8.5449999999999999</v>
      </c>
      <c r="F794" s="55">
        <f t="shared" si="179"/>
        <v>-0.375</v>
      </c>
      <c r="G794" s="55">
        <f t="shared" si="180"/>
        <v>42.725000000000001</v>
      </c>
      <c r="H794" s="260">
        <f t="shared" si="181"/>
        <v>-2.0364387866322076E-4</v>
      </c>
      <c r="I794" s="260">
        <f t="shared" si="182"/>
        <v>2.3201825909029618E-2</v>
      </c>
      <c r="K794">
        <f t="shared" si="183"/>
        <v>11432</v>
      </c>
      <c r="S794" t="s">
        <v>5200</v>
      </c>
      <c r="T794">
        <v>1.022</v>
      </c>
      <c r="U794">
        <v>-7.4999999999999997E-2</v>
      </c>
      <c r="V794">
        <v>-8.4830000000000005</v>
      </c>
      <c r="W794">
        <v>8.5449999999999999</v>
      </c>
      <c r="X794">
        <v>-2E-3</v>
      </c>
      <c r="Y794">
        <v>0</v>
      </c>
      <c r="Z794">
        <v>-1E-3</v>
      </c>
      <c r="AA794">
        <v>-1E-3</v>
      </c>
    </row>
    <row r="795" spans="2:27">
      <c r="B795">
        <f>B794</f>
        <v>11432</v>
      </c>
      <c r="C795">
        <f t="shared" si="176"/>
        <v>1841.4499000000001</v>
      </c>
      <c r="D795" s="55">
        <f t="shared" si="177"/>
        <v>-7.9000000000000001E-2</v>
      </c>
      <c r="E795" s="55">
        <f t="shared" si="178"/>
        <v>8</v>
      </c>
      <c r="F795" s="55">
        <f t="shared" si="179"/>
        <v>-0.39500000000000002</v>
      </c>
      <c r="G795" s="55">
        <f t="shared" si="180"/>
        <v>40</v>
      </c>
      <c r="H795" s="260">
        <f t="shared" si="181"/>
        <v>-2.145048855252592E-4</v>
      </c>
      <c r="I795" s="260">
        <f t="shared" si="182"/>
        <v>2.172201372407688E-2</v>
      </c>
      <c r="K795">
        <f t="shared" si="183"/>
        <v>11432</v>
      </c>
      <c r="S795" t="s">
        <v>5201</v>
      </c>
      <c r="T795">
        <v>-1</v>
      </c>
      <c r="U795">
        <v>-7.9000000000000001E-2</v>
      </c>
      <c r="V795">
        <v>7.9370000000000003</v>
      </c>
      <c r="W795">
        <v>8</v>
      </c>
      <c r="X795">
        <v>1E-3</v>
      </c>
      <c r="Y795">
        <v>0</v>
      </c>
      <c r="Z795">
        <v>0</v>
      </c>
      <c r="AA795">
        <v>0</v>
      </c>
    </row>
    <row r="796" spans="2:27">
      <c r="B796">
        <f t="shared" si="191"/>
        <v>11432</v>
      </c>
      <c r="C796">
        <f t="shared" si="176"/>
        <v>1841.4499000000001</v>
      </c>
      <c r="D796" s="55">
        <f t="shared" si="177"/>
        <v>-7.6999999999999999E-2</v>
      </c>
      <c r="E796" s="55">
        <f t="shared" si="178"/>
        <v>8.6690000000000005</v>
      </c>
      <c r="F796" s="55">
        <f t="shared" si="179"/>
        <v>-0.38500000000000001</v>
      </c>
      <c r="G796" s="55">
        <f t="shared" si="180"/>
        <v>43.345000000000006</v>
      </c>
      <c r="H796" s="260">
        <f t="shared" si="181"/>
        <v>-2.0907438209423997E-4</v>
      </c>
      <c r="I796" s="260">
        <f t="shared" si="182"/>
        <v>2.3538517121752811E-2</v>
      </c>
      <c r="K796">
        <f t="shared" si="183"/>
        <v>11432</v>
      </c>
      <c r="S796" t="s">
        <v>5202</v>
      </c>
      <c r="T796">
        <v>-2.2679999999999998</v>
      </c>
      <c r="U796">
        <v>-7.6999999999999999E-2</v>
      </c>
      <c r="V796">
        <v>-8.3659999999999997</v>
      </c>
      <c r="W796">
        <v>8.6690000000000005</v>
      </c>
      <c r="X796">
        <v>-2E-3</v>
      </c>
      <c r="Y796">
        <v>0</v>
      </c>
      <c r="Z796">
        <v>0</v>
      </c>
      <c r="AA796">
        <v>0</v>
      </c>
    </row>
    <row r="797" spans="2:27">
      <c r="B797">
        <f>R797</f>
        <v>11433</v>
      </c>
      <c r="C797">
        <f t="shared" si="176"/>
        <v>1841.4499000000001</v>
      </c>
      <c r="D797" s="55">
        <f t="shared" si="177"/>
        <v>-3.2000000000000001E-2</v>
      </c>
      <c r="E797" s="55">
        <f t="shared" si="178"/>
        <v>6.0119999999999996</v>
      </c>
      <c r="F797" s="55">
        <f t="shared" si="179"/>
        <v>-0.16</v>
      </c>
      <c r="G797" s="55">
        <f t="shared" si="180"/>
        <v>30.06</v>
      </c>
      <c r="H797" s="260">
        <f t="shared" si="181"/>
        <v>-8.6888054896307524E-5</v>
      </c>
      <c r="I797" s="260">
        <f t="shared" si="182"/>
        <v>1.6324093313643775E-2</v>
      </c>
      <c r="K797">
        <f t="shared" si="183"/>
        <v>11433</v>
      </c>
      <c r="R797">
        <v>11433</v>
      </c>
      <c r="S797" t="s">
        <v>5195</v>
      </c>
      <c r="T797">
        <v>5.76</v>
      </c>
      <c r="U797">
        <v>-3.2000000000000001E-2</v>
      </c>
      <c r="V797">
        <v>1.722</v>
      </c>
      <c r="W797">
        <v>6.0119999999999996</v>
      </c>
      <c r="X797">
        <v>1E-3</v>
      </c>
      <c r="Y797">
        <v>0</v>
      </c>
      <c r="Z797">
        <v>0</v>
      </c>
      <c r="AA797">
        <v>-1E-3</v>
      </c>
    </row>
    <row r="798" spans="2:27">
      <c r="B798">
        <f>B797</f>
        <v>11433</v>
      </c>
      <c r="C798">
        <f t="shared" ref="C798:C820" si="192">VLOOKUP(B798,$M$28:$O$126,3,0)</f>
        <v>1841.4499000000001</v>
      </c>
      <c r="D798" s="55">
        <f t="shared" ref="D798:D820" si="193">U798</f>
        <v>-3.1E-2</v>
      </c>
      <c r="E798" s="55">
        <f t="shared" ref="E798:E820" si="194">W798</f>
        <v>6.1390000000000002</v>
      </c>
      <c r="F798" s="55">
        <f t="shared" ref="F798:F820" si="195">$D$24*D798/$D$25</f>
        <v>-0.155</v>
      </c>
      <c r="G798" s="55">
        <f t="shared" ref="G798:G820" si="196">$D$24*E798/$D$25</f>
        <v>30.695000000000004</v>
      </c>
      <c r="H798" s="260">
        <f t="shared" ref="H798:H820" si="197">F798/C798</f>
        <v>-8.4172803180797905E-5</v>
      </c>
      <c r="I798" s="260">
        <f t="shared" ref="I798:I820" si="198">G798/C798</f>
        <v>1.6668930281513498E-2</v>
      </c>
      <c r="K798">
        <f t="shared" ref="K798:K820" si="199">B798</f>
        <v>11433</v>
      </c>
      <c r="S798" t="s">
        <v>5196</v>
      </c>
      <c r="T798">
        <v>5.3760000000000003</v>
      </c>
      <c r="U798">
        <v>-3.1E-2</v>
      </c>
      <c r="V798">
        <v>-2.9630000000000001</v>
      </c>
      <c r="W798">
        <v>6.1390000000000002</v>
      </c>
      <c r="X798">
        <v>-2E-3</v>
      </c>
      <c r="Y798">
        <v>0</v>
      </c>
      <c r="Z798">
        <v>-1E-3</v>
      </c>
      <c r="AA798">
        <v>-1E-3</v>
      </c>
    </row>
    <row r="799" spans="2:27">
      <c r="B799">
        <f t="shared" ref="B799:B804" si="200">B798</f>
        <v>11433</v>
      </c>
      <c r="C799">
        <f t="shared" si="192"/>
        <v>1841.4499000000001</v>
      </c>
      <c r="D799" s="55">
        <f t="shared" si="193"/>
        <v>-2.7E-2</v>
      </c>
      <c r="E799" s="55">
        <f t="shared" si="194"/>
        <v>5.7119999999999997</v>
      </c>
      <c r="F799" s="55">
        <f t="shared" si="195"/>
        <v>-0.13500000000000001</v>
      </c>
      <c r="G799" s="55">
        <f t="shared" si="196"/>
        <v>28.56</v>
      </c>
      <c r="H799" s="260">
        <f t="shared" si="197"/>
        <v>-7.3311796318759471E-5</v>
      </c>
      <c r="I799" s="260">
        <f t="shared" si="198"/>
        <v>1.5509517798990891E-2</v>
      </c>
      <c r="K799">
        <f t="shared" si="199"/>
        <v>11433</v>
      </c>
      <c r="S799" t="s">
        <v>5197</v>
      </c>
      <c r="T799">
        <v>-5.2009999999999996</v>
      </c>
      <c r="U799">
        <v>-2.7E-2</v>
      </c>
      <c r="V799">
        <v>2.3620000000000001</v>
      </c>
      <c r="W799">
        <v>5.7119999999999997</v>
      </c>
      <c r="X799">
        <v>1E-3</v>
      </c>
      <c r="Y799">
        <v>0</v>
      </c>
      <c r="Z799">
        <v>4.0000000000000001E-3</v>
      </c>
      <c r="AA799">
        <v>4.0000000000000001E-3</v>
      </c>
    </row>
    <row r="800" spans="2:27">
      <c r="B800">
        <f t="shared" si="200"/>
        <v>11433</v>
      </c>
      <c r="C800">
        <f t="shared" si="192"/>
        <v>1841.4499000000001</v>
      </c>
      <c r="D800" s="55">
        <f t="shared" si="193"/>
        <v>-2.5999999999999999E-2</v>
      </c>
      <c r="E800" s="55">
        <f t="shared" si="194"/>
        <v>6.048</v>
      </c>
      <c r="F800" s="55">
        <f t="shared" si="195"/>
        <v>-0.13</v>
      </c>
      <c r="G800" s="55">
        <f t="shared" si="196"/>
        <v>30.24</v>
      </c>
      <c r="H800" s="260">
        <f t="shared" si="197"/>
        <v>-7.0596544603249866E-5</v>
      </c>
      <c r="I800" s="260">
        <f t="shared" si="198"/>
        <v>1.6421842375402122E-2</v>
      </c>
      <c r="K800">
        <f t="shared" si="199"/>
        <v>11433</v>
      </c>
      <c r="S800" t="s">
        <v>5198</v>
      </c>
      <c r="T800">
        <v>-5.585</v>
      </c>
      <c r="U800">
        <v>-2.5999999999999999E-2</v>
      </c>
      <c r="V800">
        <v>-2.3220000000000001</v>
      </c>
      <c r="W800">
        <v>6.048</v>
      </c>
      <c r="X800">
        <v>-1E-3</v>
      </c>
      <c r="Y800">
        <v>0</v>
      </c>
      <c r="Z800">
        <v>4.0000000000000001E-3</v>
      </c>
      <c r="AA800">
        <v>4.0000000000000001E-3</v>
      </c>
    </row>
    <row r="801" spans="2:27">
      <c r="B801">
        <f t="shared" si="200"/>
        <v>11433</v>
      </c>
      <c r="C801">
        <f t="shared" si="192"/>
        <v>1841.4499000000001</v>
      </c>
      <c r="D801" s="55">
        <f t="shared" si="193"/>
        <v>-3.2000000000000001E-2</v>
      </c>
      <c r="E801" s="55">
        <f t="shared" si="194"/>
        <v>7.7809999999999997</v>
      </c>
      <c r="F801" s="55">
        <f t="shared" si="195"/>
        <v>-0.16</v>
      </c>
      <c r="G801" s="55">
        <f t="shared" si="196"/>
        <v>38.905000000000001</v>
      </c>
      <c r="H801" s="260">
        <f t="shared" si="197"/>
        <v>-8.6888054896307524E-5</v>
      </c>
      <c r="I801" s="260">
        <f t="shared" si="198"/>
        <v>2.1127373598380277E-2</v>
      </c>
      <c r="K801">
        <f t="shared" si="199"/>
        <v>11433</v>
      </c>
      <c r="S801" t="s">
        <v>5199</v>
      </c>
      <c r="T801">
        <v>2.371</v>
      </c>
      <c r="U801">
        <v>-3.2000000000000001E-2</v>
      </c>
      <c r="V801">
        <v>7.4109999999999996</v>
      </c>
      <c r="W801">
        <v>7.7809999999999997</v>
      </c>
      <c r="X801">
        <v>3.0000000000000001E-3</v>
      </c>
      <c r="Y801">
        <v>0</v>
      </c>
      <c r="Z801">
        <v>1E-3</v>
      </c>
      <c r="AA801">
        <v>1E-3</v>
      </c>
    </row>
    <row r="802" spans="2:27">
      <c r="B802">
        <f t="shared" si="200"/>
        <v>11433</v>
      </c>
      <c r="C802">
        <f t="shared" si="192"/>
        <v>1841.4499000000001</v>
      </c>
      <c r="D802" s="55">
        <f t="shared" si="193"/>
        <v>-2.7E-2</v>
      </c>
      <c r="E802" s="55">
        <f t="shared" si="194"/>
        <v>8.2759999999999998</v>
      </c>
      <c r="F802" s="55">
        <f t="shared" si="195"/>
        <v>-0.13500000000000001</v>
      </c>
      <c r="G802" s="55">
        <f t="shared" si="196"/>
        <v>41.38</v>
      </c>
      <c r="H802" s="260">
        <f t="shared" si="197"/>
        <v>-7.3311796318759471E-5</v>
      </c>
      <c r="I802" s="260">
        <f t="shared" si="198"/>
        <v>2.2471423197557534E-2</v>
      </c>
      <c r="K802">
        <f t="shared" si="199"/>
        <v>11433</v>
      </c>
      <c r="S802" t="s">
        <v>5200</v>
      </c>
      <c r="T802">
        <v>1.0920000000000001</v>
      </c>
      <c r="U802">
        <v>-2.7E-2</v>
      </c>
      <c r="V802">
        <v>-8.2040000000000006</v>
      </c>
      <c r="W802">
        <v>8.2759999999999998</v>
      </c>
      <c r="X802">
        <v>-4.0000000000000001E-3</v>
      </c>
      <c r="Y802">
        <v>0</v>
      </c>
      <c r="Z802">
        <v>1E-3</v>
      </c>
      <c r="AA802">
        <v>1E-3</v>
      </c>
    </row>
    <row r="803" spans="2:27">
      <c r="B803">
        <f>B802</f>
        <v>11433</v>
      </c>
      <c r="C803">
        <f t="shared" si="192"/>
        <v>1841.4499000000001</v>
      </c>
      <c r="D803" s="55">
        <f t="shared" si="193"/>
        <v>-3.1E-2</v>
      </c>
      <c r="E803" s="55">
        <f t="shared" si="194"/>
        <v>7.6580000000000004</v>
      </c>
      <c r="F803" s="55">
        <f t="shared" si="195"/>
        <v>-0.155</v>
      </c>
      <c r="G803" s="55">
        <f t="shared" si="196"/>
        <v>38.29</v>
      </c>
      <c r="H803" s="260">
        <f t="shared" si="197"/>
        <v>-8.4172803180797905E-5</v>
      </c>
      <c r="I803" s="260">
        <f t="shared" si="198"/>
        <v>2.0793397637372594E-2</v>
      </c>
      <c r="K803">
        <f t="shared" si="199"/>
        <v>11433</v>
      </c>
      <c r="S803" t="s">
        <v>5201</v>
      </c>
      <c r="T803">
        <v>-0.91700000000000004</v>
      </c>
      <c r="U803">
        <v>-3.1E-2</v>
      </c>
      <c r="V803">
        <v>7.6029999999999998</v>
      </c>
      <c r="W803">
        <v>7.6580000000000004</v>
      </c>
      <c r="X803">
        <v>3.0000000000000001E-3</v>
      </c>
      <c r="Y803">
        <v>0</v>
      </c>
      <c r="Z803">
        <v>3.0000000000000001E-3</v>
      </c>
      <c r="AA803">
        <v>3.0000000000000001E-3</v>
      </c>
    </row>
    <row r="804" spans="2:27">
      <c r="B804">
        <f t="shared" si="200"/>
        <v>11433</v>
      </c>
      <c r="C804">
        <f t="shared" si="192"/>
        <v>1841.4499000000001</v>
      </c>
      <c r="D804" s="55">
        <f t="shared" si="193"/>
        <v>-2.5999999999999999E-2</v>
      </c>
      <c r="E804" s="55">
        <f t="shared" si="194"/>
        <v>8.3070000000000004</v>
      </c>
      <c r="F804" s="55">
        <f t="shared" si="195"/>
        <v>-0.13</v>
      </c>
      <c r="G804" s="55">
        <f t="shared" si="196"/>
        <v>41.535000000000004</v>
      </c>
      <c r="H804" s="260">
        <f t="shared" si="197"/>
        <v>-7.0596544603249866E-5</v>
      </c>
      <c r="I804" s="260">
        <f t="shared" si="198"/>
        <v>2.2555596000738334E-2</v>
      </c>
      <c r="K804">
        <f t="shared" si="199"/>
        <v>11433</v>
      </c>
      <c r="S804" t="s">
        <v>5202</v>
      </c>
      <c r="T804">
        <v>-2.1960000000000002</v>
      </c>
      <c r="U804">
        <v>-2.5999999999999999E-2</v>
      </c>
      <c r="V804">
        <v>-8.0120000000000005</v>
      </c>
      <c r="W804">
        <v>8.3070000000000004</v>
      </c>
      <c r="X804">
        <v>-4.0000000000000001E-3</v>
      </c>
      <c r="Y804">
        <v>0</v>
      </c>
      <c r="Z804">
        <v>2E-3</v>
      </c>
      <c r="AA804">
        <v>2E-3</v>
      </c>
    </row>
    <row r="805" spans="2:27">
      <c r="B805">
        <f>R805</f>
        <v>11914</v>
      </c>
      <c r="C805">
        <f t="shared" si="192"/>
        <v>1881.4001000000001</v>
      </c>
      <c r="D805" s="55">
        <f t="shared" si="193"/>
        <v>-6.5000000000000002E-2</v>
      </c>
      <c r="E805" s="55">
        <f t="shared" si="194"/>
        <v>5.9450000000000003</v>
      </c>
      <c r="F805" s="55">
        <f t="shared" si="195"/>
        <v>-0.32500000000000001</v>
      </c>
      <c r="G805" s="55">
        <f t="shared" si="196"/>
        <v>29.725000000000001</v>
      </c>
      <c r="H805" s="260">
        <f t="shared" si="197"/>
        <v>-1.7274369231722695E-4</v>
      </c>
      <c r="I805" s="260">
        <f t="shared" si="198"/>
        <v>1.5799403858860219E-2</v>
      </c>
      <c r="K805">
        <f t="shared" si="199"/>
        <v>11914</v>
      </c>
      <c r="R805">
        <v>11914</v>
      </c>
      <c r="S805" t="s">
        <v>5195</v>
      </c>
      <c r="T805">
        <v>5.8689999999999998</v>
      </c>
      <c r="U805">
        <v>-6.5000000000000002E-2</v>
      </c>
      <c r="V805">
        <v>0.94599999999999995</v>
      </c>
      <c r="W805">
        <v>5.9450000000000003</v>
      </c>
      <c r="X805">
        <v>0</v>
      </c>
      <c r="Y805">
        <v>0</v>
      </c>
      <c r="Z805">
        <v>-4.0000000000000001E-3</v>
      </c>
      <c r="AA805">
        <v>-5.0000000000000001E-3</v>
      </c>
    </row>
    <row r="806" spans="2:27">
      <c r="B806">
        <f>B805</f>
        <v>11914</v>
      </c>
      <c r="C806">
        <f t="shared" si="192"/>
        <v>1881.4001000000001</v>
      </c>
      <c r="D806" s="55">
        <f t="shared" si="193"/>
        <v>-6.7000000000000004E-2</v>
      </c>
      <c r="E806" s="55">
        <f t="shared" si="194"/>
        <v>5.6509999999999998</v>
      </c>
      <c r="F806" s="55">
        <f t="shared" si="195"/>
        <v>-0.33500000000000002</v>
      </c>
      <c r="G806" s="55">
        <f t="shared" si="196"/>
        <v>28.254999999999999</v>
      </c>
      <c r="H806" s="260">
        <f t="shared" si="197"/>
        <v>-1.7805888285006471E-4</v>
      </c>
      <c r="I806" s="260">
        <f t="shared" si="198"/>
        <v>1.5018070850533067E-2</v>
      </c>
      <c r="K806">
        <f t="shared" si="199"/>
        <v>11914</v>
      </c>
      <c r="S806" t="s">
        <v>5196</v>
      </c>
      <c r="T806">
        <v>5.5730000000000004</v>
      </c>
      <c r="U806">
        <v>-6.7000000000000004E-2</v>
      </c>
      <c r="V806">
        <v>-0.93400000000000005</v>
      </c>
      <c r="W806">
        <v>5.6509999999999998</v>
      </c>
      <c r="X806">
        <v>0</v>
      </c>
      <c r="Y806">
        <v>0</v>
      </c>
      <c r="Z806">
        <v>-4.0000000000000001E-3</v>
      </c>
      <c r="AA806">
        <v>-5.0000000000000001E-3</v>
      </c>
    </row>
    <row r="807" spans="2:27">
      <c r="B807">
        <f t="shared" ref="B807:B812" si="201">B806</f>
        <v>11914</v>
      </c>
      <c r="C807">
        <f t="shared" si="192"/>
        <v>1881.4001000000001</v>
      </c>
      <c r="D807" s="55">
        <f t="shared" si="193"/>
        <v>-7.0000000000000007E-2</v>
      </c>
      <c r="E807" s="55">
        <f t="shared" si="194"/>
        <v>5.5949999999999998</v>
      </c>
      <c r="F807" s="55">
        <f t="shared" si="195"/>
        <v>-0.35000000000000003</v>
      </c>
      <c r="G807" s="55">
        <f t="shared" si="196"/>
        <v>27.975000000000001</v>
      </c>
      <c r="H807" s="260">
        <f t="shared" si="197"/>
        <v>-1.8603166864932134E-4</v>
      </c>
      <c r="I807" s="260">
        <f t="shared" si="198"/>
        <v>1.4869245515613612E-2</v>
      </c>
      <c r="K807">
        <f t="shared" si="199"/>
        <v>11914</v>
      </c>
      <c r="S807" t="s">
        <v>5197</v>
      </c>
      <c r="T807">
        <v>-5.5510000000000002</v>
      </c>
      <c r="U807">
        <v>-7.0000000000000007E-2</v>
      </c>
      <c r="V807">
        <v>0.69899999999999995</v>
      </c>
      <c r="W807">
        <v>5.5949999999999998</v>
      </c>
      <c r="X807">
        <v>0</v>
      </c>
      <c r="Y807">
        <v>1E-3</v>
      </c>
      <c r="Z807">
        <v>-3.0000000000000001E-3</v>
      </c>
      <c r="AA807">
        <v>-3.0000000000000001E-3</v>
      </c>
    </row>
    <row r="808" spans="2:27">
      <c r="B808">
        <f t="shared" si="201"/>
        <v>11914</v>
      </c>
      <c r="C808">
        <f t="shared" si="192"/>
        <v>1881.4001000000001</v>
      </c>
      <c r="D808" s="55">
        <f t="shared" si="193"/>
        <v>-7.1999999999999995E-2</v>
      </c>
      <c r="E808" s="55">
        <f t="shared" si="194"/>
        <v>5.9660000000000002</v>
      </c>
      <c r="F808" s="55">
        <f t="shared" si="195"/>
        <v>-0.36</v>
      </c>
      <c r="G808" s="55">
        <f t="shared" si="196"/>
        <v>29.830000000000002</v>
      </c>
      <c r="H808" s="260">
        <f t="shared" si="197"/>
        <v>-1.9134685918215905E-4</v>
      </c>
      <c r="I808" s="260">
        <f t="shared" si="198"/>
        <v>1.5855213359455014E-2</v>
      </c>
      <c r="K808">
        <f t="shared" si="199"/>
        <v>11914</v>
      </c>
      <c r="S808" t="s">
        <v>5198</v>
      </c>
      <c r="T808">
        <v>-5.8479999999999999</v>
      </c>
      <c r="U808">
        <v>-7.1999999999999995E-2</v>
      </c>
      <c r="V808">
        <v>-1.18</v>
      </c>
      <c r="W808">
        <v>5.9660000000000002</v>
      </c>
      <c r="X808">
        <v>0</v>
      </c>
      <c r="Y808">
        <v>0</v>
      </c>
      <c r="Z808">
        <v>-3.0000000000000001E-3</v>
      </c>
      <c r="AA808">
        <v>-3.0000000000000001E-3</v>
      </c>
    </row>
    <row r="809" spans="2:27">
      <c r="B809">
        <f t="shared" si="201"/>
        <v>11914</v>
      </c>
      <c r="C809">
        <f t="shared" si="192"/>
        <v>1881.4001000000001</v>
      </c>
      <c r="D809" s="55">
        <f t="shared" si="193"/>
        <v>-6.5000000000000002E-2</v>
      </c>
      <c r="E809" s="55">
        <f t="shared" si="194"/>
        <v>3.774</v>
      </c>
      <c r="F809" s="55">
        <f t="shared" si="195"/>
        <v>-0.32500000000000001</v>
      </c>
      <c r="G809" s="55">
        <f t="shared" si="196"/>
        <v>18.87</v>
      </c>
      <c r="H809" s="260">
        <f t="shared" si="197"/>
        <v>-1.7274369231722695E-4</v>
      </c>
      <c r="I809" s="260">
        <f t="shared" si="198"/>
        <v>1.0029764535464837E-2</v>
      </c>
      <c r="K809">
        <f t="shared" si="199"/>
        <v>11914</v>
      </c>
      <c r="S809" t="s">
        <v>5199</v>
      </c>
      <c r="T809">
        <v>2.2189999999999999</v>
      </c>
      <c r="U809">
        <v>-6.5000000000000002E-2</v>
      </c>
      <c r="V809">
        <v>3.052</v>
      </c>
      <c r="W809">
        <v>3.774</v>
      </c>
      <c r="X809">
        <v>0</v>
      </c>
      <c r="Y809">
        <v>1E-3</v>
      </c>
      <c r="Z809">
        <v>-4.0000000000000001E-3</v>
      </c>
      <c r="AA809">
        <v>-4.0000000000000001E-3</v>
      </c>
    </row>
    <row r="810" spans="2:27">
      <c r="B810">
        <f t="shared" si="201"/>
        <v>11914</v>
      </c>
      <c r="C810">
        <f t="shared" si="192"/>
        <v>1881.4001000000001</v>
      </c>
      <c r="D810" s="55">
        <f t="shared" si="193"/>
        <v>-7.0999999999999994E-2</v>
      </c>
      <c r="E810" s="55">
        <f t="shared" si="194"/>
        <v>3.4409999999999998</v>
      </c>
      <c r="F810" s="55">
        <f t="shared" si="195"/>
        <v>-0.35499999999999998</v>
      </c>
      <c r="G810" s="55">
        <f t="shared" si="196"/>
        <v>17.205000000000002</v>
      </c>
      <c r="H810" s="260">
        <f t="shared" si="197"/>
        <v>-1.8868926391574017E-4</v>
      </c>
      <c r="I810" s="260">
        <f t="shared" si="198"/>
        <v>9.1447853117473527E-3</v>
      </c>
      <c r="K810">
        <f t="shared" si="199"/>
        <v>11914</v>
      </c>
      <c r="S810" t="s">
        <v>5200</v>
      </c>
      <c r="T810">
        <v>1.2290000000000001</v>
      </c>
      <c r="U810">
        <v>-7.0999999999999994E-2</v>
      </c>
      <c r="V810">
        <v>-3.2130000000000001</v>
      </c>
      <c r="W810">
        <v>3.4409999999999998</v>
      </c>
      <c r="X810">
        <v>0</v>
      </c>
      <c r="Y810">
        <v>-1E-3</v>
      </c>
      <c r="Z810">
        <v>-4.0000000000000001E-3</v>
      </c>
      <c r="AA810">
        <v>-4.0000000000000001E-3</v>
      </c>
    </row>
    <row r="811" spans="2:27">
      <c r="B811">
        <f>B810</f>
        <v>11914</v>
      </c>
      <c r="C811">
        <f t="shared" si="192"/>
        <v>1881.4001000000001</v>
      </c>
      <c r="D811" s="55">
        <f t="shared" si="193"/>
        <v>-6.7000000000000004E-2</v>
      </c>
      <c r="E811" s="55">
        <f t="shared" si="194"/>
        <v>3.214</v>
      </c>
      <c r="F811" s="55">
        <f t="shared" si="195"/>
        <v>-0.33500000000000002</v>
      </c>
      <c r="G811" s="55">
        <f t="shared" si="196"/>
        <v>16.07</v>
      </c>
      <c r="H811" s="260">
        <f t="shared" si="197"/>
        <v>-1.7805888285006471E-4</v>
      </c>
      <c r="I811" s="260">
        <f t="shared" si="198"/>
        <v>8.5415111862702682E-3</v>
      </c>
      <c r="K811">
        <f t="shared" si="199"/>
        <v>11914</v>
      </c>
      <c r="S811" t="s">
        <v>5201</v>
      </c>
      <c r="T811">
        <v>-1.208</v>
      </c>
      <c r="U811">
        <v>-6.7000000000000004E-2</v>
      </c>
      <c r="V811">
        <v>2.9780000000000002</v>
      </c>
      <c r="W811">
        <v>3.214</v>
      </c>
      <c r="X811">
        <v>0</v>
      </c>
      <c r="Y811">
        <v>1E-3</v>
      </c>
      <c r="Z811">
        <v>-4.0000000000000001E-3</v>
      </c>
      <c r="AA811">
        <v>-4.0000000000000001E-3</v>
      </c>
    </row>
    <row r="812" spans="2:27">
      <c r="B812">
        <f t="shared" si="201"/>
        <v>11914</v>
      </c>
      <c r="C812">
        <f t="shared" si="192"/>
        <v>1881.4001000000001</v>
      </c>
      <c r="D812" s="55">
        <f t="shared" si="193"/>
        <v>-7.1999999999999995E-2</v>
      </c>
      <c r="E812" s="55">
        <f t="shared" si="194"/>
        <v>3.9540000000000002</v>
      </c>
      <c r="F812" s="55">
        <f t="shared" si="195"/>
        <v>-0.36</v>
      </c>
      <c r="G812" s="55">
        <f t="shared" si="196"/>
        <v>19.77</v>
      </c>
      <c r="H812" s="260">
        <f t="shared" si="197"/>
        <v>-1.9134685918215905E-4</v>
      </c>
      <c r="I812" s="260">
        <f t="shared" si="198"/>
        <v>1.0508131683420236E-2</v>
      </c>
      <c r="K812">
        <f t="shared" si="199"/>
        <v>11914</v>
      </c>
      <c r="S812" t="s">
        <v>5202</v>
      </c>
      <c r="T812">
        <v>-2.1970000000000001</v>
      </c>
      <c r="U812">
        <v>-7.1999999999999995E-2</v>
      </c>
      <c r="V812">
        <v>-3.2869999999999999</v>
      </c>
      <c r="W812">
        <v>3.9540000000000002</v>
      </c>
      <c r="X812">
        <v>0</v>
      </c>
      <c r="Y812">
        <v>-1E-3</v>
      </c>
      <c r="Z812">
        <v>-4.0000000000000001E-3</v>
      </c>
      <c r="AA812">
        <v>-4.0000000000000001E-3</v>
      </c>
    </row>
    <row r="813" spans="2:27">
      <c r="B813">
        <f>R813</f>
        <v>12515</v>
      </c>
      <c r="C813">
        <f t="shared" si="192"/>
        <v>1931.34</v>
      </c>
      <c r="D813" s="55">
        <f t="shared" si="193"/>
        <v>-7.1999999999999995E-2</v>
      </c>
      <c r="E813" s="55">
        <f t="shared" si="194"/>
        <v>5.7370000000000001</v>
      </c>
      <c r="F813" s="55">
        <f t="shared" si="195"/>
        <v>-0.36</v>
      </c>
      <c r="G813" s="55">
        <f t="shared" si="196"/>
        <v>28.684999999999999</v>
      </c>
      <c r="H813" s="260">
        <f t="shared" si="197"/>
        <v>-1.8639908043120322E-4</v>
      </c>
      <c r="I813" s="260">
        <f t="shared" si="198"/>
        <v>1.4852382283802956E-2</v>
      </c>
      <c r="K813">
        <f t="shared" si="199"/>
        <v>12515</v>
      </c>
      <c r="R813">
        <v>12515</v>
      </c>
      <c r="S813" t="s">
        <v>5195</v>
      </c>
      <c r="T813">
        <v>5.6639999999999997</v>
      </c>
      <c r="U813">
        <v>-7.1999999999999995E-2</v>
      </c>
      <c r="V813">
        <v>0.90900000000000003</v>
      </c>
      <c r="W813">
        <v>5.7370000000000001</v>
      </c>
      <c r="X813">
        <v>0</v>
      </c>
      <c r="Y813">
        <v>0</v>
      </c>
      <c r="Z813">
        <v>-4.0000000000000001E-3</v>
      </c>
      <c r="AA813">
        <v>-4.0000000000000001E-3</v>
      </c>
    </row>
    <row r="814" spans="2:27">
      <c r="B814">
        <f>B813</f>
        <v>12515</v>
      </c>
      <c r="C814">
        <f t="shared" si="192"/>
        <v>1931.34</v>
      </c>
      <c r="D814" s="55">
        <f t="shared" si="193"/>
        <v>-7.5999999999999998E-2</v>
      </c>
      <c r="E814" s="55">
        <f t="shared" si="194"/>
        <v>5.56</v>
      </c>
      <c r="F814" s="55">
        <f t="shared" si="195"/>
        <v>-0.38</v>
      </c>
      <c r="G814" s="55">
        <f t="shared" si="196"/>
        <v>27.8</v>
      </c>
      <c r="H814" s="260">
        <f t="shared" si="197"/>
        <v>-1.9675458489960341E-4</v>
      </c>
      <c r="I814" s="260">
        <f t="shared" si="198"/>
        <v>1.4394151211076249E-2</v>
      </c>
      <c r="K814">
        <f t="shared" si="199"/>
        <v>12515</v>
      </c>
      <c r="S814" t="s">
        <v>5196</v>
      </c>
      <c r="T814">
        <v>5.48</v>
      </c>
      <c r="U814">
        <v>-7.5999999999999998E-2</v>
      </c>
      <c r="V814">
        <v>-0.93700000000000006</v>
      </c>
      <c r="W814">
        <v>5.56</v>
      </c>
      <c r="X814">
        <v>0</v>
      </c>
      <c r="Y814">
        <v>0</v>
      </c>
      <c r="Z814">
        <v>-4.0000000000000001E-3</v>
      </c>
      <c r="AA814">
        <v>-4.0000000000000001E-3</v>
      </c>
    </row>
    <row r="815" spans="2:27">
      <c r="B815">
        <f t="shared" ref="B815:B820" si="202">B814</f>
        <v>12515</v>
      </c>
      <c r="C815">
        <f t="shared" si="192"/>
        <v>1931.34</v>
      </c>
      <c r="D815" s="55">
        <f t="shared" si="193"/>
        <v>-6.8000000000000005E-2</v>
      </c>
      <c r="E815" s="55">
        <f t="shared" si="194"/>
        <v>5.3460000000000001</v>
      </c>
      <c r="F815" s="55">
        <f t="shared" si="195"/>
        <v>-0.34</v>
      </c>
      <c r="G815" s="55">
        <f t="shared" si="196"/>
        <v>26.73</v>
      </c>
      <c r="H815" s="260">
        <f t="shared" si="197"/>
        <v>-1.7604357596280305E-4</v>
      </c>
      <c r="I815" s="260">
        <f t="shared" si="198"/>
        <v>1.3840131722016839E-2</v>
      </c>
      <c r="K815">
        <f t="shared" si="199"/>
        <v>12515</v>
      </c>
      <c r="S815" t="s">
        <v>5197</v>
      </c>
      <c r="T815">
        <v>-5.28</v>
      </c>
      <c r="U815">
        <v>-6.8000000000000005E-2</v>
      </c>
      <c r="V815">
        <v>0.83399999999999996</v>
      </c>
      <c r="W815">
        <v>5.3460000000000001</v>
      </c>
      <c r="X815">
        <v>0</v>
      </c>
      <c r="Y815">
        <v>0</v>
      </c>
      <c r="Z815">
        <v>-3.0000000000000001E-3</v>
      </c>
      <c r="AA815">
        <v>-3.0000000000000001E-3</v>
      </c>
    </row>
    <row r="816" spans="2:27">
      <c r="B816">
        <f t="shared" si="202"/>
        <v>12515</v>
      </c>
      <c r="C816">
        <f t="shared" si="192"/>
        <v>1931.34</v>
      </c>
      <c r="D816" s="55">
        <f t="shared" si="193"/>
        <v>-7.1999999999999995E-2</v>
      </c>
      <c r="E816" s="55">
        <f t="shared" si="194"/>
        <v>5.5579999999999998</v>
      </c>
      <c r="F816" s="55">
        <f t="shared" si="195"/>
        <v>-0.36</v>
      </c>
      <c r="G816" s="55">
        <f t="shared" si="196"/>
        <v>27.79</v>
      </c>
      <c r="H816" s="260">
        <f t="shared" si="197"/>
        <v>-1.8639908043120322E-4</v>
      </c>
      <c r="I816" s="260">
        <f t="shared" si="198"/>
        <v>1.4388973458842047E-2</v>
      </c>
      <c r="K816">
        <f t="shared" si="199"/>
        <v>12515</v>
      </c>
      <c r="S816" t="s">
        <v>5198</v>
      </c>
      <c r="T816">
        <v>-5.4640000000000004</v>
      </c>
      <c r="U816">
        <v>-7.1999999999999995E-2</v>
      </c>
      <c r="V816">
        <v>-1.012</v>
      </c>
      <c r="W816">
        <v>5.5579999999999998</v>
      </c>
      <c r="X816">
        <v>-1E-3</v>
      </c>
      <c r="Y816">
        <v>-1E-3</v>
      </c>
      <c r="Z816">
        <v>-3.0000000000000001E-3</v>
      </c>
      <c r="AA816">
        <v>-3.0000000000000001E-3</v>
      </c>
    </row>
    <row r="817" spans="2:27">
      <c r="B817">
        <f t="shared" si="202"/>
        <v>12515</v>
      </c>
      <c r="C817">
        <f t="shared" si="192"/>
        <v>1931.34</v>
      </c>
      <c r="D817" s="55">
        <f t="shared" si="193"/>
        <v>-6.6000000000000003E-2</v>
      </c>
      <c r="E817" s="55">
        <f t="shared" si="194"/>
        <v>3.6640000000000001</v>
      </c>
      <c r="F817" s="55">
        <f t="shared" si="195"/>
        <v>-0.33</v>
      </c>
      <c r="G817" s="55">
        <f t="shared" si="196"/>
        <v>18.320000000000004</v>
      </c>
      <c r="H817" s="260">
        <f t="shared" si="197"/>
        <v>-1.7086582372860296E-4</v>
      </c>
      <c r="I817" s="260">
        <f t="shared" si="198"/>
        <v>9.4856420930545648E-3</v>
      </c>
      <c r="K817">
        <f t="shared" si="199"/>
        <v>12515</v>
      </c>
      <c r="S817" t="s">
        <v>5199</v>
      </c>
      <c r="T817">
        <v>2.0489999999999999</v>
      </c>
      <c r="U817">
        <v>-6.6000000000000003E-2</v>
      </c>
      <c r="V817">
        <v>3.0369999999999999</v>
      </c>
      <c r="W817">
        <v>3.6640000000000001</v>
      </c>
      <c r="X817">
        <v>0</v>
      </c>
      <c r="Y817">
        <v>1E-3</v>
      </c>
      <c r="Z817">
        <v>-4.0000000000000001E-3</v>
      </c>
      <c r="AA817">
        <v>-4.0000000000000001E-3</v>
      </c>
    </row>
    <row r="818" spans="2:27">
      <c r="B818">
        <f t="shared" si="202"/>
        <v>12515</v>
      </c>
      <c r="C818">
        <f t="shared" si="192"/>
        <v>1931.34</v>
      </c>
      <c r="D818" s="55">
        <f t="shared" si="193"/>
        <v>-7.9000000000000001E-2</v>
      </c>
      <c r="E818" s="55">
        <f t="shared" si="194"/>
        <v>3.4329999999999998</v>
      </c>
      <c r="F818" s="55">
        <f t="shared" si="195"/>
        <v>-0.39500000000000002</v>
      </c>
      <c r="G818" s="55">
        <f t="shared" si="196"/>
        <v>17.164999999999999</v>
      </c>
      <c r="H818" s="260">
        <f t="shared" si="197"/>
        <v>-2.0452121325090352E-4</v>
      </c>
      <c r="I818" s="260">
        <f t="shared" si="198"/>
        <v>8.8876117100044529E-3</v>
      </c>
      <c r="K818">
        <f t="shared" si="199"/>
        <v>12515</v>
      </c>
      <c r="S818" t="s">
        <v>5200</v>
      </c>
      <c r="T818">
        <v>1.4339999999999999</v>
      </c>
      <c r="U818">
        <v>-7.9000000000000001E-2</v>
      </c>
      <c r="V818">
        <v>-3.1179999999999999</v>
      </c>
      <c r="W818">
        <v>3.4329999999999998</v>
      </c>
      <c r="X818">
        <v>-1E-3</v>
      </c>
      <c r="Y818">
        <v>-1E-3</v>
      </c>
      <c r="Z818">
        <v>-3.0000000000000001E-3</v>
      </c>
      <c r="AA818">
        <v>-4.0000000000000001E-3</v>
      </c>
    </row>
    <row r="819" spans="2:27">
      <c r="B819">
        <f>B818</f>
        <v>12515</v>
      </c>
      <c r="C819">
        <f t="shared" si="192"/>
        <v>1931.34</v>
      </c>
      <c r="D819" s="55">
        <f t="shared" si="193"/>
        <v>-6.5000000000000002E-2</v>
      </c>
      <c r="E819" s="55">
        <f t="shared" si="194"/>
        <v>3.258</v>
      </c>
      <c r="F819" s="55">
        <f t="shared" si="195"/>
        <v>-0.32500000000000001</v>
      </c>
      <c r="G819" s="55">
        <f t="shared" si="196"/>
        <v>16.290000000000003</v>
      </c>
      <c r="H819" s="260">
        <f t="shared" si="197"/>
        <v>-1.6827694761150291E-4</v>
      </c>
      <c r="I819" s="260">
        <f t="shared" si="198"/>
        <v>8.434558389511947E-3</v>
      </c>
      <c r="K819">
        <f t="shared" si="199"/>
        <v>12515</v>
      </c>
      <c r="S819" t="s">
        <v>5201</v>
      </c>
      <c r="T819">
        <v>-1.234</v>
      </c>
      <c r="U819">
        <v>-6.5000000000000002E-2</v>
      </c>
      <c r="V819">
        <v>3.0139999999999998</v>
      </c>
      <c r="W819">
        <v>3.258</v>
      </c>
      <c r="X819">
        <v>0</v>
      </c>
      <c r="Y819">
        <v>1E-3</v>
      </c>
      <c r="Z819">
        <v>-3.0000000000000001E-3</v>
      </c>
      <c r="AA819">
        <v>-3.0000000000000001E-3</v>
      </c>
    </row>
    <row r="820" spans="2:27">
      <c r="B820">
        <f t="shared" si="202"/>
        <v>12515</v>
      </c>
      <c r="C820">
        <f t="shared" si="192"/>
        <v>1931.34</v>
      </c>
      <c r="D820" s="55">
        <f t="shared" si="193"/>
        <v>-7.6999999999999999E-2</v>
      </c>
      <c r="E820" s="55">
        <f t="shared" si="194"/>
        <v>3.645</v>
      </c>
      <c r="F820" s="55">
        <f t="shared" si="195"/>
        <v>-0.38500000000000001</v>
      </c>
      <c r="G820" s="55">
        <f t="shared" si="196"/>
        <v>18.225000000000001</v>
      </c>
      <c r="H820" s="260">
        <f t="shared" si="197"/>
        <v>-1.9934346101670343E-4</v>
      </c>
      <c r="I820" s="260">
        <f t="shared" si="198"/>
        <v>9.4364534468296627E-3</v>
      </c>
      <c r="K820">
        <f t="shared" si="199"/>
        <v>12515</v>
      </c>
      <c r="S820" t="s">
        <v>5202</v>
      </c>
      <c r="T820">
        <v>-1.849</v>
      </c>
      <c r="U820">
        <v>-7.6999999999999999E-2</v>
      </c>
      <c r="V820">
        <v>-3.14</v>
      </c>
      <c r="W820">
        <v>3.645</v>
      </c>
      <c r="X820">
        <v>-1E-3</v>
      </c>
      <c r="Y820">
        <v>-2E-3</v>
      </c>
      <c r="Z820">
        <v>-3.0000000000000001E-3</v>
      </c>
      <c r="AA820">
        <v>-3.0000000000000001E-3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938A-3F89-401C-ACB9-0E4F50838558}">
  <dimension ref="B2:O97"/>
  <sheetViews>
    <sheetView showGridLines="0" zoomScale="10" zoomScaleNormal="10" workbookViewId="0">
      <selection activeCell="Q37" sqref="Q37"/>
    </sheetView>
  </sheetViews>
  <sheetFormatPr baseColWidth="10" defaultRowHeight="14.4"/>
  <cols>
    <col min="5" max="10" width="13.33203125" customWidth="1"/>
  </cols>
  <sheetData>
    <row r="2" spans="2:15" ht="15.6">
      <c r="B2" s="95" t="s">
        <v>145</v>
      </c>
    </row>
    <row r="4" spans="2:15" ht="15" thickBot="1">
      <c r="B4" s="3" t="s">
        <v>146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24" spans="2:15" ht="15" thickBot="1">
      <c r="B24" s="3" t="s">
        <v>147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45" spans="3:10" ht="15" thickBot="1"/>
    <row r="46" spans="3:10" ht="19.5" customHeight="1" thickBot="1">
      <c r="C46" s="279" t="s">
        <v>192</v>
      </c>
      <c r="D46" s="278"/>
      <c r="E46" s="278"/>
      <c r="F46" s="278"/>
      <c r="G46" s="278"/>
      <c r="H46" s="278"/>
      <c r="I46" s="278"/>
      <c r="J46" s="280"/>
    </row>
    <row r="48" spans="3:10">
      <c r="C48" s="155" t="s">
        <v>188</v>
      </c>
      <c r="D48" s="115">
        <v>6</v>
      </c>
    </row>
    <row r="49" spans="3:14" ht="15" thickBot="1"/>
    <row r="50" spans="3:14" ht="19.5" customHeight="1">
      <c r="C50" s="297" t="s">
        <v>179</v>
      </c>
      <c r="D50" s="300" t="s">
        <v>180</v>
      </c>
      <c r="E50" s="293" t="s">
        <v>183</v>
      </c>
      <c r="F50" s="294"/>
      <c r="G50" s="293" t="s">
        <v>184</v>
      </c>
      <c r="H50" s="294"/>
      <c r="I50" s="295" t="s">
        <v>185</v>
      </c>
      <c r="J50" s="296"/>
    </row>
    <row r="51" spans="3:14" ht="23.25" customHeight="1">
      <c r="C51" s="298"/>
      <c r="D51" s="301"/>
      <c r="E51" s="140"/>
      <c r="F51" s="130"/>
      <c r="G51" s="140"/>
      <c r="H51" s="130"/>
      <c r="I51" s="8"/>
      <c r="J51" s="130"/>
    </row>
    <row r="52" spans="3:14" ht="19.5" customHeight="1">
      <c r="C52" s="298"/>
      <c r="D52" s="301"/>
      <c r="E52" s="141" t="s">
        <v>47</v>
      </c>
      <c r="F52" s="131" t="s">
        <v>47</v>
      </c>
      <c r="G52" s="141" t="s">
        <v>47</v>
      </c>
      <c r="H52" s="131" t="s">
        <v>47</v>
      </c>
      <c r="I52" s="33" t="s">
        <v>47</v>
      </c>
      <c r="J52" s="131" t="s">
        <v>47</v>
      </c>
    </row>
    <row r="53" spans="3:14" ht="19.5" customHeight="1" thickBot="1">
      <c r="C53" s="299"/>
      <c r="D53" s="302"/>
      <c r="E53" s="142" t="s">
        <v>181</v>
      </c>
      <c r="F53" s="132" t="s">
        <v>182</v>
      </c>
      <c r="G53" s="142" t="s">
        <v>181</v>
      </c>
      <c r="H53" s="132" t="s">
        <v>182</v>
      </c>
      <c r="I53" s="136" t="s">
        <v>186</v>
      </c>
      <c r="J53" s="132" t="s">
        <v>187</v>
      </c>
    </row>
    <row r="54" spans="3:14" ht="17.25" customHeight="1">
      <c r="C54" s="147">
        <v>263</v>
      </c>
      <c r="D54" s="150">
        <v>14</v>
      </c>
      <c r="E54" s="143">
        <v>4.476</v>
      </c>
      <c r="F54" s="104">
        <v>1.0900000000000001</v>
      </c>
      <c r="G54" s="143">
        <f t="shared" ref="G54:G79" si="0">ABS(E54*$D$48)</f>
        <v>26.856000000000002</v>
      </c>
      <c r="H54" s="104">
        <f t="shared" ref="H54:H79" si="1">ABS(F54*$D$48)</f>
        <v>6.5400000000000009</v>
      </c>
      <c r="I54" s="137">
        <f>G54/$M$54</f>
        <v>1.6997468354430379E-2</v>
      </c>
      <c r="J54" s="133">
        <f>H54/$M$54</f>
        <v>4.1392405063291147E-3</v>
      </c>
      <c r="L54" t="s">
        <v>189</v>
      </c>
      <c r="M54">
        <v>1580</v>
      </c>
      <c r="N54" t="s">
        <v>190</v>
      </c>
    </row>
    <row r="55" spans="3:14" ht="17.25" customHeight="1">
      <c r="C55" s="148"/>
      <c r="D55" s="151">
        <v>15</v>
      </c>
      <c r="E55" s="144">
        <v>4.4729999999999999</v>
      </c>
      <c r="F55" s="106">
        <v>-0.88300000000000001</v>
      </c>
      <c r="G55" s="144">
        <f t="shared" si="0"/>
        <v>26.838000000000001</v>
      </c>
      <c r="H55" s="106">
        <f t="shared" si="1"/>
        <v>5.298</v>
      </c>
      <c r="I55" s="138">
        <f t="shared" ref="I55:I66" si="2">G55/$M$54</f>
        <v>1.6986075949367088E-2</v>
      </c>
      <c r="J55" s="134">
        <f t="shared" ref="J55:J66" si="3">H55/$M$54</f>
        <v>3.3531645569620252E-3</v>
      </c>
    </row>
    <row r="56" spans="3:14" ht="17.25" customHeight="1">
      <c r="C56" s="148"/>
      <c r="D56" s="151">
        <v>16</v>
      </c>
      <c r="E56" s="144">
        <v>-5.0620000000000003</v>
      </c>
      <c r="F56" s="106">
        <v>1.325</v>
      </c>
      <c r="G56" s="144">
        <f t="shared" si="0"/>
        <v>30.372</v>
      </c>
      <c r="H56" s="106">
        <f t="shared" si="1"/>
        <v>7.9499999999999993</v>
      </c>
      <c r="I56" s="138">
        <f t="shared" si="2"/>
        <v>1.9222784810126584E-2</v>
      </c>
      <c r="J56" s="134">
        <f t="shared" si="3"/>
        <v>5.0316455696202524E-3</v>
      </c>
    </row>
    <row r="57" spans="3:14" ht="17.25" customHeight="1">
      <c r="C57" s="148"/>
      <c r="D57" s="151">
        <v>17</v>
      </c>
      <c r="E57" s="144">
        <v>-5.0650000000000004</v>
      </c>
      <c r="F57" s="106">
        <v>-0.64800000000000002</v>
      </c>
      <c r="G57" s="144">
        <f t="shared" si="0"/>
        <v>30.39</v>
      </c>
      <c r="H57" s="106">
        <f t="shared" si="1"/>
        <v>3.8879999999999999</v>
      </c>
      <c r="I57" s="138">
        <f t="shared" si="2"/>
        <v>1.9234177215189874E-2</v>
      </c>
      <c r="J57" s="134">
        <f t="shared" si="3"/>
        <v>2.4607594936708862E-3</v>
      </c>
    </row>
    <row r="58" spans="3:14" ht="17.25" customHeight="1">
      <c r="C58" s="148"/>
      <c r="D58" s="151">
        <v>18</v>
      </c>
      <c r="E58" s="144">
        <v>1.141</v>
      </c>
      <c r="F58" s="106">
        <v>3.4740000000000002</v>
      </c>
      <c r="G58" s="144">
        <f t="shared" si="0"/>
        <v>6.8460000000000001</v>
      </c>
      <c r="H58" s="106">
        <f t="shared" si="1"/>
        <v>20.844000000000001</v>
      </c>
      <c r="I58" s="138">
        <f t="shared" si="2"/>
        <v>4.3329113924050634E-3</v>
      </c>
      <c r="J58" s="134">
        <f t="shared" si="3"/>
        <v>1.319240506329114E-2</v>
      </c>
    </row>
    <row r="59" spans="3:14" ht="17.25" customHeight="1">
      <c r="C59" s="148"/>
      <c r="D59" s="151">
        <v>19</v>
      </c>
      <c r="E59" s="144">
        <v>1.131</v>
      </c>
      <c r="F59" s="106">
        <v>-3.1019999999999999</v>
      </c>
      <c r="G59" s="144">
        <f t="shared" si="0"/>
        <v>6.7859999999999996</v>
      </c>
      <c r="H59" s="106">
        <f t="shared" si="1"/>
        <v>18.611999999999998</v>
      </c>
      <c r="I59" s="138">
        <f t="shared" si="2"/>
        <v>4.2949367088607592E-3</v>
      </c>
      <c r="J59" s="134">
        <f t="shared" si="3"/>
        <v>1.1779746835443037E-2</v>
      </c>
    </row>
    <row r="60" spans="3:14" ht="17.25" customHeight="1">
      <c r="C60" s="148"/>
      <c r="D60" s="151">
        <v>20</v>
      </c>
      <c r="E60" s="144">
        <v>-1.7210000000000001</v>
      </c>
      <c r="F60" s="106">
        <v>3.544</v>
      </c>
      <c r="G60" s="144">
        <f t="shared" si="0"/>
        <v>10.326000000000001</v>
      </c>
      <c r="H60" s="106">
        <f t="shared" si="1"/>
        <v>21.263999999999999</v>
      </c>
      <c r="I60" s="138">
        <f t="shared" si="2"/>
        <v>6.5354430379746834E-3</v>
      </c>
      <c r="J60" s="134">
        <f t="shared" si="3"/>
        <v>1.3458227848101266E-2</v>
      </c>
    </row>
    <row r="61" spans="3:14" ht="17.25" customHeight="1">
      <c r="C61" s="148"/>
      <c r="D61" s="151">
        <v>21</v>
      </c>
      <c r="E61" s="144">
        <v>-1.73</v>
      </c>
      <c r="F61" s="106">
        <v>-3.032</v>
      </c>
      <c r="G61" s="144">
        <f t="shared" si="0"/>
        <v>10.379999999999999</v>
      </c>
      <c r="H61" s="106">
        <f t="shared" si="1"/>
        <v>18.192</v>
      </c>
      <c r="I61" s="138">
        <f t="shared" si="2"/>
        <v>6.5696202531645561E-3</v>
      </c>
      <c r="J61" s="134">
        <f t="shared" si="3"/>
        <v>1.1513924050632911E-2</v>
      </c>
    </row>
    <row r="62" spans="3:14" ht="17.25" customHeight="1">
      <c r="C62" s="148"/>
      <c r="D62" s="151">
        <v>22</v>
      </c>
      <c r="E62" s="144">
        <v>3.0659999999999998</v>
      </c>
      <c r="F62" s="106">
        <v>2.7090000000000001</v>
      </c>
      <c r="G62" s="144">
        <f t="shared" si="0"/>
        <v>18.396000000000001</v>
      </c>
      <c r="H62" s="106">
        <f t="shared" si="1"/>
        <v>16.254000000000001</v>
      </c>
      <c r="I62" s="138">
        <f t="shared" si="2"/>
        <v>1.1643037974683544E-2</v>
      </c>
      <c r="J62" s="134">
        <f t="shared" si="3"/>
        <v>1.02873417721519E-2</v>
      </c>
    </row>
    <row r="63" spans="3:14" ht="17.25" customHeight="1">
      <c r="C63" s="148"/>
      <c r="D63" s="151">
        <v>23</v>
      </c>
      <c r="E63" s="144">
        <v>-2.83</v>
      </c>
      <c r="F63" s="106">
        <v>2.85</v>
      </c>
      <c r="G63" s="144">
        <f t="shared" si="0"/>
        <v>16.98</v>
      </c>
      <c r="H63" s="106">
        <f t="shared" si="1"/>
        <v>17.100000000000001</v>
      </c>
      <c r="I63" s="138">
        <f t="shared" si="2"/>
        <v>1.0746835443037976E-2</v>
      </c>
      <c r="J63" s="134">
        <f t="shared" si="3"/>
        <v>1.0822784810126582E-2</v>
      </c>
    </row>
    <row r="64" spans="3:14" ht="17.25" customHeight="1">
      <c r="C64" s="148"/>
      <c r="D64" s="151">
        <v>24</v>
      </c>
      <c r="E64" s="144">
        <v>-0.27400000000000002</v>
      </c>
      <c r="F64" s="106">
        <v>2.0779999999999998</v>
      </c>
      <c r="G64" s="144">
        <f t="shared" si="0"/>
        <v>1.6440000000000001</v>
      </c>
      <c r="H64" s="106">
        <f t="shared" si="1"/>
        <v>12.468</v>
      </c>
      <c r="I64" s="138">
        <f t="shared" si="2"/>
        <v>1.0405063291139241E-3</v>
      </c>
      <c r="J64" s="134">
        <f t="shared" si="3"/>
        <v>7.8911392405063285E-3</v>
      </c>
    </row>
    <row r="65" spans="3:14" ht="17.25" customHeight="1">
      <c r="C65" s="148"/>
      <c r="D65" s="151">
        <v>25</v>
      </c>
      <c r="E65" s="144">
        <v>-0.377</v>
      </c>
      <c r="F65" s="106">
        <v>-3.2690000000000001</v>
      </c>
      <c r="G65" s="144">
        <f t="shared" si="0"/>
        <v>2.262</v>
      </c>
      <c r="H65" s="106">
        <f t="shared" si="1"/>
        <v>19.614000000000001</v>
      </c>
      <c r="I65" s="138">
        <f t="shared" si="2"/>
        <v>1.4316455696202531E-3</v>
      </c>
      <c r="J65" s="134">
        <f t="shared" si="3"/>
        <v>1.2413924050632913E-2</v>
      </c>
    </row>
    <row r="66" spans="3:14" ht="17.25" customHeight="1" thickBot="1">
      <c r="C66" s="149"/>
      <c r="D66" s="152">
        <v>30</v>
      </c>
      <c r="E66" s="145">
        <v>-0.42399999999999999</v>
      </c>
      <c r="F66" s="146">
        <v>0.31</v>
      </c>
      <c r="G66" s="145">
        <f t="shared" si="0"/>
        <v>2.544</v>
      </c>
      <c r="H66" s="146">
        <f t="shared" si="1"/>
        <v>1.8599999999999999</v>
      </c>
      <c r="I66" s="139">
        <f t="shared" si="2"/>
        <v>1.610126582278481E-3</v>
      </c>
      <c r="J66" s="135">
        <f t="shared" si="3"/>
        <v>1.1772151898734177E-3</v>
      </c>
    </row>
    <row r="67" spans="3:14" ht="17.25" customHeight="1">
      <c r="C67" s="147">
        <v>2569</v>
      </c>
      <c r="D67" s="150">
        <v>14</v>
      </c>
      <c r="E67" s="143">
        <v>4.3979999999999997</v>
      </c>
      <c r="F67" s="104">
        <v>1.9410000000000001</v>
      </c>
      <c r="G67" s="143">
        <f t="shared" si="0"/>
        <v>26.387999999999998</v>
      </c>
      <c r="H67" s="104">
        <f t="shared" si="1"/>
        <v>11.646000000000001</v>
      </c>
      <c r="I67" s="137">
        <f>G67/$M$67</f>
        <v>1.4111229946524063E-2</v>
      </c>
      <c r="J67" s="133">
        <f>H67/$M$67</f>
        <v>6.2278074866310169E-3</v>
      </c>
      <c r="L67" t="s">
        <v>189</v>
      </c>
      <c r="M67">
        <v>1870</v>
      </c>
      <c r="N67" t="s">
        <v>190</v>
      </c>
    </row>
    <row r="68" spans="3:14" ht="17.25" customHeight="1">
      <c r="C68" s="148"/>
      <c r="D68" s="151">
        <v>15</v>
      </c>
      <c r="E68" s="144">
        <v>4.3940000000000001</v>
      </c>
      <c r="F68" s="106">
        <v>-1.1459999999999999</v>
      </c>
      <c r="G68" s="144">
        <f t="shared" si="0"/>
        <v>26.364000000000001</v>
      </c>
      <c r="H68" s="106">
        <f t="shared" si="1"/>
        <v>6.8759999999999994</v>
      </c>
      <c r="I68" s="138">
        <f t="shared" ref="I68:I79" si="4">G68/$M$67</f>
        <v>1.4098395721925134E-2</v>
      </c>
      <c r="J68" s="134">
        <f t="shared" ref="J68:J79" si="5">H68/$M$67</f>
        <v>3.6770053475935825E-3</v>
      </c>
    </row>
    <row r="69" spans="3:14" ht="17.25" customHeight="1">
      <c r="C69" s="148"/>
      <c r="D69" s="151">
        <v>16</v>
      </c>
      <c r="E69" s="144">
        <v>-4.8659999999999997</v>
      </c>
      <c r="F69" s="106">
        <v>1.855</v>
      </c>
      <c r="G69" s="144">
        <f t="shared" si="0"/>
        <v>29.195999999999998</v>
      </c>
      <c r="H69" s="106">
        <f t="shared" si="1"/>
        <v>11.129999999999999</v>
      </c>
      <c r="I69" s="138">
        <f t="shared" si="4"/>
        <v>1.5612834224598929E-2</v>
      </c>
      <c r="J69" s="134">
        <f t="shared" si="5"/>
        <v>5.9518716577540102E-3</v>
      </c>
    </row>
    <row r="70" spans="3:14" ht="17.25" customHeight="1">
      <c r="C70" s="148"/>
      <c r="D70" s="151">
        <v>17</v>
      </c>
      <c r="E70" s="144">
        <v>-4.87</v>
      </c>
      <c r="F70" s="106">
        <v>-1.232</v>
      </c>
      <c r="G70" s="144">
        <f t="shared" si="0"/>
        <v>29.22</v>
      </c>
      <c r="H70" s="106">
        <f t="shared" si="1"/>
        <v>7.3919999999999995</v>
      </c>
      <c r="I70" s="138">
        <f t="shared" si="4"/>
        <v>1.5625668449197862E-2</v>
      </c>
      <c r="J70" s="134">
        <f t="shared" si="5"/>
        <v>3.9529411764705879E-3</v>
      </c>
    </row>
    <row r="71" spans="3:14" ht="17.25" customHeight="1">
      <c r="C71" s="148"/>
      <c r="D71" s="151">
        <v>18</v>
      </c>
      <c r="E71" s="144">
        <v>1.161</v>
      </c>
      <c r="F71" s="106">
        <v>5.5119999999999996</v>
      </c>
      <c r="G71" s="144">
        <f t="shared" si="0"/>
        <v>6.9660000000000002</v>
      </c>
      <c r="H71" s="106">
        <f t="shared" si="1"/>
        <v>33.071999999999996</v>
      </c>
      <c r="I71" s="138">
        <f t="shared" si="4"/>
        <v>3.7251336898395724E-3</v>
      </c>
      <c r="J71" s="134">
        <f t="shared" si="5"/>
        <v>1.76855614973262E-2</v>
      </c>
    </row>
    <row r="72" spans="3:14" ht="17.25" customHeight="1">
      <c r="C72" s="148"/>
      <c r="D72" s="151">
        <v>19</v>
      </c>
      <c r="E72" s="144">
        <v>1.1459999999999999</v>
      </c>
      <c r="F72" s="106">
        <v>-4.7770000000000001</v>
      </c>
      <c r="G72" s="144">
        <f t="shared" si="0"/>
        <v>6.8759999999999994</v>
      </c>
      <c r="H72" s="106">
        <f t="shared" si="1"/>
        <v>28.661999999999999</v>
      </c>
      <c r="I72" s="138">
        <f t="shared" si="4"/>
        <v>3.6770053475935825E-3</v>
      </c>
      <c r="J72" s="134">
        <f t="shared" si="5"/>
        <v>1.5327272727272728E-2</v>
      </c>
    </row>
    <row r="73" spans="3:14" ht="17.25" customHeight="1">
      <c r="C73" s="148"/>
      <c r="D73" s="151">
        <v>20</v>
      </c>
      <c r="E73" s="144">
        <v>-1.6180000000000001</v>
      </c>
      <c r="F73" s="106">
        <v>5.4859999999999998</v>
      </c>
      <c r="G73" s="144">
        <f t="shared" si="0"/>
        <v>9.7080000000000002</v>
      </c>
      <c r="H73" s="106">
        <f t="shared" si="1"/>
        <v>32.915999999999997</v>
      </c>
      <c r="I73" s="138">
        <f t="shared" si="4"/>
        <v>5.1914438502673795E-3</v>
      </c>
      <c r="J73" s="134">
        <f t="shared" si="5"/>
        <v>1.7602139037433153E-2</v>
      </c>
    </row>
    <row r="74" spans="3:14" ht="17.25" customHeight="1">
      <c r="C74" s="148"/>
      <c r="D74" s="151">
        <v>21</v>
      </c>
      <c r="E74" s="144">
        <v>-1.633</v>
      </c>
      <c r="F74" s="106">
        <v>-4.8029999999999999</v>
      </c>
      <c r="G74" s="144">
        <f t="shared" si="0"/>
        <v>9.798</v>
      </c>
      <c r="H74" s="106">
        <f t="shared" si="1"/>
        <v>28.817999999999998</v>
      </c>
      <c r="I74" s="138">
        <f t="shared" si="4"/>
        <v>5.2395721925133686E-3</v>
      </c>
      <c r="J74" s="134">
        <f t="shared" si="5"/>
        <v>1.5410695187165774E-2</v>
      </c>
    </row>
    <row r="75" spans="3:14" ht="17.25" customHeight="1">
      <c r="C75" s="148"/>
      <c r="D75" s="151">
        <v>22</v>
      </c>
      <c r="E75" s="144">
        <v>2.9820000000000002</v>
      </c>
      <c r="F75" s="106">
        <v>4.5090000000000003</v>
      </c>
      <c r="G75" s="144">
        <f t="shared" si="0"/>
        <v>17.892000000000003</v>
      </c>
      <c r="H75" s="106">
        <f t="shared" si="1"/>
        <v>27.054000000000002</v>
      </c>
      <c r="I75" s="138">
        <f t="shared" si="4"/>
        <v>9.5679144385026754E-3</v>
      </c>
      <c r="J75" s="134">
        <f t="shared" si="5"/>
        <v>1.4467379679144386E-2</v>
      </c>
    </row>
    <row r="76" spans="3:14" ht="17.25" customHeight="1">
      <c r="C76" s="148"/>
      <c r="D76" s="151">
        <v>23</v>
      </c>
      <c r="E76" s="144">
        <v>-2.702</v>
      </c>
      <c r="F76" s="106">
        <v>4.5119999999999996</v>
      </c>
      <c r="G76" s="144">
        <f t="shared" si="0"/>
        <v>16.212</v>
      </c>
      <c r="H76" s="106">
        <f t="shared" si="1"/>
        <v>27.071999999999996</v>
      </c>
      <c r="I76" s="138">
        <f t="shared" si="4"/>
        <v>8.6695187165775397E-3</v>
      </c>
      <c r="J76" s="134">
        <f t="shared" si="5"/>
        <v>1.447700534759358E-2</v>
      </c>
    </row>
    <row r="77" spans="3:14" ht="17.25" customHeight="1">
      <c r="C77" s="148"/>
      <c r="D77" s="151">
        <v>24</v>
      </c>
      <c r="E77" s="144">
        <v>-0.248</v>
      </c>
      <c r="F77" s="106">
        <v>3.556</v>
      </c>
      <c r="G77" s="144">
        <f t="shared" si="0"/>
        <v>1.488</v>
      </c>
      <c r="H77" s="106">
        <f t="shared" si="1"/>
        <v>21.335999999999999</v>
      </c>
      <c r="I77" s="138">
        <f t="shared" si="4"/>
        <v>7.9572192513368981E-4</v>
      </c>
      <c r="J77" s="134">
        <f t="shared" si="5"/>
        <v>1.1409625668449197E-2</v>
      </c>
    </row>
    <row r="78" spans="3:14" ht="17.25" customHeight="1">
      <c r="C78" s="148"/>
      <c r="D78" s="151">
        <v>25</v>
      </c>
      <c r="E78" s="144">
        <v>-0.18</v>
      </c>
      <c r="F78" s="106">
        <v>-5.3970000000000002</v>
      </c>
      <c r="G78" s="144">
        <f t="shared" si="0"/>
        <v>1.08</v>
      </c>
      <c r="H78" s="106">
        <f t="shared" si="1"/>
        <v>32.382000000000005</v>
      </c>
      <c r="I78" s="138">
        <f t="shared" si="4"/>
        <v>5.7754010695187171E-4</v>
      </c>
      <c r="J78" s="134">
        <f t="shared" si="5"/>
        <v>1.7316577540106955E-2</v>
      </c>
    </row>
    <row r="79" spans="3:14" ht="17.25" customHeight="1" thickBot="1">
      <c r="C79" s="149"/>
      <c r="D79" s="152">
        <v>30</v>
      </c>
      <c r="E79" s="145">
        <v>-0.34</v>
      </c>
      <c r="F79" s="146">
        <v>0.5</v>
      </c>
      <c r="G79" s="145">
        <f t="shared" si="0"/>
        <v>2.04</v>
      </c>
      <c r="H79" s="146">
        <f t="shared" si="1"/>
        <v>3</v>
      </c>
      <c r="I79" s="139">
        <f t="shared" si="4"/>
        <v>1.090909090909091E-3</v>
      </c>
      <c r="J79" s="135">
        <f t="shared" si="5"/>
        <v>1.6042780748663102E-3</v>
      </c>
    </row>
    <row r="80" spans="3:14" ht="19.5" customHeight="1" thickBot="1">
      <c r="C80" s="303" t="s">
        <v>191</v>
      </c>
      <c r="D80" s="304"/>
      <c r="E80" s="304"/>
      <c r="F80" s="304"/>
      <c r="G80" s="304"/>
      <c r="H80" s="305"/>
      <c r="I80" s="153">
        <f>MAX(I54:I79)</f>
        <v>1.9234177215189874E-2</v>
      </c>
      <c r="J80" s="154">
        <f>MAX(J54:J79)</f>
        <v>1.76855614973262E-2</v>
      </c>
    </row>
    <row r="82" spans="3:11" ht="15" thickBot="1"/>
    <row r="83" spans="3:11" ht="20.25" customHeight="1" thickBot="1">
      <c r="C83" s="279" t="s">
        <v>210</v>
      </c>
      <c r="D83" s="278"/>
      <c r="E83" s="278"/>
      <c r="F83" s="278"/>
      <c r="G83" s="278"/>
      <c r="H83" s="278"/>
      <c r="I83" s="278"/>
      <c r="J83" s="278"/>
      <c r="K83" s="280"/>
    </row>
    <row r="84" spans="3:11">
      <c r="C84" s="290" t="s">
        <v>22</v>
      </c>
      <c r="D84" s="288" t="s">
        <v>49</v>
      </c>
      <c r="E84" s="288" t="s">
        <v>180</v>
      </c>
      <c r="F84" s="157" t="s">
        <v>47</v>
      </c>
      <c r="G84" s="157" t="s">
        <v>48</v>
      </c>
      <c r="H84" s="157" t="s">
        <v>47</v>
      </c>
      <c r="I84" s="288" t="s">
        <v>205</v>
      </c>
      <c r="J84" s="288"/>
      <c r="K84" s="292"/>
    </row>
    <row r="85" spans="3:11" ht="15" thickBot="1">
      <c r="C85" s="291"/>
      <c r="D85" s="289"/>
      <c r="E85" s="289"/>
      <c r="F85" s="163" t="s">
        <v>181</v>
      </c>
      <c r="G85" s="163" t="s">
        <v>206</v>
      </c>
      <c r="H85" s="163" t="s">
        <v>182</v>
      </c>
      <c r="I85" s="163" t="s">
        <v>207</v>
      </c>
      <c r="J85" s="163" t="s">
        <v>208</v>
      </c>
      <c r="K85" s="164" t="s">
        <v>209</v>
      </c>
    </row>
    <row r="86" spans="3:11">
      <c r="C86" s="160" t="s">
        <v>193</v>
      </c>
      <c r="D86" s="128">
        <v>6971</v>
      </c>
      <c r="E86" s="128">
        <v>30</v>
      </c>
      <c r="F86" s="161">
        <v>1.175</v>
      </c>
      <c r="G86" s="129">
        <v>-2.5999999999999999E-2</v>
      </c>
      <c r="H86" s="129">
        <v>0.152</v>
      </c>
      <c r="I86" s="129">
        <v>3.0000000000000001E-3</v>
      </c>
      <c r="J86" s="129">
        <v>0</v>
      </c>
      <c r="K86" s="162">
        <v>0.126</v>
      </c>
    </row>
    <row r="87" spans="3:11">
      <c r="C87" s="105" t="s">
        <v>194</v>
      </c>
      <c r="D87" s="35">
        <v>261</v>
      </c>
      <c r="E87" s="35">
        <v>30</v>
      </c>
      <c r="F87" s="156">
        <v>-1.7629999999999999</v>
      </c>
      <c r="G87" s="97">
        <v>-4.4999999999999998E-2</v>
      </c>
      <c r="H87" s="97">
        <v>0.31900000000000001</v>
      </c>
      <c r="I87" s="97">
        <v>3.0000000000000001E-3</v>
      </c>
      <c r="J87" s="97">
        <v>0</v>
      </c>
      <c r="K87" s="106">
        <v>-0.17799999999999999</v>
      </c>
    </row>
    <row r="88" spans="3:11">
      <c r="C88" s="105" t="s">
        <v>195</v>
      </c>
      <c r="D88" s="35">
        <v>6265</v>
      </c>
      <c r="E88" s="35">
        <v>30</v>
      </c>
      <c r="F88" s="97">
        <v>-7.2999999999999995E-2</v>
      </c>
      <c r="G88" s="156">
        <v>0.17699999999999999</v>
      </c>
      <c r="H88" s="97">
        <v>3.9E-2</v>
      </c>
      <c r="I88" s="97">
        <v>0</v>
      </c>
      <c r="J88" s="97">
        <v>0</v>
      </c>
      <c r="K88" s="106">
        <v>0</v>
      </c>
    </row>
    <row r="89" spans="3:11">
      <c r="C89" s="105" t="s">
        <v>196</v>
      </c>
      <c r="D89" s="35">
        <v>5736</v>
      </c>
      <c r="E89" s="35">
        <v>30</v>
      </c>
      <c r="F89" s="97">
        <v>6.0999999999999999E-2</v>
      </c>
      <c r="G89" s="156">
        <v>-6.5640000000000001</v>
      </c>
      <c r="H89" s="97">
        <v>0.252</v>
      </c>
      <c r="I89" s="97">
        <v>0</v>
      </c>
      <c r="J89" s="97">
        <v>0</v>
      </c>
      <c r="K89" s="106">
        <v>0</v>
      </c>
    </row>
    <row r="90" spans="3:11">
      <c r="C90" s="105" t="s">
        <v>197</v>
      </c>
      <c r="D90" s="35">
        <v>2262</v>
      </c>
      <c r="E90" s="35">
        <v>30</v>
      </c>
      <c r="F90" s="97">
        <v>-0.27700000000000002</v>
      </c>
      <c r="G90" s="97">
        <v>-4.9000000000000002E-2</v>
      </c>
      <c r="H90" s="156">
        <v>1.5740000000000001</v>
      </c>
      <c r="I90" s="97">
        <v>-0.19800000000000001</v>
      </c>
      <c r="J90" s="97">
        <v>0</v>
      </c>
      <c r="K90" s="106">
        <v>1E-3</v>
      </c>
    </row>
    <row r="91" spans="3:11">
      <c r="C91" s="105" t="s">
        <v>198</v>
      </c>
      <c r="D91" s="35">
        <v>6285</v>
      </c>
      <c r="E91" s="35">
        <v>30</v>
      </c>
      <c r="F91" s="97">
        <v>0.83799999999999997</v>
      </c>
      <c r="G91" s="97">
        <v>-0.29299999999999998</v>
      </c>
      <c r="H91" s="156">
        <v>-0.42499999999999999</v>
      </c>
      <c r="I91" s="97">
        <v>9.5000000000000001E-2</v>
      </c>
      <c r="J91" s="97">
        <v>0</v>
      </c>
      <c r="K91" s="106">
        <v>7.5999999999999998E-2</v>
      </c>
    </row>
    <row r="92" spans="3:11">
      <c r="C92" s="105" t="s">
        <v>199</v>
      </c>
      <c r="D92" s="35">
        <v>3676</v>
      </c>
      <c r="E92" s="35">
        <v>30</v>
      </c>
      <c r="F92" s="97">
        <v>3.0000000000000001E-3</v>
      </c>
      <c r="G92" s="97">
        <v>-0.27300000000000002</v>
      </c>
      <c r="H92" s="97">
        <v>0.221</v>
      </c>
      <c r="I92" s="156">
        <v>0.14599999999999999</v>
      </c>
      <c r="J92" s="97">
        <v>0</v>
      </c>
      <c r="K92" s="106">
        <v>0</v>
      </c>
    </row>
    <row r="93" spans="3:11">
      <c r="C93" s="105" t="s">
        <v>200</v>
      </c>
      <c r="D93" s="35">
        <v>1953</v>
      </c>
      <c r="E93" s="35">
        <v>30</v>
      </c>
      <c r="F93" s="97">
        <v>-0.29399999999999998</v>
      </c>
      <c r="G93" s="97">
        <v>-4.2000000000000003E-2</v>
      </c>
      <c r="H93" s="97">
        <v>0.12</v>
      </c>
      <c r="I93" s="156">
        <v>-0.29199999999999998</v>
      </c>
      <c r="J93" s="97">
        <v>0</v>
      </c>
      <c r="K93" s="106">
        <v>-2E-3</v>
      </c>
    </row>
    <row r="94" spans="3:11">
      <c r="C94" s="105" t="s">
        <v>201</v>
      </c>
      <c r="D94" s="35">
        <v>215</v>
      </c>
      <c r="E94" s="35">
        <v>30</v>
      </c>
      <c r="F94" s="97">
        <v>-0.17399999999999999</v>
      </c>
      <c r="G94" s="97">
        <v>-0.41099999999999998</v>
      </c>
      <c r="H94" s="97">
        <v>2E-3</v>
      </c>
      <c r="I94" s="97">
        <v>9.2999999999999999E-2</v>
      </c>
      <c r="J94" s="156">
        <v>2.5999999999999999E-2</v>
      </c>
      <c r="K94" s="106">
        <v>0.153</v>
      </c>
    </row>
    <row r="95" spans="3:11">
      <c r="C95" s="105" t="s">
        <v>202</v>
      </c>
      <c r="D95" s="35">
        <v>219</v>
      </c>
      <c r="E95" s="35">
        <v>30</v>
      </c>
      <c r="F95" s="97">
        <v>-0.26400000000000001</v>
      </c>
      <c r="G95" s="97">
        <v>-0.45200000000000001</v>
      </c>
      <c r="H95" s="97">
        <v>1.4E-2</v>
      </c>
      <c r="I95" s="97">
        <v>-7.6999999999999999E-2</v>
      </c>
      <c r="J95" s="156">
        <v>-9.9000000000000005E-2</v>
      </c>
      <c r="K95" s="106">
        <v>0.185</v>
      </c>
    </row>
    <row r="96" spans="3:11">
      <c r="C96" s="105" t="s">
        <v>203</v>
      </c>
      <c r="D96" s="35">
        <v>6973</v>
      </c>
      <c r="E96" s="35">
        <v>30</v>
      </c>
      <c r="F96" s="97">
        <v>0.18</v>
      </c>
      <c r="G96" s="97">
        <v>-2.7E-2</v>
      </c>
      <c r="H96" s="97">
        <v>0.157</v>
      </c>
      <c r="I96" s="97">
        <v>0</v>
      </c>
      <c r="J96" s="97">
        <v>0</v>
      </c>
      <c r="K96" s="158">
        <v>0.20599999999999999</v>
      </c>
    </row>
    <row r="97" spans="3:11" ht="15" thickBot="1">
      <c r="C97" s="107" t="s">
        <v>204</v>
      </c>
      <c r="D97" s="108">
        <v>270</v>
      </c>
      <c r="E97" s="108">
        <v>30</v>
      </c>
      <c r="F97" s="109">
        <v>-0.33300000000000002</v>
      </c>
      <c r="G97" s="109">
        <v>-0.04</v>
      </c>
      <c r="H97" s="109">
        <v>0.33900000000000002</v>
      </c>
      <c r="I97" s="109">
        <v>-1E-3</v>
      </c>
      <c r="J97" s="109">
        <v>0</v>
      </c>
      <c r="K97" s="159">
        <v>-0.27400000000000002</v>
      </c>
    </row>
  </sheetData>
  <mergeCells count="12">
    <mergeCell ref="C46:J46"/>
    <mergeCell ref="E84:E85"/>
    <mergeCell ref="D84:D85"/>
    <mergeCell ref="C84:C85"/>
    <mergeCell ref="I84:K84"/>
    <mergeCell ref="C83:K83"/>
    <mergeCell ref="E50:F50"/>
    <mergeCell ref="G50:H50"/>
    <mergeCell ref="I50:J50"/>
    <mergeCell ref="C50:C53"/>
    <mergeCell ref="D50:D53"/>
    <mergeCell ref="C80:H8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D0E9-A6E6-45A2-A056-E84FF5C80C5D}">
  <dimension ref="B2:O59"/>
  <sheetViews>
    <sheetView showGridLines="0" workbookViewId="0">
      <selection activeCell="E14" sqref="E14"/>
    </sheetView>
  </sheetViews>
  <sheetFormatPr baseColWidth="10" defaultRowHeight="14.4"/>
  <cols>
    <col min="1" max="1" width="7.6640625" customWidth="1"/>
    <col min="2" max="2" width="4.33203125" customWidth="1"/>
    <col min="3" max="3" width="25.5546875" customWidth="1"/>
    <col min="4" max="4" width="24.5546875" customWidth="1"/>
    <col min="5" max="5" width="12.44140625" customWidth="1"/>
    <col min="6" max="6" width="12.33203125" customWidth="1"/>
    <col min="7" max="7" width="12" bestFit="1" customWidth="1"/>
    <col min="10" max="10" width="15.33203125" customWidth="1"/>
  </cols>
  <sheetData>
    <row r="2" spans="2:13" ht="16.2" thickBot="1">
      <c r="B2" s="91" t="s">
        <v>5110</v>
      </c>
      <c r="C2" s="4"/>
      <c r="D2" s="4"/>
      <c r="E2" s="4"/>
      <c r="F2" s="4"/>
    </row>
    <row r="3" spans="2:13">
      <c r="M3">
        <v>1.05</v>
      </c>
    </row>
    <row r="4" spans="2:13">
      <c r="I4" t="s">
        <v>5102</v>
      </c>
      <c r="J4" t="s">
        <v>5103</v>
      </c>
      <c r="K4" t="s">
        <v>5104</v>
      </c>
      <c r="L4" t="s">
        <v>5111</v>
      </c>
      <c r="M4" t="s">
        <v>5104</v>
      </c>
    </row>
    <row r="6" spans="2:13">
      <c r="I6" t="s">
        <v>169</v>
      </c>
      <c r="J6" s="114" t="s">
        <v>5145</v>
      </c>
      <c r="K6">
        <v>18669.96</v>
      </c>
      <c r="L6">
        <v>10473.325999999999</v>
      </c>
      <c r="M6" s="13">
        <f>$M$3*L6</f>
        <v>10996.9923</v>
      </c>
    </row>
    <row r="7" spans="2:13">
      <c r="I7" t="s">
        <v>169</v>
      </c>
      <c r="J7" s="114" t="s">
        <v>5146</v>
      </c>
      <c r="K7">
        <v>16165.76</v>
      </c>
      <c r="L7">
        <v>9722.1280000000006</v>
      </c>
      <c r="M7" s="13">
        <f t="shared" ref="M7:M25" si="0">$M$3*L7</f>
        <v>10208.234400000001</v>
      </c>
    </row>
    <row r="8" spans="2:13">
      <c r="I8" t="s">
        <v>169</v>
      </c>
      <c r="J8" s="114" t="s">
        <v>5147</v>
      </c>
      <c r="K8">
        <v>5827.62</v>
      </c>
      <c r="L8">
        <v>6597.1710000000003</v>
      </c>
      <c r="M8" s="13">
        <f t="shared" si="0"/>
        <v>6927.0295500000002</v>
      </c>
    </row>
    <row r="9" spans="2:13">
      <c r="I9" t="s">
        <v>169</v>
      </c>
      <c r="J9" s="114" t="s">
        <v>5112</v>
      </c>
      <c r="K9">
        <v>117421.22</v>
      </c>
      <c r="L9">
        <v>85452.884999999995</v>
      </c>
      <c r="M9" s="13">
        <f t="shared" si="0"/>
        <v>89725.529249999992</v>
      </c>
    </row>
    <row r="10" spans="2:13">
      <c r="I10" t="s">
        <v>169</v>
      </c>
      <c r="J10" s="114" t="s">
        <v>5114</v>
      </c>
      <c r="K10">
        <v>10129.85</v>
      </c>
      <c r="L10">
        <v>10290.048000000001</v>
      </c>
      <c r="M10" s="13">
        <f t="shared" si="0"/>
        <v>10804.550400000002</v>
      </c>
    </row>
    <row r="11" spans="2:13">
      <c r="I11" t="s">
        <v>169</v>
      </c>
      <c r="J11" s="114" t="s">
        <v>5143</v>
      </c>
      <c r="K11">
        <v>20509.14</v>
      </c>
      <c r="L11">
        <v>31509.339</v>
      </c>
      <c r="M11" s="13">
        <f t="shared" si="0"/>
        <v>33084.805950000002</v>
      </c>
    </row>
    <row r="12" spans="2:13">
      <c r="I12" t="s">
        <v>169</v>
      </c>
      <c r="J12" s="114" t="s">
        <v>5144</v>
      </c>
      <c r="K12">
        <v>31981.05</v>
      </c>
      <c r="L12">
        <v>91580.388000000006</v>
      </c>
      <c r="M12" s="13">
        <f t="shared" si="0"/>
        <v>96159.407400000011</v>
      </c>
    </row>
    <row r="13" spans="2:13">
      <c r="I13" t="s">
        <v>169</v>
      </c>
      <c r="J13" s="114" t="s">
        <v>5144</v>
      </c>
      <c r="K13">
        <v>5152.83</v>
      </c>
      <c r="L13">
        <v>19463.377</v>
      </c>
      <c r="M13" s="13">
        <f t="shared" si="0"/>
        <v>20436.545850000002</v>
      </c>
    </row>
    <row r="14" spans="2:13">
      <c r="D14" t="s">
        <v>5118</v>
      </c>
      <c r="E14" s="13">
        <f>181.8*116</f>
        <v>21088.800000000003</v>
      </c>
      <c r="F14" t="s">
        <v>7</v>
      </c>
      <c r="I14" t="s">
        <v>169</v>
      </c>
      <c r="J14" s="114" t="s">
        <v>366</v>
      </c>
      <c r="K14">
        <v>2730</v>
      </c>
      <c r="L14">
        <v>1016.0890000000001</v>
      </c>
      <c r="M14" s="13">
        <f t="shared" si="0"/>
        <v>1066.89345</v>
      </c>
    </row>
    <row r="15" spans="2:13" ht="13.5" customHeight="1">
      <c r="I15" t="s">
        <v>169</v>
      </c>
      <c r="J15" s="114" t="s">
        <v>4199</v>
      </c>
      <c r="K15">
        <v>840</v>
      </c>
      <c r="L15">
        <v>450.435</v>
      </c>
      <c r="M15" s="13">
        <f t="shared" si="0"/>
        <v>472.95675</v>
      </c>
    </row>
    <row r="16" spans="2:13">
      <c r="B16" s="245" t="s">
        <v>5113</v>
      </c>
      <c r="C16" s="245"/>
      <c r="D16" s="245"/>
      <c r="E16" s="245"/>
      <c r="F16" s="245"/>
      <c r="I16" t="s">
        <v>169</v>
      </c>
      <c r="J16" s="114" t="s">
        <v>367</v>
      </c>
      <c r="K16">
        <v>150</v>
      </c>
      <c r="L16">
        <v>95.474999999999994</v>
      </c>
      <c r="M16" s="13">
        <f t="shared" si="0"/>
        <v>100.24875</v>
      </c>
    </row>
    <row r="17" spans="2:13">
      <c r="C17" s="1" t="s">
        <v>14</v>
      </c>
      <c r="D17" s="1" t="s">
        <v>5119</v>
      </c>
      <c r="E17" s="34" t="s">
        <v>5120</v>
      </c>
      <c r="F17" s="34" t="s">
        <v>5121</v>
      </c>
      <c r="I17" t="s">
        <v>169</v>
      </c>
      <c r="J17" s="114" t="s">
        <v>237</v>
      </c>
      <c r="K17">
        <v>5459165</v>
      </c>
      <c r="L17">
        <v>114024.749</v>
      </c>
      <c r="M17" s="13">
        <f t="shared" si="0"/>
        <v>119725.98645</v>
      </c>
    </row>
    <row r="18" spans="2:13">
      <c r="C18" t="s">
        <v>5148</v>
      </c>
      <c r="D18" t="s">
        <v>5123</v>
      </c>
      <c r="E18" s="13">
        <f>M6</f>
        <v>10996.9923</v>
      </c>
      <c r="F18" s="246">
        <f>E18/$E$28</f>
        <v>3.6721857708687522E-2</v>
      </c>
      <c r="I18" t="s">
        <v>169</v>
      </c>
      <c r="J18" s="114" t="s">
        <v>170</v>
      </c>
      <c r="K18">
        <v>687794.06</v>
      </c>
      <c r="L18">
        <v>16557.019</v>
      </c>
      <c r="M18" s="13">
        <f t="shared" si="0"/>
        <v>17384.86995</v>
      </c>
    </row>
    <row r="19" spans="2:13">
      <c r="C19" t="s">
        <v>5149</v>
      </c>
      <c r="D19" t="s">
        <v>5123</v>
      </c>
      <c r="E19" s="13">
        <f t="shared" ref="E19:E25" si="1">M7</f>
        <v>10208.234400000001</v>
      </c>
      <c r="F19" s="246">
        <f t="shared" ref="F19:F27" si="2">E19/$E$28</f>
        <v>3.4087987048397696E-2</v>
      </c>
      <c r="I19" t="s">
        <v>169</v>
      </c>
      <c r="J19" s="114" t="s">
        <v>5115</v>
      </c>
      <c r="K19">
        <v>2159720</v>
      </c>
      <c r="L19">
        <v>90351.52</v>
      </c>
      <c r="M19" s="13">
        <f t="shared" si="0"/>
        <v>94869.096000000005</v>
      </c>
    </row>
    <row r="20" spans="2:13">
      <c r="C20" t="s">
        <v>5150</v>
      </c>
      <c r="D20" t="s">
        <v>5123</v>
      </c>
      <c r="E20" s="13">
        <f t="shared" si="1"/>
        <v>6927.0295500000002</v>
      </c>
      <c r="F20" s="246">
        <f t="shared" si="2"/>
        <v>2.3131178647726593E-2</v>
      </c>
      <c r="I20" t="s">
        <v>169</v>
      </c>
      <c r="J20" s="114" t="s">
        <v>5116</v>
      </c>
      <c r="K20">
        <v>125001.23</v>
      </c>
      <c r="L20">
        <v>6030.0410000000002</v>
      </c>
      <c r="M20" s="13">
        <f t="shared" si="0"/>
        <v>6331.5430500000002</v>
      </c>
    </row>
    <row r="21" spans="2:13">
      <c r="C21" t="s">
        <v>5122</v>
      </c>
      <c r="D21" t="s">
        <v>5123</v>
      </c>
      <c r="E21" s="13">
        <f t="shared" si="1"/>
        <v>89725.529249999992</v>
      </c>
      <c r="F21" s="246">
        <f t="shared" si="2"/>
        <v>0.29961720696623384</v>
      </c>
      <c r="I21" t="s">
        <v>169</v>
      </c>
      <c r="J21" s="114" t="s">
        <v>5117</v>
      </c>
      <c r="K21">
        <v>264002.71999999997</v>
      </c>
      <c r="L21">
        <v>27286.715</v>
      </c>
      <c r="M21" s="13">
        <f t="shared" si="0"/>
        <v>28651.050750000002</v>
      </c>
    </row>
    <row r="22" spans="2:13">
      <c r="C22" t="s">
        <v>5151</v>
      </c>
      <c r="D22" t="s">
        <v>5123</v>
      </c>
      <c r="E22" s="13">
        <f t="shared" si="1"/>
        <v>10804.550400000002</v>
      </c>
      <c r="F22" s="246">
        <f t="shared" si="2"/>
        <v>3.6079243448696688E-2</v>
      </c>
      <c r="I22" t="s">
        <v>169</v>
      </c>
      <c r="J22" s="114" t="s">
        <v>171</v>
      </c>
      <c r="K22">
        <v>78213.05</v>
      </c>
      <c r="L22">
        <v>11188.968999999999</v>
      </c>
      <c r="M22" s="13">
        <f t="shared" si="0"/>
        <v>11748.417449999999</v>
      </c>
    </row>
    <row r="23" spans="2:13">
      <c r="C23" t="s">
        <v>5152</v>
      </c>
      <c r="D23" t="s">
        <v>5123</v>
      </c>
      <c r="E23" s="13">
        <f t="shared" si="1"/>
        <v>33084.805950000002</v>
      </c>
      <c r="F23" s="246">
        <f t="shared" si="2"/>
        <v>0.11047889307110258</v>
      </c>
      <c r="I23" t="s">
        <v>169</v>
      </c>
      <c r="J23" s="114" t="s">
        <v>5105</v>
      </c>
      <c r="K23">
        <v>7461.19</v>
      </c>
      <c r="L23">
        <v>1717.675</v>
      </c>
      <c r="M23" s="13">
        <f t="shared" si="0"/>
        <v>1803.5587499999999</v>
      </c>
    </row>
    <row r="24" spans="2:13">
      <c r="C24" t="s">
        <v>5153</v>
      </c>
      <c r="D24" t="s">
        <v>5154</v>
      </c>
      <c r="E24" s="13">
        <f t="shared" si="1"/>
        <v>96159.407400000011</v>
      </c>
      <c r="F24" s="246">
        <f t="shared" si="2"/>
        <v>0.32110162302237077</v>
      </c>
      <c r="I24" t="s">
        <v>169</v>
      </c>
      <c r="J24" s="114" t="s">
        <v>364</v>
      </c>
      <c r="K24">
        <v>13117.56</v>
      </c>
      <c r="L24">
        <v>2374.7249999999999</v>
      </c>
      <c r="M24" s="13">
        <f t="shared" si="0"/>
        <v>2493.4612499999998</v>
      </c>
    </row>
    <row r="25" spans="2:13">
      <c r="C25" t="s">
        <v>5156</v>
      </c>
      <c r="D25" t="s">
        <v>5155</v>
      </c>
      <c r="E25" s="13">
        <f t="shared" si="1"/>
        <v>20436.545850000002</v>
      </c>
      <c r="F25" s="246">
        <f t="shared" si="2"/>
        <v>6.8243016661998446E-2</v>
      </c>
      <c r="I25" t="s">
        <v>169</v>
      </c>
      <c r="J25" s="114" t="s">
        <v>4168</v>
      </c>
      <c r="K25">
        <v>1801.1</v>
      </c>
      <c r="L25">
        <v>233.60900000000001</v>
      </c>
      <c r="M25" s="13">
        <f t="shared" si="0"/>
        <v>245.28945000000002</v>
      </c>
    </row>
    <row r="26" spans="2:13">
      <c r="C26" t="s">
        <v>5124</v>
      </c>
      <c r="D26" t="s">
        <v>5125</v>
      </c>
      <c r="E26" s="13">
        <f>M14+M15+M16</f>
        <v>1640.0989500000001</v>
      </c>
      <c r="F26" s="246">
        <f t="shared" si="2"/>
        <v>5.4767229645207452E-3</v>
      </c>
      <c r="I26" t="s">
        <v>172</v>
      </c>
    </row>
    <row r="27" spans="2:13">
      <c r="C27" t="s">
        <v>5126</v>
      </c>
      <c r="D27" t="s">
        <v>5125</v>
      </c>
      <c r="E27" s="13">
        <f>0.07*SUM(E18:E25)</f>
        <v>19484.016657000004</v>
      </c>
      <c r="F27" s="246">
        <f t="shared" si="2"/>
        <v>6.5062270460264998E-2</v>
      </c>
      <c r="I27" t="s">
        <v>173</v>
      </c>
      <c r="J27" t="s">
        <v>174</v>
      </c>
      <c r="K27">
        <v>536415.68099999998</v>
      </c>
      <c r="L27">
        <f>SUM(L6:L25)</f>
        <v>536415.68300000019</v>
      </c>
      <c r="M27" s="13">
        <f>SUM(M6:M25)</f>
        <v>563236.46715000004</v>
      </c>
    </row>
    <row r="28" spans="2:13">
      <c r="B28" s="243"/>
      <c r="C28" s="247" t="s">
        <v>5127</v>
      </c>
      <c r="D28" s="247"/>
      <c r="E28" s="244">
        <f>SUM(E18:E27)</f>
        <v>299467.21070700005</v>
      </c>
      <c r="F28" s="248">
        <f>SUM(F18:F27)</f>
        <v>0.99999999999999978</v>
      </c>
    </row>
    <row r="29" spans="2:13">
      <c r="C29" s="249" t="s">
        <v>5128</v>
      </c>
      <c r="D29" s="249"/>
      <c r="E29" s="250">
        <f>E28/$E$14</f>
        <v>14.200296399368385</v>
      </c>
      <c r="F29" s="249" t="s">
        <v>3</v>
      </c>
    </row>
    <row r="30" spans="2:13" ht="12" customHeight="1"/>
    <row r="31" spans="2:13">
      <c r="B31" s="245" t="s">
        <v>5129</v>
      </c>
      <c r="C31" s="245"/>
      <c r="D31" s="245"/>
      <c r="E31" s="245"/>
      <c r="F31" s="245"/>
    </row>
    <row r="32" spans="2:13">
      <c r="C32" s="1" t="s">
        <v>14</v>
      </c>
      <c r="D32" s="1" t="s">
        <v>5119</v>
      </c>
      <c r="E32" s="34" t="s">
        <v>5120</v>
      </c>
      <c r="F32" s="34" t="s">
        <v>5121</v>
      </c>
    </row>
    <row r="33" spans="2:15">
      <c r="C33" t="s">
        <v>5130</v>
      </c>
      <c r="D33" t="s">
        <v>5131</v>
      </c>
      <c r="E33" s="13">
        <f>M17+M19</f>
        <v>214595.08244999999</v>
      </c>
      <c r="F33" s="246">
        <f t="shared" ref="F33:F38" si="3">E33/$E$39</f>
        <v>0.64749029872563169</v>
      </c>
    </row>
    <row r="34" spans="2:15">
      <c r="C34" t="s">
        <v>5132</v>
      </c>
      <c r="D34" t="s">
        <v>5133</v>
      </c>
      <c r="E34" s="13">
        <f>M18+M20</f>
        <v>23716.413</v>
      </c>
      <c r="F34" s="246">
        <f t="shared" si="3"/>
        <v>7.1558710305714437E-2</v>
      </c>
      <c r="I34" t="s">
        <v>238</v>
      </c>
      <c r="J34" t="s">
        <v>239</v>
      </c>
      <c r="K34" t="s">
        <v>240</v>
      </c>
    </row>
    <row r="35" spans="2:15">
      <c r="C35" t="s">
        <v>5134</v>
      </c>
      <c r="D35" t="s">
        <v>5135</v>
      </c>
      <c r="E35" s="13">
        <f>M21+M22</f>
        <v>40399.468200000003</v>
      </c>
      <c r="F35" s="246">
        <f t="shared" si="3"/>
        <v>0.12189591408400263</v>
      </c>
    </row>
    <row r="36" spans="2:15">
      <c r="C36" t="s">
        <v>5136</v>
      </c>
      <c r="D36" t="s">
        <v>5137</v>
      </c>
      <c r="E36" s="13">
        <f>M23</f>
        <v>1803.5587499999999</v>
      </c>
      <c r="F36" s="251">
        <f t="shared" si="3"/>
        <v>5.4418152572476468E-3</v>
      </c>
      <c r="I36" t="s">
        <v>241</v>
      </c>
      <c r="K36">
        <v>6.46</v>
      </c>
      <c r="L36" t="s">
        <v>9</v>
      </c>
    </row>
    <row r="37" spans="2:15">
      <c r="C37" t="s">
        <v>5157</v>
      </c>
      <c r="D37" t="s">
        <v>5158</v>
      </c>
      <c r="E37" s="13">
        <f>K59</f>
        <v>18791.420000000002</v>
      </c>
      <c r="F37" s="246">
        <f t="shared" si="3"/>
        <v>5.6698699757548016E-2</v>
      </c>
      <c r="I37" t="s">
        <v>242</v>
      </c>
      <c r="K37">
        <f>N38*O38*11</f>
        <v>2992</v>
      </c>
      <c r="L37" t="s">
        <v>21</v>
      </c>
    </row>
    <row r="38" spans="2:15">
      <c r="B38" s="5"/>
      <c r="C38" s="5" t="s">
        <v>5138</v>
      </c>
      <c r="D38" s="5" t="s">
        <v>5139</v>
      </c>
      <c r="E38" s="5">
        <v>32120</v>
      </c>
      <c r="F38" s="252">
        <f t="shared" si="3"/>
        <v>9.6914561869855601E-2</v>
      </c>
      <c r="I38" t="s">
        <v>243</v>
      </c>
      <c r="K38" s="13">
        <f>K36*K37</f>
        <v>19328.32</v>
      </c>
      <c r="L38" t="s">
        <v>9</v>
      </c>
      <c r="N38">
        <v>8</v>
      </c>
      <c r="O38">
        <v>34</v>
      </c>
    </row>
    <row r="39" spans="2:15">
      <c r="C39" s="1" t="s">
        <v>173</v>
      </c>
      <c r="D39" s="1"/>
      <c r="E39" s="170">
        <f>SUM(E33:E38)</f>
        <v>331425.9424</v>
      </c>
      <c r="F39" s="253">
        <f>SUM(F33:F38)</f>
        <v>1</v>
      </c>
      <c r="N39">
        <v>10</v>
      </c>
      <c r="O39">
        <v>13</v>
      </c>
    </row>
    <row r="40" spans="2:15">
      <c r="C40" s="249" t="s">
        <v>5128</v>
      </c>
      <c r="D40" s="249"/>
      <c r="E40" s="250">
        <f>E39/$E$14</f>
        <v>15.715732635332497</v>
      </c>
      <c r="F40" s="249" t="s">
        <v>3</v>
      </c>
      <c r="N40">
        <v>12</v>
      </c>
      <c r="O40">
        <v>1</v>
      </c>
    </row>
    <row r="41" spans="2:15" ht="15" customHeight="1">
      <c r="I41" t="s">
        <v>244</v>
      </c>
      <c r="J41" t="s">
        <v>245</v>
      </c>
      <c r="K41" t="s">
        <v>5159</v>
      </c>
    </row>
    <row r="42" spans="2:15">
      <c r="B42" s="245" t="s">
        <v>5142</v>
      </c>
      <c r="C42" s="245"/>
      <c r="D42" s="245"/>
      <c r="E42" s="245"/>
      <c r="F42" s="245"/>
      <c r="I42" s="27"/>
      <c r="J42" s="27"/>
      <c r="K42" s="27"/>
      <c r="L42" s="27"/>
    </row>
    <row r="43" spans="2:15">
      <c r="C43" s="1" t="s">
        <v>14</v>
      </c>
      <c r="D43" s="1" t="s">
        <v>5119</v>
      </c>
      <c r="E43" s="34" t="s">
        <v>5120</v>
      </c>
      <c r="F43" s="34" t="s">
        <v>5121</v>
      </c>
      <c r="I43" t="s">
        <v>241</v>
      </c>
      <c r="K43">
        <v>9</v>
      </c>
      <c r="L43" t="s">
        <v>9</v>
      </c>
    </row>
    <row r="44" spans="2:15">
      <c r="C44" t="s">
        <v>5160</v>
      </c>
      <c r="D44" t="s">
        <v>5131</v>
      </c>
      <c r="E44" s="13">
        <f>1.05*K38</f>
        <v>20294.736000000001</v>
      </c>
      <c r="F44" s="246">
        <f>E44/$E$46</f>
        <v>0.58238319987272624</v>
      </c>
      <c r="I44" t="s">
        <v>242</v>
      </c>
      <c r="K44">
        <f>N39*14*11</f>
        <v>1540</v>
      </c>
      <c r="L44" t="s">
        <v>21</v>
      </c>
    </row>
    <row r="45" spans="2:15">
      <c r="C45" t="s">
        <v>5160</v>
      </c>
      <c r="D45" t="s">
        <v>5133</v>
      </c>
      <c r="E45" s="13">
        <f>1.05*K45</f>
        <v>14553</v>
      </c>
      <c r="F45" s="246">
        <f>E45/$E$46</f>
        <v>0.41761680012727365</v>
      </c>
      <c r="I45" t="s">
        <v>250</v>
      </c>
      <c r="K45" s="13">
        <f>K43*K44</f>
        <v>13860</v>
      </c>
      <c r="L45" t="s">
        <v>16</v>
      </c>
    </row>
    <row r="46" spans="2:15">
      <c r="B46" s="243"/>
      <c r="C46" s="247" t="s">
        <v>173</v>
      </c>
      <c r="D46" s="247"/>
      <c r="E46" s="244">
        <f>SUM(E44:E45)</f>
        <v>34847.736000000004</v>
      </c>
      <c r="F46" s="248">
        <f>SUM(F44:F45)</f>
        <v>0.99999999999999989</v>
      </c>
    </row>
    <row r="47" spans="2:15">
      <c r="C47" s="249" t="s">
        <v>5128</v>
      </c>
      <c r="D47" s="249"/>
      <c r="E47" s="250">
        <f>E46/$E$14</f>
        <v>1.6524285876863549</v>
      </c>
      <c r="F47" s="249" t="s">
        <v>3</v>
      </c>
    </row>
    <row r="49" spans="2:12">
      <c r="B49" s="243"/>
      <c r="C49" s="243"/>
      <c r="D49" s="247" t="s">
        <v>5140</v>
      </c>
      <c r="E49" s="254">
        <f>E46+E39+E28</f>
        <v>665740.88910700008</v>
      </c>
      <c r="F49" s="255" t="s">
        <v>16</v>
      </c>
    </row>
    <row r="50" spans="2:12">
      <c r="D50" s="1" t="s">
        <v>5141</v>
      </c>
      <c r="E50" s="256">
        <f>E47+E40+E29</f>
        <v>31.568457622387236</v>
      </c>
      <c r="F50" s="257" t="s">
        <v>3</v>
      </c>
    </row>
    <row r="52" spans="2:12" ht="11.25" customHeight="1">
      <c r="K52" s="13"/>
    </row>
    <row r="55" spans="2:12">
      <c r="I55" t="s">
        <v>246</v>
      </c>
    </row>
    <row r="57" spans="2:12">
      <c r="I57" t="s">
        <v>247</v>
      </c>
      <c r="K57">
        <v>1.79</v>
      </c>
      <c r="L57" t="s">
        <v>9</v>
      </c>
    </row>
    <row r="58" spans="2:12">
      <c r="I58" t="s">
        <v>248</v>
      </c>
      <c r="K58">
        <f>181*116/2</f>
        <v>10498</v>
      </c>
      <c r="L58" t="s">
        <v>21</v>
      </c>
    </row>
    <row r="59" spans="2:12">
      <c r="I59" t="s">
        <v>249</v>
      </c>
      <c r="K59" s="13">
        <f>K57*K58</f>
        <v>18791.420000000002</v>
      </c>
      <c r="L59" t="s">
        <v>9</v>
      </c>
    </row>
  </sheetData>
  <phoneticPr fontId="9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5969-E6A8-47F7-A244-DFFD51D544B6}">
  <dimension ref="B2:V71"/>
  <sheetViews>
    <sheetView showGridLines="0" workbookViewId="0">
      <selection activeCell="O33" sqref="O33"/>
    </sheetView>
  </sheetViews>
  <sheetFormatPr baseColWidth="10" defaultRowHeight="14.4"/>
  <cols>
    <col min="1" max="1" width="7.6640625" customWidth="1"/>
    <col min="2" max="2" width="4.33203125" customWidth="1"/>
    <col min="3" max="3" width="25.5546875" customWidth="1"/>
    <col min="4" max="4" width="24.5546875" customWidth="1"/>
    <col min="5" max="5" width="12.44140625" customWidth="1"/>
    <col min="6" max="6" width="12.33203125" customWidth="1"/>
    <col min="7" max="7" width="12" bestFit="1" customWidth="1"/>
    <col min="10" max="10" width="15.33203125" customWidth="1"/>
    <col min="15" max="15" width="12" bestFit="1" customWidth="1"/>
    <col min="19" max="19" width="18.109375" customWidth="1"/>
  </cols>
  <sheetData>
    <row r="2" spans="2:22" ht="16.2" thickBot="1">
      <c r="B2" s="91" t="s">
        <v>5110</v>
      </c>
      <c r="C2" s="4"/>
      <c r="D2" s="4"/>
      <c r="E2" s="4"/>
      <c r="F2" s="4"/>
    </row>
    <row r="3" spans="2:22">
      <c r="M3">
        <v>1</v>
      </c>
    </row>
    <row r="4" spans="2:22">
      <c r="I4" t="s">
        <v>5102</v>
      </c>
      <c r="J4" t="s">
        <v>5103</v>
      </c>
      <c r="K4" t="s">
        <v>5104</v>
      </c>
      <c r="L4" t="s">
        <v>5111</v>
      </c>
      <c r="M4" t="s">
        <v>5104</v>
      </c>
      <c r="R4" t="s">
        <v>5102</v>
      </c>
      <c r="S4" t="s">
        <v>5103</v>
      </c>
      <c r="T4" t="s">
        <v>5104</v>
      </c>
      <c r="U4" t="s">
        <v>5111</v>
      </c>
      <c r="V4" t="s">
        <v>5104</v>
      </c>
    </row>
    <row r="5" spans="2:22">
      <c r="H5" t="s">
        <v>5203</v>
      </c>
    </row>
    <row r="6" spans="2:22">
      <c r="I6" t="s">
        <v>169</v>
      </c>
      <c r="J6" s="262" t="s">
        <v>5217</v>
      </c>
      <c r="K6" s="263">
        <v>21017.3</v>
      </c>
      <c r="L6" s="264">
        <v>28041.357</v>
      </c>
      <c r="M6" s="264">
        <f>$M$3*L6</f>
        <v>28041.357</v>
      </c>
      <c r="R6" t="s">
        <v>169</v>
      </c>
      <c r="S6" s="114" t="s">
        <v>5217</v>
      </c>
      <c r="T6">
        <v>21017.3</v>
      </c>
      <c r="U6">
        <v>28041.357</v>
      </c>
    </row>
    <row r="7" spans="2:22">
      <c r="I7" t="s">
        <v>169</v>
      </c>
      <c r="J7" s="262" t="s">
        <v>5112</v>
      </c>
      <c r="K7" s="263">
        <v>96906.89</v>
      </c>
      <c r="L7" s="264">
        <v>70523.736000000004</v>
      </c>
      <c r="M7" s="264">
        <f t="shared" ref="M7:M18" si="0">$M$3*L7</f>
        <v>70523.736000000004</v>
      </c>
      <c r="R7" t="s">
        <v>169</v>
      </c>
      <c r="S7" s="114" t="s">
        <v>5112</v>
      </c>
      <c r="T7">
        <v>96906.89</v>
      </c>
      <c r="U7">
        <v>70523.736000000004</v>
      </c>
    </row>
    <row r="8" spans="2:22">
      <c r="I8" t="s">
        <v>169</v>
      </c>
      <c r="J8" s="262" t="s">
        <v>5218</v>
      </c>
      <c r="K8" s="263">
        <v>12284.66</v>
      </c>
      <c r="L8" s="264">
        <v>43603.03</v>
      </c>
      <c r="M8" s="264">
        <f t="shared" si="0"/>
        <v>43603.03</v>
      </c>
      <c r="R8" t="s">
        <v>169</v>
      </c>
      <c r="S8" s="114" t="s">
        <v>5218</v>
      </c>
      <c r="T8">
        <v>12284.66</v>
      </c>
      <c r="U8">
        <v>43603.03</v>
      </c>
    </row>
    <row r="9" spans="2:22">
      <c r="I9" t="s">
        <v>169</v>
      </c>
      <c r="J9" s="262" t="s">
        <v>5204</v>
      </c>
      <c r="K9" s="263">
        <v>23013.78</v>
      </c>
      <c r="L9" s="264">
        <v>68815.815000000002</v>
      </c>
      <c r="M9" s="264">
        <f t="shared" si="0"/>
        <v>68815.815000000002</v>
      </c>
      <c r="R9" t="s">
        <v>169</v>
      </c>
      <c r="S9" s="114" t="s">
        <v>5204</v>
      </c>
      <c r="T9">
        <v>23013.78</v>
      </c>
      <c r="U9">
        <v>68815.815000000002</v>
      </c>
    </row>
    <row r="10" spans="2:22">
      <c r="I10" t="s">
        <v>169</v>
      </c>
      <c r="J10" s="262" t="s">
        <v>5219</v>
      </c>
      <c r="K10" s="263">
        <v>11471.92</v>
      </c>
      <c r="L10" s="264">
        <v>39439.078999999998</v>
      </c>
      <c r="M10" s="264">
        <f t="shared" si="0"/>
        <v>39439.078999999998</v>
      </c>
      <c r="O10" t="s">
        <v>5216</v>
      </c>
      <c r="P10" s="13">
        <f>SUM(M6:M10)+SUM(M20:M22)+SUM(M31:M36)</f>
        <v>279049.076</v>
      </c>
      <c r="R10" t="s">
        <v>169</v>
      </c>
      <c r="S10" s="114" t="s">
        <v>5219</v>
      </c>
      <c r="T10">
        <v>11471.92</v>
      </c>
      <c r="U10">
        <v>39439.078999999998</v>
      </c>
    </row>
    <row r="11" spans="2:22">
      <c r="I11" t="s">
        <v>169</v>
      </c>
      <c r="J11" s="114" t="s">
        <v>5205</v>
      </c>
      <c r="K11">
        <v>680</v>
      </c>
      <c r="L11" s="13">
        <v>123.374</v>
      </c>
      <c r="M11" s="13">
        <f t="shared" si="0"/>
        <v>123.374</v>
      </c>
      <c r="P11" s="13">
        <f>SUM(E18:E27)</f>
        <v>284257.51600000006</v>
      </c>
      <c r="R11" t="s">
        <v>169</v>
      </c>
      <c r="S11" s="114" t="s">
        <v>5205</v>
      </c>
      <c r="T11">
        <v>680</v>
      </c>
      <c r="U11">
        <v>123.374</v>
      </c>
    </row>
    <row r="12" spans="2:22">
      <c r="I12" t="s">
        <v>169</v>
      </c>
      <c r="J12" s="114" t="s">
        <v>364</v>
      </c>
      <c r="K12">
        <v>28089</v>
      </c>
      <c r="L12" s="13">
        <v>5085.0659999999998</v>
      </c>
      <c r="M12" s="13">
        <f t="shared" si="0"/>
        <v>5085.0659999999998</v>
      </c>
      <c r="R12" t="s">
        <v>169</v>
      </c>
      <c r="S12" s="114" t="s">
        <v>364</v>
      </c>
      <c r="T12">
        <v>28089</v>
      </c>
      <c r="U12">
        <v>5085.0659999999998</v>
      </c>
    </row>
    <row r="13" spans="2:22">
      <c r="I13" t="s">
        <v>169</v>
      </c>
      <c r="J13" s="114" t="s">
        <v>4127</v>
      </c>
      <c r="K13">
        <v>27293.16</v>
      </c>
      <c r="L13" s="13">
        <v>5518.1390000000001</v>
      </c>
      <c r="M13" s="13">
        <f t="shared" si="0"/>
        <v>5518.1390000000001</v>
      </c>
      <c r="R13" t="s">
        <v>169</v>
      </c>
      <c r="S13" s="114" t="s">
        <v>4127</v>
      </c>
      <c r="T13">
        <v>27293.16</v>
      </c>
      <c r="U13">
        <v>5518.1390000000001</v>
      </c>
    </row>
    <row r="14" spans="2:22">
      <c r="D14" t="s">
        <v>5118</v>
      </c>
      <c r="E14" s="13">
        <f>181.8*118</f>
        <v>21452.400000000001</v>
      </c>
      <c r="F14" t="s">
        <v>7</v>
      </c>
      <c r="I14" t="s">
        <v>169</v>
      </c>
      <c r="J14" s="114" t="s">
        <v>5206</v>
      </c>
      <c r="K14">
        <v>5398.44</v>
      </c>
      <c r="L14" s="13">
        <v>2111.165</v>
      </c>
      <c r="M14" s="13">
        <f t="shared" si="0"/>
        <v>2111.165</v>
      </c>
      <c r="R14" t="s">
        <v>169</v>
      </c>
      <c r="S14" s="114" t="s">
        <v>5206</v>
      </c>
      <c r="T14">
        <v>5398.44</v>
      </c>
      <c r="U14">
        <v>2111.165</v>
      </c>
    </row>
    <row r="15" spans="2:22" ht="13.5" customHeight="1">
      <c r="I15" t="s">
        <v>169</v>
      </c>
      <c r="J15" s="114" t="s">
        <v>5207</v>
      </c>
      <c r="K15">
        <v>1261.57</v>
      </c>
      <c r="L15" s="13">
        <v>656.702</v>
      </c>
      <c r="M15" s="13">
        <f t="shared" si="0"/>
        <v>656.702</v>
      </c>
      <c r="R15" t="s">
        <v>169</v>
      </c>
      <c r="S15" s="114" t="s">
        <v>5207</v>
      </c>
      <c r="T15">
        <v>1261.57</v>
      </c>
      <c r="U15">
        <v>656.702</v>
      </c>
    </row>
    <row r="16" spans="2:22">
      <c r="B16" s="245" t="s">
        <v>5113</v>
      </c>
      <c r="C16" s="245"/>
      <c r="D16" s="245"/>
      <c r="E16" s="245"/>
      <c r="F16" s="245"/>
      <c r="I16" t="s">
        <v>169</v>
      </c>
      <c r="J16" s="114" t="s">
        <v>4168</v>
      </c>
      <c r="K16">
        <v>114416.38</v>
      </c>
      <c r="L16" s="13">
        <v>14840.189</v>
      </c>
      <c r="M16" s="13">
        <f t="shared" si="0"/>
        <v>14840.189</v>
      </c>
      <c r="R16" t="s">
        <v>169</v>
      </c>
      <c r="S16" s="114" t="s">
        <v>4168</v>
      </c>
      <c r="T16">
        <v>114416.38</v>
      </c>
      <c r="U16">
        <v>14840.189</v>
      </c>
    </row>
    <row r="17" spans="2:21">
      <c r="C17" s="1" t="s">
        <v>14</v>
      </c>
      <c r="D17" s="1" t="s">
        <v>5119</v>
      </c>
      <c r="E17" s="34" t="s">
        <v>5120</v>
      </c>
      <c r="F17" s="34" t="s">
        <v>5121</v>
      </c>
      <c r="I17" t="s">
        <v>169</v>
      </c>
      <c r="J17" s="114" t="s">
        <v>5208</v>
      </c>
      <c r="K17">
        <v>55023.27</v>
      </c>
      <c r="L17" s="13">
        <v>862.03599999999994</v>
      </c>
      <c r="M17" s="13">
        <f t="shared" si="0"/>
        <v>862.03599999999994</v>
      </c>
      <c r="R17" t="s">
        <v>169</v>
      </c>
      <c r="S17" s="114" t="s">
        <v>5208</v>
      </c>
      <c r="T17">
        <v>55023.27</v>
      </c>
      <c r="U17">
        <v>862.03599999999994</v>
      </c>
    </row>
    <row r="18" spans="2:21">
      <c r="C18" t="s">
        <v>5222</v>
      </c>
      <c r="D18" t="s">
        <v>5123</v>
      </c>
      <c r="E18" s="13">
        <f>M20</f>
        <v>3447.43</v>
      </c>
      <c r="F18" s="246">
        <f>E18/$E$29</f>
        <v>1.1352923957351418E-2</v>
      </c>
      <c r="I18" t="s">
        <v>169</v>
      </c>
      <c r="J18" s="114" t="s">
        <v>4074</v>
      </c>
      <c r="K18">
        <v>135133.79999999999</v>
      </c>
      <c r="L18" s="13">
        <v>8763.6350000000002</v>
      </c>
      <c r="M18" s="13">
        <f t="shared" si="0"/>
        <v>8763.6350000000002</v>
      </c>
      <c r="R18" t="s">
        <v>169</v>
      </c>
      <c r="S18" s="114" t="s">
        <v>4074</v>
      </c>
      <c r="T18">
        <v>135133.79999999999</v>
      </c>
      <c r="U18">
        <v>8763.6350000000002</v>
      </c>
    </row>
    <row r="19" spans="2:21">
      <c r="C19" t="s">
        <v>5226</v>
      </c>
      <c r="D19" t="s">
        <v>5123</v>
      </c>
      <c r="E19" s="13">
        <f>M22</f>
        <v>9779.32</v>
      </c>
      <c r="F19" s="246">
        <f t="shared" ref="F19" si="1">E19/$E$29</f>
        <v>3.2204823974556658E-2</v>
      </c>
      <c r="I19" t="s">
        <v>169</v>
      </c>
      <c r="J19" s="114" t="s">
        <v>5209</v>
      </c>
      <c r="K19">
        <v>26506.39</v>
      </c>
      <c r="L19" s="13">
        <v>3201.598</v>
      </c>
      <c r="M19" s="13">
        <f t="shared" ref="M19:M37" si="2">$M$3*L19</f>
        <v>3201.598</v>
      </c>
      <c r="R19" t="s">
        <v>169</v>
      </c>
      <c r="S19" s="114" t="s">
        <v>5209</v>
      </c>
      <c r="T19">
        <v>26506.39</v>
      </c>
      <c r="U19">
        <v>3201.598</v>
      </c>
    </row>
    <row r="20" spans="2:21">
      <c r="C20" t="s">
        <v>5149</v>
      </c>
      <c r="D20" t="s">
        <v>5123</v>
      </c>
      <c r="E20" s="13">
        <f>M21</f>
        <v>8477.9599999999991</v>
      </c>
      <c r="F20" s="246">
        <f t="shared" ref="F20:F28" si="3">E20/$E$29</f>
        <v>2.7919242796363385E-2</v>
      </c>
      <c r="I20" t="s">
        <v>169</v>
      </c>
      <c r="J20" s="262" t="s">
        <v>5220</v>
      </c>
      <c r="K20" s="263">
        <v>8987.42</v>
      </c>
      <c r="L20" s="264">
        <v>3447.43</v>
      </c>
      <c r="M20" s="264">
        <f t="shared" si="2"/>
        <v>3447.43</v>
      </c>
      <c r="R20" t="s">
        <v>169</v>
      </c>
      <c r="S20" s="114" t="s">
        <v>5220</v>
      </c>
      <c r="T20">
        <v>8987.42</v>
      </c>
      <c r="U20">
        <v>3447.43</v>
      </c>
    </row>
    <row r="21" spans="2:21">
      <c r="C21" t="s">
        <v>5215</v>
      </c>
      <c r="D21" t="s">
        <v>5123</v>
      </c>
      <c r="E21" s="13">
        <f>M36</f>
        <v>5052.0140000000001</v>
      </c>
      <c r="F21" s="246">
        <f t="shared" si="3"/>
        <v>1.6637068997332728E-2</v>
      </c>
      <c r="I21" t="s">
        <v>169</v>
      </c>
      <c r="J21" s="262" t="s">
        <v>5146</v>
      </c>
      <c r="K21" s="263">
        <v>14096.98</v>
      </c>
      <c r="L21" s="264">
        <v>8477.9599999999991</v>
      </c>
      <c r="M21" s="264">
        <f t="shared" si="2"/>
        <v>8477.9599999999991</v>
      </c>
      <c r="R21" t="s">
        <v>169</v>
      </c>
      <c r="S21" s="114" t="s">
        <v>5146</v>
      </c>
      <c r="T21">
        <v>14096.98</v>
      </c>
      <c r="U21">
        <v>8477.9599999999991</v>
      </c>
    </row>
    <row r="22" spans="2:21">
      <c r="C22" t="s">
        <v>5122</v>
      </c>
      <c r="D22" t="s">
        <v>5123</v>
      </c>
      <c r="E22" s="13">
        <f>M7</f>
        <v>70523.736000000004</v>
      </c>
      <c r="F22" s="246">
        <f t="shared" si="3"/>
        <v>0.23224564733622632</v>
      </c>
      <c r="I22" t="s">
        <v>169</v>
      </c>
      <c r="J22" s="262" t="s">
        <v>5221</v>
      </c>
      <c r="K22" s="263">
        <v>20177.7</v>
      </c>
      <c r="L22" s="264">
        <v>9779.32</v>
      </c>
      <c r="M22" s="264">
        <f t="shared" si="2"/>
        <v>9779.32</v>
      </c>
      <c r="R22" t="s">
        <v>169</v>
      </c>
      <c r="S22" s="114" t="s">
        <v>5221</v>
      </c>
      <c r="T22">
        <v>20177.7</v>
      </c>
      <c r="U22">
        <v>9779.32</v>
      </c>
    </row>
    <row r="23" spans="2:21">
      <c r="C23" t="s">
        <v>5223</v>
      </c>
      <c r="D23" t="s">
        <v>5123</v>
      </c>
      <c r="E23" s="13">
        <f>M6</f>
        <v>28041.357</v>
      </c>
      <c r="F23" s="246">
        <f t="shared" si="3"/>
        <v>9.234455628742104E-2</v>
      </c>
      <c r="I23" t="s">
        <v>169</v>
      </c>
      <c r="J23" s="265" t="s">
        <v>5115</v>
      </c>
      <c r="K23" s="266">
        <v>2173780.75</v>
      </c>
      <c r="L23" s="267">
        <v>90940.885999999999</v>
      </c>
      <c r="M23" s="267">
        <f t="shared" si="2"/>
        <v>90940.885999999999</v>
      </c>
      <c r="R23" s="176" t="s">
        <v>169</v>
      </c>
      <c r="S23" s="114" t="s">
        <v>5115</v>
      </c>
      <c r="T23">
        <v>2173780.75</v>
      </c>
      <c r="U23">
        <v>90940.885999999999</v>
      </c>
    </row>
    <row r="24" spans="2:21">
      <c r="C24" t="s">
        <v>5224</v>
      </c>
      <c r="D24" t="s">
        <v>5154</v>
      </c>
      <c r="E24" s="13">
        <f>M8</f>
        <v>43603.03</v>
      </c>
      <c r="F24" s="246">
        <f t="shared" si="3"/>
        <v>0.1435915693429925</v>
      </c>
      <c r="I24" t="s">
        <v>169</v>
      </c>
      <c r="J24" s="265" t="s">
        <v>5105</v>
      </c>
      <c r="K24" s="266">
        <v>19793.7</v>
      </c>
      <c r="L24" s="267">
        <v>4556.7969999999996</v>
      </c>
      <c r="M24" s="267">
        <f t="shared" si="2"/>
        <v>4556.7969999999996</v>
      </c>
      <c r="R24" t="s">
        <v>169</v>
      </c>
      <c r="S24" s="114" t="s">
        <v>5105</v>
      </c>
      <c r="T24">
        <v>19793.7</v>
      </c>
      <c r="U24">
        <v>4556.7969999999996</v>
      </c>
    </row>
    <row r="25" spans="2:21">
      <c r="C25" t="s">
        <v>5153</v>
      </c>
      <c r="D25" t="s">
        <v>5154</v>
      </c>
      <c r="E25" s="13">
        <f>M9</f>
        <v>68815.815000000002</v>
      </c>
      <c r="F25" s="246">
        <f t="shared" si="3"/>
        <v>0.22662119745960416</v>
      </c>
      <c r="I25" t="s">
        <v>169</v>
      </c>
      <c r="J25" s="265" t="s">
        <v>5117</v>
      </c>
      <c r="K25" s="266">
        <v>332305.40999999997</v>
      </c>
      <c r="L25" s="267">
        <v>34346.260999999999</v>
      </c>
      <c r="M25" s="267">
        <f t="shared" si="2"/>
        <v>34346.260999999999</v>
      </c>
      <c r="O25" s="13">
        <f>SUM(M23:M30)</f>
        <v>287760.52199999994</v>
      </c>
      <c r="R25" s="208" t="s">
        <v>169</v>
      </c>
      <c r="S25" s="114" t="s">
        <v>5117</v>
      </c>
      <c r="T25">
        <v>332305.40999999997</v>
      </c>
      <c r="U25">
        <v>34346.260999999999</v>
      </c>
    </row>
    <row r="26" spans="2:21">
      <c r="C26" t="s">
        <v>5225</v>
      </c>
      <c r="D26" t="s">
        <v>5154</v>
      </c>
      <c r="E26" s="13">
        <f>M10</f>
        <v>39439.078999999998</v>
      </c>
      <c r="F26" s="246">
        <f t="shared" si="3"/>
        <v>0.12987903012823326</v>
      </c>
      <c r="I26" t="s">
        <v>169</v>
      </c>
      <c r="J26" s="265" t="s">
        <v>171</v>
      </c>
      <c r="K26" s="266">
        <v>106978.64</v>
      </c>
      <c r="L26" s="267">
        <v>15304.137000000001</v>
      </c>
      <c r="M26" s="267">
        <f t="shared" si="2"/>
        <v>15304.137000000001</v>
      </c>
      <c r="O26" s="13">
        <f>SUM(E34:E37)</f>
        <v>287760.522</v>
      </c>
      <c r="R26" t="s">
        <v>169</v>
      </c>
      <c r="S26" s="114" t="s">
        <v>171</v>
      </c>
      <c r="T26">
        <v>106978.64</v>
      </c>
      <c r="U26">
        <v>15304.137000000001</v>
      </c>
    </row>
    <row r="27" spans="2:21">
      <c r="C27" t="s">
        <v>5124</v>
      </c>
      <c r="D27" t="s">
        <v>5125</v>
      </c>
      <c r="E27" s="13">
        <f>SUM(M31:M35)+M11+M12</f>
        <v>7077.7749999999996</v>
      </c>
      <c r="F27" s="246">
        <f t="shared" si="3"/>
        <v>2.3308215500312677E-2</v>
      </c>
      <c r="I27" t="s">
        <v>169</v>
      </c>
      <c r="J27" s="265" t="s">
        <v>5116</v>
      </c>
      <c r="K27" s="266">
        <v>280858.88</v>
      </c>
      <c r="L27" s="267">
        <v>13548.496999999999</v>
      </c>
      <c r="M27" s="267">
        <f t="shared" si="2"/>
        <v>13548.496999999999</v>
      </c>
      <c r="R27" s="207" t="s">
        <v>169</v>
      </c>
      <c r="S27" s="114" t="s">
        <v>5116</v>
      </c>
      <c r="T27">
        <v>280858.88</v>
      </c>
      <c r="U27">
        <v>13548.496999999999</v>
      </c>
    </row>
    <row r="28" spans="2:21">
      <c r="C28" t="s">
        <v>5126</v>
      </c>
      <c r="D28" t="s">
        <v>5125</v>
      </c>
      <c r="E28" s="13">
        <f>0.07*SUM(E18:E26)</f>
        <v>19402.581870000005</v>
      </c>
      <c r="F28" s="246">
        <f t="shared" si="3"/>
        <v>6.3895724219605723E-2</v>
      </c>
      <c r="I28" t="s">
        <v>169</v>
      </c>
      <c r="J28" s="265" t="s">
        <v>170</v>
      </c>
      <c r="K28" s="266">
        <v>899390.5</v>
      </c>
      <c r="L28" s="267">
        <v>21650.58</v>
      </c>
      <c r="M28" s="267">
        <f t="shared" si="2"/>
        <v>21650.58</v>
      </c>
      <c r="R28" t="s">
        <v>169</v>
      </c>
      <c r="S28" s="114" t="s">
        <v>170</v>
      </c>
      <c r="T28">
        <v>899390.5</v>
      </c>
      <c r="U28">
        <v>21650.58</v>
      </c>
    </row>
    <row r="29" spans="2:21">
      <c r="B29" s="243"/>
      <c r="C29" s="247" t="s">
        <v>5127</v>
      </c>
      <c r="D29" s="247"/>
      <c r="E29" s="244">
        <f>SUM(E18:E28)</f>
        <v>303660.09787000006</v>
      </c>
      <c r="F29" s="248">
        <f>SUM(F18:F28)</f>
        <v>1</v>
      </c>
      <c r="I29" t="s">
        <v>169</v>
      </c>
      <c r="J29" s="265" t="s">
        <v>237</v>
      </c>
      <c r="K29" s="266">
        <v>5116601.5</v>
      </c>
      <c r="L29" s="267">
        <v>106869.356</v>
      </c>
      <c r="M29" s="267">
        <f t="shared" si="2"/>
        <v>106869.356</v>
      </c>
      <c r="R29" t="s">
        <v>169</v>
      </c>
      <c r="S29" s="114" t="s">
        <v>237</v>
      </c>
      <c r="T29">
        <v>5116601.5</v>
      </c>
      <c r="U29">
        <v>106869.356</v>
      </c>
    </row>
    <row r="30" spans="2:21">
      <c r="C30" s="249" t="s">
        <v>5128</v>
      </c>
      <c r="D30" s="249"/>
      <c r="E30" s="250">
        <f>E29/$E$14</f>
        <v>14.155064135947494</v>
      </c>
      <c r="F30" s="249" t="s">
        <v>3</v>
      </c>
      <c r="I30" t="s">
        <v>169</v>
      </c>
      <c r="J30" s="265" t="s">
        <v>5210</v>
      </c>
      <c r="K30" s="266">
        <v>1903.71</v>
      </c>
      <c r="L30" s="267">
        <v>544.00800000000004</v>
      </c>
      <c r="M30" s="267">
        <f t="shared" si="2"/>
        <v>544.00800000000004</v>
      </c>
      <c r="R30" t="s">
        <v>169</v>
      </c>
      <c r="S30" s="114" t="s">
        <v>5210</v>
      </c>
      <c r="T30">
        <v>1903.71</v>
      </c>
      <c r="U30">
        <v>544.00800000000004</v>
      </c>
    </row>
    <row r="31" spans="2:21" ht="12" customHeight="1">
      <c r="I31" t="s">
        <v>169</v>
      </c>
      <c r="J31" s="262" t="s">
        <v>366</v>
      </c>
      <c r="K31" s="263">
        <v>2040</v>
      </c>
      <c r="L31" s="264">
        <v>759.27499999999998</v>
      </c>
      <c r="M31" s="264">
        <f t="shared" si="2"/>
        <v>759.27499999999998</v>
      </c>
      <c r="R31" t="s">
        <v>169</v>
      </c>
      <c r="S31" s="114" t="s">
        <v>366</v>
      </c>
      <c r="T31">
        <v>2040</v>
      </c>
      <c r="U31">
        <v>759.27499999999998</v>
      </c>
    </row>
    <row r="32" spans="2:21">
      <c r="B32" s="245" t="s">
        <v>5129</v>
      </c>
      <c r="C32" s="245"/>
      <c r="D32" s="245"/>
      <c r="E32" s="245"/>
      <c r="F32" s="245"/>
      <c r="I32" t="s">
        <v>169</v>
      </c>
      <c r="J32" s="262" t="s">
        <v>4199</v>
      </c>
      <c r="K32" s="263">
        <v>780</v>
      </c>
      <c r="L32" s="264">
        <v>418.26100000000002</v>
      </c>
      <c r="M32" s="264">
        <f t="shared" si="2"/>
        <v>418.26100000000002</v>
      </c>
      <c r="R32" t="s">
        <v>169</v>
      </c>
      <c r="S32" s="114" t="s">
        <v>4199</v>
      </c>
      <c r="T32">
        <v>780</v>
      </c>
      <c r="U32">
        <v>418.26100000000002</v>
      </c>
    </row>
    <row r="33" spans="2:21">
      <c r="C33" s="1" t="s">
        <v>14</v>
      </c>
      <c r="D33" s="1" t="s">
        <v>5119</v>
      </c>
      <c r="E33" s="34" t="s">
        <v>5120</v>
      </c>
      <c r="F33" s="34" t="s">
        <v>5121</v>
      </c>
      <c r="I33" t="s">
        <v>169</v>
      </c>
      <c r="J33" s="262" t="s">
        <v>368</v>
      </c>
      <c r="K33" s="263">
        <v>330</v>
      </c>
      <c r="L33" s="264">
        <v>419.40300000000002</v>
      </c>
      <c r="M33" s="264">
        <f t="shared" si="2"/>
        <v>419.40300000000002</v>
      </c>
      <c r="R33" t="s">
        <v>169</v>
      </c>
      <c r="S33" s="114" t="s">
        <v>368</v>
      </c>
      <c r="T33">
        <v>330</v>
      </c>
      <c r="U33">
        <v>419.40300000000002</v>
      </c>
    </row>
    <row r="34" spans="2:21">
      <c r="C34" t="s">
        <v>5130</v>
      </c>
      <c r="D34" t="s">
        <v>5131</v>
      </c>
      <c r="E34" s="13">
        <f>M23+M29</f>
        <v>197810.242</v>
      </c>
      <c r="F34" s="246">
        <f t="shared" ref="F34:F39" si="4">E34/$E$40</f>
        <v>0.58239685303875088</v>
      </c>
      <c r="I34" t="s">
        <v>169</v>
      </c>
      <c r="J34" s="262" t="s">
        <v>5211</v>
      </c>
      <c r="K34" s="263">
        <v>150</v>
      </c>
      <c r="L34" s="264">
        <v>234.20599999999999</v>
      </c>
      <c r="M34" s="264">
        <f t="shared" si="2"/>
        <v>234.20599999999999</v>
      </c>
      <c r="R34" t="s">
        <v>169</v>
      </c>
      <c r="S34" s="114" t="s">
        <v>5211</v>
      </c>
      <c r="T34">
        <v>150</v>
      </c>
      <c r="U34">
        <v>234.20599999999999</v>
      </c>
    </row>
    <row r="35" spans="2:21">
      <c r="C35" t="s">
        <v>5132</v>
      </c>
      <c r="D35" t="s">
        <v>5133</v>
      </c>
      <c r="E35" s="13">
        <f>M27+M28</f>
        <v>35199.077000000005</v>
      </c>
      <c r="F35" s="246">
        <f t="shared" si="4"/>
        <v>0.10363382334201218</v>
      </c>
      <c r="I35" t="s">
        <v>169</v>
      </c>
      <c r="J35" s="262" t="s">
        <v>367</v>
      </c>
      <c r="K35" s="263">
        <v>60</v>
      </c>
      <c r="L35" s="264">
        <v>38.19</v>
      </c>
      <c r="M35" s="264">
        <f t="shared" si="2"/>
        <v>38.19</v>
      </c>
      <c r="R35" t="s">
        <v>169</v>
      </c>
      <c r="S35" s="114" t="s">
        <v>367</v>
      </c>
      <c r="T35">
        <v>60</v>
      </c>
      <c r="U35">
        <v>38.19</v>
      </c>
    </row>
    <row r="36" spans="2:21">
      <c r="C36" t="s">
        <v>5134</v>
      </c>
      <c r="D36" t="s">
        <v>5135</v>
      </c>
      <c r="E36" s="13">
        <f>M25+M26</f>
        <v>49650.398000000001</v>
      </c>
      <c r="F36" s="246">
        <f t="shared" si="4"/>
        <v>0.14618169036627279</v>
      </c>
      <c r="I36" t="s">
        <v>169</v>
      </c>
      <c r="J36" s="262" t="s">
        <v>5212</v>
      </c>
      <c r="K36" s="263">
        <v>5432.86</v>
      </c>
      <c r="L36" s="264">
        <v>5052.0140000000001</v>
      </c>
      <c r="M36" s="264">
        <f t="shared" si="2"/>
        <v>5052.0140000000001</v>
      </c>
      <c r="R36" t="s">
        <v>169</v>
      </c>
      <c r="S36" s="114" t="s">
        <v>5212</v>
      </c>
      <c r="T36">
        <v>5432.86</v>
      </c>
      <c r="U36">
        <v>5052.0140000000001</v>
      </c>
    </row>
    <row r="37" spans="2:21">
      <c r="C37" t="s">
        <v>5136</v>
      </c>
      <c r="D37" t="s">
        <v>5137</v>
      </c>
      <c r="E37" s="13">
        <f>M30+M24</f>
        <v>5100.8049999999994</v>
      </c>
      <c r="F37" s="251">
        <f t="shared" si="4"/>
        <v>1.5017891641648793E-2</v>
      </c>
      <c r="I37" t="s">
        <v>5213</v>
      </c>
      <c r="J37" t="s">
        <v>5214</v>
      </c>
      <c r="K37">
        <v>41211.75</v>
      </c>
      <c r="L37">
        <v>408.94900000000001</v>
      </c>
      <c r="M37">
        <f t="shared" si="2"/>
        <v>408.94900000000001</v>
      </c>
      <c r="R37" t="s">
        <v>5213</v>
      </c>
      <c r="S37" s="114" t="s">
        <v>5214</v>
      </c>
      <c r="T37">
        <v>41211.75</v>
      </c>
      <c r="U37">
        <v>408.94900000000001</v>
      </c>
    </row>
    <row r="38" spans="2:21">
      <c r="C38" t="s">
        <v>5157</v>
      </c>
      <c r="D38" t="s">
        <v>5158</v>
      </c>
      <c r="E38" s="13">
        <f>K71</f>
        <v>19221.02</v>
      </c>
      <c r="F38" s="246">
        <f t="shared" si="4"/>
        <v>5.6590909788153898E-2</v>
      </c>
      <c r="I38" t="s">
        <v>173</v>
      </c>
      <c r="J38" t="s">
        <v>174</v>
      </c>
      <c r="K38">
        <v>651384.696</v>
      </c>
      <c r="L38" s="13">
        <f>SUM(L6:L37)</f>
        <v>608380.45100000012</v>
      </c>
      <c r="M38" s="13">
        <f>SUM(M6:M37)</f>
        <v>608380.45100000012</v>
      </c>
      <c r="O38">
        <f>M38*1.1/E14</f>
        <v>31.195507080792833</v>
      </c>
      <c r="R38" t="s">
        <v>172</v>
      </c>
    </row>
    <row r="39" spans="2:21">
      <c r="B39" s="5"/>
      <c r="C39" s="5" t="s">
        <v>5138</v>
      </c>
      <c r="D39" s="5" t="s">
        <v>5139</v>
      </c>
      <c r="E39" s="5">
        <f>10889*3</f>
        <v>32667</v>
      </c>
      <c r="F39" s="252">
        <f t="shared" si="4"/>
        <v>9.6178831823161476E-2</v>
      </c>
      <c r="R39" t="s">
        <v>173</v>
      </c>
      <c r="S39" t="s">
        <v>174</v>
      </c>
      <c r="T39">
        <v>608380.451</v>
      </c>
    </row>
    <row r="40" spans="2:21">
      <c r="C40" s="1" t="s">
        <v>173</v>
      </c>
      <c r="D40" s="1"/>
      <c r="E40" s="170">
        <f>SUM(E34:E39)</f>
        <v>339648.54200000002</v>
      </c>
      <c r="F40" s="253">
        <f>SUM(F34:F39)</f>
        <v>1.0000000000000002</v>
      </c>
    </row>
    <row r="41" spans="2:21">
      <c r="C41" s="249" t="s">
        <v>5128</v>
      </c>
      <c r="D41" s="249"/>
      <c r="E41" s="250">
        <f>E40/$E$14</f>
        <v>15.832659376107102</v>
      </c>
      <c r="F41" s="249" t="s">
        <v>3</v>
      </c>
    </row>
    <row r="42" spans="2:21" ht="15" customHeight="1"/>
    <row r="43" spans="2:21">
      <c r="B43" s="245" t="s">
        <v>5142</v>
      </c>
      <c r="C43" s="245"/>
      <c r="D43" s="245"/>
      <c r="E43" s="245"/>
      <c r="F43" s="245"/>
    </row>
    <row r="44" spans="2:21">
      <c r="C44" s="1" t="s">
        <v>14</v>
      </c>
      <c r="D44" s="1" t="s">
        <v>5119</v>
      </c>
      <c r="E44" s="34" t="s">
        <v>5120</v>
      </c>
      <c r="F44" s="34" t="s">
        <v>5121</v>
      </c>
    </row>
    <row r="45" spans="2:21">
      <c r="C45" t="s">
        <v>5160</v>
      </c>
      <c r="D45" t="s">
        <v>5131</v>
      </c>
      <c r="E45" s="13">
        <f>1.05*K50</f>
        <v>20294.736000000001</v>
      </c>
      <c r="F45" s="246">
        <f>E45/$E$47</f>
        <v>0.58238319987272624</v>
      </c>
    </row>
    <row r="46" spans="2:21">
      <c r="C46" t="s">
        <v>5160</v>
      </c>
      <c r="D46" t="s">
        <v>5133</v>
      </c>
      <c r="E46" s="13">
        <f>1.05*K57</f>
        <v>14553</v>
      </c>
      <c r="F46" s="246">
        <f>E46/$E$47</f>
        <v>0.41761680012727365</v>
      </c>
      <c r="I46" t="s">
        <v>238</v>
      </c>
      <c r="J46" t="s">
        <v>239</v>
      </c>
      <c r="K46" t="s">
        <v>240</v>
      </c>
    </row>
    <row r="47" spans="2:21">
      <c r="B47" s="243"/>
      <c r="C47" s="247" t="s">
        <v>173</v>
      </c>
      <c r="D47" s="247"/>
      <c r="E47" s="244">
        <f>SUM(E45:E46)</f>
        <v>34847.736000000004</v>
      </c>
      <c r="F47" s="248">
        <f>SUM(F45:F46)</f>
        <v>0.99999999999999989</v>
      </c>
    </row>
    <row r="48" spans="2:21">
      <c r="C48" s="249" t="s">
        <v>5128</v>
      </c>
      <c r="D48" s="249"/>
      <c r="E48" s="250">
        <f>E47/$E$14</f>
        <v>1.6244213234882812</v>
      </c>
      <c r="F48" s="249" t="s">
        <v>3</v>
      </c>
      <c r="I48" t="s">
        <v>241</v>
      </c>
      <c r="K48">
        <v>6.46</v>
      </c>
      <c r="L48" t="s">
        <v>9</v>
      </c>
    </row>
    <row r="49" spans="2:15">
      <c r="I49" t="s">
        <v>242</v>
      </c>
      <c r="K49">
        <f>N50*O50*11</f>
        <v>2992</v>
      </c>
      <c r="L49" t="s">
        <v>21</v>
      </c>
    </row>
    <row r="50" spans="2:15">
      <c r="B50" s="243"/>
      <c r="C50" s="243"/>
      <c r="D50" s="247" t="s">
        <v>5140</v>
      </c>
      <c r="E50" s="254">
        <f>E47+E40+E29</f>
        <v>678156.37587000011</v>
      </c>
      <c r="F50" s="255" t="s">
        <v>16</v>
      </c>
      <c r="I50" t="s">
        <v>243</v>
      </c>
      <c r="K50" s="13">
        <f>K48*K49</f>
        <v>19328.32</v>
      </c>
      <c r="L50" t="s">
        <v>9</v>
      </c>
      <c r="N50">
        <v>8</v>
      </c>
      <c r="O50">
        <v>34</v>
      </c>
    </row>
    <row r="51" spans="2:15">
      <c r="D51" s="1" t="s">
        <v>5141</v>
      </c>
      <c r="E51" s="256">
        <f>E48+E41+E30</f>
        <v>31.612144835542878</v>
      </c>
      <c r="F51" s="257" t="s">
        <v>3</v>
      </c>
      <c r="N51">
        <v>10</v>
      </c>
      <c r="O51">
        <v>13</v>
      </c>
    </row>
    <row r="52" spans="2:15">
      <c r="N52">
        <v>12</v>
      </c>
      <c r="O52">
        <v>1</v>
      </c>
    </row>
    <row r="53" spans="2:15" ht="11.25" customHeight="1">
      <c r="I53" t="s">
        <v>244</v>
      </c>
      <c r="J53" t="s">
        <v>245</v>
      </c>
      <c r="K53" t="s">
        <v>5159</v>
      </c>
    </row>
    <row r="54" spans="2:15">
      <c r="I54" s="27"/>
      <c r="J54" s="27"/>
      <c r="K54" s="27"/>
      <c r="L54" s="27"/>
    </row>
    <row r="55" spans="2:15">
      <c r="I55" t="s">
        <v>241</v>
      </c>
      <c r="K55">
        <v>9</v>
      </c>
      <c r="L55" t="s">
        <v>9</v>
      </c>
    </row>
    <row r="56" spans="2:15">
      <c r="I56" t="s">
        <v>242</v>
      </c>
      <c r="K56">
        <f>N51*14*11</f>
        <v>1540</v>
      </c>
      <c r="L56" t="s">
        <v>21</v>
      </c>
    </row>
    <row r="57" spans="2:15">
      <c r="I57" t="s">
        <v>250</v>
      </c>
      <c r="K57" s="13">
        <f>K55*K56</f>
        <v>13860</v>
      </c>
      <c r="L57" t="s">
        <v>16</v>
      </c>
    </row>
    <row r="64" spans="2:15">
      <c r="K64" s="13"/>
    </row>
    <row r="67" spans="9:12">
      <c r="I67" t="s">
        <v>246</v>
      </c>
    </row>
    <row r="69" spans="9:12">
      <c r="I69" t="s">
        <v>247</v>
      </c>
      <c r="K69">
        <v>1.79</v>
      </c>
      <c r="L69" t="s">
        <v>9</v>
      </c>
    </row>
    <row r="70" spans="9:12">
      <c r="I70" t="s">
        <v>248</v>
      </c>
      <c r="K70">
        <f>118*91</f>
        <v>10738</v>
      </c>
      <c r="L70" t="s">
        <v>21</v>
      </c>
    </row>
    <row r="71" spans="9:12">
      <c r="I71" t="s">
        <v>249</v>
      </c>
      <c r="K71" s="13">
        <f>K69*K70</f>
        <v>19221.02</v>
      </c>
      <c r="L71" t="s">
        <v>9</v>
      </c>
    </row>
  </sheetData>
  <phoneticPr fontId="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6F83-16F3-405B-BDF7-BFDA472D0608}">
  <dimension ref="B1:T952"/>
  <sheetViews>
    <sheetView showGridLines="0" zoomScale="85" zoomScaleNormal="85" workbookViewId="0">
      <selection activeCell="K33" sqref="K33"/>
    </sheetView>
  </sheetViews>
  <sheetFormatPr baseColWidth="10" defaultRowHeight="14.4"/>
  <cols>
    <col min="2" max="2" width="9.44140625" customWidth="1"/>
    <col min="3" max="3" width="9.44140625" style="12" customWidth="1"/>
  </cols>
  <sheetData>
    <row r="1" spans="2:20" ht="15" thickBot="1"/>
    <row r="2" spans="2:20" ht="18.75" customHeight="1">
      <c r="B2" s="314" t="s">
        <v>179</v>
      </c>
      <c r="C2" s="314" t="s">
        <v>180</v>
      </c>
      <c r="D2" s="165" t="s">
        <v>47</v>
      </c>
      <c r="E2" s="165" t="s">
        <v>48</v>
      </c>
      <c r="F2" s="165" t="s">
        <v>47</v>
      </c>
      <c r="G2" s="314" t="s">
        <v>168</v>
      </c>
      <c r="H2" s="314"/>
      <c r="I2" s="314"/>
      <c r="L2" s="311" t="s">
        <v>22</v>
      </c>
      <c r="M2" s="309" t="s">
        <v>148</v>
      </c>
      <c r="N2" s="309" t="s">
        <v>149</v>
      </c>
      <c r="O2" s="98" t="s">
        <v>47</v>
      </c>
      <c r="P2" s="98" t="s">
        <v>48</v>
      </c>
      <c r="Q2" s="98" t="s">
        <v>47</v>
      </c>
      <c r="R2" s="309" t="s">
        <v>168</v>
      </c>
      <c r="S2" s="309"/>
      <c r="T2" s="313"/>
    </row>
    <row r="3" spans="2:20" ht="18.75" customHeight="1" thickBot="1">
      <c r="B3" s="314"/>
      <c r="C3" s="314"/>
      <c r="D3" s="165" t="s">
        <v>150</v>
      </c>
      <c r="E3" s="165" t="s">
        <v>151</v>
      </c>
      <c r="F3" s="165" t="s">
        <v>152</v>
      </c>
      <c r="G3" s="165" t="s">
        <v>153</v>
      </c>
      <c r="H3" s="165" t="s">
        <v>154</v>
      </c>
      <c r="I3" s="165" t="s">
        <v>155</v>
      </c>
      <c r="L3" s="312"/>
      <c r="M3" s="310"/>
      <c r="N3" s="310"/>
      <c r="O3" s="99" t="s">
        <v>150</v>
      </c>
      <c r="P3" s="99" t="s">
        <v>151</v>
      </c>
      <c r="Q3" s="99" t="s">
        <v>152</v>
      </c>
      <c r="R3" s="99" t="s">
        <v>153</v>
      </c>
      <c r="S3" s="99" t="s">
        <v>154</v>
      </c>
      <c r="T3" s="100" t="s">
        <v>155</v>
      </c>
    </row>
    <row r="4" spans="2:20">
      <c r="B4" s="306">
        <v>6</v>
      </c>
      <c r="C4" s="166">
        <v>14</v>
      </c>
      <c r="D4" s="96">
        <v>-0.151</v>
      </c>
      <c r="E4" s="96">
        <v>3.1930000000000001</v>
      </c>
      <c r="F4" s="96">
        <v>-0.16500000000000001</v>
      </c>
      <c r="G4" s="96">
        <v>-0.66100000000000003</v>
      </c>
      <c r="H4" s="96">
        <v>0</v>
      </c>
      <c r="I4" s="96">
        <v>1.452</v>
      </c>
      <c r="L4" s="101" t="s">
        <v>156</v>
      </c>
      <c r="M4" s="102">
        <v>1</v>
      </c>
      <c r="N4" s="102">
        <v>17</v>
      </c>
      <c r="O4" s="110">
        <v>17.588999999999999</v>
      </c>
      <c r="P4" s="103">
        <v>44.802999999999997</v>
      </c>
      <c r="Q4" s="103">
        <v>6.4720000000000004</v>
      </c>
      <c r="R4" s="103">
        <v>24</v>
      </c>
      <c r="S4" s="103">
        <v>0.25</v>
      </c>
      <c r="T4" s="104">
        <v>-68.203999999999994</v>
      </c>
    </row>
    <row r="5" spans="2:20">
      <c r="B5" s="307"/>
      <c r="C5" s="166">
        <v>15</v>
      </c>
      <c r="D5" s="96">
        <v>-5.7000000000000002E-2</v>
      </c>
      <c r="E5" s="96">
        <v>3.2570000000000001</v>
      </c>
      <c r="F5" s="96">
        <v>0.22800000000000001</v>
      </c>
      <c r="G5" s="96">
        <v>0.75900000000000001</v>
      </c>
      <c r="H5" s="96">
        <v>0</v>
      </c>
      <c r="I5" s="96">
        <v>1.1040000000000001</v>
      </c>
      <c r="L5" s="105" t="s">
        <v>157</v>
      </c>
      <c r="M5" s="35">
        <v>1</v>
      </c>
      <c r="N5" s="35">
        <v>14</v>
      </c>
      <c r="O5" s="111">
        <v>-12.385</v>
      </c>
      <c r="P5" s="97">
        <v>21.227</v>
      </c>
      <c r="Q5" s="97">
        <v>-5.3719999999999999</v>
      </c>
      <c r="R5" s="97">
        <v>-22.73</v>
      </c>
      <c r="S5" s="97">
        <v>-0.13600000000000001</v>
      </c>
      <c r="T5" s="106">
        <v>63.857999999999997</v>
      </c>
    </row>
    <row r="6" spans="2:20">
      <c r="B6" s="307"/>
      <c r="C6" s="166">
        <v>16</v>
      </c>
      <c r="D6" s="96">
        <v>1.6419999999999999</v>
      </c>
      <c r="E6" s="96">
        <v>3.5190000000000001</v>
      </c>
      <c r="F6" s="96">
        <v>0.19600000000000001</v>
      </c>
      <c r="G6" s="96">
        <v>0.59699999999999998</v>
      </c>
      <c r="H6" s="96">
        <v>0</v>
      </c>
      <c r="I6" s="96">
        <v>-5.3239999999999998</v>
      </c>
      <c r="L6" s="105" t="s">
        <v>158</v>
      </c>
      <c r="M6" s="35">
        <v>4</v>
      </c>
      <c r="N6" s="35">
        <v>30</v>
      </c>
      <c r="O6" s="97">
        <v>5.5979999999999999</v>
      </c>
      <c r="P6" s="111">
        <v>63.917000000000002</v>
      </c>
      <c r="Q6" s="97">
        <v>-3.5000000000000003E-2</v>
      </c>
      <c r="R6" s="97">
        <v>-0.09</v>
      </c>
      <c r="S6" s="97">
        <v>-2.1000000000000001E-2</v>
      </c>
      <c r="T6" s="106">
        <v>-9.34</v>
      </c>
    </row>
    <row r="7" spans="2:20">
      <c r="B7" s="307"/>
      <c r="C7" s="166">
        <v>17</v>
      </c>
      <c r="D7" s="96">
        <v>1.7370000000000001</v>
      </c>
      <c r="E7" s="96">
        <v>3.5830000000000002</v>
      </c>
      <c r="F7" s="96">
        <v>0.59</v>
      </c>
      <c r="G7" s="96">
        <v>2.0169999999999999</v>
      </c>
      <c r="H7" s="96">
        <v>0</v>
      </c>
      <c r="I7" s="96">
        <v>-5.6719999999999997</v>
      </c>
      <c r="L7" s="105" t="s">
        <v>159</v>
      </c>
      <c r="M7" s="35">
        <v>2310</v>
      </c>
      <c r="N7" s="35">
        <v>24</v>
      </c>
      <c r="O7" s="97">
        <v>-7.0000000000000001E-3</v>
      </c>
      <c r="P7" s="111">
        <v>-6.444</v>
      </c>
      <c r="Q7" s="97">
        <v>-0.56200000000000006</v>
      </c>
      <c r="R7" s="97">
        <v>-4.8129999999999997</v>
      </c>
      <c r="S7" s="97">
        <v>0</v>
      </c>
      <c r="T7" s="106">
        <v>0.14399999999999999</v>
      </c>
    </row>
    <row r="8" spans="2:20">
      <c r="B8" s="307"/>
      <c r="C8" s="166">
        <v>18</v>
      </c>
      <c r="D8" s="96">
        <v>0.36699999999999999</v>
      </c>
      <c r="E8" s="96">
        <v>3.2320000000000002</v>
      </c>
      <c r="F8" s="96">
        <v>-0.497</v>
      </c>
      <c r="G8" s="96">
        <v>-1.877</v>
      </c>
      <c r="H8" s="96">
        <v>0</v>
      </c>
      <c r="I8" s="96">
        <v>-0.51400000000000001</v>
      </c>
      <c r="L8" s="105" t="s">
        <v>160</v>
      </c>
      <c r="M8" s="35">
        <v>1</v>
      </c>
      <c r="N8" s="35">
        <v>21</v>
      </c>
      <c r="O8" s="97">
        <v>8.2129999999999992</v>
      </c>
      <c r="P8" s="97">
        <v>45.061999999999998</v>
      </c>
      <c r="Q8" s="111">
        <v>19.271999999999998</v>
      </c>
      <c r="R8" s="97">
        <v>72.533000000000001</v>
      </c>
      <c r="S8" s="97">
        <v>-0.42899999999999999</v>
      </c>
      <c r="T8" s="106">
        <v>-27.35</v>
      </c>
    </row>
    <row r="9" spans="2:20">
      <c r="B9" s="307"/>
      <c r="C9" s="166">
        <v>19</v>
      </c>
      <c r="D9" s="96">
        <v>0.68100000000000005</v>
      </c>
      <c r="E9" s="96">
        <v>3.4460000000000002</v>
      </c>
      <c r="F9" s="96">
        <v>0.81299999999999994</v>
      </c>
      <c r="G9" s="96">
        <v>2.8559999999999999</v>
      </c>
      <c r="H9" s="96">
        <v>0</v>
      </c>
      <c r="I9" s="96">
        <v>-1.6739999999999999</v>
      </c>
      <c r="L9" s="105" t="s">
        <v>161</v>
      </c>
      <c r="M9" s="35">
        <v>1</v>
      </c>
      <c r="N9" s="35">
        <v>18</v>
      </c>
      <c r="O9" s="97">
        <v>-3.0089999999999999</v>
      </c>
      <c r="P9" s="97">
        <v>20.968</v>
      </c>
      <c r="Q9" s="111">
        <v>-18.172000000000001</v>
      </c>
      <c r="R9" s="97">
        <v>-71.263000000000005</v>
      </c>
      <c r="S9" s="97">
        <v>0.54300000000000004</v>
      </c>
      <c r="T9" s="106">
        <v>23.003</v>
      </c>
    </row>
    <row r="10" spans="2:20">
      <c r="B10" s="307"/>
      <c r="C10" s="166">
        <v>20</v>
      </c>
      <c r="D10" s="96">
        <v>0.90500000000000003</v>
      </c>
      <c r="E10" s="96">
        <v>3.33</v>
      </c>
      <c r="F10" s="96">
        <v>-0.38900000000000001</v>
      </c>
      <c r="G10" s="96">
        <v>-1.5</v>
      </c>
      <c r="H10" s="96">
        <v>0</v>
      </c>
      <c r="I10" s="96">
        <v>-2.5470000000000002</v>
      </c>
      <c r="L10" s="105" t="s">
        <v>162</v>
      </c>
      <c r="M10" s="35">
        <v>1</v>
      </c>
      <c r="N10" s="35">
        <v>21</v>
      </c>
      <c r="O10" s="97">
        <v>8.2129999999999992</v>
      </c>
      <c r="P10" s="97">
        <v>45.061999999999998</v>
      </c>
      <c r="Q10" s="97">
        <v>19.271999999999998</v>
      </c>
      <c r="R10" s="111">
        <v>72.533000000000001</v>
      </c>
      <c r="S10" s="97">
        <v>-0.42899999999999999</v>
      </c>
      <c r="T10" s="106">
        <v>-27.35</v>
      </c>
    </row>
    <row r="11" spans="2:20">
      <c r="B11" s="307"/>
      <c r="C11" s="166">
        <v>21</v>
      </c>
      <c r="D11" s="96">
        <v>1.2190000000000001</v>
      </c>
      <c r="E11" s="96">
        <v>3.544</v>
      </c>
      <c r="F11" s="96">
        <v>0.92200000000000004</v>
      </c>
      <c r="G11" s="96">
        <v>3.2330000000000001</v>
      </c>
      <c r="H11" s="96">
        <v>0</v>
      </c>
      <c r="I11" s="96">
        <v>-3.7069999999999999</v>
      </c>
      <c r="L11" s="105" t="s">
        <v>163</v>
      </c>
      <c r="M11" s="35">
        <v>1</v>
      </c>
      <c r="N11" s="35">
        <v>18</v>
      </c>
      <c r="O11" s="97">
        <v>-3.0089999999999999</v>
      </c>
      <c r="P11" s="97">
        <v>20.968</v>
      </c>
      <c r="Q11" s="97">
        <v>-18.172000000000001</v>
      </c>
      <c r="R11" s="111">
        <v>-71.263000000000005</v>
      </c>
      <c r="S11" s="97">
        <v>0.54300000000000004</v>
      </c>
      <c r="T11" s="106">
        <v>23.003</v>
      </c>
    </row>
    <row r="12" spans="2:20">
      <c r="B12" s="307"/>
      <c r="C12" s="166">
        <v>22</v>
      </c>
      <c r="D12" s="96">
        <v>-3.4319999999999999</v>
      </c>
      <c r="E12" s="96">
        <v>-0.16400000000000001</v>
      </c>
      <c r="F12" s="96">
        <v>-0.59599999999999997</v>
      </c>
      <c r="G12" s="96">
        <v>-2.1040000000000001</v>
      </c>
      <c r="H12" s="96">
        <v>0</v>
      </c>
      <c r="I12" s="96">
        <v>8.2240000000000002</v>
      </c>
      <c r="L12" s="105" t="s">
        <v>164</v>
      </c>
      <c r="M12" s="35">
        <v>1</v>
      </c>
      <c r="N12" s="35">
        <v>20</v>
      </c>
      <c r="O12" s="97">
        <v>5.7619999999999996</v>
      </c>
      <c r="P12" s="97">
        <v>26.358000000000001</v>
      </c>
      <c r="Q12" s="97">
        <v>-17.97</v>
      </c>
      <c r="R12" s="97">
        <v>-70.078999999999994</v>
      </c>
      <c r="S12" s="111">
        <v>0.76600000000000001</v>
      </c>
      <c r="T12" s="106">
        <v>-15.554</v>
      </c>
    </row>
    <row r="13" spans="2:20">
      <c r="B13" s="307"/>
      <c r="C13" s="166">
        <v>23</v>
      </c>
      <c r="D13" s="96">
        <v>1.8560000000000001</v>
      </c>
      <c r="E13" s="96">
        <v>-0.01</v>
      </c>
      <c r="F13" s="96">
        <v>-7.6999999999999999E-2</v>
      </c>
      <c r="G13" s="96">
        <v>-0.25900000000000001</v>
      </c>
      <c r="H13" s="96">
        <v>0</v>
      </c>
      <c r="I13" s="96">
        <v>-4.2670000000000003</v>
      </c>
      <c r="L13" s="105" t="s">
        <v>165</v>
      </c>
      <c r="M13" s="35">
        <v>1</v>
      </c>
      <c r="N13" s="35">
        <v>19</v>
      </c>
      <c r="O13" s="97">
        <v>-0.55800000000000005</v>
      </c>
      <c r="P13" s="97">
        <v>39.671999999999997</v>
      </c>
      <c r="Q13" s="97">
        <v>19.071000000000002</v>
      </c>
      <c r="R13" s="97">
        <v>71.349000000000004</v>
      </c>
      <c r="S13" s="111">
        <v>-0.65300000000000002</v>
      </c>
      <c r="T13" s="106">
        <v>11.207000000000001</v>
      </c>
    </row>
    <row r="14" spans="2:20">
      <c r="B14" s="307"/>
      <c r="C14" s="166">
        <v>24</v>
      </c>
      <c r="D14" s="96">
        <v>2.27</v>
      </c>
      <c r="E14" s="96">
        <v>-0.11899999999999999</v>
      </c>
      <c r="F14" s="96">
        <v>-0.623</v>
      </c>
      <c r="G14" s="96">
        <v>-2.2610000000000001</v>
      </c>
      <c r="H14" s="96">
        <v>0</v>
      </c>
      <c r="I14" s="96">
        <v>-4.7350000000000003</v>
      </c>
      <c r="L14" s="105" t="s">
        <v>166</v>
      </c>
      <c r="M14" s="35">
        <v>5563</v>
      </c>
      <c r="N14" s="35">
        <v>15</v>
      </c>
      <c r="O14" s="97">
        <v>-12.278</v>
      </c>
      <c r="P14" s="97">
        <v>16.367999999999999</v>
      </c>
      <c r="Q14" s="97">
        <v>4.6669999999999998</v>
      </c>
      <c r="R14" s="97">
        <v>27.728000000000002</v>
      </c>
      <c r="S14" s="97">
        <v>0</v>
      </c>
      <c r="T14" s="112">
        <v>64.882000000000005</v>
      </c>
    </row>
    <row r="15" spans="2:20" ht="15" thickBot="1">
      <c r="B15" s="307"/>
      <c r="C15" s="166">
        <v>25</v>
      </c>
      <c r="D15" s="96">
        <v>2.4710000000000001</v>
      </c>
      <c r="E15" s="96">
        <v>0.111</v>
      </c>
      <c r="F15" s="96">
        <v>0.95</v>
      </c>
      <c r="G15" s="96">
        <v>3.46</v>
      </c>
      <c r="H15" s="96">
        <v>0</v>
      </c>
      <c r="I15" s="96">
        <v>-5.4509999999999996</v>
      </c>
      <c r="L15" s="107" t="s">
        <v>167</v>
      </c>
      <c r="M15" s="108">
        <v>1</v>
      </c>
      <c r="N15" s="108">
        <v>17</v>
      </c>
      <c r="O15" s="109">
        <v>17.588999999999999</v>
      </c>
      <c r="P15" s="109">
        <v>44.802999999999997</v>
      </c>
      <c r="Q15" s="109">
        <v>6.4720000000000004</v>
      </c>
      <c r="R15" s="109">
        <v>24</v>
      </c>
      <c r="S15" s="109">
        <v>0.25</v>
      </c>
      <c r="T15" s="113">
        <v>-68.203999999999994</v>
      </c>
    </row>
    <row r="16" spans="2:20">
      <c r="B16" s="308"/>
      <c r="C16" s="166">
        <v>30</v>
      </c>
      <c r="D16" s="96">
        <v>1.1439999999999999</v>
      </c>
      <c r="E16" s="96">
        <v>4.6630000000000003</v>
      </c>
      <c r="F16" s="96">
        <v>0.30599999999999999</v>
      </c>
      <c r="G16" s="96">
        <v>0.97799999999999998</v>
      </c>
      <c r="H16" s="96">
        <v>0</v>
      </c>
      <c r="I16" s="96">
        <v>-3.0430000000000001</v>
      </c>
    </row>
    <row r="17" spans="2:9">
      <c r="B17" s="306">
        <v>12</v>
      </c>
      <c r="C17" s="166">
        <v>14</v>
      </c>
      <c r="D17" s="96">
        <v>-0.10100000000000001</v>
      </c>
      <c r="E17" s="96">
        <v>3.39</v>
      </c>
      <c r="F17" s="96">
        <v>-0.27100000000000002</v>
      </c>
      <c r="G17" s="96">
        <v>-0.91300000000000003</v>
      </c>
      <c r="H17" s="96">
        <v>0</v>
      </c>
      <c r="I17" s="96">
        <v>1.212</v>
      </c>
    </row>
    <row r="18" spans="2:9">
      <c r="B18" s="307"/>
      <c r="C18" s="166">
        <v>15</v>
      </c>
      <c r="D18" s="96">
        <v>-0.11899999999999999</v>
      </c>
      <c r="E18" s="96">
        <v>3.3479999999999999</v>
      </c>
      <c r="F18" s="96">
        <v>0.13100000000000001</v>
      </c>
      <c r="G18" s="96">
        <v>0.52700000000000002</v>
      </c>
      <c r="H18" s="96">
        <v>0</v>
      </c>
      <c r="I18" s="96">
        <v>1.282</v>
      </c>
    </row>
    <row r="19" spans="2:9">
      <c r="B19" s="307"/>
      <c r="C19" s="166">
        <v>16</v>
      </c>
      <c r="D19" s="96">
        <v>1.871</v>
      </c>
      <c r="E19" s="96">
        <v>3.5640000000000001</v>
      </c>
      <c r="F19" s="96">
        <v>6.0000000000000001E-3</v>
      </c>
      <c r="G19" s="96">
        <v>9.4E-2</v>
      </c>
      <c r="H19" s="96">
        <v>0</v>
      </c>
      <c r="I19" s="96">
        <v>-6.1440000000000001</v>
      </c>
    </row>
    <row r="20" spans="2:9">
      <c r="B20" s="307"/>
      <c r="C20" s="166">
        <v>17</v>
      </c>
      <c r="D20" s="96">
        <v>1.8540000000000001</v>
      </c>
      <c r="E20" s="96">
        <v>3.5209999999999999</v>
      </c>
      <c r="F20" s="96">
        <v>0.40699999999999997</v>
      </c>
      <c r="G20" s="96">
        <v>1.534</v>
      </c>
      <c r="H20" s="96">
        <v>0</v>
      </c>
      <c r="I20" s="96">
        <v>-6.0739999999999998</v>
      </c>
    </row>
    <row r="21" spans="2:9">
      <c r="B21" s="307"/>
      <c r="C21" s="166">
        <v>18</v>
      </c>
      <c r="D21" s="96">
        <v>0.60899999999999999</v>
      </c>
      <c r="E21" s="96">
        <v>3.5</v>
      </c>
      <c r="F21" s="96">
        <v>-0.64200000000000002</v>
      </c>
      <c r="G21" s="96">
        <v>-2.2400000000000002</v>
      </c>
      <c r="H21" s="96">
        <v>0</v>
      </c>
      <c r="I21" s="96">
        <v>-1.444</v>
      </c>
    </row>
    <row r="22" spans="2:9">
      <c r="B22" s="307"/>
      <c r="C22" s="166">
        <v>19</v>
      </c>
      <c r="D22" s="96">
        <v>0.55200000000000005</v>
      </c>
      <c r="E22" s="96">
        <v>3.36</v>
      </c>
      <c r="F22" s="96">
        <v>0.69599999999999995</v>
      </c>
      <c r="G22" s="96">
        <v>2.5590000000000002</v>
      </c>
      <c r="H22" s="96">
        <v>0</v>
      </c>
      <c r="I22" s="96">
        <v>-1.2110000000000001</v>
      </c>
    </row>
    <row r="23" spans="2:9">
      <c r="B23" s="307"/>
      <c r="C23" s="166">
        <v>20</v>
      </c>
      <c r="D23" s="96">
        <v>1.2010000000000001</v>
      </c>
      <c r="E23" s="96">
        <v>3.552</v>
      </c>
      <c r="F23" s="96">
        <v>-0.55900000000000005</v>
      </c>
      <c r="G23" s="96">
        <v>-1.9379999999999999</v>
      </c>
      <c r="H23" s="96">
        <v>0</v>
      </c>
      <c r="I23" s="96">
        <v>-3.6509999999999998</v>
      </c>
    </row>
    <row r="24" spans="2:9">
      <c r="B24" s="307"/>
      <c r="C24" s="166">
        <v>21</v>
      </c>
      <c r="D24" s="96">
        <v>1.143</v>
      </c>
      <c r="E24" s="96">
        <v>3.4119999999999999</v>
      </c>
      <c r="F24" s="96">
        <v>0.77800000000000002</v>
      </c>
      <c r="G24" s="96">
        <v>2.8610000000000002</v>
      </c>
      <c r="H24" s="96">
        <v>0</v>
      </c>
      <c r="I24" s="96">
        <v>-3.4180000000000001</v>
      </c>
    </row>
    <row r="25" spans="2:9">
      <c r="B25" s="307"/>
      <c r="C25" s="166">
        <v>22</v>
      </c>
      <c r="D25" s="96">
        <v>-3.3820000000000001</v>
      </c>
      <c r="E25" s="96">
        <v>5.0999999999999997E-2</v>
      </c>
      <c r="F25" s="96">
        <v>-0.56100000000000005</v>
      </c>
      <c r="G25" s="96">
        <v>-2.0379999999999998</v>
      </c>
      <c r="H25" s="96">
        <v>0</v>
      </c>
      <c r="I25" s="96">
        <v>7.992</v>
      </c>
    </row>
    <row r="26" spans="2:9">
      <c r="B26" s="307"/>
      <c r="C26" s="166">
        <v>23</v>
      </c>
      <c r="D26" s="96">
        <v>2.1800000000000002</v>
      </c>
      <c r="E26" s="96">
        <v>5.7000000000000002E-2</v>
      </c>
      <c r="F26" s="96">
        <v>-0.10299999999999999</v>
      </c>
      <c r="G26" s="96">
        <v>-0.37</v>
      </c>
      <c r="H26" s="96">
        <v>0</v>
      </c>
      <c r="I26" s="96">
        <v>-5.43</v>
      </c>
    </row>
    <row r="27" spans="2:9">
      <c r="B27" s="307"/>
      <c r="C27" s="166">
        <v>24</v>
      </c>
      <c r="D27" s="96">
        <v>2.383</v>
      </c>
      <c r="E27" s="96">
        <v>-2E-3</v>
      </c>
      <c r="F27" s="96">
        <v>-0.61599999999999999</v>
      </c>
      <c r="G27" s="96">
        <v>-2.2370000000000001</v>
      </c>
      <c r="H27" s="96">
        <v>0</v>
      </c>
      <c r="I27" s="96">
        <v>-5.1109999999999998</v>
      </c>
    </row>
    <row r="28" spans="2:9">
      <c r="B28" s="307"/>
      <c r="C28" s="166">
        <v>25</v>
      </c>
      <c r="D28" s="96">
        <v>2.4289999999999998</v>
      </c>
      <c r="E28" s="96">
        <v>-0.16800000000000001</v>
      </c>
      <c r="F28" s="96">
        <v>0.98699999999999999</v>
      </c>
      <c r="G28" s="96">
        <v>3.5569999999999999</v>
      </c>
      <c r="H28" s="96">
        <v>0</v>
      </c>
      <c r="I28" s="96">
        <v>-5.274</v>
      </c>
    </row>
    <row r="29" spans="2:9">
      <c r="B29" s="308"/>
      <c r="C29" s="166">
        <v>30</v>
      </c>
      <c r="D29" s="96">
        <v>1.2629999999999999</v>
      </c>
      <c r="E29" s="96">
        <v>4.7590000000000003</v>
      </c>
      <c r="F29" s="96">
        <v>9.8000000000000004E-2</v>
      </c>
      <c r="G29" s="96">
        <v>0.44700000000000001</v>
      </c>
      <c r="H29" s="96">
        <v>0</v>
      </c>
      <c r="I29" s="96">
        <v>-3.5</v>
      </c>
    </row>
    <row r="30" spans="2:9">
      <c r="B30" s="306">
        <v>18</v>
      </c>
      <c r="C30" s="166">
        <v>14</v>
      </c>
      <c r="D30" s="96">
        <v>-0.11700000000000001</v>
      </c>
      <c r="E30" s="96">
        <v>1.3779999999999999</v>
      </c>
      <c r="F30" s="96">
        <v>-6.0999999999999999E-2</v>
      </c>
      <c r="G30" s="96">
        <v>-0.34300000000000003</v>
      </c>
      <c r="H30" s="96">
        <v>0</v>
      </c>
      <c r="I30" s="96">
        <v>1.018</v>
      </c>
    </row>
    <row r="31" spans="2:9">
      <c r="B31" s="307"/>
      <c r="C31" s="166">
        <v>15</v>
      </c>
      <c r="D31" s="96">
        <v>-0.35599999999999998</v>
      </c>
      <c r="E31" s="96">
        <v>1.0609999999999999</v>
      </c>
      <c r="F31" s="96">
        <v>0.214</v>
      </c>
      <c r="G31" s="96">
        <v>0.78600000000000003</v>
      </c>
      <c r="H31" s="96">
        <v>0</v>
      </c>
      <c r="I31" s="96">
        <v>1.7969999999999999</v>
      </c>
    </row>
    <row r="32" spans="2:9">
      <c r="B32" s="307"/>
      <c r="C32" s="166">
        <v>16</v>
      </c>
      <c r="D32" s="96">
        <v>1.024</v>
      </c>
      <c r="E32" s="96">
        <v>2.0270000000000001</v>
      </c>
      <c r="F32" s="96">
        <v>-0.63300000000000001</v>
      </c>
      <c r="G32" s="96">
        <v>-1.522</v>
      </c>
      <c r="H32" s="96">
        <v>0</v>
      </c>
      <c r="I32" s="96">
        <v>-4.2460000000000004</v>
      </c>
    </row>
    <row r="33" spans="2:9">
      <c r="B33" s="307"/>
      <c r="C33" s="166">
        <v>17</v>
      </c>
      <c r="D33" s="96">
        <v>0.78600000000000003</v>
      </c>
      <c r="E33" s="96">
        <v>1.71</v>
      </c>
      <c r="F33" s="96">
        <v>-0.35699999999999998</v>
      </c>
      <c r="G33" s="96">
        <v>-0.39200000000000002</v>
      </c>
      <c r="H33" s="96">
        <v>0</v>
      </c>
      <c r="I33" s="96">
        <v>-3.4670000000000001</v>
      </c>
    </row>
    <row r="34" spans="2:9">
      <c r="B34" s="307"/>
      <c r="C34" s="166">
        <v>18</v>
      </c>
      <c r="D34" s="96">
        <v>0.56100000000000005</v>
      </c>
      <c r="E34" s="96">
        <v>1.976</v>
      </c>
      <c r="F34" s="96">
        <v>-0.58199999999999996</v>
      </c>
      <c r="G34" s="96">
        <v>-2.073</v>
      </c>
      <c r="H34" s="96">
        <v>0</v>
      </c>
      <c r="I34" s="96">
        <v>-1.732</v>
      </c>
    </row>
    <row r="35" spans="2:9">
      <c r="B35" s="307"/>
      <c r="C35" s="166">
        <v>19</v>
      </c>
      <c r="D35" s="96">
        <v>-0.23499999999999999</v>
      </c>
      <c r="E35" s="96">
        <v>0.91800000000000004</v>
      </c>
      <c r="F35" s="96">
        <v>0.33500000000000002</v>
      </c>
      <c r="G35" s="96">
        <v>1.6910000000000001</v>
      </c>
      <c r="H35" s="96">
        <v>0</v>
      </c>
      <c r="I35" s="96">
        <v>0.86199999999999999</v>
      </c>
    </row>
    <row r="36" spans="2:9">
      <c r="B36" s="307"/>
      <c r="C36" s="166">
        <v>20</v>
      </c>
      <c r="D36" s="96">
        <v>0.90300000000000002</v>
      </c>
      <c r="E36" s="96">
        <v>2.17</v>
      </c>
      <c r="F36" s="96">
        <v>-0.754</v>
      </c>
      <c r="G36" s="96">
        <v>-2.427</v>
      </c>
      <c r="H36" s="96">
        <v>0</v>
      </c>
      <c r="I36" s="96">
        <v>-3.3109999999999999</v>
      </c>
    </row>
    <row r="37" spans="2:9">
      <c r="B37" s="307"/>
      <c r="C37" s="166">
        <v>21</v>
      </c>
      <c r="D37" s="96">
        <v>0.108</v>
      </c>
      <c r="E37" s="96">
        <v>1.113</v>
      </c>
      <c r="F37" s="96">
        <v>0.16400000000000001</v>
      </c>
      <c r="G37" s="96">
        <v>1.3380000000000001</v>
      </c>
      <c r="H37" s="96">
        <v>0</v>
      </c>
      <c r="I37" s="96">
        <v>-0.71699999999999997</v>
      </c>
    </row>
    <row r="38" spans="2:9">
      <c r="B38" s="307"/>
      <c r="C38" s="166">
        <v>22</v>
      </c>
      <c r="D38" s="96">
        <v>-1.8240000000000001</v>
      </c>
      <c r="E38" s="96">
        <v>0.16700000000000001</v>
      </c>
      <c r="F38" s="96">
        <v>-1.0960000000000001</v>
      </c>
      <c r="G38" s="96">
        <v>-2.1520000000000001</v>
      </c>
      <c r="H38" s="96">
        <v>0</v>
      </c>
      <c r="I38" s="96">
        <v>5.0570000000000004</v>
      </c>
    </row>
    <row r="39" spans="2:9">
      <c r="B39" s="307"/>
      <c r="C39" s="166">
        <v>23</v>
      </c>
      <c r="D39" s="96">
        <v>1.405</v>
      </c>
      <c r="E39" s="96">
        <v>0.93400000000000005</v>
      </c>
      <c r="F39" s="96">
        <v>-1.63</v>
      </c>
      <c r="G39" s="96">
        <v>-3.0190000000000001</v>
      </c>
      <c r="H39" s="96">
        <v>0</v>
      </c>
      <c r="I39" s="96">
        <v>-4.4950000000000001</v>
      </c>
    </row>
    <row r="40" spans="2:9">
      <c r="B40" s="307"/>
      <c r="C40" s="166">
        <v>24</v>
      </c>
      <c r="D40" s="96">
        <v>1.6140000000000001</v>
      </c>
      <c r="E40" s="96">
        <v>1.006</v>
      </c>
      <c r="F40" s="96">
        <v>-1.4019999999999999</v>
      </c>
      <c r="G40" s="96">
        <v>-3.3479999999999999</v>
      </c>
      <c r="H40" s="96">
        <v>0</v>
      </c>
      <c r="I40" s="96">
        <v>-4.2389999999999999</v>
      </c>
    </row>
    <row r="41" spans="2:9">
      <c r="B41" s="307"/>
      <c r="C41" s="166">
        <v>25</v>
      </c>
      <c r="D41" s="96">
        <v>1.2330000000000001</v>
      </c>
      <c r="E41" s="96">
        <v>0.17599999999999999</v>
      </c>
      <c r="F41" s="96">
        <v>1.681</v>
      </c>
      <c r="G41" s="96">
        <v>3.9129999999999998</v>
      </c>
      <c r="H41" s="96">
        <v>0</v>
      </c>
      <c r="I41" s="96">
        <v>-3.17</v>
      </c>
    </row>
    <row r="42" spans="2:9">
      <c r="B42" s="308"/>
      <c r="C42" s="166">
        <v>30</v>
      </c>
      <c r="D42" s="96">
        <v>0.48099999999999998</v>
      </c>
      <c r="E42" s="96">
        <v>1.9930000000000001</v>
      </c>
      <c r="F42" s="96">
        <v>-0.30199999999999999</v>
      </c>
      <c r="G42" s="96">
        <v>-0.53</v>
      </c>
      <c r="H42" s="96">
        <v>0</v>
      </c>
      <c r="I42" s="96">
        <v>-1.758</v>
      </c>
    </row>
    <row r="43" spans="2:9">
      <c r="B43" s="306">
        <v>137</v>
      </c>
      <c r="C43" s="166">
        <v>14</v>
      </c>
      <c r="D43" s="96">
        <v>-0.61099999999999999</v>
      </c>
      <c r="E43" s="96">
        <v>2.8210000000000002</v>
      </c>
      <c r="F43" s="96">
        <v>-0.71899999999999997</v>
      </c>
      <c r="G43" s="96">
        <v>-2.1339999999999999</v>
      </c>
      <c r="H43" s="96">
        <v>0</v>
      </c>
      <c r="I43" s="96">
        <v>2.21</v>
      </c>
    </row>
    <row r="44" spans="2:9">
      <c r="B44" s="307"/>
      <c r="C44" s="166">
        <v>15</v>
      </c>
      <c r="D44" s="96">
        <v>-0.72</v>
      </c>
      <c r="E44" s="96">
        <v>2.7989999999999999</v>
      </c>
      <c r="F44" s="96">
        <v>-0.247</v>
      </c>
      <c r="G44" s="96">
        <v>-0.27400000000000002</v>
      </c>
      <c r="H44" s="96">
        <v>0</v>
      </c>
      <c r="I44" s="96">
        <v>2.66</v>
      </c>
    </row>
    <row r="45" spans="2:9">
      <c r="B45" s="307"/>
      <c r="C45" s="166">
        <v>16</v>
      </c>
      <c r="D45" s="96">
        <v>1.3720000000000001</v>
      </c>
      <c r="E45" s="96">
        <v>2.93</v>
      </c>
      <c r="F45" s="96">
        <v>-0.57999999999999996</v>
      </c>
      <c r="G45" s="96">
        <v>-1.585</v>
      </c>
      <c r="H45" s="96">
        <v>0</v>
      </c>
      <c r="I45" s="96">
        <v>-5.15</v>
      </c>
    </row>
    <row r="46" spans="2:9">
      <c r="B46" s="307"/>
      <c r="C46" s="166">
        <v>17</v>
      </c>
      <c r="D46" s="96">
        <v>1.2629999999999999</v>
      </c>
      <c r="E46" s="96">
        <v>2.9079999999999999</v>
      </c>
      <c r="F46" s="96">
        <v>-0.108</v>
      </c>
      <c r="G46" s="96">
        <v>0.27500000000000002</v>
      </c>
      <c r="H46" s="96">
        <v>0</v>
      </c>
      <c r="I46" s="96">
        <v>-4.7</v>
      </c>
    </row>
    <row r="47" spans="2:9">
      <c r="B47" s="307"/>
      <c r="C47" s="166">
        <v>18</v>
      </c>
      <c r="D47" s="96">
        <v>0.21</v>
      </c>
      <c r="E47" s="96">
        <v>2.8849999999999998</v>
      </c>
      <c r="F47" s="96">
        <v>-1.2210000000000001</v>
      </c>
      <c r="G47" s="96">
        <v>-4.1109999999999998</v>
      </c>
      <c r="H47" s="96">
        <v>0</v>
      </c>
      <c r="I47" s="96">
        <v>-0.89100000000000001</v>
      </c>
    </row>
    <row r="48" spans="2:9">
      <c r="B48" s="307"/>
      <c r="C48" s="166">
        <v>19</v>
      </c>
      <c r="D48" s="96">
        <v>-0.152</v>
      </c>
      <c r="E48" s="96">
        <v>2.8109999999999999</v>
      </c>
      <c r="F48" s="96">
        <v>0.35199999999999998</v>
      </c>
      <c r="G48" s="96">
        <v>2.0880000000000001</v>
      </c>
      <c r="H48" s="96">
        <v>0</v>
      </c>
      <c r="I48" s="96">
        <v>0.60899999999999999</v>
      </c>
    </row>
    <row r="49" spans="2:9">
      <c r="B49" s="307"/>
      <c r="C49" s="166">
        <v>20</v>
      </c>
      <c r="D49" s="96">
        <v>0.80500000000000005</v>
      </c>
      <c r="E49" s="96">
        <v>2.9180000000000001</v>
      </c>
      <c r="F49" s="96">
        <v>-1.179</v>
      </c>
      <c r="G49" s="96">
        <v>-3.9470000000000001</v>
      </c>
      <c r="H49" s="96">
        <v>0</v>
      </c>
      <c r="I49" s="96">
        <v>-3.0990000000000002</v>
      </c>
    </row>
    <row r="50" spans="2:9">
      <c r="B50" s="307"/>
      <c r="C50" s="166">
        <v>21</v>
      </c>
      <c r="D50" s="96">
        <v>0.443</v>
      </c>
      <c r="E50" s="96">
        <v>2.8439999999999999</v>
      </c>
      <c r="F50" s="96">
        <v>0.39400000000000002</v>
      </c>
      <c r="G50" s="96">
        <v>2.2530000000000001</v>
      </c>
      <c r="H50" s="96">
        <v>0</v>
      </c>
      <c r="I50" s="96">
        <v>-1.599</v>
      </c>
    </row>
    <row r="51" spans="2:9">
      <c r="B51" s="307"/>
      <c r="C51" s="166">
        <v>22</v>
      </c>
      <c r="D51" s="96">
        <v>-1.3120000000000001</v>
      </c>
      <c r="E51" s="96">
        <v>6.0999999999999999E-2</v>
      </c>
      <c r="F51" s="96">
        <v>-1.581</v>
      </c>
      <c r="G51" s="96">
        <v>-3.6339999999999999</v>
      </c>
      <c r="H51" s="96">
        <v>0</v>
      </c>
      <c r="I51" s="96">
        <v>4.8579999999999997</v>
      </c>
    </row>
    <row r="52" spans="2:9">
      <c r="B52" s="307"/>
      <c r="C52" s="166">
        <v>23</v>
      </c>
      <c r="D52" s="96">
        <v>1.3080000000000001</v>
      </c>
      <c r="E52" s="96">
        <v>3.5999999999999997E-2</v>
      </c>
      <c r="F52" s="96">
        <v>-1.389</v>
      </c>
      <c r="G52" s="96">
        <v>-2.867</v>
      </c>
      <c r="H52" s="96">
        <v>0</v>
      </c>
      <c r="I52" s="96">
        <v>-4.9660000000000002</v>
      </c>
    </row>
    <row r="53" spans="2:9">
      <c r="B53" s="307"/>
      <c r="C53" s="166">
        <v>24</v>
      </c>
      <c r="D53" s="96">
        <v>0.88700000000000001</v>
      </c>
      <c r="E53" s="96">
        <v>3.9E-2</v>
      </c>
      <c r="F53" s="96">
        <v>-1.2529999999999999</v>
      </c>
      <c r="G53" s="96">
        <v>-3.0979999999999999</v>
      </c>
      <c r="H53" s="96">
        <v>0</v>
      </c>
      <c r="I53" s="96">
        <v>-3.3860000000000001</v>
      </c>
    </row>
    <row r="54" spans="2:9">
      <c r="B54" s="307"/>
      <c r="C54" s="166">
        <v>25</v>
      </c>
      <c r="D54" s="96">
        <v>0.875</v>
      </c>
      <c r="E54" s="96">
        <v>0.188</v>
      </c>
      <c r="F54" s="96">
        <v>2.1419999999999999</v>
      </c>
      <c r="G54" s="96">
        <v>5.2110000000000003</v>
      </c>
      <c r="H54" s="96">
        <v>0</v>
      </c>
      <c r="I54" s="96">
        <v>-3.222</v>
      </c>
    </row>
    <row r="55" spans="2:9">
      <c r="B55" s="308"/>
      <c r="C55" s="166">
        <v>30</v>
      </c>
      <c r="D55" s="96">
        <v>0.46500000000000002</v>
      </c>
      <c r="E55" s="96">
        <v>3.8740000000000001</v>
      </c>
      <c r="F55" s="96">
        <v>-0.59599999999999997</v>
      </c>
      <c r="G55" s="96">
        <v>-1.337</v>
      </c>
      <c r="H55" s="96">
        <v>0</v>
      </c>
      <c r="I55" s="96">
        <v>-1.776</v>
      </c>
    </row>
    <row r="56" spans="2:9">
      <c r="B56" s="306">
        <v>226</v>
      </c>
      <c r="C56" s="166">
        <v>14</v>
      </c>
      <c r="D56" s="96">
        <v>-2.3380000000000001</v>
      </c>
      <c r="E56" s="96">
        <v>4.7220000000000004</v>
      </c>
      <c r="F56" s="96">
        <v>-3.05</v>
      </c>
      <c r="G56" s="96">
        <v>-18.744</v>
      </c>
      <c r="H56" s="96">
        <v>0</v>
      </c>
      <c r="I56" s="96">
        <v>29.844999999999999</v>
      </c>
    </row>
    <row r="57" spans="2:9">
      <c r="B57" s="307"/>
      <c r="C57" s="166">
        <v>15</v>
      </c>
      <c r="D57" s="96">
        <v>-1.81</v>
      </c>
      <c r="E57" s="96">
        <v>6.4290000000000003</v>
      </c>
      <c r="F57" s="96">
        <v>2.1320000000000001</v>
      </c>
      <c r="G57" s="96">
        <v>12.179</v>
      </c>
      <c r="H57" s="96">
        <v>0</v>
      </c>
      <c r="I57" s="96">
        <v>25.652999999999999</v>
      </c>
    </row>
    <row r="58" spans="2:9">
      <c r="B58" s="307"/>
      <c r="C58" s="166">
        <v>16</v>
      </c>
      <c r="D58" s="96">
        <v>3.7610000000000001</v>
      </c>
      <c r="E58" s="96">
        <v>12.335000000000001</v>
      </c>
      <c r="F58" s="96">
        <v>-2.6080000000000001</v>
      </c>
      <c r="G58" s="96">
        <v>-14.37</v>
      </c>
      <c r="H58" s="96">
        <v>0</v>
      </c>
      <c r="I58" s="96">
        <v>-38.026000000000003</v>
      </c>
    </row>
    <row r="59" spans="2:9">
      <c r="B59" s="307"/>
      <c r="C59" s="166">
        <v>17</v>
      </c>
      <c r="D59" s="96">
        <v>4.2889999999999997</v>
      </c>
      <c r="E59" s="96">
        <v>14.042</v>
      </c>
      <c r="F59" s="96">
        <v>2.5739999999999998</v>
      </c>
      <c r="G59" s="96">
        <v>16.553000000000001</v>
      </c>
      <c r="H59" s="96">
        <v>0</v>
      </c>
      <c r="I59" s="96">
        <v>-42.216999999999999</v>
      </c>
    </row>
    <row r="60" spans="2:9">
      <c r="B60" s="307"/>
      <c r="C60" s="166">
        <v>18</v>
      </c>
      <c r="D60" s="96">
        <v>-0.81899999999999995</v>
      </c>
      <c r="E60" s="96">
        <v>5.3949999999999996</v>
      </c>
      <c r="F60" s="96">
        <v>-8.9410000000000007</v>
      </c>
      <c r="G60" s="96">
        <v>-53.29</v>
      </c>
      <c r="H60" s="96">
        <v>0</v>
      </c>
      <c r="I60" s="96">
        <v>10.98</v>
      </c>
    </row>
    <row r="61" spans="2:9">
      <c r="B61" s="307"/>
      <c r="C61" s="166">
        <v>19</v>
      </c>
      <c r="D61" s="96">
        <v>0.94099999999999995</v>
      </c>
      <c r="E61" s="96">
        <v>11.085000000000001</v>
      </c>
      <c r="F61" s="96">
        <v>8.3330000000000002</v>
      </c>
      <c r="G61" s="96">
        <v>49.786999999999999</v>
      </c>
      <c r="H61" s="96">
        <v>0</v>
      </c>
      <c r="I61" s="96">
        <v>-2.992</v>
      </c>
    </row>
    <row r="62" spans="2:9">
      <c r="B62" s="307"/>
      <c r="C62" s="166">
        <v>20</v>
      </c>
      <c r="D62" s="96">
        <v>1.01</v>
      </c>
      <c r="E62" s="96">
        <v>7.6790000000000003</v>
      </c>
      <c r="F62" s="96">
        <v>-8.8089999999999993</v>
      </c>
      <c r="G62" s="96">
        <v>-51.978000000000002</v>
      </c>
      <c r="H62" s="96">
        <v>0</v>
      </c>
      <c r="I62" s="96">
        <v>-9.3810000000000002</v>
      </c>
    </row>
    <row r="63" spans="2:9">
      <c r="B63" s="307"/>
      <c r="C63" s="166">
        <v>21</v>
      </c>
      <c r="D63" s="96">
        <v>2.77</v>
      </c>
      <c r="E63" s="96">
        <v>13.369</v>
      </c>
      <c r="F63" s="96">
        <v>8.4649999999999999</v>
      </c>
      <c r="G63" s="96">
        <v>51.098999999999997</v>
      </c>
      <c r="H63" s="96">
        <v>0</v>
      </c>
      <c r="I63" s="96">
        <v>-23.353000000000002</v>
      </c>
    </row>
    <row r="64" spans="2:9">
      <c r="B64" s="307"/>
      <c r="C64" s="166">
        <v>22</v>
      </c>
      <c r="D64" s="96">
        <v>-3.4159999999999999</v>
      </c>
      <c r="E64" s="96">
        <v>-0.46600000000000003</v>
      </c>
      <c r="F64" s="96">
        <v>-6.9139999999999997</v>
      </c>
      <c r="G64" s="96">
        <v>-42.69</v>
      </c>
      <c r="H64" s="96">
        <v>0</v>
      </c>
      <c r="I64" s="96">
        <v>31.648</v>
      </c>
    </row>
    <row r="65" spans="2:9">
      <c r="B65" s="307"/>
      <c r="C65" s="166">
        <v>23</v>
      </c>
      <c r="D65" s="96">
        <v>1.325</v>
      </c>
      <c r="E65" s="96">
        <v>5.7990000000000004</v>
      </c>
      <c r="F65" s="96">
        <v>-6.915</v>
      </c>
      <c r="G65" s="96">
        <v>-41.143000000000001</v>
      </c>
      <c r="H65" s="96">
        <v>0</v>
      </c>
      <c r="I65" s="96">
        <v>-15.831</v>
      </c>
    </row>
    <row r="66" spans="2:9">
      <c r="B66" s="307"/>
      <c r="C66" s="166">
        <v>24</v>
      </c>
      <c r="D66" s="96">
        <v>2.1000000000000001E-2</v>
      </c>
      <c r="E66" s="96">
        <v>4.835</v>
      </c>
      <c r="F66" s="96">
        <v>-5.7370000000000001</v>
      </c>
      <c r="G66" s="96">
        <v>-33.68</v>
      </c>
      <c r="H66" s="96">
        <v>0</v>
      </c>
      <c r="I66" s="96">
        <v>0.497</v>
      </c>
    </row>
    <row r="67" spans="2:9">
      <c r="B67" s="307"/>
      <c r="C67" s="166">
        <v>25</v>
      </c>
      <c r="D67" s="96">
        <v>1.571</v>
      </c>
      <c r="E67" s="96">
        <v>8.8780000000000001</v>
      </c>
      <c r="F67" s="96">
        <v>7.6840000000000002</v>
      </c>
      <c r="G67" s="96">
        <v>46.128</v>
      </c>
      <c r="H67" s="96">
        <v>0</v>
      </c>
      <c r="I67" s="96">
        <v>-12.75</v>
      </c>
    </row>
    <row r="68" spans="2:9">
      <c r="B68" s="308"/>
      <c r="C68" s="166">
        <v>30</v>
      </c>
      <c r="D68" s="96">
        <v>1.395</v>
      </c>
      <c r="E68" s="96">
        <v>10.885</v>
      </c>
      <c r="F68" s="96">
        <v>-0.32600000000000001</v>
      </c>
      <c r="G68" s="96">
        <v>-1.478</v>
      </c>
      <c r="H68" s="96">
        <v>0</v>
      </c>
      <c r="I68" s="96">
        <v>-8.8620000000000001</v>
      </c>
    </row>
    <row r="69" spans="2:9">
      <c r="B69" s="306">
        <v>233</v>
      </c>
      <c r="C69" s="166">
        <v>14</v>
      </c>
      <c r="D69" s="96">
        <v>-0.44</v>
      </c>
      <c r="E69" s="96">
        <v>5.3780000000000001</v>
      </c>
      <c r="F69" s="96">
        <v>0.127</v>
      </c>
      <c r="G69" s="96">
        <v>-0.32200000000000001</v>
      </c>
      <c r="H69" s="96">
        <v>4.9000000000000002E-2</v>
      </c>
      <c r="I69" s="96">
        <v>2.3490000000000002</v>
      </c>
    </row>
    <row r="70" spans="2:9">
      <c r="B70" s="307"/>
      <c r="C70" s="166">
        <v>15</v>
      </c>
      <c r="D70" s="96">
        <v>-0.42799999999999999</v>
      </c>
      <c r="E70" s="96">
        <v>7.7069999999999999</v>
      </c>
      <c r="F70" s="96">
        <v>0.36799999999999999</v>
      </c>
      <c r="G70" s="96">
        <v>1.2629999999999999</v>
      </c>
      <c r="H70" s="96">
        <v>1.9E-2</v>
      </c>
      <c r="I70" s="96">
        <v>2.23</v>
      </c>
    </row>
    <row r="71" spans="2:9">
      <c r="B71" s="307"/>
      <c r="C71" s="166">
        <v>16</v>
      </c>
      <c r="D71" s="96">
        <v>-0.35899999999999999</v>
      </c>
      <c r="E71" s="96">
        <v>-0.67100000000000004</v>
      </c>
      <c r="F71" s="96">
        <v>0.26400000000000001</v>
      </c>
      <c r="G71" s="96">
        <v>0.17100000000000001</v>
      </c>
      <c r="H71" s="96">
        <v>-0.16700000000000001</v>
      </c>
      <c r="I71" s="96">
        <v>-0.89700000000000002</v>
      </c>
    </row>
    <row r="72" spans="2:9">
      <c r="B72" s="307"/>
      <c r="C72" s="166">
        <v>17</v>
      </c>
      <c r="D72" s="96">
        <v>-0.34599999999999997</v>
      </c>
      <c r="E72" s="96">
        <v>1.6579999999999999</v>
      </c>
      <c r="F72" s="96">
        <v>0.504</v>
      </c>
      <c r="G72" s="96">
        <v>1.756</v>
      </c>
      <c r="H72" s="96">
        <v>-0.19600000000000001</v>
      </c>
      <c r="I72" s="96">
        <v>-1.016</v>
      </c>
    </row>
    <row r="73" spans="2:9">
      <c r="B73" s="307"/>
      <c r="C73" s="166">
        <v>18</v>
      </c>
      <c r="D73" s="96">
        <v>-0.42599999999999999</v>
      </c>
      <c r="E73" s="96">
        <v>0.54400000000000004</v>
      </c>
      <c r="F73" s="96">
        <v>-0.106</v>
      </c>
      <c r="G73" s="96">
        <v>-1.9990000000000001</v>
      </c>
      <c r="H73" s="96">
        <v>7.0000000000000001E-3</v>
      </c>
      <c r="I73" s="96">
        <v>1.3520000000000001</v>
      </c>
    </row>
    <row r="74" spans="2:9">
      <c r="B74" s="307"/>
      <c r="C74" s="166">
        <v>19</v>
      </c>
      <c r="D74" s="96">
        <v>-0.38500000000000001</v>
      </c>
      <c r="E74" s="96">
        <v>8.3070000000000004</v>
      </c>
      <c r="F74" s="96">
        <v>0.69699999999999995</v>
      </c>
      <c r="G74" s="96">
        <v>3.2850000000000001</v>
      </c>
      <c r="H74" s="96">
        <v>-0.09</v>
      </c>
      <c r="I74" s="96">
        <v>0.95499999999999996</v>
      </c>
    </row>
    <row r="75" spans="2:9">
      <c r="B75" s="307"/>
      <c r="C75" s="166">
        <v>20</v>
      </c>
      <c r="D75" s="96">
        <v>-0.40200000000000002</v>
      </c>
      <c r="E75" s="96">
        <v>-1.2709999999999999</v>
      </c>
      <c r="F75" s="96">
        <v>-6.5000000000000002E-2</v>
      </c>
      <c r="G75" s="96">
        <v>-1.851</v>
      </c>
      <c r="H75" s="96">
        <v>-5.7000000000000002E-2</v>
      </c>
      <c r="I75" s="96">
        <v>0.378</v>
      </c>
    </row>
    <row r="76" spans="2:9">
      <c r="B76" s="307"/>
      <c r="C76" s="166">
        <v>21</v>
      </c>
      <c r="D76" s="96">
        <v>-0.36099999999999999</v>
      </c>
      <c r="E76" s="96">
        <v>6.492</v>
      </c>
      <c r="F76" s="96">
        <v>0.73799999999999999</v>
      </c>
      <c r="G76" s="96">
        <v>3.4329999999999998</v>
      </c>
      <c r="H76" s="96">
        <v>-0.154</v>
      </c>
      <c r="I76" s="96">
        <v>-1.9E-2</v>
      </c>
    </row>
    <row r="77" spans="2:9">
      <c r="B77" s="307"/>
      <c r="C77" s="166">
        <v>22</v>
      </c>
      <c r="D77" s="96">
        <v>-0.67500000000000004</v>
      </c>
      <c r="E77" s="96">
        <v>1.333</v>
      </c>
      <c r="F77" s="96">
        <v>-0.28999999999999998</v>
      </c>
      <c r="G77" s="96">
        <v>-2.097</v>
      </c>
      <c r="H77" s="96">
        <v>0.161</v>
      </c>
      <c r="I77" s="96">
        <v>3.8420000000000001</v>
      </c>
    </row>
    <row r="78" spans="2:9">
      <c r="B78" s="307"/>
      <c r="C78" s="166">
        <v>23</v>
      </c>
      <c r="D78" s="96">
        <v>0.29699999999999999</v>
      </c>
      <c r="E78" s="96">
        <v>-4.9269999999999996</v>
      </c>
      <c r="F78" s="96">
        <v>-0.29599999999999999</v>
      </c>
      <c r="G78" s="96">
        <v>-2.0470000000000002</v>
      </c>
      <c r="H78" s="96">
        <v>0.26700000000000002</v>
      </c>
      <c r="I78" s="96">
        <v>-1.9750000000000001</v>
      </c>
    </row>
    <row r="79" spans="2:9">
      <c r="B79" s="307"/>
      <c r="C79" s="166">
        <v>24</v>
      </c>
      <c r="D79" s="96">
        <v>0.82299999999999995</v>
      </c>
      <c r="E79" s="96">
        <v>-3.0830000000000002</v>
      </c>
      <c r="F79" s="96">
        <v>-0.41199999999999998</v>
      </c>
      <c r="G79" s="96">
        <v>-2.0859999999999999</v>
      </c>
      <c r="H79" s="96">
        <v>0.10299999999999999</v>
      </c>
      <c r="I79" s="96">
        <v>-3.0840000000000001</v>
      </c>
    </row>
    <row r="80" spans="2:9">
      <c r="B80" s="307"/>
      <c r="C80" s="166">
        <v>25</v>
      </c>
      <c r="D80" s="96">
        <v>0.65400000000000003</v>
      </c>
      <c r="E80" s="96">
        <v>2.8079999999999998</v>
      </c>
      <c r="F80" s="96">
        <v>0.26</v>
      </c>
      <c r="G80" s="96">
        <v>2.1240000000000001</v>
      </c>
      <c r="H80" s="96">
        <v>0.28599999999999998</v>
      </c>
      <c r="I80" s="96">
        <v>-2.7730000000000001</v>
      </c>
    </row>
    <row r="81" spans="2:9">
      <c r="B81" s="308"/>
      <c r="C81" s="166">
        <v>30</v>
      </c>
      <c r="D81" s="96">
        <v>-0.56299999999999994</v>
      </c>
      <c r="E81" s="96">
        <v>4.4240000000000004</v>
      </c>
      <c r="F81" s="96">
        <v>0.44800000000000001</v>
      </c>
      <c r="G81" s="96">
        <v>1.02</v>
      </c>
      <c r="H81" s="96">
        <v>-0.10299999999999999</v>
      </c>
      <c r="I81" s="96">
        <v>0.95599999999999996</v>
      </c>
    </row>
    <row r="82" spans="2:9">
      <c r="B82" s="306">
        <v>242</v>
      </c>
      <c r="C82" s="166">
        <v>14</v>
      </c>
      <c r="D82" s="96">
        <v>-0.41699999999999998</v>
      </c>
      <c r="E82" s="96">
        <v>7.2320000000000002</v>
      </c>
      <c r="F82" s="96">
        <v>-0.52600000000000002</v>
      </c>
      <c r="G82" s="96">
        <v>-1.8939999999999999</v>
      </c>
      <c r="H82" s="96">
        <v>0.16900000000000001</v>
      </c>
      <c r="I82" s="96">
        <v>2.1680000000000001</v>
      </c>
    </row>
    <row r="83" spans="2:9">
      <c r="B83" s="307"/>
      <c r="C83" s="166">
        <v>15</v>
      </c>
      <c r="D83" s="96">
        <v>-0.41299999999999998</v>
      </c>
      <c r="E83" s="96">
        <v>6.5759999999999996</v>
      </c>
      <c r="F83" s="96">
        <v>-0.214</v>
      </c>
      <c r="G83" s="96">
        <v>-8.6999999999999994E-2</v>
      </c>
      <c r="H83" s="96">
        <v>3.2000000000000001E-2</v>
      </c>
      <c r="I83" s="96">
        <v>2.1949999999999998</v>
      </c>
    </row>
    <row r="84" spans="2:9">
      <c r="B84" s="307"/>
      <c r="C84" s="166">
        <v>16</v>
      </c>
      <c r="D84" s="96">
        <v>-0.34799999999999998</v>
      </c>
      <c r="E84" s="96">
        <v>7.0670000000000002</v>
      </c>
      <c r="F84" s="96">
        <v>-0.45500000000000002</v>
      </c>
      <c r="G84" s="96">
        <v>-1.6639999999999999</v>
      </c>
      <c r="H84" s="96">
        <v>0.51300000000000001</v>
      </c>
      <c r="I84" s="96">
        <v>-1.2849999999999999</v>
      </c>
    </row>
    <row r="85" spans="2:9">
      <c r="B85" s="307"/>
      <c r="C85" s="166">
        <v>17</v>
      </c>
      <c r="D85" s="96">
        <v>-0.34300000000000003</v>
      </c>
      <c r="E85" s="96">
        <v>6.4119999999999999</v>
      </c>
      <c r="F85" s="96">
        <v>-0.14399999999999999</v>
      </c>
      <c r="G85" s="96">
        <v>0.14299999999999999</v>
      </c>
      <c r="H85" s="96">
        <v>0.376</v>
      </c>
      <c r="I85" s="96">
        <v>-1.2569999999999999</v>
      </c>
    </row>
    <row r="86" spans="2:9">
      <c r="B86" s="307"/>
      <c r="C86" s="166">
        <v>18</v>
      </c>
      <c r="D86" s="96">
        <v>-0.39700000000000002</v>
      </c>
      <c r="E86" s="96">
        <v>7.9379999999999997</v>
      </c>
      <c r="F86" s="96">
        <v>-0.86499999999999999</v>
      </c>
      <c r="G86" s="96">
        <v>-3.9220000000000002</v>
      </c>
      <c r="H86" s="96">
        <v>0.45</v>
      </c>
      <c r="I86" s="96">
        <v>0.92800000000000005</v>
      </c>
    </row>
    <row r="87" spans="2:9">
      <c r="B87" s="307"/>
      <c r="C87" s="166">
        <v>19</v>
      </c>
      <c r="D87" s="96">
        <v>-0.38300000000000001</v>
      </c>
      <c r="E87" s="96">
        <v>5.7539999999999996</v>
      </c>
      <c r="F87" s="96">
        <v>0.17399999999999999</v>
      </c>
      <c r="G87" s="96">
        <v>2.101</v>
      </c>
      <c r="H87" s="96">
        <v>-7.0000000000000001E-3</v>
      </c>
      <c r="I87" s="96">
        <v>1.0189999999999999</v>
      </c>
    </row>
    <row r="88" spans="2:9">
      <c r="B88" s="307"/>
      <c r="C88" s="166">
        <v>20</v>
      </c>
      <c r="D88" s="96">
        <v>-0.377</v>
      </c>
      <c r="E88" s="96">
        <v>7.8890000000000002</v>
      </c>
      <c r="F88" s="96">
        <v>-0.84299999999999997</v>
      </c>
      <c r="G88" s="96">
        <v>-3.8530000000000002</v>
      </c>
      <c r="H88" s="96">
        <v>0.55300000000000005</v>
      </c>
      <c r="I88" s="96">
        <v>-0.108</v>
      </c>
    </row>
    <row r="89" spans="2:9">
      <c r="B89" s="307"/>
      <c r="C89" s="166">
        <v>21</v>
      </c>
      <c r="D89" s="96">
        <v>-0.36299999999999999</v>
      </c>
      <c r="E89" s="96">
        <v>5.7050000000000001</v>
      </c>
      <c r="F89" s="96">
        <v>0.19500000000000001</v>
      </c>
      <c r="G89" s="96">
        <v>2.17</v>
      </c>
      <c r="H89" s="96">
        <v>9.6000000000000002E-2</v>
      </c>
      <c r="I89" s="96">
        <v>-1.7000000000000001E-2</v>
      </c>
    </row>
    <row r="90" spans="2:9">
      <c r="B90" s="307"/>
      <c r="C90" s="166">
        <v>22</v>
      </c>
      <c r="D90" s="96">
        <v>-0.55700000000000005</v>
      </c>
      <c r="E90" s="96">
        <v>1.968</v>
      </c>
      <c r="F90" s="96">
        <v>-0.36</v>
      </c>
      <c r="G90" s="96">
        <v>-2.29</v>
      </c>
      <c r="H90" s="96">
        <v>6.5000000000000002E-2</v>
      </c>
      <c r="I90" s="96">
        <v>3.556</v>
      </c>
    </row>
    <row r="91" spans="2:9">
      <c r="B91" s="307"/>
      <c r="C91" s="166">
        <v>23</v>
      </c>
      <c r="D91" s="96">
        <v>0.54700000000000004</v>
      </c>
      <c r="E91" s="96">
        <v>1.0309999999999999</v>
      </c>
      <c r="F91" s="96">
        <v>-0.32600000000000001</v>
      </c>
      <c r="G91" s="96">
        <v>-2.2149999999999999</v>
      </c>
      <c r="H91" s="96">
        <v>0.53400000000000003</v>
      </c>
      <c r="I91" s="96">
        <v>-3.1619999999999999</v>
      </c>
    </row>
    <row r="92" spans="2:9">
      <c r="B92" s="307"/>
      <c r="C92" s="166">
        <v>24</v>
      </c>
      <c r="D92" s="96">
        <v>0.72899999999999998</v>
      </c>
      <c r="E92" s="96">
        <v>0.68799999999999994</v>
      </c>
      <c r="F92" s="96">
        <v>-0.29099999999999998</v>
      </c>
      <c r="G92" s="96">
        <v>-1.847</v>
      </c>
      <c r="H92" s="96">
        <v>0.10199999999999999</v>
      </c>
      <c r="I92" s="96">
        <v>-3.03</v>
      </c>
    </row>
    <row r="93" spans="2:9">
      <c r="B93" s="307"/>
      <c r="C93" s="166">
        <v>25</v>
      </c>
      <c r="D93" s="96">
        <v>0.82599999999999996</v>
      </c>
      <c r="E93" s="96">
        <v>-0.65200000000000002</v>
      </c>
      <c r="F93" s="96">
        <v>0.57499999999999996</v>
      </c>
      <c r="G93" s="96">
        <v>3.06</v>
      </c>
      <c r="H93" s="96">
        <v>-0.16</v>
      </c>
      <c r="I93" s="96">
        <v>-3.3130000000000002</v>
      </c>
    </row>
    <row r="94" spans="2:9">
      <c r="B94" s="308"/>
      <c r="C94" s="166">
        <v>30</v>
      </c>
      <c r="D94" s="96">
        <v>-0.54400000000000004</v>
      </c>
      <c r="E94" s="96">
        <v>9.1440000000000001</v>
      </c>
      <c r="F94" s="96">
        <v>-0.47499999999999998</v>
      </c>
      <c r="G94" s="96">
        <v>-1.2410000000000001</v>
      </c>
      <c r="H94" s="96">
        <v>0.39300000000000002</v>
      </c>
      <c r="I94" s="96">
        <v>0.65200000000000002</v>
      </c>
    </row>
    <row r="95" spans="2:9">
      <c r="B95" s="306">
        <v>251</v>
      </c>
      <c r="C95" s="166">
        <v>14</v>
      </c>
      <c r="D95" s="96">
        <v>-5.8999999999999997E-2</v>
      </c>
      <c r="E95" s="96">
        <v>7.6630000000000003</v>
      </c>
      <c r="F95" s="96">
        <v>-0.29399999999999998</v>
      </c>
      <c r="G95" s="96">
        <v>-1.33</v>
      </c>
      <c r="H95" s="96">
        <v>6.0000000000000001E-3</v>
      </c>
      <c r="I95" s="96">
        <v>1.077</v>
      </c>
    </row>
    <row r="96" spans="2:9">
      <c r="B96" s="307"/>
      <c r="C96" s="166">
        <v>15</v>
      </c>
      <c r="D96" s="96">
        <v>-0.23699999999999999</v>
      </c>
      <c r="E96" s="96">
        <v>4.7140000000000004</v>
      </c>
      <c r="F96" s="96">
        <v>-9.5000000000000001E-2</v>
      </c>
      <c r="G96" s="96">
        <v>0.19800000000000001</v>
      </c>
      <c r="H96" s="96">
        <v>-6.7000000000000004E-2</v>
      </c>
      <c r="I96" s="96">
        <v>1.6739999999999999</v>
      </c>
    </row>
    <row r="97" spans="2:9">
      <c r="B97" s="307"/>
      <c r="C97" s="166">
        <v>16</v>
      </c>
      <c r="D97" s="96">
        <v>3.7999999999999999E-2</v>
      </c>
      <c r="E97" s="96">
        <v>8.6890000000000001</v>
      </c>
      <c r="F97" s="96">
        <v>-0.21</v>
      </c>
      <c r="G97" s="96">
        <v>-1.1020000000000001</v>
      </c>
      <c r="H97" s="96">
        <v>0.60099999999999998</v>
      </c>
      <c r="I97" s="96">
        <v>-2.54</v>
      </c>
    </row>
    <row r="98" spans="2:9">
      <c r="B98" s="307"/>
      <c r="C98" s="166">
        <v>17</v>
      </c>
      <c r="D98" s="96">
        <v>-0.14000000000000001</v>
      </c>
      <c r="E98" s="96">
        <v>5.74</v>
      </c>
      <c r="F98" s="96">
        <v>-1.0999999999999999E-2</v>
      </c>
      <c r="G98" s="96">
        <v>0.42599999999999999</v>
      </c>
      <c r="H98" s="96">
        <v>0.52800000000000002</v>
      </c>
      <c r="I98" s="96">
        <v>-1.9430000000000001</v>
      </c>
    </row>
    <row r="99" spans="2:9">
      <c r="B99" s="307"/>
      <c r="C99" s="166">
        <v>18</v>
      </c>
      <c r="D99" s="96">
        <v>0.183</v>
      </c>
      <c r="E99" s="96">
        <v>11.462</v>
      </c>
      <c r="F99" s="96">
        <v>-0.497</v>
      </c>
      <c r="G99" s="96">
        <v>-3.032</v>
      </c>
      <c r="H99" s="96">
        <v>0.3</v>
      </c>
      <c r="I99" s="96">
        <v>-0.88600000000000001</v>
      </c>
    </row>
    <row r="100" spans="2:9">
      <c r="B100" s="307"/>
      <c r="C100" s="166">
        <v>19</v>
      </c>
      <c r="D100" s="96">
        <v>-0.41099999999999998</v>
      </c>
      <c r="E100" s="96">
        <v>1.633</v>
      </c>
      <c r="F100" s="96">
        <v>0.16700000000000001</v>
      </c>
      <c r="G100" s="96">
        <v>2.06</v>
      </c>
      <c r="H100" s="96">
        <v>5.5E-2</v>
      </c>
      <c r="I100" s="96">
        <v>1.105</v>
      </c>
    </row>
    <row r="101" spans="2:9">
      <c r="B101" s="307"/>
      <c r="C101" s="166">
        <v>20</v>
      </c>
      <c r="D101" s="96">
        <v>0.21199999999999999</v>
      </c>
      <c r="E101" s="96">
        <v>11.77</v>
      </c>
      <c r="F101" s="96">
        <v>-0.47199999999999998</v>
      </c>
      <c r="G101" s="96">
        <v>-2.964</v>
      </c>
      <c r="H101" s="96">
        <v>0.47899999999999998</v>
      </c>
      <c r="I101" s="96">
        <v>-1.9710000000000001</v>
      </c>
    </row>
    <row r="102" spans="2:9">
      <c r="B102" s="307"/>
      <c r="C102" s="166">
        <v>21</v>
      </c>
      <c r="D102" s="96">
        <v>-0.38200000000000001</v>
      </c>
      <c r="E102" s="96">
        <v>1.94</v>
      </c>
      <c r="F102" s="96">
        <v>0.192</v>
      </c>
      <c r="G102" s="96">
        <v>2.1280000000000001</v>
      </c>
      <c r="H102" s="96">
        <v>0.23400000000000001</v>
      </c>
      <c r="I102" s="96">
        <v>0.02</v>
      </c>
    </row>
    <row r="103" spans="2:9">
      <c r="B103" s="307"/>
      <c r="C103" s="166">
        <v>22</v>
      </c>
      <c r="D103" s="96">
        <v>-1.373</v>
      </c>
      <c r="E103" s="96">
        <v>4.7439999999999998</v>
      </c>
      <c r="F103" s="96">
        <v>-0.152</v>
      </c>
      <c r="G103" s="96">
        <v>-1.7450000000000001</v>
      </c>
      <c r="H103" s="96">
        <v>-0.32600000000000001</v>
      </c>
      <c r="I103" s="96">
        <v>4.476</v>
      </c>
    </row>
    <row r="104" spans="2:9">
      <c r="B104" s="307"/>
      <c r="C104" s="166">
        <v>23</v>
      </c>
      <c r="D104" s="96">
        <v>1.51</v>
      </c>
      <c r="E104" s="96">
        <v>4.8959999999999999</v>
      </c>
      <c r="F104" s="96">
        <v>-0.20499999999999999</v>
      </c>
      <c r="G104" s="96">
        <v>-1.921</v>
      </c>
      <c r="H104" s="96">
        <v>0.56499999999999995</v>
      </c>
      <c r="I104" s="96">
        <v>-5.149</v>
      </c>
    </row>
    <row r="105" spans="2:9">
      <c r="B105" s="307"/>
      <c r="C105" s="166">
        <v>24</v>
      </c>
      <c r="D105" s="96">
        <v>1.7170000000000001</v>
      </c>
      <c r="E105" s="96">
        <v>3.2679999999999998</v>
      </c>
      <c r="F105" s="96">
        <v>-0.27100000000000002</v>
      </c>
      <c r="G105" s="96">
        <v>-1.806</v>
      </c>
      <c r="H105" s="96">
        <v>0.23400000000000001</v>
      </c>
      <c r="I105" s="96">
        <v>-4.6189999999999998</v>
      </c>
    </row>
    <row r="106" spans="2:9">
      <c r="B106" s="307"/>
      <c r="C106" s="166">
        <v>25</v>
      </c>
      <c r="D106" s="96">
        <v>1.4390000000000001</v>
      </c>
      <c r="E106" s="96">
        <v>-4.2110000000000003</v>
      </c>
      <c r="F106" s="96">
        <v>0.36799999999999999</v>
      </c>
      <c r="G106" s="96">
        <v>2.6360000000000001</v>
      </c>
      <c r="H106" s="96">
        <v>-0.11700000000000001</v>
      </c>
      <c r="I106" s="96">
        <v>-3.758</v>
      </c>
    </row>
    <row r="107" spans="2:9">
      <c r="B107" s="308"/>
      <c r="C107" s="166">
        <v>30</v>
      </c>
      <c r="D107" s="96">
        <v>-0.14099999999999999</v>
      </c>
      <c r="E107" s="96">
        <v>9.0030000000000001</v>
      </c>
      <c r="F107" s="96">
        <v>-0.214</v>
      </c>
      <c r="G107" s="96">
        <v>-0.63400000000000001</v>
      </c>
      <c r="H107" s="96">
        <v>0.38500000000000001</v>
      </c>
      <c r="I107" s="96">
        <v>-0.624</v>
      </c>
    </row>
    <row r="108" spans="2:9">
      <c r="B108" s="306">
        <v>260</v>
      </c>
      <c r="C108" s="166">
        <v>14</v>
      </c>
      <c r="D108" s="96">
        <v>-4.2000000000000003E-2</v>
      </c>
      <c r="E108" s="96">
        <v>5.0389999999999997</v>
      </c>
      <c r="F108" s="96">
        <v>-0.13800000000000001</v>
      </c>
      <c r="G108" s="96">
        <v>-0.93600000000000005</v>
      </c>
      <c r="H108" s="96">
        <v>0</v>
      </c>
      <c r="I108" s="96">
        <v>1.1879999999999999</v>
      </c>
    </row>
    <row r="109" spans="2:9">
      <c r="B109" s="307"/>
      <c r="C109" s="166">
        <v>15</v>
      </c>
      <c r="D109" s="96">
        <v>-4.1000000000000002E-2</v>
      </c>
      <c r="E109" s="96">
        <v>5.1029999999999998</v>
      </c>
      <c r="F109" s="96">
        <v>9.7000000000000003E-2</v>
      </c>
      <c r="G109" s="96">
        <v>0.68400000000000005</v>
      </c>
      <c r="H109" s="96">
        <v>0</v>
      </c>
      <c r="I109" s="96">
        <v>1.1839999999999999</v>
      </c>
    </row>
    <row r="110" spans="2:9">
      <c r="B110" s="307"/>
      <c r="C110" s="166">
        <v>16</v>
      </c>
      <c r="D110" s="96">
        <v>0.83599999999999997</v>
      </c>
      <c r="E110" s="96">
        <v>5.1059999999999999</v>
      </c>
      <c r="F110" s="96">
        <v>-0.159</v>
      </c>
      <c r="G110" s="96">
        <v>-1.0960000000000001</v>
      </c>
      <c r="H110" s="96">
        <v>0</v>
      </c>
      <c r="I110" s="96">
        <v>-5.3490000000000002</v>
      </c>
    </row>
    <row r="111" spans="2:9">
      <c r="B111" s="307"/>
      <c r="C111" s="166">
        <v>17</v>
      </c>
      <c r="D111" s="96">
        <v>0.83599999999999997</v>
      </c>
      <c r="E111" s="96">
        <v>5.17</v>
      </c>
      <c r="F111" s="96">
        <v>7.4999999999999997E-2</v>
      </c>
      <c r="G111" s="96">
        <v>0.52300000000000002</v>
      </c>
      <c r="H111" s="96">
        <v>0</v>
      </c>
      <c r="I111" s="96">
        <v>-5.3520000000000003</v>
      </c>
    </row>
    <row r="112" spans="2:9">
      <c r="B112" s="307"/>
      <c r="C112" s="166">
        <v>18</v>
      </c>
      <c r="D112" s="96">
        <v>0.26500000000000001</v>
      </c>
      <c r="E112" s="96">
        <v>4.9880000000000004</v>
      </c>
      <c r="F112" s="96">
        <v>-0.41799999999999998</v>
      </c>
      <c r="G112" s="96">
        <v>-2.8809999999999998</v>
      </c>
      <c r="H112" s="96">
        <v>0</v>
      </c>
      <c r="I112" s="96">
        <v>-1.0960000000000001</v>
      </c>
    </row>
    <row r="113" spans="2:9">
      <c r="B113" s="307"/>
      <c r="C113" s="166">
        <v>19</v>
      </c>
      <c r="D113" s="96">
        <v>0.26700000000000002</v>
      </c>
      <c r="E113" s="96">
        <v>5.2009999999999996</v>
      </c>
      <c r="F113" s="96">
        <v>0.36199999999999999</v>
      </c>
      <c r="G113" s="96">
        <v>2.5169999999999999</v>
      </c>
      <c r="H113" s="96">
        <v>0</v>
      </c>
      <c r="I113" s="96">
        <v>-1.1080000000000001</v>
      </c>
    </row>
    <row r="114" spans="2:9">
      <c r="B114" s="307"/>
      <c r="C114" s="166">
        <v>20</v>
      </c>
      <c r="D114" s="96">
        <v>0.52800000000000002</v>
      </c>
      <c r="E114" s="96">
        <v>5.008</v>
      </c>
      <c r="F114" s="96">
        <v>-0.42399999999999999</v>
      </c>
      <c r="G114" s="96">
        <v>-2.9289999999999998</v>
      </c>
      <c r="H114" s="96">
        <v>0</v>
      </c>
      <c r="I114" s="96">
        <v>-3.0569999999999999</v>
      </c>
    </row>
    <row r="115" spans="2:9">
      <c r="B115" s="307"/>
      <c r="C115" s="166">
        <v>21</v>
      </c>
      <c r="D115" s="96">
        <v>0.53</v>
      </c>
      <c r="E115" s="96">
        <v>5.2210000000000001</v>
      </c>
      <c r="F115" s="96">
        <v>0.35599999999999998</v>
      </c>
      <c r="G115" s="96">
        <v>2.468</v>
      </c>
      <c r="H115" s="96">
        <v>0</v>
      </c>
      <c r="I115" s="96">
        <v>-3.069</v>
      </c>
    </row>
    <row r="116" spans="2:9">
      <c r="B116" s="307"/>
      <c r="C116" s="166">
        <v>22</v>
      </c>
      <c r="D116" s="96">
        <v>-4.0019999999999998</v>
      </c>
      <c r="E116" s="96">
        <v>1.1890000000000001</v>
      </c>
      <c r="F116" s="96">
        <v>-0.33900000000000002</v>
      </c>
      <c r="G116" s="96">
        <v>-2.3149999999999999</v>
      </c>
      <c r="H116" s="96">
        <v>0</v>
      </c>
      <c r="I116" s="96">
        <v>11.661</v>
      </c>
    </row>
    <row r="117" spans="2:9">
      <c r="B117" s="307"/>
      <c r="C117" s="166">
        <v>23</v>
      </c>
      <c r="D117" s="96">
        <v>2.5259999999999998</v>
      </c>
      <c r="E117" s="96">
        <v>-0.13800000000000001</v>
      </c>
      <c r="F117" s="96">
        <v>-0.33100000000000002</v>
      </c>
      <c r="G117" s="96">
        <v>-2.3010000000000002</v>
      </c>
      <c r="H117" s="96">
        <v>0</v>
      </c>
      <c r="I117" s="96">
        <v>-7.4809999999999999</v>
      </c>
    </row>
    <row r="118" spans="2:9">
      <c r="B118" s="307"/>
      <c r="C118" s="166">
        <v>24</v>
      </c>
      <c r="D118" s="96">
        <v>3.1890000000000001</v>
      </c>
      <c r="E118" s="96">
        <v>-0.34599999999999997</v>
      </c>
      <c r="F118" s="96">
        <v>-0.23499999999999999</v>
      </c>
      <c r="G118" s="96">
        <v>-1.645</v>
      </c>
      <c r="H118" s="96">
        <v>0</v>
      </c>
      <c r="I118" s="96">
        <v>-7.9939999999999998</v>
      </c>
    </row>
    <row r="119" spans="2:9">
      <c r="B119" s="307"/>
      <c r="C119" s="166">
        <v>25</v>
      </c>
      <c r="D119" s="96">
        <v>3.2069999999999999</v>
      </c>
      <c r="E119" s="96">
        <v>-0.24099999999999999</v>
      </c>
      <c r="F119" s="96">
        <v>0.39800000000000002</v>
      </c>
      <c r="G119" s="96">
        <v>2.7330000000000001</v>
      </c>
      <c r="H119" s="96">
        <v>0</v>
      </c>
      <c r="I119" s="96">
        <v>-8.11</v>
      </c>
    </row>
    <row r="120" spans="2:9">
      <c r="B120" s="308"/>
      <c r="C120" s="166">
        <v>30</v>
      </c>
      <c r="D120" s="96">
        <v>0.57099999999999995</v>
      </c>
      <c r="E120" s="96">
        <v>6.8250000000000002</v>
      </c>
      <c r="F120" s="96">
        <v>-4.3999999999999997E-2</v>
      </c>
      <c r="G120" s="96">
        <v>-0.28899999999999998</v>
      </c>
      <c r="H120" s="96">
        <v>0</v>
      </c>
      <c r="I120" s="96">
        <v>-2.992</v>
      </c>
    </row>
    <row r="121" spans="2:9">
      <c r="B121" s="306">
        <v>267</v>
      </c>
      <c r="C121" s="166">
        <v>14</v>
      </c>
      <c r="D121" s="96">
        <v>-6.8000000000000005E-2</v>
      </c>
      <c r="E121" s="96">
        <v>4.2089999999999996</v>
      </c>
      <c r="F121" s="96">
        <v>-0.129</v>
      </c>
      <c r="G121" s="96">
        <v>-0.89</v>
      </c>
      <c r="H121" s="96">
        <v>0</v>
      </c>
      <c r="I121" s="96">
        <v>1.34</v>
      </c>
    </row>
    <row r="122" spans="2:9">
      <c r="B122" s="307"/>
      <c r="C122" s="166">
        <v>15</v>
      </c>
      <c r="D122" s="96">
        <v>-6.6000000000000003E-2</v>
      </c>
      <c r="E122" s="96">
        <v>4.2249999999999996</v>
      </c>
      <c r="F122" s="96">
        <v>0.106</v>
      </c>
      <c r="G122" s="96">
        <v>0.746</v>
      </c>
      <c r="H122" s="96">
        <v>0</v>
      </c>
      <c r="I122" s="96">
        <v>1.329</v>
      </c>
    </row>
    <row r="123" spans="2:9">
      <c r="B123" s="307"/>
      <c r="C123" s="166">
        <v>16</v>
      </c>
      <c r="D123" s="96">
        <v>0.83799999999999997</v>
      </c>
      <c r="E123" s="96">
        <v>4.6360000000000001</v>
      </c>
      <c r="F123" s="96">
        <v>-0.16700000000000001</v>
      </c>
      <c r="G123" s="96">
        <v>-1.1599999999999999</v>
      </c>
      <c r="H123" s="96">
        <v>0</v>
      </c>
      <c r="I123" s="96">
        <v>-5.3550000000000004</v>
      </c>
    </row>
    <row r="124" spans="2:9">
      <c r="B124" s="307"/>
      <c r="C124" s="166">
        <v>17</v>
      </c>
      <c r="D124" s="96">
        <v>0.84</v>
      </c>
      <c r="E124" s="96">
        <v>4.6520000000000001</v>
      </c>
      <c r="F124" s="96">
        <v>6.8000000000000005E-2</v>
      </c>
      <c r="G124" s="96">
        <v>0.47599999999999998</v>
      </c>
      <c r="H124" s="96">
        <v>0</v>
      </c>
      <c r="I124" s="96">
        <v>-5.3659999999999997</v>
      </c>
    </row>
    <row r="125" spans="2:9">
      <c r="B125" s="307"/>
      <c r="C125" s="166">
        <v>18</v>
      </c>
      <c r="D125" s="96">
        <v>0.246</v>
      </c>
      <c r="E125" s="96">
        <v>4.34</v>
      </c>
      <c r="F125" s="96">
        <v>-0.41699999999999998</v>
      </c>
      <c r="G125" s="96">
        <v>-2.8940000000000001</v>
      </c>
      <c r="H125" s="96">
        <v>0</v>
      </c>
      <c r="I125" s="96">
        <v>-0.99</v>
      </c>
    </row>
    <row r="126" spans="2:9">
      <c r="B126" s="307"/>
      <c r="C126" s="166">
        <v>19</v>
      </c>
      <c r="D126" s="96">
        <v>0.254</v>
      </c>
      <c r="E126" s="96">
        <v>4.3929999999999998</v>
      </c>
      <c r="F126" s="96">
        <v>0.36699999999999999</v>
      </c>
      <c r="G126" s="96">
        <v>2.5609999999999999</v>
      </c>
      <c r="H126" s="96">
        <v>0</v>
      </c>
      <c r="I126" s="96">
        <v>-1.028</v>
      </c>
    </row>
    <row r="127" spans="2:9">
      <c r="B127" s="307"/>
      <c r="C127" s="166">
        <v>20</v>
      </c>
      <c r="D127" s="96">
        <v>0.51800000000000002</v>
      </c>
      <c r="E127" s="96">
        <v>4.468</v>
      </c>
      <c r="F127" s="96">
        <v>-0.42799999999999999</v>
      </c>
      <c r="G127" s="96">
        <v>-2.9750000000000001</v>
      </c>
      <c r="H127" s="96">
        <v>0</v>
      </c>
      <c r="I127" s="96">
        <v>-2.9980000000000002</v>
      </c>
    </row>
    <row r="128" spans="2:9">
      <c r="B128" s="307"/>
      <c r="C128" s="166">
        <v>21</v>
      </c>
      <c r="D128" s="96">
        <v>0.52600000000000002</v>
      </c>
      <c r="E128" s="96">
        <v>4.5209999999999999</v>
      </c>
      <c r="F128" s="96">
        <v>0.35599999999999998</v>
      </c>
      <c r="G128" s="96">
        <v>2.48</v>
      </c>
      <c r="H128" s="96">
        <v>0</v>
      </c>
      <c r="I128" s="96">
        <v>-3.036</v>
      </c>
    </row>
    <row r="129" spans="2:9">
      <c r="B129" s="307"/>
      <c r="C129" s="166">
        <v>22</v>
      </c>
      <c r="D129" s="96">
        <v>-4.0380000000000003</v>
      </c>
      <c r="E129" s="96">
        <v>1.0089999999999999</v>
      </c>
      <c r="F129" s="96">
        <v>-0.32700000000000001</v>
      </c>
      <c r="G129" s="96">
        <v>-2.27</v>
      </c>
      <c r="H129" s="96">
        <v>0</v>
      </c>
      <c r="I129" s="96">
        <v>11.853</v>
      </c>
    </row>
    <row r="130" spans="2:9">
      <c r="B130" s="307"/>
      <c r="C130" s="166">
        <v>23</v>
      </c>
      <c r="D130" s="96">
        <v>2.5339999999999998</v>
      </c>
      <c r="E130" s="96">
        <v>0.20100000000000001</v>
      </c>
      <c r="F130" s="96">
        <v>-0.34399999999999997</v>
      </c>
      <c r="G130" s="96">
        <v>-2.3969999999999998</v>
      </c>
      <c r="H130" s="96">
        <v>0</v>
      </c>
      <c r="I130" s="96">
        <v>-7.5279999999999996</v>
      </c>
    </row>
    <row r="131" spans="2:9">
      <c r="B131" s="307"/>
      <c r="C131" s="166">
        <v>24</v>
      </c>
      <c r="D131" s="96">
        <v>3.202</v>
      </c>
      <c r="E131" s="96">
        <v>-2.3E-2</v>
      </c>
      <c r="F131" s="96">
        <v>-0.246</v>
      </c>
      <c r="G131" s="96">
        <v>-1.712</v>
      </c>
      <c r="H131" s="96">
        <v>0</v>
      </c>
      <c r="I131" s="96">
        <v>-8.0779999999999994</v>
      </c>
    </row>
    <row r="132" spans="2:9">
      <c r="B132" s="307"/>
      <c r="C132" s="166">
        <v>25</v>
      </c>
      <c r="D132" s="96">
        <v>3.23</v>
      </c>
      <c r="E132" s="96">
        <v>7.1999999999999995E-2</v>
      </c>
      <c r="F132" s="96">
        <v>0.39200000000000002</v>
      </c>
      <c r="G132" s="96">
        <v>2.7170000000000001</v>
      </c>
      <c r="H132" s="96">
        <v>0</v>
      </c>
      <c r="I132" s="96">
        <v>-8.2260000000000009</v>
      </c>
    </row>
    <row r="133" spans="2:9">
      <c r="B133" s="308"/>
      <c r="C133" s="166">
        <v>30</v>
      </c>
      <c r="D133" s="96">
        <v>0.55500000000000005</v>
      </c>
      <c r="E133" s="96">
        <v>5.8650000000000002</v>
      </c>
      <c r="F133" s="96">
        <v>-4.2999999999999997E-2</v>
      </c>
      <c r="G133" s="96">
        <v>-0.29099999999999998</v>
      </c>
      <c r="H133" s="96">
        <v>0</v>
      </c>
      <c r="I133" s="96">
        <v>-2.8959999999999999</v>
      </c>
    </row>
    <row r="134" spans="2:9">
      <c r="B134" s="306">
        <v>274</v>
      </c>
      <c r="C134" s="166">
        <v>14</v>
      </c>
      <c r="D134" s="96">
        <v>-7.0999999999999994E-2</v>
      </c>
      <c r="E134" s="96">
        <v>4.4450000000000003</v>
      </c>
      <c r="F134" s="96">
        <v>-0.11</v>
      </c>
      <c r="G134" s="96">
        <v>-0.78100000000000003</v>
      </c>
      <c r="H134" s="96">
        <v>0</v>
      </c>
      <c r="I134" s="96">
        <v>1.343</v>
      </c>
    </row>
    <row r="135" spans="2:9">
      <c r="B135" s="307"/>
      <c r="C135" s="166">
        <v>15</v>
      </c>
      <c r="D135" s="96">
        <v>-7.0000000000000007E-2</v>
      </c>
      <c r="E135" s="96">
        <v>4.4139999999999997</v>
      </c>
      <c r="F135" s="96">
        <v>0.124</v>
      </c>
      <c r="G135" s="96">
        <v>0.84599999999999997</v>
      </c>
      <c r="H135" s="96">
        <v>0</v>
      </c>
      <c r="I135" s="96">
        <v>1.341</v>
      </c>
    </row>
    <row r="136" spans="2:9">
      <c r="B136" s="307"/>
      <c r="C136" s="166">
        <v>16</v>
      </c>
      <c r="D136" s="96">
        <v>0.84299999999999997</v>
      </c>
      <c r="E136" s="96">
        <v>4.9580000000000002</v>
      </c>
      <c r="F136" s="96">
        <v>-0.16200000000000001</v>
      </c>
      <c r="G136" s="96">
        <v>-1.149</v>
      </c>
      <c r="H136" s="96">
        <v>0</v>
      </c>
      <c r="I136" s="96">
        <v>-5.3789999999999996</v>
      </c>
    </row>
    <row r="137" spans="2:9">
      <c r="B137" s="307"/>
      <c r="C137" s="166">
        <v>17</v>
      </c>
      <c r="D137" s="96">
        <v>0.84299999999999997</v>
      </c>
      <c r="E137" s="96">
        <v>4.9279999999999999</v>
      </c>
      <c r="F137" s="96">
        <v>7.0999999999999994E-2</v>
      </c>
      <c r="G137" s="96">
        <v>0.47799999999999998</v>
      </c>
      <c r="H137" s="96">
        <v>0</v>
      </c>
      <c r="I137" s="96">
        <v>-5.3810000000000002</v>
      </c>
    </row>
    <row r="138" spans="2:9">
      <c r="B138" s="307"/>
      <c r="C138" s="166">
        <v>18</v>
      </c>
      <c r="D138" s="96">
        <v>0.249</v>
      </c>
      <c r="E138" s="96">
        <v>4.66</v>
      </c>
      <c r="F138" s="96">
        <v>-0.40100000000000002</v>
      </c>
      <c r="G138" s="96">
        <v>-2.8079999999999998</v>
      </c>
      <c r="H138" s="96">
        <v>0</v>
      </c>
      <c r="I138" s="96">
        <v>-1.0069999999999999</v>
      </c>
    </row>
    <row r="139" spans="2:9">
      <c r="B139" s="307"/>
      <c r="C139" s="166">
        <v>19</v>
      </c>
      <c r="D139" s="96">
        <v>0.25</v>
      </c>
      <c r="E139" s="96">
        <v>4.5579999999999998</v>
      </c>
      <c r="F139" s="96">
        <v>0.378</v>
      </c>
      <c r="G139" s="96">
        <v>2.6160000000000001</v>
      </c>
      <c r="H139" s="96">
        <v>0</v>
      </c>
      <c r="I139" s="96">
        <v>-1.0149999999999999</v>
      </c>
    </row>
    <row r="140" spans="2:9">
      <c r="B140" s="307"/>
      <c r="C140" s="166">
        <v>20</v>
      </c>
      <c r="D140" s="96">
        <v>0.52300000000000002</v>
      </c>
      <c r="E140" s="96">
        <v>4.8140000000000001</v>
      </c>
      <c r="F140" s="96">
        <v>-0.41699999999999998</v>
      </c>
      <c r="G140" s="96">
        <v>-2.919</v>
      </c>
      <c r="H140" s="96">
        <v>0</v>
      </c>
      <c r="I140" s="96">
        <v>-3.0230000000000001</v>
      </c>
    </row>
    <row r="141" spans="2:9">
      <c r="B141" s="307"/>
      <c r="C141" s="166">
        <v>21</v>
      </c>
      <c r="D141" s="96">
        <v>0.52400000000000002</v>
      </c>
      <c r="E141" s="96">
        <v>4.7119999999999997</v>
      </c>
      <c r="F141" s="96">
        <v>0.36299999999999999</v>
      </c>
      <c r="G141" s="96">
        <v>2.5049999999999999</v>
      </c>
      <c r="H141" s="96">
        <v>0</v>
      </c>
      <c r="I141" s="96">
        <v>-3.0310000000000001</v>
      </c>
    </row>
    <row r="142" spans="2:9">
      <c r="B142" s="307"/>
      <c r="C142" s="166">
        <v>22</v>
      </c>
      <c r="D142" s="96">
        <v>-4.0309999999999997</v>
      </c>
      <c r="E142" s="96">
        <v>1.1359999999999999</v>
      </c>
      <c r="F142" s="96">
        <v>-0.32200000000000001</v>
      </c>
      <c r="G142" s="96">
        <v>-2.238</v>
      </c>
      <c r="H142" s="96">
        <v>0</v>
      </c>
      <c r="I142" s="96">
        <v>11.824</v>
      </c>
    </row>
    <row r="143" spans="2:9">
      <c r="B143" s="307"/>
      <c r="C143" s="166">
        <v>23</v>
      </c>
      <c r="D143" s="96">
        <v>2.5409999999999999</v>
      </c>
      <c r="E143" s="96">
        <v>0.312</v>
      </c>
      <c r="F143" s="96">
        <v>-0.34899999999999998</v>
      </c>
      <c r="G143" s="96">
        <v>-2.4329999999999998</v>
      </c>
      <c r="H143" s="96">
        <v>0</v>
      </c>
      <c r="I143" s="96">
        <v>-7.556</v>
      </c>
    </row>
    <row r="144" spans="2:9">
      <c r="B144" s="307"/>
      <c r="C144" s="166">
        <v>24</v>
      </c>
      <c r="D144" s="96">
        <v>3.21</v>
      </c>
      <c r="E144" s="96">
        <v>7.0000000000000001E-3</v>
      </c>
      <c r="F144" s="96">
        <v>-0.247</v>
      </c>
      <c r="G144" s="96">
        <v>-1.722</v>
      </c>
      <c r="H144" s="96">
        <v>0</v>
      </c>
      <c r="I144" s="96">
        <v>-8.1210000000000004</v>
      </c>
    </row>
    <row r="145" spans="2:9">
      <c r="B145" s="307"/>
      <c r="C145" s="166">
        <v>25</v>
      </c>
      <c r="D145" s="96">
        <v>3.2189999999999999</v>
      </c>
      <c r="E145" s="96">
        <v>-0.27300000000000002</v>
      </c>
      <c r="F145" s="96">
        <v>0.38200000000000001</v>
      </c>
      <c r="G145" s="96">
        <v>2.661</v>
      </c>
      <c r="H145" s="96">
        <v>0</v>
      </c>
      <c r="I145" s="96">
        <v>-8.1660000000000004</v>
      </c>
    </row>
    <row r="146" spans="2:9">
      <c r="B146" s="308"/>
      <c r="C146" s="166">
        <v>30</v>
      </c>
      <c r="D146" s="96">
        <v>0.55500000000000005</v>
      </c>
      <c r="E146" s="96">
        <v>6.2270000000000003</v>
      </c>
      <c r="F146" s="96">
        <v>-2.7E-2</v>
      </c>
      <c r="G146" s="96">
        <v>-0.214</v>
      </c>
      <c r="H146" s="96">
        <v>0</v>
      </c>
      <c r="I146" s="96">
        <v>-2.9</v>
      </c>
    </row>
    <row r="147" spans="2:9">
      <c r="B147" s="306">
        <v>281</v>
      </c>
      <c r="C147" s="166">
        <v>14</v>
      </c>
      <c r="D147" s="96">
        <v>-5.7000000000000002E-2</v>
      </c>
      <c r="E147" s="96">
        <v>4.5430000000000001</v>
      </c>
      <c r="F147" s="96">
        <v>-0.183</v>
      </c>
      <c r="G147" s="96">
        <v>-1.036</v>
      </c>
      <c r="H147" s="96">
        <v>0</v>
      </c>
      <c r="I147" s="96">
        <v>1.2450000000000001</v>
      </c>
    </row>
    <row r="148" spans="2:9">
      <c r="B148" s="307"/>
      <c r="C148" s="166">
        <v>15</v>
      </c>
      <c r="D148" s="96">
        <v>-6.4000000000000001E-2</v>
      </c>
      <c r="E148" s="96">
        <v>6.9089999999999998</v>
      </c>
      <c r="F148" s="96">
        <v>0.19500000000000001</v>
      </c>
      <c r="G148" s="96">
        <v>1.097</v>
      </c>
      <c r="H148" s="96">
        <v>0</v>
      </c>
      <c r="I148" s="96">
        <v>1.284</v>
      </c>
    </row>
    <row r="149" spans="2:9">
      <c r="B149" s="307"/>
      <c r="C149" s="166">
        <v>16</v>
      </c>
      <c r="D149" s="96">
        <v>0.85299999999999998</v>
      </c>
      <c r="E149" s="96">
        <v>4.391</v>
      </c>
      <c r="F149" s="96">
        <v>-0.36799999999999999</v>
      </c>
      <c r="G149" s="96">
        <v>-1.9319999999999999</v>
      </c>
      <c r="H149" s="96">
        <v>0</v>
      </c>
      <c r="I149" s="96">
        <v>-5.415</v>
      </c>
    </row>
    <row r="150" spans="2:9">
      <c r="B150" s="307"/>
      <c r="C150" s="166">
        <v>17</v>
      </c>
      <c r="D150" s="96">
        <v>0.84499999999999997</v>
      </c>
      <c r="E150" s="96">
        <v>6.7560000000000002</v>
      </c>
      <c r="F150" s="96">
        <v>0.01</v>
      </c>
      <c r="G150" s="96">
        <v>0.20100000000000001</v>
      </c>
      <c r="H150" s="96">
        <v>0</v>
      </c>
      <c r="I150" s="96">
        <v>-5.3760000000000003</v>
      </c>
    </row>
    <row r="151" spans="2:9">
      <c r="B151" s="307"/>
      <c r="C151" s="166">
        <v>18</v>
      </c>
      <c r="D151" s="96">
        <v>0.27</v>
      </c>
      <c r="E151" s="96">
        <v>1.73</v>
      </c>
      <c r="F151" s="96">
        <v>-0.68899999999999995</v>
      </c>
      <c r="G151" s="96">
        <v>-3.8380000000000001</v>
      </c>
      <c r="H151" s="96">
        <v>0</v>
      </c>
      <c r="I151" s="96">
        <v>-1.131</v>
      </c>
    </row>
    <row r="152" spans="2:9">
      <c r="B152" s="307"/>
      <c r="C152" s="166">
        <v>19</v>
      </c>
      <c r="D152" s="96">
        <v>0.245</v>
      </c>
      <c r="E152" s="96">
        <v>9.6150000000000002</v>
      </c>
      <c r="F152" s="96">
        <v>0.57099999999999995</v>
      </c>
      <c r="G152" s="96">
        <v>3.2719999999999998</v>
      </c>
      <c r="H152" s="96">
        <v>0</v>
      </c>
      <c r="I152" s="96">
        <v>-1.002</v>
      </c>
    </row>
    <row r="153" spans="2:9">
      <c r="B153" s="307"/>
      <c r="C153" s="166">
        <v>20</v>
      </c>
      <c r="D153" s="96">
        <v>0.54300000000000004</v>
      </c>
      <c r="E153" s="96">
        <v>1.6839999999999999</v>
      </c>
      <c r="F153" s="96">
        <v>-0.745</v>
      </c>
      <c r="G153" s="96">
        <v>-4.1070000000000002</v>
      </c>
      <c r="H153" s="96">
        <v>0</v>
      </c>
      <c r="I153" s="96">
        <v>-3.129</v>
      </c>
    </row>
    <row r="154" spans="2:9">
      <c r="B154" s="307"/>
      <c r="C154" s="166">
        <v>21</v>
      </c>
      <c r="D154" s="96">
        <v>0.51800000000000002</v>
      </c>
      <c r="E154" s="96">
        <v>9.57</v>
      </c>
      <c r="F154" s="96">
        <v>0.51600000000000001</v>
      </c>
      <c r="G154" s="96">
        <v>3.004</v>
      </c>
      <c r="H154" s="96">
        <v>0</v>
      </c>
      <c r="I154" s="96">
        <v>-3</v>
      </c>
    </row>
    <row r="155" spans="2:9">
      <c r="B155" s="307"/>
      <c r="C155" s="166">
        <v>22</v>
      </c>
      <c r="D155" s="96">
        <v>-3.9860000000000002</v>
      </c>
      <c r="E155" s="96">
        <v>-2.0419999999999998</v>
      </c>
      <c r="F155" s="96">
        <v>-0.56899999999999995</v>
      </c>
      <c r="G155" s="96">
        <v>-3.0950000000000002</v>
      </c>
      <c r="H155" s="96">
        <v>0</v>
      </c>
      <c r="I155" s="96">
        <v>11.579000000000001</v>
      </c>
    </row>
    <row r="156" spans="2:9">
      <c r="B156" s="307"/>
      <c r="C156" s="166">
        <v>23</v>
      </c>
      <c r="D156" s="96">
        <v>2.556</v>
      </c>
      <c r="E156" s="96">
        <v>-2.8860000000000001</v>
      </c>
      <c r="F156" s="96">
        <v>-0.70799999999999996</v>
      </c>
      <c r="G156" s="96">
        <v>-3.7480000000000002</v>
      </c>
      <c r="H156" s="96">
        <v>0</v>
      </c>
      <c r="I156" s="96">
        <v>-7.6139999999999999</v>
      </c>
    </row>
    <row r="157" spans="2:9">
      <c r="B157" s="307"/>
      <c r="C157" s="166">
        <v>24</v>
      </c>
      <c r="D157" s="96">
        <v>3.218</v>
      </c>
      <c r="E157" s="96">
        <v>-2.121</v>
      </c>
      <c r="F157" s="96">
        <v>-0.46200000000000002</v>
      </c>
      <c r="G157" s="96">
        <v>-2.504</v>
      </c>
      <c r="H157" s="96">
        <v>0</v>
      </c>
      <c r="I157" s="96">
        <v>-8.1660000000000004</v>
      </c>
    </row>
    <row r="158" spans="2:9">
      <c r="B158" s="307"/>
      <c r="C158" s="166">
        <v>25</v>
      </c>
      <c r="D158" s="96">
        <v>3.1760000000000002</v>
      </c>
      <c r="E158" s="96">
        <v>3.8119999999999998</v>
      </c>
      <c r="F158" s="96">
        <v>0.67800000000000005</v>
      </c>
      <c r="G158" s="96">
        <v>3.7290000000000001</v>
      </c>
      <c r="H158" s="96">
        <v>0</v>
      </c>
      <c r="I158" s="96">
        <v>-7.9279999999999999</v>
      </c>
    </row>
    <row r="159" spans="2:9">
      <c r="B159" s="308"/>
      <c r="C159" s="166">
        <v>30</v>
      </c>
      <c r="D159" s="96">
        <v>0.56499999999999995</v>
      </c>
      <c r="E159" s="96">
        <v>7.5490000000000004</v>
      </c>
      <c r="F159" s="96">
        <v>-0.123</v>
      </c>
      <c r="G159" s="96">
        <v>-0.59399999999999997</v>
      </c>
      <c r="H159" s="96">
        <v>0</v>
      </c>
      <c r="I159" s="96">
        <v>-2.96</v>
      </c>
    </row>
    <row r="160" spans="2:9">
      <c r="B160" s="306">
        <v>289</v>
      </c>
      <c r="C160" s="166">
        <v>14</v>
      </c>
      <c r="D160" s="96">
        <v>-6.2E-2</v>
      </c>
      <c r="E160" s="96">
        <v>4.9210000000000003</v>
      </c>
      <c r="F160" s="96">
        <v>-0.16400000000000001</v>
      </c>
      <c r="G160" s="96">
        <v>-0.96299999999999997</v>
      </c>
      <c r="H160" s="96">
        <v>0</v>
      </c>
      <c r="I160" s="96">
        <v>1.2450000000000001</v>
      </c>
    </row>
    <row r="161" spans="2:9">
      <c r="B161" s="307"/>
      <c r="C161" s="166">
        <v>15</v>
      </c>
      <c r="D161" s="96">
        <v>-6.6000000000000003E-2</v>
      </c>
      <c r="E161" s="96">
        <v>4.8470000000000004</v>
      </c>
      <c r="F161" s="96">
        <v>0.20100000000000001</v>
      </c>
      <c r="G161" s="96">
        <v>1.097</v>
      </c>
      <c r="H161" s="96">
        <v>0</v>
      </c>
      <c r="I161" s="96">
        <v>1.2809999999999999</v>
      </c>
    </row>
    <row r="162" spans="2:9">
      <c r="B162" s="307"/>
      <c r="C162" s="166">
        <v>16</v>
      </c>
      <c r="D162" s="96">
        <v>0.81499999999999995</v>
      </c>
      <c r="E162" s="96">
        <v>5.125</v>
      </c>
      <c r="F162" s="96">
        <v>-0.313</v>
      </c>
      <c r="G162" s="96">
        <v>-1.774</v>
      </c>
      <c r="H162" s="96">
        <v>0</v>
      </c>
      <c r="I162" s="96">
        <v>-5.1710000000000003</v>
      </c>
    </row>
    <row r="163" spans="2:9">
      <c r="B163" s="307"/>
      <c r="C163" s="166">
        <v>17</v>
      </c>
      <c r="D163" s="96">
        <v>0.81100000000000005</v>
      </c>
      <c r="E163" s="96">
        <v>5.05</v>
      </c>
      <c r="F163" s="96">
        <v>5.1999999999999998E-2</v>
      </c>
      <c r="G163" s="96">
        <v>0.28599999999999998</v>
      </c>
      <c r="H163" s="96">
        <v>0</v>
      </c>
      <c r="I163" s="96">
        <v>-5.1360000000000001</v>
      </c>
    </row>
    <row r="164" spans="2:9">
      <c r="B164" s="307"/>
      <c r="C164" s="166">
        <v>18</v>
      </c>
      <c r="D164" s="96">
        <v>0.25</v>
      </c>
      <c r="E164" s="96">
        <v>5.0789999999999997</v>
      </c>
      <c r="F164" s="96">
        <v>-0.64200000000000002</v>
      </c>
      <c r="G164" s="96">
        <v>-3.649</v>
      </c>
      <c r="H164" s="96">
        <v>0</v>
      </c>
      <c r="I164" s="96">
        <v>-1.042</v>
      </c>
    </row>
    <row r="165" spans="2:9">
      <c r="B165" s="307"/>
      <c r="C165" s="166">
        <v>19</v>
      </c>
      <c r="D165" s="96">
        <v>0.23699999999999999</v>
      </c>
      <c r="E165" s="96">
        <v>4.8310000000000004</v>
      </c>
      <c r="F165" s="96">
        <v>0.57499999999999996</v>
      </c>
      <c r="G165" s="96">
        <v>3.2160000000000002</v>
      </c>
      <c r="H165" s="96">
        <v>0</v>
      </c>
      <c r="I165" s="96">
        <v>-0.92300000000000004</v>
      </c>
    </row>
    <row r="166" spans="2:9">
      <c r="B166" s="307"/>
      <c r="C166" s="166">
        <v>20</v>
      </c>
      <c r="D166" s="96">
        <v>0.51300000000000001</v>
      </c>
      <c r="E166" s="96">
        <v>5.14</v>
      </c>
      <c r="F166" s="96">
        <v>-0.68700000000000006</v>
      </c>
      <c r="G166" s="96">
        <v>-3.8919999999999999</v>
      </c>
      <c r="H166" s="96">
        <v>0</v>
      </c>
      <c r="I166" s="96">
        <v>-2.9670000000000001</v>
      </c>
    </row>
    <row r="167" spans="2:9">
      <c r="B167" s="307"/>
      <c r="C167" s="166">
        <v>21</v>
      </c>
      <c r="D167" s="96">
        <v>0.499</v>
      </c>
      <c r="E167" s="96">
        <v>4.8920000000000003</v>
      </c>
      <c r="F167" s="96">
        <v>0.53100000000000003</v>
      </c>
      <c r="G167" s="96">
        <v>2.972</v>
      </c>
      <c r="H167" s="96">
        <v>0</v>
      </c>
      <c r="I167" s="96">
        <v>-2.8479999999999999</v>
      </c>
    </row>
    <row r="168" spans="2:9">
      <c r="B168" s="307"/>
      <c r="C168" s="166">
        <v>22</v>
      </c>
      <c r="D168" s="96">
        <v>-3.9540000000000002</v>
      </c>
      <c r="E168" s="96">
        <v>1.4870000000000001</v>
      </c>
      <c r="F168" s="96">
        <v>-0.55500000000000005</v>
      </c>
      <c r="G168" s="96">
        <v>-3.0110000000000001</v>
      </c>
      <c r="H168" s="96">
        <v>0</v>
      </c>
      <c r="I168" s="96">
        <v>11.38</v>
      </c>
    </row>
    <row r="169" spans="2:9">
      <c r="B169" s="307"/>
      <c r="C169" s="166">
        <v>23</v>
      </c>
      <c r="D169" s="96">
        <v>2.57</v>
      </c>
      <c r="E169" s="96">
        <v>0.49399999999999999</v>
      </c>
      <c r="F169" s="96">
        <v>-0.68</v>
      </c>
      <c r="G169" s="96">
        <v>-3.6259999999999999</v>
      </c>
      <c r="H169" s="96">
        <v>0</v>
      </c>
      <c r="I169" s="96">
        <v>-7.6769999999999996</v>
      </c>
    </row>
    <row r="170" spans="2:9">
      <c r="B170" s="307"/>
      <c r="C170" s="166">
        <v>24</v>
      </c>
      <c r="D170" s="96">
        <v>3.2389999999999999</v>
      </c>
      <c r="E170" s="96">
        <v>0.32900000000000001</v>
      </c>
      <c r="F170" s="96">
        <v>-0.45500000000000002</v>
      </c>
      <c r="G170" s="96">
        <v>-2.4470000000000001</v>
      </c>
      <c r="H170" s="96">
        <v>0</v>
      </c>
      <c r="I170" s="96">
        <v>-8.2940000000000005</v>
      </c>
    </row>
    <row r="171" spans="2:9">
      <c r="B171" s="307"/>
      <c r="C171" s="166">
        <v>25</v>
      </c>
      <c r="D171" s="96">
        <v>3.1509999999999998</v>
      </c>
      <c r="E171" s="96">
        <v>0.56200000000000006</v>
      </c>
      <c r="F171" s="96">
        <v>0.70499999999999996</v>
      </c>
      <c r="G171" s="96">
        <v>3.8130000000000002</v>
      </c>
      <c r="H171" s="96">
        <v>0</v>
      </c>
      <c r="I171" s="96">
        <v>-7.7770000000000001</v>
      </c>
    </row>
    <row r="172" spans="2:9">
      <c r="B172" s="308"/>
      <c r="C172" s="166">
        <v>30</v>
      </c>
      <c r="D172" s="96">
        <v>0.53800000000000003</v>
      </c>
      <c r="E172" s="96">
        <v>6.55</v>
      </c>
      <c r="F172" s="96">
        <v>-0.08</v>
      </c>
      <c r="G172" s="96">
        <v>-0.48199999999999998</v>
      </c>
      <c r="H172" s="96">
        <v>0</v>
      </c>
      <c r="I172" s="96">
        <v>-2.7949999999999999</v>
      </c>
    </row>
    <row r="173" spans="2:9">
      <c r="B173" s="306">
        <v>297</v>
      </c>
      <c r="C173" s="166">
        <v>14</v>
      </c>
      <c r="D173" s="96">
        <v>-0.13</v>
      </c>
      <c r="E173" s="96">
        <v>3.399</v>
      </c>
      <c r="F173" s="96">
        <v>-0.13800000000000001</v>
      </c>
      <c r="G173" s="96">
        <v>-0.84699999999999998</v>
      </c>
      <c r="H173" s="96">
        <v>0</v>
      </c>
      <c r="I173" s="96">
        <v>1.5269999999999999</v>
      </c>
    </row>
    <row r="174" spans="2:9">
      <c r="B174" s="307"/>
      <c r="C174" s="166">
        <v>15</v>
      </c>
      <c r="D174" s="96">
        <v>-0.13300000000000001</v>
      </c>
      <c r="E174" s="96">
        <v>3.956</v>
      </c>
      <c r="F174" s="96">
        <v>0.17199999999999999</v>
      </c>
      <c r="G174" s="96">
        <v>0.99199999999999999</v>
      </c>
      <c r="H174" s="96">
        <v>0</v>
      </c>
      <c r="I174" s="96">
        <v>1.583</v>
      </c>
    </row>
    <row r="175" spans="2:9">
      <c r="B175" s="307"/>
      <c r="C175" s="166">
        <v>16</v>
      </c>
      <c r="D175" s="96">
        <v>0.67200000000000004</v>
      </c>
      <c r="E175" s="96">
        <v>3.0030000000000001</v>
      </c>
      <c r="F175" s="96">
        <v>-0.24199999999999999</v>
      </c>
      <c r="G175" s="96">
        <v>-1.5469999999999999</v>
      </c>
      <c r="H175" s="96">
        <v>0</v>
      </c>
      <c r="I175" s="96">
        <v>-4.3840000000000003</v>
      </c>
    </row>
    <row r="176" spans="2:9">
      <c r="B176" s="307"/>
      <c r="C176" s="166">
        <v>17</v>
      </c>
      <c r="D176" s="96">
        <v>0.66900000000000004</v>
      </c>
      <c r="E176" s="96">
        <v>3.56</v>
      </c>
      <c r="F176" s="96">
        <v>6.8000000000000005E-2</v>
      </c>
      <c r="G176" s="96">
        <v>0.29099999999999998</v>
      </c>
      <c r="H176" s="96">
        <v>0</v>
      </c>
      <c r="I176" s="96">
        <v>-4.327</v>
      </c>
    </row>
    <row r="177" spans="2:9">
      <c r="B177" s="307"/>
      <c r="C177" s="166">
        <v>18</v>
      </c>
      <c r="D177" s="96">
        <v>0.154</v>
      </c>
      <c r="E177" s="96">
        <v>2.61</v>
      </c>
      <c r="F177" s="96">
        <v>-0.53600000000000003</v>
      </c>
      <c r="G177" s="96">
        <v>-3.238</v>
      </c>
      <c r="H177" s="96">
        <v>0</v>
      </c>
      <c r="I177" s="96">
        <v>-0.60699999999999998</v>
      </c>
    </row>
    <row r="178" spans="2:9">
      <c r="B178" s="307"/>
      <c r="C178" s="166">
        <v>19</v>
      </c>
      <c r="D178" s="96">
        <v>0.14399999999999999</v>
      </c>
      <c r="E178" s="96">
        <v>4.468</v>
      </c>
      <c r="F178" s="96">
        <v>0.497</v>
      </c>
      <c r="G178" s="96">
        <v>2.8919999999999999</v>
      </c>
      <c r="H178" s="96">
        <v>0</v>
      </c>
      <c r="I178" s="96">
        <v>-0.42099999999999999</v>
      </c>
    </row>
    <row r="179" spans="2:9">
      <c r="B179" s="307"/>
      <c r="C179" s="166">
        <v>20</v>
      </c>
      <c r="D179" s="96">
        <v>0.39500000000000002</v>
      </c>
      <c r="E179" s="96">
        <v>2.4910000000000001</v>
      </c>
      <c r="F179" s="96">
        <v>-0.56699999999999995</v>
      </c>
      <c r="G179" s="96">
        <v>-3.448</v>
      </c>
      <c r="H179" s="96">
        <v>0</v>
      </c>
      <c r="I179" s="96">
        <v>-2.38</v>
      </c>
    </row>
    <row r="180" spans="2:9">
      <c r="B180" s="307"/>
      <c r="C180" s="166">
        <v>21</v>
      </c>
      <c r="D180" s="96">
        <v>0.38500000000000001</v>
      </c>
      <c r="E180" s="96">
        <v>4.3490000000000002</v>
      </c>
      <c r="F180" s="96">
        <v>0.46600000000000003</v>
      </c>
      <c r="G180" s="96">
        <v>2.6819999999999999</v>
      </c>
      <c r="H180" s="96">
        <v>0</v>
      </c>
      <c r="I180" s="96">
        <v>-2.194</v>
      </c>
    </row>
    <row r="181" spans="2:9">
      <c r="B181" s="307"/>
      <c r="C181" s="166">
        <v>22</v>
      </c>
      <c r="D181" s="96">
        <v>-3.871</v>
      </c>
      <c r="E181" s="96">
        <v>1.454</v>
      </c>
      <c r="F181" s="96">
        <v>-0.52400000000000002</v>
      </c>
      <c r="G181" s="96">
        <v>-2.8330000000000002</v>
      </c>
      <c r="H181" s="96">
        <v>0</v>
      </c>
      <c r="I181" s="96">
        <v>10.897</v>
      </c>
    </row>
    <row r="182" spans="2:9">
      <c r="B182" s="307"/>
      <c r="C182" s="166">
        <v>23</v>
      </c>
      <c r="D182" s="96">
        <v>2.5569999999999999</v>
      </c>
      <c r="E182" s="96">
        <v>-0.96699999999999997</v>
      </c>
      <c r="F182" s="96">
        <v>-0.55600000000000005</v>
      </c>
      <c r="G182" s="96">
        <v>-3.2090000000000001</v>
      </c>
      <c r="H182" s="96">
        <v>0</v>
      </c>
      <c r="I182" s="96">
        <v>-7.6109999999999998</v>
      </c>
    </row>
    <row r="183" spans="2:9">
      <c r="B183" s="307"/>
      <c r="C183" s="166">
        <v>24</v>
      </c>
      <c r="D183" s="96">
        <v>3.2389999999999999</v>
      </c>
      <c r="E183" s="96">
        <v>-0.89</v>
      </c>
      <c r="F183" s="96">
        <v>-0.36</v>
      </c>
      <c r="G183" s="96">
        <v>-2.1349999999999998</v>
      </c>
      <c r="H183" s="96">
        <v>0</v>
      </c>
      <c r="I183" s="96">
        <v>-8.3309999999999995</v>
      </c>
    </row>
    <row r="184" spans="2:9">
      <c r="B184" s="307"/>
      <c r="C184" s="166">
        <v>25</v>
      </c>
      <c r="D184" s="96">
        <v>3.12</v>
      </c>
      <c r="E184" s="96">
        <v>1.0469999999999999</v>
      </c>
      <c r="F184" s="96">
        <v>0.65800000000000003</v>
      </c>
      <c r="G184" s="96">
        <v>3.6520000000000001</v>
      </c>
      <c r="H184" s="96">
        <v>0</v>
      </c>
      <c r="I184" s="96">
        <v>-7.5860000000000003</v>
      </c>
    </row>
    <row r="185" spans="2:9">
      <c r="B185" s="308"/>
      <c r="C185" s="166">
        <v>30</v>
      </c>
      <c r="D185" s="96">
        <v>0.38900000000000001</v>
      </c>
      <c r="E185" s="96">
        <v>4.4059999999999997</v>
      </c>
      <c r="F185" s="96">
        <v>-4.9000000000000002E-2</v>
      </c>
      <c r="G185" s="96">
        <v>-0.39400000000000002</v>
      </c>
      <c r="H185" s="96">
        <v>0</v>
      </c>
      <c r="I185" s="96">
        <v>-2.0190000000000001</v>
      </c>
    </row>
    <row r="186" spans="2:9">
      <c r="B186" s="306">
        <v>305</v>
      </c>
      <c r="C186" s="166">
        <v>14</v>
      </c>
      <c r="D186" s="96">
        <v>-10.47</v>
      </c>
      <c r="E186" s="96">
        <v>3.1989999999999998</v>
      </c>
      <c r="F186" s="96">
        <v>-2.7589999999999999</v>
      </c>
      <c r="G186" s="96">
        <v>-15.095000000000001</v>
      </c>
      <c r="H186" s="96">
        <v>0</v>
      </c>
      <c r="I186" s="96">
        <v>59.395000000000003</v>
      </c>
    </row>
    <row r="187" spans="2:9">
      <c r="B187" s="307"/>
      <c r="C187" s="166">
        <v>15</v>
      </c>
      <c r="D187" s="96">
        <v>-11.515000000000001</v>
      </c>
      <c r="E187" s="96">
        <v>-0.46700000000000003</v>
      </c>
      <c r="F187" s="96">
        <v>2.97</v>
      </c>
      <c r="G187" s="96">
        <v>17.14</v>
      </c>
      <c r="H187" s="96">
        <v>0</v>
      </c>
      <c r="I187" s="96">
        <v>65.673000000000002</v>
      </c>
    </row>
    <row r="188" spans="2:9">
      <c r="B188" s="307"/>
      <c r="C188" s="166">
        <v>16</v>
      </c>
      <c r="D188" s="96">
        <v>13.345000000000001</v>
      </c>
      <c r="E188" s="96">
        <v>16.861000000000001</v>
      </c>
      <c r="F188" s="96">
        <v>-5.0229999999999997</v>
      </c>
      <c r="G188" s="96">
        <v>-28.885000000000002</v>
      </c>
      <c r="H188" s="96">
        <v>0</v>
      </c>
      <c r="I188" s="96">
        <v>-76.316000000000003</v>
      </c>
    </row>
    <row r="189" spans="2:9">
      <c r="B189" s="307"/>
      <c r="C189" s="166">
        <v>17</v>
      </c>
      <c r="D189" s="96">
        <v>12.3</v>
      </c>
      <c r="E189" s="96">
        <v>13.194000000000001</v>
      </c>
      <c r="F189" s="96">
        <v>0.70599999999999996</v>
      </c>
      <c r="G189" s="96">
        <v>3.35</v>
      </c>
      <c r="H189" s="96">
        <v>0</v>
      </c>
      <c r="I189" s="96">
        <v>-70.037999999999997</v>
      </c>
    </row>
    <row r="190" spans="2:9">
      <c r="B190" s="307"/>
      <c r="C190" s="166">
        <v>18</v>
      </c>
      <c r="D190" s="96">
        <v>-0.91600000000000004</v>
      </c>
      <c r="E190" s="96">
        <v>12.259</v>
      </c>
      <c r="F190" s="96">
        <v>-10.234999999999999</v>
      </c>
      <c r="G190" s="96">
        <v>-57.529000000000003</v>
      </c>
      <c r="H190" s="96">
        <v>0</v>
      </c>
      <c r="I190" s="96">
        <v>4.5709999999999997</v>
      </c>
    </row>
    <row r="191" spans="2:9">
      <c r="B191" s="307"/>
      <c r="C191" s="166">
        <v>19</v>
      </c>
      <c r="D191" s="96">
        <v>-4.399</v>
      </c>
      <c r="E191" s="96">
        <v>3.5999999999999997E-2</v>
      </c>
      <c r="F191" s="96">
        <v>8.8610000000000007</v>
      </c>
      <c r="G191" s="96">
        <v>49.92</v>
      </c>
      <c r="H191" s="96">
        <v>0</v>
      </c>
      <c r="I191" s="96">
        <v>25.5</v>
      </c>
    </row>
    <row r="192" spans="2:9">
      <c r="B192" s="307"/>
      <c r="C192" s="166">
        <v>20</v>
      </c>
      <c r="D192" s="96">
        <v>6.2290000000000001</v>
      </c>
      <c r="E192" s="96">
        <v>16.356999999999999</v>
      </c>
      <c r="F192" s="96">
        <v>-10.914999999999999</v>
      </c>
      <c r="G192" s="96">
        <v>-61.665999999999997</v>
      </c>
      <c r="H192" s="96">
        <v>0</v>
      </c>
      <c r="I192" s="96">
        <v>-36.143000000000001</v>
      </c>
    </row>
    <row r="193" spans="2:9">
      <c r="B193" s="307"/>
      <c r="C193" s="166">
        <v>21</v>
      </c>
      <c r="D193" s="96">
        <v>2.746</v>
      </c>
      <c r="E193" s="96">
        <v>4.1349999999999998</v>
      </c>
      <c r="F193" s="96">
        <v>8.1820000000000004</v>
      </c>
      <c r="G193" s="96">
        <v>45.783999999999999</v>
      </c>
      <c r="H193" s="96">
        <v>0</v>
      </c>
      <c r="I193" s="96">
        <v>-15.212999999999999</v>
      </c>
    </row>
    <row r="194" spans="2:9">
      <c r="B194" s="307"/>
      <c r="C194" s="166">
        <v>22</v>
      </c>
      <c r="D194" s="96">
        <v>-8.6379999999999999</v>
      </c>
      <c r="E194" s="96">
        <v>6.36</v>
      </c>
      <c r="F194" s="96">
        <v>-9.6440000000000001</v>
      </c>
      <c r="G194" s="96">
        <v>-48.997999999999998</v>
      </c>
      <c r="H194" s="96">
        <v>0</v>
      </c>
      <c r="I194" s="96">
        <v>44.128999999999998</v>
      </c>
    </row>
    <row r="195" spans="2:9">
      <c r="B195" s="307"/>
      <c r="C195" s="166">
        <v>23</v>
      </c>
      <c r="D195" s="96">
        <v>9.093</v>
      </c>
      <c r="E195" s="96">
        <v>15.19</v>
      </c>
      <c r="F195" s="96">
        <v>-11.167</v>
      </c>
      <c r="G195" s="96">
        <v>-58.012999999999998</v>
      </c>
      <c r="H195" s="96">
        <v>0</v>
      </c>
      <c r="I195" s="96">
        <v>-49.051000000000002</v>
      </c>
    </row>
    <row r="196" spans="2:9">
      <c r="B196" s="307"/>
      <c r="C196" s="166">
        <v>24</v>
      </c>
      <c r="D196" s="96">
        <v>4.1269999999999998</v>
      </c>
      <c r="E196" s="96">
        <v>10.696</v>
      </c>
      <c r="F196" s="96">
        <v>-7.6929999999999996</v>
      </c>
      <c r="G196" s="96">
        <v>-39.546999999999997</v>
      </c>
      <c r="H196" s="96">
        <v>0</v>
      </c>
      <c r="I196" s="96">
        <v>-19.553000000000001</v>
      </c>
    </row>
    <row r="197" spans="2:9">
      <c r="B197" s="307"/>
      <c r="C197" s="166">
        <v>25</v>
      </c>
      <c r="D197" s="96">
        <v>0.69599999999999995</v>
      </c>
      <c r="E197" s="96">
        <v>-0.71899999999999997</v>
      </c>
      <c r="F197" s="96">
        <v>13.007</v>
      </c>
      <c r="G197" s="96">
        <v>67.31</v>
      </c>
      <c r="H197" s="96">
        <v>0</v>
      </c>
      <c r="I197" s="96">
        <v>0.214</v>
      </c>
    </row>
    <row r="198" spans="2:9">
      <c r="B198" s="308"/>
      <c r="C198" s="166">
        <v>30</v>
      </c>
      <c r="D198" s="96">
        <v>1.3180000000000001</v>
      </c>
      <c r="E198" s="96">
        <v>9.1530000000000005</v>
      </c>
      <c r="F198" s="96">
        <v>-1.458</v>
      </c>
      <c r="G198" s="96">
        <v>-8.343</v>
      </c>
      <c r="H198" s="96">
        <v>0</v>
      </c>
      <c r="I198" s="96">
        <v>-7.665</v>
      </c>
    </row>
    <row r="199" spans="2:9">
      <c r="B199" s="306">
        <v>694</v>
      </c>
      <c r="C199" s="166">
        <v>14</v>
      </c>
      <c r="D199" s="96">
        <v>-0.56499999999999995</v>
      </c>
      <c r="E199" s="96">
        <v>4.4169999999999998</v>
      </c>
      <c r="F199" s="96">
        <v>-0.39100000000000001</v>
      </c>
      <c r="G199" s="96">
        <v>-2.2559999999999998</v>
      </c>
      <c r="H199" s="96">
        <v>0</v>
      </c>
      <c r="I199" s="96">
        <v>3.2970000000000002</v>
      </c>
    </row>
    <row r="200" spans="2:9">
      <c r="B200" s="307"/>
      <c r="C200" s="166">
        <v>15</v>
      </c>
      <c r="D200" s="96">
        <v>-0.63600000000000001</v>
      </c>
      <c r="E200" s="96">
        <v>4.4889999999999999</v>
      </c>
      <c r="F200" s="96">
        <v>-0.19600000000000001</v>
      </c>
      <c r="G200" s="96">
        <v>-0.76800000000000002</v>
      </c>
      <c r="H200" s="96">
        <v>0</v>
      </c>
      <c r="I200" s="96">
        <v>3.6880000000000002</v>
      </c>
    </row>
    <row r="201" spans="2:9">
      <c r="B201" s="307"/>
      <c r="C201" s="166">
        <v>16</v>
      </c>
      <c r="D201" s="96">
        <v>0.72299999999999998</v>
      </c>
      <c r="E201" s="96">
        <v>3.35</v>
      </c>
      <c r="F201" s="96">
        <v>-0.34399999999999997</v>
      </c>
      <c r="G201" s="96">
        <v>-2.1160000000000001</v>
      </c>
      <c r="H201" s="96">
        <v>0</v>
      </c>
      <c r="I201" s="96">
        <v>-4.2569999999999997</v>
      </c>
    </row>
    <row r="202" spans="2:9">
      <c r="B202" s="307"/>
      <c r="C202" s="166">
        <v>17</v>
      </c>
      <c r="D202" s="96">
        <v>0.65200000000000002</v>
      </c>
      <c r="E202" s="96">
        <v>3.4220000000000002</v>
      </c>
      <c r="F202" s="96">
        <v>-0.14899999999999999</v>
      </c>
      <c r="G202" s="96">
        <v>-0.628</v>
      </c>
      <c r="H202" s="96">
        <v>0</v>
      </c>
      <c r="I202" s="96">
        <v>-3.867</v>
      </c>
    </row>
    <row r="203" spans="2:9">
      <c r="B203" s="307"/>
      <c r="C203" s="166">
        <v>18</v>
      </c>
      <c r="D203" s="96">
        <v>-3.2000000000000001E-2</v>
      </c>
      <c r="E203" s="96">
        <v>3.9590000000000001</v>
      </c>
      <c r="F203" s="96">
        <v>-0.60199999999999998</v>
      </c>
      <c r="G203" s="96">
        <v>-3.9430000000000001</v>
      </c>
      <c r="H203" s="96">
        <v>0</v>
      </c>
      <c r="I203" s="96">
        <v>0.19700000000000001</v>
      </c>
    </row>
    <row r="204" spans="2:9">
      <c r="B204" s="307"/>
      <c r="C204" s="166">
        <v>19</v>
      </c>
      <c r="D204" s="96">
        <v>-0.26800000000000002</v>
      </c>
      <c r="E204" s="96">
        <v>4.1989999999999998</v>
      </c>
      <c r="F204" s="96">
        <v>4.7E-2</v>
      </c>
      <c r="G204" s="96">
        <v>1.0169999999999999</v>
      </c>
      <c r="H204" s="96">
        <v>0</v>
      </c>
      <c r="I204" s="96">
        <v>1.5</v>
      </c>
    </row>
    <row r="205" spans="2:9">
      <c r="B205" s="307"/>
      <c r="C205" s="166">
        <v>20</v>
      </c>
      <c r="D205" s="96">
        <v>0.35399999999999998</v>
      </c>
      <c r="E205" s="96">
        <v>3.6389999999999998</v>
      </c>
      <c r="F205" s="96">
        <v>-0.58799999999999997</v>
      </c>
      <c r="G205" s="96">
        <v>-3.9009999999999998</v>
      </c>
      <c r="H205" s="96">
        <v>0</v>
      </c>
      <c r="I205" s="96">
        <v>-2.069</v>
      </c>
    </row>
    <row r="206" spans="2:9">
      <c r="B206" s="307"/>
      <c r="C206" s="166">
        <v>21</v>
      </c>
      <c r="D206" s="96">
        <v>0.11899999999999999</v>
      </c>
      <c r="E206" s="96">
        <v>3.879</v>
      </c>
      <c r="F206" s="96">
        <v>6.0999999999999999E-2</v>
      </c>
      <c r="G206" s="96">
        <v>1.0589999999999999</v>
      </c>
      <c r="H206" s="96">
        <v>0</v>
      </c>
      <c r="I206" s="96">
        <v>-0.76700000000000002</v>
      </c>
    </row>
    <row r="207" spans="2:9">
      <c r="B207" s="307"/>
      <c r="C207" s="166">
        <v>22</v>
      </c>
      <c r="D207" s="96">
        <v>-0.44500000000000001</v>
      </c>
      <c r="E207" s="96">
        <v>-0.11899999999999999</v>
      </c>
      <c r="F207" s="96">
        <v>-3.9119999999999999</v>
      </c>
      <c r="G207" s="96">
        <v>-11.256</v>
      </c>
      <c r="H207" s="96">
        <v>0</v>
      </c>
      <c r="I207" s="96">
        <v>2.4279999999999999</v>
      </c>
    </row>
    <row r="208" spans="2:9">
      <c r="B208" s="307"/>
      <c r="C208" s="166">
        <v>23</v>
      </c>
      <c r="D208" s="96">
        <v>0.49099999999999999</v>
      </c>
      <c r="E208" s="96">
        <v>-0.379</v>
      </c>
      <c r="F208" s="96">
        <v>-3.9929999999999999</v>
      </c>
      <c r="G208" s="96">
        <v>-11.722</v>
      </c>
      <c r="H208" s="96">
        <v>0</v>
      </c>
      <c r="I208" s="96">
        <v>-2.8380000000000001</v>
      </c>
    </row>
    <row r="209" spans="2:9">
      <c r="B209" s="307"/>
      <c r="C209" s="166">
        <v>24</v>
      </c>
      <c r="D209" s="96">
        <v>0.19900000000000001</v>
      </c>
      <c r="E209" s="96">
        <v>7.5999999999999998E-2</v>
      </c>
      <c r="F209" s="96">
        <v>-2.91</v>
      </c>
      <c r="G209" s="96">
        <v>-8.6010000000000009</v>
      </c>
      <c r="H209" s="96">
        <v>0</v>
      </c>
      <c r="I209" s="96">
        <v>-1.0760000000000001</v>
      </c>
    </row>
    <row r="210" spans="2:9">
      <c r="B210" s="307"/>
      <c r="C210" s="166">
        <v>25</v>
      </c>
      <c r="D210" s="96">
        <v>3.6999999999999998E-2</v>
      </c>
      <c r="E210" s="96">
        <v>2.2749999999999999</v>
      </c>
      <c r="F210" s="96">
        <v>4.5339999999999998</v>
      </c>
      <c r="G210" s="96">
        <v>13.364000000000001</v>
      </c>
      <c r="H210" s="96">
        <v>0</v>
      </c>
      <c r="I210" s="96">
        <v>-2.8000000000000001E-2</v>
      </c>
    </row>
    <row r="211" spans="2:9">
      <c r="B211" s="308"/>
      <c r="C211" s="166">
        <v>30</v>
      </c>
      <c r="D211" s="96">
        <v>6.3E-2</v>
      </c>
      <c r="E211" s="96">
        <v>5.0270000000000001</v>
      </c>
      <c r="F211" s="96">
        <v>-0.38900000000000001</v>
      </c>
      <c r="G211" s="96">
        <v>-2.0739999999999998</v>
      </c>
      <c r="H211" s="96">
        <v>0</v>
      </c>
      <c r="I211" s="96">
        <v>-0.41099999999999998</v>
      </c>
    </row>
    <row r="212" spans="2:9">
      <c r="B212" s="306">
        <v>1006</v>
      </c>
      <c r="C212" s="166">
        <v>14</v>
      </c>
      <c r="D212" s="96">
        <v>-0.621</v>
      </c>
      <c r="E212" s="96">
        <v>4.8070000000000004</v>
      </c>
      <c r="F212" s="96">
        <v>-0.40300000000000002</v>
      </c>
      <c r="G212" s="96">
        <v>-2.4329999999999998</v>
      </c>
      <c r="H212" s="96">
        <v>0</v>
      </c>
      <c r="I212" s="96">
        <v>3.4870000000000001</v>
      </c>
    </row>
    <row r="213" spans="2:9">
      <c r="B213" s="307"/>
      <c r="C213" s="166">
        <v>15</v>
      </c>
      <c r="D213" s="96">
        <v>-0.71</v>
      </c>
      <c r="E213" s="96">
        <v>4.8259999999999996</v>
      </c>
      <c r="F213" s="96">
        <v>-0.2</v>
      </c>
      <c r="G213" s="96">
        <v>-0.84299999999999997</v>
      </c>
      <c r="H213" s="96">
        <v>0</v>
      </c>
      <c r="I213" s="96">
        <v>3.931</v>
      </c>
    </row>
    <row r="214" spans="2:9">
      <c r="B214" s="307"/>
      <c r="C214" s="166">
        <v>16</v>
      </c>
      <c r="D214" s="96">
        <v>0.82</v>
      </c>
      <c r="E214" s="96">
        <v>4.9630000000000001</v>
      </c>
      <c r="F214" s="96">
        <v>-0.39100000000000001</v>
      </c>
      <c r="G214" s="96">
        <v>-2.411</v>
      </c>
      <c r="H214" s="96">
        <v>0</v>
      </c>
      <c r="I214" s="96">
        <v>-4.5720000000000001</v>
      </c>
    </row>
    <row r="215" spans="2:9">
      <c r="B215" s="307"/>
      <c r="C215" s="166">
        <v>17</v>
      </c>
      <c r="D215" s="96">
        <v>0.73099999999999998</v>
      </c>
      <c r="E215" s="96">
        <v>4.9820000000000002</v>
      </c>
      <c r="F215" s="96">
        <v>-0.187</v>
      </c>
      <c r="G215" s="96">
        <v>-0.82</v>
      </c>
      <c r="H215" s="96">
        <v>0</v>
      </c>
      <c r="I215" s="96">
        <v>-4.1289999999999996</v>
      </c>
    </row>
    <row r="216" spans="2:9">
      <c r="B216" s="307"/>
      <c r="C216" s="166">
        <v>18</v>
      </c>
      <c r="D216" s="96">
        <v>-1.2999999999999999E-2</v>
      </c>
      <c r="E216" s="96">
        <v>4.8390000000000004</v>
      </c>
      <c r="F216" s="96">
        <v>-0.63700000000000001</v>
      </c>
      <c r="G216" s="96">
        <v>-4.2809999999999997</v>
      </c>
      <c r="H216" s="96">
        <v>0</v>
      </c>
      <c r="I216" s="96">
        <v>0.14899999999999999</v>
      </c>
    </row>
    <row r="217" spans="2:9">
      <c r="B217" s="307"/>
      <c r="C217" s="166">
        <v>19</v>
      </c>
      <c r="D217" s="96">
        <v>-0.309</v>
      </c>
      <c r="E217" s="96">
        <v>4.9029999999999996</v>
      </c>
      <c r="F217" s="96">
        <v>4.2000000000000003E-2</v>
      </c>
      <c r="G217" s="96">
        <v>1.02</v>
      </c>
      <c r="H217" s="96">
        <v>0</v>
      </c>
      <c r="I217" s="96">
        <v>1.627</v>
      </c>
    </row>
    <row r="218" spans="2:9">
      <c r="B218" s="307"/>
      <c r="C218" s="166">
        <v>20</v>
      </c>
      <c r="D218" s="96">
        <v>0.42</v>
      </c>
      <c r="E218" s="96">
        <v>4.8860000000000001</v>
      </c>
      <c r="F218" s="96">
        <v>-0.63300000000000001</v>
      </c>
      <c r="G218" s="96">
        <v>-4.274</v>
      </c>
      <c r="H218" s="96">
        <v>0</v>
      </c>
      <c r="I218" s="96">
        <v>-2.2690000000000001</v>
      </c>
    </row>
    <row r="219" spans="2:9">
      <c r="B219" s="307"/>
      <c r="C219" s="166">
        <v>21</v>
      </c>
      <c r="D219" s="96">
        <v>0.123</v>
      </c>
      <c r="E219" s="96">
        <v>4.95</v>
      </c>
      <c r="F219" s="96">
        <v>4.5999999999999999E-2</v>
      </c>
      <c r="G219" s="96">
        <v>1.0269999999999999</v>
      </c>
      <c r="H219" s="96">
        <v>0</v>
      </c>
      <c r="I219" s="96">
        <v>-0.79100000000000004</v>
      </c>
    </row>
    <row r="220" spans="2:9">
      <c r="B220" s="307"/>
      <c r="C220" s="166">
        <v>22</v>
      </c>
      <c r="D220" s="96">
        <v>-0.46100000000000002</v>
      </c>
      <c r="E220" s="96">
        <v>0.35899999999999999</v>
      </c>
      <c r="F220" s="96">
        <v>-3.645</v>
      </c>
      <c r="G220" s="96">
        <v>-11.026</v>
      </c>
      <c r="H220" s="96">
        <v>0</v>
      </c>
      <c r="I220" s="96">
        <v>2.496</v>
      </c>
    </row>
    <row r="221" spans="2:9">
      <c r="B221" s="307"/>
      <c r="C221" s="166">
        <v>23</v>
      </c>
      <c r="D221" s="96">
        <v>0.59699999999999998</v>
      </c>
      <c r="E221" s="96">
        <v>0.63200000000000001</v>
      </c>
      <c r="F221" s="96">
        <v>-3.6970000000000001</v>
      </c>
      <c r="G221" s="96">
        <v>-11.323</v>
      </c>
      <c r="H221" s="96">
        <v>0</v>
      </c>
      <c r="I221" s="96">
        <v>-3.1880000000000002</v>
      </c>
    </row>
    <row r="222" spans="2:9">
      <c r="B222" s="307"/>
      <c r="C222" s="166">
        <v>24</v>
      </c>
      <c r="D222" s="96">
        <v>0.247</v>
      </c>
      <c r="E222" s="96">
        <v>0.55000000000000004</v>
      </c>
      <c r="F222" s="96">
        <v>-2.68</v>
      </c>
      <c r="G222" s="96">
        <v>-8.2479999999999993</v>
      </c>
      <c r="H222" s="96">
        <v>0</v>
      </c>
      <c r="I222" s="96">
        <v>-1.2110000000000001</v>
      </c>
    </row>
    <row r="223" spans="2:9">
      <c r="B223" s="307"/>
      <c r="C223" s="166">
        <v>25</v>
      </c>
      <c r="D223" s="96">
        <v>4.0000000000000001E-3</v>
      </c>
      <c r="E223" s="96">
        <v>1.3480000000000001</v>
      </c>
      <c r="F223" s="96">
        <v>4.2370000000000001</v>
      </c>
      <c r="G223" s="96">
        <v>13.135</v>
      </c>
      <c r="H223" s="96">
        <v>0</v>
      </c>
      <c r="I223" s="96">
        <v>5.8999999999999997E-2</v>
      </c>
    </row>
    <row r="224" spans="2:9">
      <c r="B224" s="308"/>
      <c r="C224" s="166">
        <v>30</v>
      </c>
      <c r="D224" s="96">
        <v>0.08</v>
      </c>
      <c r="E224" s="96">
        <v>6.4020000000000001</v>
      </c>
      <c r="F224" s="96">
        <v>-0.42299999999999999</v>
      </c>
      <c r="G224" s="96">
        <v>-2.33</v>
      </c>
      <c r="H224" s="96">
        <v>0</v>
      </c>
      <c r="I224" s="96">
        <v>-0.46400000000000002</v>
      </c>
    </row>
    <row r="225" spans="2:9">
      <c r="B225" s="306">
        <v>1280</v>
      </c>
      <c r="C225" s="166">
        <v>14</v>
      </c>
      <c r="D225" s="96">
        <v>-3.5430000000000001</v>
      </c>
      <c r="E225" s="96">
        <v>21.177</v>
      </c>
      <c r="F225" s="96">
        <v>1.23</v>
      </c>
      <c r="G225" s="96">
        <v>1.357</v>
      </c>
      <c r="H225" s="96">
        <v>0</v>
      </c>
      <c r="I225" s="96">
        <v>35.174999999999997</v>
      </c>
    </row>
    <row r="226" spans="2:9">
      <c r="B226" s="307"/>
      <c r="C226" s="166">
        <v>15</v>
      </c>
      <c r="D226" s="96">
        <v>-3.2570000000000001</v>
      </c>
      <c r="E226" s="96">
        <v>21.920999999999999</v>
      </c>
      <c r="F226" s="96">
        <v>3.34</v>
      </c>
      <c r="G226" s="96">
        <v>22.925000000000001</v>
      </c>
      <c r="H226" s="96">
        <v>0</v>
      </c>
      <c r="I226" s="96">
        <v>32.652999999999999</v>
      </c>
    </row>
    <row r="227" spans="2:9">
      <c r="B227" s="307"/>
      <c r="C227" s="166">
        <v>16</v>
      </c>
      <c r="D227" s="96">
        <v>4.8289999999999997</v>
      </c>
      <c r="E227" s="96">
        <v>20.606000000000002</v>
      </c>
      <c r="F227" s="96">
        <v>1.0680000000000001</v>
      </c>
      <c r="G227" s="96">
        <v>7.2999999999999995E-2</v>
      </c>
      <c r="H227" s="96">
        <v>0</v>
      </c>
      <c r="I227" s="96">
        <v>-43.375</v>
      </c>
    </row>
    <row r="228" spans="2:9">
      <c r="B228" s="307"/>
      <c r="C228" s="166">
        <v>17</v>
      </c>
      <c r="D228" s="96">
        <v>5.1150000000000002</v>
      </c>
      <c r="E228" s="96">
        <v>21.35</v>
      </c>
      <c r="F228" s="96">
        <v>3.1779999999999999</v>
      </c>
      <c r="G228" s="96">
        <v>21.640999999999998</v>
      </c>
      <c r="H228" s="96">
        <v>0</v>
      </c>
      <c r="I228" s="96">
        <v>-45.896999999999998</v>
      </c>
    </row>
    <row r="229" spans="2:9">
      <c r="B229" s="307"/>
      <c r="C229" s="166">
        <v>18</v>
      </c>
      <c r="D229" s="96">
        <v>-0.94699999999999995</v>
      </c>
      <c r="E229" s="96">
        <v>20.109000000000002</v>
      </c>
      <c r="F229" s="96">
        <v>-1.288</v>
      </c>
      <c r="G229" s="96">
        <v>-24.256</v>
      </c>
      <c r="H229" s="96">
        <v>0</v>
      </c>
      <c r="I229" s="96">
        <v>10.624000000000001</v>
      </c>
    </row>
    <row r="230" spans="2:9">
      <c r="B230" s="307"/>
      <c r="C230" s="166">
        <v>19</v>
      </c>
      <c r="D230" s="96">
        <v>7.0000000000000001E-3</v>
      </c>
      <c r="E230" s="96">
        <v>22.588999999999999</v>
      </c>
      <c r="F230" s="96">
        <v>5.7450000000000001</v>
      </c>
      <c r="G230" s="96">
        <v>47.639000000000003</v>
      </c>
      <c r="H230" s="96">
        <v>0</v>
      </c>
      <c r="I230" s="96">
        <v>2.2189999999999999</v>
      </c>
    </row>
    <row r="231" spans="2:9">
      <c r="B231" s="307"/>
      <c r="C231" s="166">
        <v>20</v>
      </c>
      <c r="D231" s="96">
        <v>1.5649999999999999</v>
      </c>
      <c r="E231" s="96">
        <v>19.937999999999999</v>
      </c>
      <c r="F231" s="96">
        <v>-1.3360000000000001</v>
      </c>
      <c r="G231" s="96">
        <v>-24.640999999999998</v>
      </c>
      <c r="H231" s="96">
        <v>0</v>
      </c>
      <c r="I231" s="96">
        <v>-12.941000000000001</v>
      </c>
    </row>
    <row r="232" spans="2:9">
      <c r="B232" s="307"/>
      <c r="C232" s="166">
        <v>21</v>
      </c>
      <c r="D232" s="96">
        <v>2.5190000000000001</v>
      </c>
      <c r="E232" s="96">
        <v>22.417999999999999</v>
      </c>
      <c r="F232" s="96">
        <v>5.6959999999999997</v>
      </c>
      <c r="G232" s="96">
        <v>47.253999999999998</v>
      </c>
      <c r="H232" s="96">
        <v>0</v>
      </c>
      <c r="I232" s="96">
        <v>-21.346</v>
      </c>
    </row>
    <row r="233" spans="2:9">
      <c r="B233" s="307"/>
      <c r="C233" s="166">
        <v>22</v>
      </c>
      <c r="D233" s="96">
        <v>-3.0110000000000001</v>
      </c>
      <c r="E233" s="96">
        <v>4.0140000000000002</v>
      </c>
      <c r="F233" s="96">
        <v>-3.1619999999999999</v>
      </c>
      <c r="G233" s="96">
        <v>-31.39</v>
      </c>
      <c r="H233" s="96">
        <v>0</v>
      </c>
      <c r="I233" s="96">
        <v>28.321000000000002</v>
      </c>
    </row>
    <row r="234" spans="2:9">
      <c r="B234" s="307"/>
      <c r="C234" s="166">
        <v>23</v>
      </c>
      <c r="D234" s="96">
        <v>2.06</v>
      </c>
      <c r="E234" s="96">
        <v>4.1890000000000001</v>
      </c>
      <c r="F234" s="96">
        <v>-3.2090000000000001</v>
      </c>
      <c r="G234" s="96">
        <v>-31.984000000000002</v>
      </c>
      <c r="H234" s="96">
        <v>0</v>
      </c>
      <c r="I234" s="96">
        <v>-19.809999999999999</v>
      </c>
    </row>
    <row r="235" spans="2:9">
      <c r="B235" s="307"/>
      <c r="C235" s="166">
        <v>24</v>
      </c>
      <c r="D235" s="96">
        <v>-0.26200000000000001</v>
      </c>
      <c r="E235" s="96">
        <v>4.5030000000000001</v>
      </c>
      <c r="F235" s="96">
        <v>-2.4750000000000001</v>
      </c>
      <c r="G235" s="96">
        <v>-24.49</v>
      </c>
      <c r="H235" s="96">
        <v>0</v>
      </c>
      <c r="I235" s="96">
        <v>1.857</v>
      </c>
    </row>
    <row r="236" spans="2:9">
      <c r="B236" s="307"/>
      <c r="C236" s="166">
        <v>25</v>
      </c>
      <c r="D236" s="96">
        <v>0.72799999999999998</v>
      </c>
      <c r="E236" s="96">
        <v>6.0469999999999997</v>
      </c>
      <c r="F236" s="96">
        <v>3.206</v>
      </c>
      <c r="G236" s="96">
        <v>34.061999999999998</v>
      </c>
      <c r="H236" s="96">
        <v>0</v>
      </c>
      <c r="I236" s="96">
        <v>-7.0839999999999996</v>
      </c>
    </row>
    <row r="237" spans="2:9">
      <c r="B237" s="308"/>
      <c r="C237" s="166">
        <v>30</v>
      </c>
      <c r="D237" s="96">
        <v>1.1060000000000001</v>
      </c>
      <c r="E237" s="96">
        <v>27.318000000000001</v>
      </c>
      <c r="F237" s="96">
        <v>3.1080000000000001</v>
      </c>
      <c r="G237" s="96">
        <v>16.233000000000001</v>
      </c>
      <c r="H237" s="96">
        <v>0</v>
      </c>
      <c r="I237" s="96">
        <v>-7.5830000000000002</v>
      </c>
    </row>
    <row r="238" spans="2:9">
      <c r="B238" s="306">
        <v>1295</v>
      </c>
      <c r="C238" s="166">
        <v>14</v>
      </c>
      <c r="D238" s="96">
        <v>-0.41199999999999998</v>
      </c>
      <c r="E238" s="96">
        <v>46.165999999999997</v>
      </c>
      <c r="F238" s="96">
        <v>-0.124</v>
      </c>
      <c r="G238" s="96">
        <v>-0.96299999999999997</v>
      </c>
      <c r="H238" s="96">
        <v>0</v>
      </c>
      <c r="I238" s="96">
        <v>3.0619999999999998</v>
      </c>
    </row>
    <row r="239" spans="2:9">
      <c r="B239" s="307"/>
      <c r="C239" s="166">
        <v>15</v>
      </c>
      <c r="D239" s="96">
        <v>-0.41</v>
      </c>
      <c r="E239" s="96">
        <v>45.23</v>
      </c>
      <c r="F239" s="96">
        <v>0.153</v>
      </c>
      <c r="G239" s="96">
        <v>1.0489999999999999</v>
      </c>
      <c r="H239" s="96">
        <v>0</v>
      </c>
      <c r="I239" s="96">
        <v>3.0459999999999998</v>
      </c>
    </row>
    <row r="240" spans="2:9">
      <c r="B240" s="307"/>
      <c r="C240" s="166">
        <v>16</v>
      </c>
      <c r="D240" s="96">
        <v>0.57699999999999996</v>
      </c>
      <c r="E240" s="96">
        <v>45.191000000000003</v>
      </c>
      <c r="F240" s="96">
        <v>-0.13100000000000001</v>
      </c>
      <c r="G240" s="96">
        <v>-1.018</v>
      </c>
      <c r="H240" s="96">
        <v>0</v>
      </c>
      <c r="I240" s="96">
        <v>-4.085</v>
      </c>
    </row>
    <row r="241" spans="2:9">
      <c r="B241" s="307"/>
      <c r="C241" s="166">
        <v>17</v>
      </c>
      <c r="D241" s="96">
        <v>0.57899999999999996</v>
      </c>
      <c r="E241" s="96">
        <v>44.256</v>
      </c>
      <c r="F241" s="96">
        <v>0.14599999999999999</v>
      </c>
      <c r="G241" s="96">
        <v>0.99299999999999999</v>
      </c>
      <c r="H241" s="96">
        <v>0</v>
      </c>
      <c r="I241" s="96">
        <v>-4.0999999999999996</v>
      </c>
    </row>
    <row r="242" spans="2:9">
      <c r="B242" s="307"/>
      <c r="C242" s="166">
        <v>18</v>
      </c>
      <c r="D242" s="96">
        <v>-6.8000000000000005E-2</v>
      </c>
      <c r="E242" s="96">
        <v>46.914999999999999</v>
      </c>
      <c r="F242" s="96">
        <v>-0.44900000000000001</v>
      </c>
      <c r="G242" s="96">
        <v>-3.33</v>
      </c>
      <c r="H242" s="96">
        <v>0</v>
      </c>
      <c r="I242" s="96">
        <v>0.57799999999999996</v>
      </c>
    </row>
    <row r="243" spans="2:9">
      <c r="B243" s="307"/>
      <c r="C243" s="166">
        <v>19</v>
      </c>
      <c r="D243" s="96">
        <v>-6.2E-2</v>
      </c>
      <c r="E243" s="96">
        <v>43.798000000000002</v>
      </c>
      <c r="F243" s="96">
        <v>0.47299999999999998</v>
      </c>
      <c r="G243" s="96">
        <v>3.3759999999999999</v>
      </c>
      <c r="H243" s="96">
        <v>0</v>
      </c>
      <c r="I243" s="96">
        <v>0.52700000000000002</v>
      </c>
    </row>
    <row r="244" spans="2:9">
      <c r="B244" s="307"/>
      <c r="C244" s="166">
        <v>20</v>
      </c>
      <c r="D244" s="96">
        <v>0.22900000000000001</v>
      </c>
      <c r="E244" s="96">
        <v>46.622999999999998</v>
      </c>
      <c r="F244" s="96">
        <v>-0.45100000000000001</v>
      </c>
      <c r="G244" s="96">
        <v>-3.3460000000000001</v>
      </c>
      <c r="H244" s="96">
        <v>0</v>
      </c>
      <c r="I244" s="96">
        <v>-1.5649999999999999</v>
      </c>
    </row>
    <row r="245" spans="2:9">
      <c r="B245" s="307"/>
      <c r="C245" s="166">
        <v>21</v>
      </c>
      <c r="D245" s="96">
        <v>0.23499999999999999</v>
      </c>
      <c r="E245" s="96">
        <v>43.506</v>
      </c>
      <c r="F245" s="96">
        <v>0.47099999999999997</v>
      </c>
      <c r="G245" s="96">
        <v>3.36</v>
      </c>
      <c r="H245" s="96">
        <v>0</v>
      </c>
      <c r="I245" s="96">
        <v>-1.617</v>
      </c>
    </row>
    <row r="246" spans="2:9">
      <c r="B246" s="307"/>
      <c r="C246" s="166">
        <v>22</v>
      </c>
      <c r="D246" s="96">
        <v>-0.28599999999999998</v>
      </c>
      <c r="E246" s="96">
        <v>-4.3019999999999996</v>
      </c>
      <c r="F246" s="96">
        <v>-0.41799999999999998</v>
      </c>
      <c r="G246" s="96">
        <v>-2.9870000000000001</v>
      </c>
      <c r="H246" s="96">
        <v>0</v>
      </c>
      <c r="I246" s="96">
        <v>2.1440000000000001</v>
      </c>
    </row>
    <row r="247" spans="2:9">
      <c r="B247" s="307"/>
      <c r="C247" s="166">
        <v>23</v>
      </c>
      <c r="D247" s="96">
        <v>0.26300000000000001</v>
      </c>
      <c r="E247" s="96">
        <v>-1.8580000000000001</v>
      </c>
      <c r="F247" s="96">
        <v>-0.41399999999999998</v>
      </c>
      <c r="G247" s="96">
        <v>-2.98</v>
      </c>
      <c r="H247" s="96">
        <v>0</v>
      </c>
      <c r="I247" s="96">
        <v>-1.958</v>
      </c>
    </row>
    <row r="248" spans="2:9">
      <c r="B248" s="307"/>
      <c r="C248" s="166">
        <v>24</v>
      </c>
      <c r="D248" s="96">
        <v>-1.6E-2</v>
      </c>
      <c r="E248" s="96">
        <v>-1.6639999999999999</v>
      </c>
      <c r="F248" s="96">
        <v>-0.314</v>
      </c>
      <c r="G248" s="96">
        <v>-2.2629999999999999</v>
      </c>
      <c r="H248" s="96">
        <v>0</v>
      </c>
      <c r="I248" s="96">
        <v>3.7999999999999999E-2</v>
      </c>
    </row>
    <row r="249" spans="2:9">
      <c r="B249" s="307"/>
      <c r="C249" s="166">
        <v>25</v>
      </c>
      <c r="D249" s="96">
        <v>3.0000000000000001E-3</v>
      </c>
      <c r="E249" s="96">
        <v>-3.2650000000000001</v>
      </c>
      <c r="F249" s="96">
        <v>0.46600000000000003</v>
      </c>
      <c r="G249" s="96">
        <v>3.3769999999999998</v>
      </c>
      <c r="H249" s="96">
        <v>0</v>
      </c>
      <c r="I249" s="96">
        <v>-9.6000000000000002E-2</v>
      </c>
    </row>
    <row r="250" spans="2:9">
      <c r="B250" s="308"/>
      <c r="C250" s="166">
        <v>30</v>
      </c>
      <c r="D250" s="96">
        <v>0.11700000000000001</v>
      </c>
      <c r="E250" s="96">
        <v>63.328000000000003</v>
      </c>
      <c r="F250" s="96">
        <v>1.9E-2</v>
      </c>
      <c r="G250" s="96">
        <v>3.6999999999999998E-2</v>
      </c>
      <c r="H250" s="96">
        <v>0</v>
      </c>
      <c r="I250" s="96">
        <v>-0.73399999999999999</v>
      </c>
    </row>
    <row r="251" spans="2:9">
      <c r="B251" s="306">
        <v>1312</v>
      </c>
      <c r="C251" s="166">
        <v>14</v>
      </c>
      <c r="D251" s="96">
        <v>-0.372</v>
      </c>
      <c r="E251" s="96">
        <v>45.587000000000003</v>
      </c>
      <c r="F251" s="96">
        <v>-0.188</v>
      </c>
      <c r="G251" s="96">
        <v>-1.3420000000000001</v>
      </c>
      <c r="H251" s="96">
        <v>0</v>
      </c>
      <c r="I251" s="96">
        <v>2.8319999999999999</v>
      </c>
    </row>
    <row r="252" spans="2:9">
      <c r="B252" s="307"/>
      <c r="C252" s="166">
        <v>15</v>
      </c>
      <c r="D252" s="96">
        <v>-0.373</v>
      </c>
      <c r="E252" s="96">
        <v>46.109000000000002</v>
      </c>
      <c r="F252" s="96">
        <v>7.2999999999999995E-2</v>
      </c>
      <c r="G252" s="96">
        <v>0.59299999999999997</v>
      </c>
      <c r="H252" s="96">
        <v>0</v>
      </c>
      <c r="I252" s="96">
        <v>2.8420000000000001</v>
      </c>
    </row>
    <row r="253" spans="2:9">
      <c r="B253" s="307"/>
      <c r="C253" s="166">
        <v>16</v>
      </c>
      <c r="D253" s="96">
        <v>0.55200000000000005</v>
      </c>
      <c r="E253" s="96">
        <v>44.040999999999997</v>
      </c>
      <c r="F253" s="96">
        <v>-0.19700000000000001</v>
      </c>
      <c r="G253" s="96">
        <v>-1.4</v>
      </c>
      <c r="H253" s="96">
        <v>0</v>
      </c>
      <c r="I253" s="96">
        <v>-3.9529999999999998</v>
      </c>
    </row>
    <row r="254" spans="2:9">
      <c r="B254" s="307"/>
      <c r="C254" s="166">
        <v>17</v>
      </c>
      <c r="D254" s="96">
        <v>0.55100000000000005</v>
      </c>
      <c r="E254" s="96">
        <v>44.561999999999998</v>
      </c>
      <c r="F254" s="96">
        <v>6.5000000000000002E-2</v>
      </c>
      <c r="G254" s="96">
        <v>0.53500000000000003</v>
      </c>
      <c r="H254" s="96">
        <v>0</v>
      </c>
      <c r="I254" s="96">
        <v>-3.9430000000000001</v>
      </c>
    </row>
    <row r="255" spans="2:9">
      <c r="B255" s="307"/>
      <c r="C255" s="166">
        <v>18</v>
      </c>
      <c r="D255" s="96">
        <v>-4.7E-2</v>
      </c>
      <c r="E255" s="96">
        <v>44.436999999999998</v>
      </c>
      <c r="F255" s="96">
        <v>-0.497</v>
      </c>
      <c r="G255" s="96">
        <v>-3.62</v>
      </c>
      <c r="H255" s="96">
        <v>0</v>
      </c>
      <c r="I255" s="96">
        <v>0.44500000000000001</v>
      </c>
    </row>
    <row r="256" spans="2:9">
      <c r="B256" s="307"/>
      <c r="C256" s="166">
        <v>19</v>
      </c>
      <c r="D256" s="96">
        <v>-5.0999999999999997E-2</v>
      </c>
      <c r="E256" s="96">
        <v>46.176000000000002</v>
      </c>
      <c r="F256" s="96">
        <v>0.376</v>
      </c>
      <c r="G256" s="96">
        <v>2.83</v>
      </c>
      <c r="H256" s="96">
        <v>0</v>
      </c>
      <c r="I256" s="96">
        <v>0.48</v>
      </c>
    </row>
    <row r="257" spans="2:9">
      <c r="B257" s="307"/>
      <c r="C257" s="166">
        <v>20</v>
      </c>
      <c r="D257" s="96">
        <v>0.23100000000000001</v>
      </c>
      <c r="E257" s="96">
        <v>43.973999999999997</v>
      </c>
      <c r="F257" s="96">
        <v>-0.499</v>
      </c>
      <c r="G257" s="96">
        <v>-3.637</v>
      </c>
      <c r="H257" s="96">
        <v>0</v>
      </c>
      <c r="I257" s="96">
        <v>-1.591</v>
      </c>
    </row>
    <row r="258" spans="2:9">
      <c r="B258" s="307"/>
      <c r="C258" s="166">
        <v>21</v>
      </c>
      <c r="D258" s="96">
        <v>0.22600000000000001</v>
      </c>
      <c r="E258" s="96">
        <v>45.712000000000003</v>
      </c>
      <c r="F258" s="96">
        <v>0.373</v>
      </c>
      <c r="G258" s="96">
        <v>2.8130000000000002</v>
      </c>
      <c r="H258" s="96">
        <v>0</v>
      </c>
      <c r="I258" s="96">
        <v>-1.556</v>
      </c>
    </row>
    <row r="259" spans="2:9">
      <c r="B259" s="307"/>
      <c r="C259" s="166">
        <v>22</v>
      </c>
      <c r="D259" s="96">
        <v>-0.254</v>
      </c>
      <c r="E259" s="96">
        <v>-3.891</v>
      </c>
      <c r="F259" s="96">
        <v>-0.316</v>
      </c>
      <c r="G259" s="96">
        <v>-2.4540000000000002</v>
      </c>
      <c r="H259" s="96">
        <v>0</v>
      </c>
      <c r="I259" s="96">
        <v>1.976</v>
      </c>
    </row>
    <row r="260" spans="2:9">
      <c r="B260" s="307"/>
      <c r="C260" s="166">
        <v>23</v>
      </c>
      <c r="D260" s="96">
        <v>0.249</v>
      </c>
      <c r="E260" s="96">
        <v>-1.337</v>
      </c>
      <c r="F260" s="96">
        <v>-0.33200000000000002</v>
      </c>
      <c r="G260" s="96">
        <v>-2.556</v>
      </c>
      <c r="H260" s="96">
        <v>0</v>
      </c>
      <c r="I260" s="96">
        <v>-1.879</v>
      </c>
    </row>
    <row r="261" spans="2:9">
      <c r="B261" s="307"/>
      <c r="C261" s="166">
        <v>24</v>
      </c>
      <c r="D261" s="96">
        <v>-2E-3</v>
      </c>
      <c r="E261" s="96">
        <v>-1.25</v>
      </c>
      <c r="F261" s="96">
        <v>-0.253</v>
      </c>
      <c r="G261" s="96">
        <v>-1.946</v>
      </c>
      <c r="H261" s="96">
        <v>0</v>
      </c>
      <c r="I261" s="96">
        <v>-7.0999999999999994E-2</v>
      </c>
    </row>
    <row r="262" spans="2:9">
      <c r="B262" s="307"/>
      <c r="C262" s="166">
        <v>25</v>
      </c>
      <c r="D262" s="96">
        <v>-3.2000000000000001E-2</v>
      </c>
      <c r="E262" s="96">
        <v>-4.3339999999999996</v>
      </c>
      <c r="F262" s="96">
        <v>0.39300000000000002</v>
      </c>
      <c r="G262" s="96">
        <v>3.016</v>
      </c>
      <c r="H262" s="96">
        <v>0</v>
      </c>
      <c r="I262" s="96">
        <v>0.111</v>
      </c>
    </row>
    <row r="263" spans="2:9">
      <c r="B263" s="308"/>
      <c r="C263" s="166">
        <v>30</v>
      </c>
      <c r="D263" s="96">
        <v>0.127</v>
      </c>
      <c r="E263" s="96">
        <v>63.262999999999998</v>
      </c>
      <c r="F263" s="96">
        <v>-8.7999999999999995E-2</v>
      </c>
      <c r="G263" s="96">
        <v>-0.57499999999999996</v>
      </c>
      <c r="H263" s="96">
        <v>0</v>
      </c>
      <c r="I263" s="96">
        <v>-0.79</v>
      </c>
    </row>
    <row r="264" spans="2:9">
      <c r="B264" s="306">
        <v>1327</v>
      </c>
      <c r="C264" s="166">
        <v>14</v>
      </c>
      <c r="D264" s="96">
        <v>-0.56399999999999995</v>
      </c>
      <c r="E264" s="96">
        <v>10.622</v>
      </c>
      <c r="F264" s="96">
        <v>-0.38400000000000001</v>
      </c>
      <c r="G264" s="96">
        <v>-2.4180000000000001</v>
      </c>
      <c r="H264" s="96">
        <v>0</v>
      </c>
      <c r="I264" s="96">
        <v>3.33</v>
      </c>
    </row>
    <row r="265" spans="2:9">
      <c r="B265" s="307"/>
      <c r="C265" s="166">
        <v>15</v>
      </c>
      <c r="D265" s="96">
        <v>-0.66300000000000003</v>
      </c>
      <c r="E265" s="96">
        <v>10.768000000000001</v>
      </c>
      <c r="F265" s="96">
        <v>-0.17799999999999999</v>
      </c>
      <c r="G265" s="96">
        <v>-0.77500000000000002</v>
      </c>
      <c r="H265" s="96">
        <v>0</v>
      </c>
      <c r="I265" s="96">
        <v>3.8010000000000002</v>
      </c>
    </row>
    <row r="266" spans="2:9">
      <c r="B266" s="307"/>
      <c r="C266" s="166">
        <v>16</v>
      </c>
      <c r="D266" s="96">
        <v>0.81599999999999995</v>
      </c>
      <c r="E266" s="96">
        <v>0.60799999999999998</v>
      </c>
      <c r="F266" s="96">
        <v>-0.39700000000000002</v>
      </c>
      <c r="G266" s="96">
        <v>-2.4969999999999999</v>
      </c>
      <c r="H266" s="96">
        <v>0</v>
      </c>
      <c r="I266" s="96">
        <v>-4.5529999999999999</v>
      </c>
    </row>
    <row r="267" spans="2:9">
      <c r="B267" s="307"/>
      <c r="C267" s="166">
        <v>17</v>
      </c>
      <c r="D267" s="96">
        <v>0.71699999999999997</v>
      </c>
      <c r="E267" s="96">
        <v>0.754</v>
      </c>
      <c r="F267" s="96">
        <v>-0.191</v>
      </c>
      <c r="G267" s="96">
        <v>-0.85399999999999998</v>
      </c>
      <c r="H267" s="96">
        <v>0</v>
      </c>
      <c r="I267" s="96">
        <v>-4.0819999999999999</v>
      </c>
    </row>
    <row r="268" spans="2:9">
      <c r="B268" s="307"/>
      <c r="C268" s="166">
        <v>18</v>
      </c>
      <c r="D268" s="96">
        <v>3.5000000000000003E-2</v>
      </c>
      <c r="E268" s="96">
        <v>6.9470000000000001</v>
      </c>
      <c r="F268" s="96">
        <v>-0.629</v>
      </c>
      <c r="G268" s="96">
        <v>-4.3620000000000001</v>
      </c>
      <c r="H268" s="96">
        <v>0</v>
      </c>
      <c r="I268" s="96">
        <v>2.1999999999999999E-2</v>
      </c>
    </row>
    <row r="269" spans="2:9">
      <c r="B269" s="307"/>
      <c r="C269" s="166">
        <v>19</v>
      </c>
      <c r="D269" s="96">
        <v>-0.29599999999999999</v>
      </c>
      <c r="E269" s="96">
        <v>7.4329999999999998</v>
      </c>
      <c r="F269" s="96">
        <v>5.8000000000000003E-2</v>
      </c>
      <c r="G269" s="96">
        <v>1.113</v>
      </c>
      <c r="H269" s="96">
        <v>0</v>
      </c>
      <c r="I269" s="96">
        <v>1.5920000000000001</v>
      </c>
    </row>
    <row r="270" spans="2:9">
      <c r="B270" s="307"/>
      <c r="C270" s="166">
        <v>20</v>
      </c>
      <c r="D270" s="96">
        <v>0.44900000000000001</v>
      </c>
      <c r="E270" s="96">
        <v>3.9430000000000001</v>
      </c>
      <c r="F270" s="96">
        <v>-0.63300000000000001</v>
      </c>
      <c r="G270" s="96">
        <v>-4.3860000000000001</v>
      </c>
      <c r="H270" s="96">
        <v>0</v>
      </c>
      <c r="I270" s="96">
        <v>-2.343</v>
      </c>
    </row>
    <row r="271" spans="2:9">
      <c r="B271" s="307"/>
      <c r="C271" s="166">
        <v>21</v>
      </c>
      <c r="D271" s="96">
        <v>0.11799999999999999</v>
      </c>
      <c r="E271" s="96">
        <v>4.4290000000000003</v>
      </c>
      <c r="F271" s="96">
        <v>5.3999999999999999E-2</v>
      </c>
      <c r="G271" s="96">
        <v>1.0900000000000001</v>
      </c>
      <c r="H271" s="96">
        <v>0</v>
      </c>
      <c r="I271" s="96">
        <v>-0.77300000000000002</v>
      </c>
    </row>
    <row r="272" spans="2:9">
      <c r="B272" s="307"/>
      <c r="C272" s="166">
        <v>22</v>
      </c>
      <c r="D272" s="96">
        <v>-0.438</v>
      </c>
      <c r="E272" s="96">
        <v>3.157</v>
      </c>
      <c r="F272" s="96">
        <v>-3.7530000000000001</v>
      </c>
      <c r="G272" s="96">
        <v>-11.654</v>
      </c>
      <c r="H272" s="96">
        <v>0</v>
      </c>
      <c r="I272" s="96">
        <v>2.4260000000000002</v>
      </c>
    </row>
    <row r="273" spans="2:9">
      <c r="B273" s="307"/>
      <c r="C273" s="166">
        <v>23</v>
      </c>
      <c r="D273" s="96">
        <v>0.621</v>
      </c>
      <c r="E273" s="96">
        <v>-2.3839999999999999</v>
      </c>
      <c r="F273" s="96">
        <v>-3.7749999999999999</v>
      </c>
      <c r="G273" s="96">
        <v>-11.785</v>
      </c>
      <c r="H273" s="96">
        <v>0</v>
      </c>
      <c r="I273" s="96">
        <v>-3.286</v>
      </c>
    </row>
    <row r="274" spans="2:9">
      <c r="B274" s="307"/>
      <c r="C274" s="166">
        <v>24</v>
      </c>
      <c r="D274" s="96">
        <v>0.25700000000000001</v>
      </c>
      <c r="E274" s="96">
        <v>3.6999999999999998E-2</v>
      </c>
      <c r="F274" s="96">
        <v>-2.726</v>
      </c>
      <c r="G274" s="96">
        <v>-8.5380000000000003</v>
      </c>
      <c r="H274" s="96">
        <v>0</v>
      </c>
      <c r="I274" s="96">
        <v>-1.2390000000000001</v>
      </c>
    </row>
    <row r="275" spans="2:9">
      <c r="B275" s="307"/>
      <c r="C275" s="166">
        <v>25</v>
      </c>
      <c r="D275" s="96">
        <v>2E-3</v>
      </c>
      <c r="E275" s="96">
        <v>1.2729999999999999</v>
      </c>
      <c r="F275" s="96">
        <v>4.3460000000000001</v>
      </c>
      <c r="G275" s="96">
        <v>13.786</v>
      </c>
      <c r="H275" s="96">
        <v>0</v>
      </c>
      <c r="I275" s="96">
        <v>0.06</v>
      </c>
    </row>
    <row r="276" spans="2:9">
      <c r="B276" s="308"/>
      <c r="C276" s="166">
        <v>30</v>
      </c>
      <c r="D276" s="96">
        <v>0.111</v>
      </c>
      <c r="E276" s="96">
        <v>7.5419999999999998</v>
      </c>
      <c r="F276" s="96">
        <v>-0.41</v>
      </c>
      <c r="G276" s="96">
        <v>-2.331</v>
      </c>
      <c r="H276" s="96">
        <v>0</v>
      </c>
      <c r="I276" s="96">
        <v>-0.54200000000000004</v>
      </c>
    </row>
    <row r="277" spans="2:9">
      <c r="B277" s="306">
        <v>1639</v>
      </c>
      <c r="C277" s="166">
        <v>14</v>
      </c>
      <c r="D277" s="96">
        <v>-0.315</v>
      </c>
      <c r="E277" s="96">
        <v>4.6970000000000001</v>
      </c>
      <c r="F277" s="96">
        <v>-0.39100000000000001</v>
      </c>
      <c r="G277" s="96">
        <v>-2.5019999999999998</v>
      </c>
      <c r="H277" s="96">
        <v>0</v>
      </c>
      <c r="I277" s="96">
        <v>2.4239999999999999</v>
      </c>
    </row>
    <row r="278" spans="2:9">
      <c r="B278" s="307"/>
      <c r="C278" s="166">
        <v>15</v>
      </c>
      <c r="D278" s="96">
        <v>-0.33200000000000002</v>
      </c>
      <c r="E278" s="96">
        <v>4.5350000000000001</v>
      </c>
      <c r="F278" s="96">
        <v>-0.186</v>
      </c>
      <c r="G278" s="96">
        <v>-0.83499999999999996</v>
      </c>
      <c r="H278" s="96">
        <v>0</v>
      </c>
      <c r="I278" s="96">
        <v>2.56</v>
      </c>
    </row>
    <row r="279" spans="2:9">
      <c r="B279" s="307"/>
      <c r="C279" s="166">
        <v>16</v>
      </c>
      <c r="D279" s="96">
        <v>0.36199999999999999</v>
      </c>
      <c r="E279" s="96">
        <v>5.1189999999999998</v>
      </c>
      <c r="F279" s="96">
        <v>-0.4</v>
      </c>
      <c r="G279" s="96">
        <v>-2.5419999999999998</v>
      </c>
      <c r="H279" s="96">
        <v>0</v>
      </c>
      <c r="I279" s="96">
        <v>-2.8109999999999999</v>
      </c>
    </row>
    <row r="280" spans="2:9">
      <c r="B280" s="307"/>
      <c r="C280" s="166">
        <v>17</v>
      </c>
      <c r="D280" s="96">
        <v>0.34599999999999997</v>
      </c>
      <c r="E280" s="96">
        <v>4.9569999999999999</v>
      </c>
      <c r="F280" s="96">
        <v>-0.19600000000000001</v>
      </c>
      <c r="G280" s="96">
        <v>-0.875</v>
      </c>
      <c r="H280" s="96">
        <v>0</v>
      </c>
      <c r="I280" s="96">
        <v>-2.6749999999999998</v>
      </c>
    </row>
    <row r="281" spans="2:9">
      <c r="B281" s="307"/>
      <c r="C281" s="166">
        <v>18</v>
      </c>
      <c r="D281" s="96">
        <v>-5.8000000000000003E-2</v>
      </c>
      <c r="E281" s="96">
        <v>5.0330000000000004</v>
      </c>
      <c r="F281" s="96">
        <v>-0.63300000000000001</v>
      </c>
      <c r="G281" s="96">
        <v>-4.4610000000000003</v>
      </c>
      <c r="H281" s="96">
        <v>0</v>
      </c>
      <c r="I281" s="96">
        <v>0.432</v>
      </c>
    </row>
    <row r="282" spans="2:9">
      <c r="B282" s="307"/>
      <c r="C282" s="166">
        <v>19</v>
      </c>
      <c r="D282" s="96">
        <v>-0.114</v>
      </c>
      <c r="E282" s="96">
        <v>4.4950000000000001</v>
      </c>
      <c r="F282" s="96">
        <v>4.9000000000000002E-2</v>
      </c>
      <c r="G282" s="96">
        <v>1.0960000000000001</v>
      </c>
      <c r="H282" s="96">
        <v>0</v>
      </c>
      <c r="I282" s="96">
        <v>0.88700000000000001</v>
      </c>
    </row>
    <row r="283" spans="2:9">
      <c r="B283" s="307"/>
      <c r="C283" s="166">
        <v>20</v>
      </c>
      <c r="D283" s="96">
        <v>0.14499999999999999</v>
      </c>
      <c r="E283" s="96">
        <v>5.1589999999999998</v>
      </c>
      <c r="F283" s="96">
        <v>-0.63600000000000001</v>
      </c>
      <c r="G283" s="96">
        <v>-4.4729999999999999</v>
      </c>
      <c r="H283" s="96">
        <v>0</v>
      </c>
      <c r="I283" s="96">
        <v>-1.1379999999999999</v>
      </c>
    </row>
    <row r="284" spans="2:9">
      <c r="B284" s="307"/>
      <c r="C284" s="166">
        <v>21</v>
      </c>
      <c r="D284" s="96">
        <v>8.8999999999999996E-2</v>
      </c>
      <c r="E284" s="96">
        <v>4.6210000000000004</v>
      </c>
      <c r="F284" s="96">
        <v>4.5999999999999999E-2</v>
      </c>
      <c r="G284" s="96">
        <v>1.0840000000000001</v>
      </c>
      <c r="H284" s="96">
        <v>0</v>
      </c>
      <c r="I284" s="96">
        <v>-0.68300000000000005</v>
      </c>
    </row>
    <row r="285" spans="2:9">
      <c r="B285" s="307"/>
      <c r="C285" s="166">
        <v>22</v>
      </c>
      <c r="D285" s="96">
        <v>-0.19800000000000001</v>
      </c>
      <c r="E285" s="96">
        <v>0.14899999999999999</v>
      </c>
      <c r="F285" s="96">
        <v>-3.8319999999999999</v>
      </c>
      <c r="G285" s="96">
        <v>-12.141999999999999</v>
      </c>
      <c r="H285" s="96">
        <v>0</v>
      </c>
      <c r="I285" s="96">
        <v>1.532</v>
      </c>
    </row>
    <row r="286" spans="2:9">
      <c r="B286" s="307"/>
      <c r="C286" s="166">
        <v>23</v>
      </c>
      <c r="D286" s="96">
        <v>0.22500000000000001</v>
      </c>
      <c r="E286" s="96">
        <v>0.39100000000000001</v>
      </c>
      <c r="F286" s="96">
        <v>-3.83</v>
      </c>
      <c r="G286" s="96">
        <v>-12.132999999999999</v>
      </c>
      <c r="H286" s="96">
        <v>0</v>
      </c>
      <c r="I286" s="96">
        <v>-1.752</v>
      </c>
    </row>
    <row r="287" spans="2:9">
      <c r="B287" s="307"/>
      <c r="C287" s="166">
        <v>24</v>
      </c>
      <c r="D287" s="96">
        <v>5.1999999999999998E-2</v>
      </c>
      <c r="E287" s="96">
        <v>0.48299999999999998</v>
      </c>
      <c r="F287" s="96">
        <v>-2.7629999999999999</v>
      </c>
      <c r="G287" s="96">
        <v>-8.7840000000000007</v>
      </c>
      <c r="H287" s="96">
        <v>0</v>
      </c>
      <c r="I287" s="96">
        <v>-0.42</v>
      </c>
    </row>
    <row r="288" spans="2:9">
      <c r="B288" s="307"/>
      <c r="C288" s="166">
        <v>25</v>
      </c>
      <c r="D288" s="96">
        <v>-1.4999999999999999E-2</v>
      </c>
      <c r="E288" s="96">
        <v>1.1839999999999999</v>
      </c>
      <c r="F288" s="96">
        <v>4.4320000000000004</v>
      </c>
      <c r="G288" s="96">
        <v>14.327</v>
      </c>
      <c r="H288" s="96">
        <v>0</v>
      </c>
      <c r="I288" s="96">
        <v>0.109</v>
      </c>
    </row>
    <row r="289" spans="2:9">
      <c r="B289" s="308"/>
      <c r="C289" s="166">
        <v>30</v>
      </c>
      <c r="D289" s="96">
        <v>2.1999999999999999E-2</v>
      </c>
      <c r="E289" s="96">
        <v>6.3479999999999999</v>
      </c>
      <c r="F289" s="96">
        <v>-0.41699999999999998</v>
      </c>
      <c r="G289" s="96">
        <v>-2.403</v>
      </c>
      <c r="H289" s="96">
        <v>0</v>
      </c>
      <c r="I289" s="96">
        <v>-0.182</v>
      </c>
    </row>
    <row r="290" spans="2:9">
      <c r="B290" s="306">
        <v>1950</v>
      </c>
      <c r="C290" s="166">
        <v>14</v>
      </c>
      <c r="D290" s="96">
        <v>-0.29199999999999998</v>
      </c>
      <c r="E290" s="96">
        <v>4.2329999999999997</v>
      </c>
      <c r="F290" s="96">
        <v>-0.38600000000000001</v>
      </c>
      <c r="G290" s="96">
        <v>-2.5139999999999998</v>
      </c>
      <c r="H290" s="96">
        <v>0</v>
      </c>
      <c r="I290" s="96">
        <v>2.3359999999999999</v>
      </c>
    </row>
    <row r="291" spans="2:9">
      <c r="B291" s="307"/>
      <c r="C291" s="166">
        <v>15</v>
      </c>
      <c r="D291" s="96">
        <v>-0.30499999999999999</v>
      </c>
      <c r="E291" s="96">
        <v>4.1189999999999998</v>
      </c>
      <c r="F291" s="96">
        <v>-0.189</v>
      </c>
      <c r="G291" s="96">
        <v>-0.86799999999999999</v>
      </c>
      <c r="H291" s="96">
        <v>0</v>
      </c>
      <c r="I291" s="96">
        <v>2.4430000000000001</v>
      </c>
    </row>
    <row r="292" spans="2:9">
      <c r="B292" s="307"/>
      <c r="C292" s="166">
        <v>16</v>
      </c>
      <c r="D292" s="96">
        <v>0.33900000000000002</v>
      </c>
      <c r="E292" s="96">
        <v>4.3460000000000001</v>
      </c>
      <c r="F292" s="96">
        <v>-0.38700000000000001</v>
      </c>
      <c r="G292" s="96">
        <v>-2.5070000000000001</v>
      </c>
      <c r="H292" s="96">
        <v>0</v>
      </c>
      <c r="I292" s="96">
        <v>-2.71</v>
      </c>
    </row>
    <row r="293" spans="2:9">
      <c r="B293" s="307"/>
      <c r="C293" s="166">
        <v>17</v>
      </c>
      <c r="D293" s="96">
        <v>0.32600000000000001</v>
      </c>
      <c r="E293" s="96">
        <v>4.2320000000000002</v>
      </c>
      <c r="F293" s="96">
        <v>-0.191</v>
      </c>
      <c r="G293" s="96">
        <v>-0.86</v>
      </c>
      <c r="H293" s="96">
        <v>0</v>
      </c>
      <c r="I293" s="96">
        <v>-2.6030000000000002</v>
      </c>
    </row>
    <row r="294" spans="2:9">
      <c r="B294" s="307"/>
      <c r="C294" s="166">
        <v>18</v>
      </c>
      <c r="D294" s="96">
        <v>-5.6000000000000001E-2</v>
      </c>
      <c r="E294" s="96">
        <v>4.4059999999999997</v>
      </c>
      <c r="F294" s="96">
        <v>-0.61499999999999999</v>
      </c>
      <c r="G294" s="96">
        <v>-4.4320000000000004</v>
      </c>
      <c r="H294" s="96">
        <v>0</v>
      </c>
      <c r="I294" s="96">
        <v>0.44500000000000001</v>
      </c>
    </row>
    <row r="295" spans="2:9">
      <c r="B295" s="307"/>
      <c r="C295" s="166">
        <v>19</v>
      </c>
      <c r="D295" s="96">
        <v>-0.1</v>
      </c>
      <c r="E295" s="96">
        <v>4.0250000000000004</v>
      </c>
      <c r="F295" s="96">
        <v>3.9E-2</v>
      </c>
      <c r="G295" s="96">
        <v>1.0549999999999999</v>
      </c>
      <c r="H295" s="96">
        <v>0</v>
      </c>
      <c r="I295" s="96">
        <v>0.80200000000000005</v>
      </c>
    </row>
    <row r="296" spans="2:9">
      <c r="B296" s="307"/>
      <c r="C296" s="166">
        <v>20</v>
      </c>
      <c r="D296" s="96">
        <v>0.13400000000000001</v>
      </c>
      <c r="E296" s="96">
        <v>4.4400000000000004</v>
      </c>
      <c r="F296" s="96">
        <v>-0.61499999999999999</v>
      </c>
      <c r="G296" s="96">
        <v>-4.43</v>
      </c>
      <c r="H296" s="96">
        <v>0</v>
      </c>
      <c r="I296" s="96">
        <v>-1.069</v>
      </c>
    </row>
    <row r="297" spans="2:9">
      <c r="B297" s="307"/>
      <c r="C297" s="166">
        <v>21</v>
      </c>
      <c r="D297" s="96">
        <v>0.09</v>
      </c>
      <c r="E297" s="96">
        <v>4.0590000000000002</v>
      </c>
      <c r="F297" s="96">
        <v>3.9E-2</v>
      </c>
      <c r="G297" s="96">
        <v>1.0569999999999999</v>
      </c>
      <c r="H297" s="96">
        <v>0</v>
      </c>
      <c r="I297" s="96">
        <v>-0.71199999999999997</v>
      </c>
    </row>
    <row r="298" spans="2:9">
      <c r="B298" s="307"/>
      <c r="C298" s="166">
        <v>22</v>
      </c>
      <c r="D298" s="96">
        <v>-0.19</v>
      </c>
      <c r="E298" s="96">
        <v>0.33</v>
      </c>
      <c r="F298" s="96">
        <v>-3.9129999999999998</v>
      </c>
      <c r="G298" s="96">
        <v>-12.628</v>
      </c>
      <c r="H298" s="96">
        <v>0</v>
      </c>
      <c r="I298" s="96">
        <v>1.5169999999999999</v>
      </c>
    </row>
    <row r="299" spans="2:9">
      <c r="B299" s="307"/>
      <c r="C299" s="166">
        <v>23</v>
      </c>
      <c r="D299" s="96">
        <v>0.20399999999999999</v>
      </c>
      <c r="E299" s="96">
        <v>0.32100000000000001</v>
      </c>
      <c r="F299" s="96">
        <v>-3.9039999999999999</v>
      </c>
      <c r="G299" s="96">
        <v>-12.583</v>
      </c>
      <c r="H299" s="96">
        <v>0</v>
      </c>
      <c r="I299" s="96">
        <v>-1.633</v>
      </c>
    </row>
    <row r="300" spans="2:9">
      <c r="B300" s="307"/>
      <c r="C300" s="166">
        <v>24</v>
      </c>
      <c r="D300" s="96">
        <v>4.4999999999999998E-2</v>
      </c>
      <c r="E300" s="96">
        <v>0.40600000000000003</v>
      </c>
      <c r="F300" s="96">
        <v>-2.8170000000000002</v>
      </c>
      <c r="G300" s="96">
        <v>-9.1140000000000008</v>
      </c>
      <c r="H300" s="96">
        <v>0</v>
      </c>
      <c r="I300" s="96">
        <v>-0.35799999999999998</v>
      </c>
    </row>
    <row r="301" spans="2:9">
      <c r="B301" s="307"/>
      <c r="C301" s="166">
        <v>25</v>
      </c>
      <c r="D301" s="96">
        <v>-8.9999999999999993E-3</v>
      </c>
      <c r="E301" s="96">
        <v>1.2869999999999999</v>
      </c>
      <c r="F301" s="96">
        <v>4.5209999999999999</v>
      </c>
      <c r="G301" s="96">
        <v>14.88</v>
      </c>
      <c r="H301" s="96">
        <v>0</v>
      </c>
      <c r="I301" s="96">
        <v>6.9000000000000006E-2</v>
      </c>
    </row>
    <row r="302" spans="2:9">
      <c r="B302" s="308"/>
      <c r="C302" s="166">
        <v>30</v>
      </c>
      <c r="D302" s="96">
        <v>2.5000000000000001E-2</v>
      </c>
      <c r="E302" s="96">
        <v>5.4989999999999997</v>
      </c>
      <c r="F302" s="96">
        <v>-0.41</v>
      </c>
      <c r="G302" s="96">
        <v>-2.4020000000000001</v>
      </c>
      <c r="H302" s="96">
        <v>0</v>
      </c>
      <c r="I302" s="96">
        <v>-0.192</v>
      </c>
    </row>
    <row r="303" spans="2:9">
      <c r="B303" s="306">
        <v>2261</v>
      </c>
      <c r="C303" s="166">
        <v>14</v>
      </c>
      <c r="D303" s="96">
        <v>-0.27800000000000002</v>
      </c>
      <c r="E303" s="96">
        <v>4.9329999999999998</v>
      </c>
      <c r="F303" s="96">
        <v>-0.36199999999999999</v>
      </c>
      <c r="G303" s="96">
        <v>-2.4289999999999998</v>
      </c>
      <c r="H303" s="96">
        <v>0</v>
      </c>
      <c r="I303" s="96">
        <v>2.2850000000000001</v>
      </c>
    </row>
    <row r="304" spans="2:9">
      <c r="B304" s="307"/>
      <c r="C304" s="166">
        <v>15</v>
      </c>
      <c r="D304" s="96">
        <v>-0.28699999999999998</v>
      </c>
      <c r="E304" s="96">
        <v>4.8010000000000002</v>
      </c>
      <c r="F304" s="96">
        <v>-0.17299999999999999</v>
      </c>
      <c r="G304" s="96">
        <v>-0.81</v>
      </c>
      <c r="H304" s="96">
        <v>0</v>
      </c>
      <c r="I304" s="96">
        <v>2.355</v>
      </c>
    </row>
    <row r="305" spans="2:9">
      <c r="B305" s="307"/>
      <c r="C305" s="166">
        <v>16</v>
      </c>
      <c r="D305" s="96">
        <v>0.31900000000000001</v>
      </c>
      <c r="E305" s="96">
        <v>4.8380000000000001</v>
      </c>
      <c r="F305" s="96">
        <v>-0.35399999999999998</v>
      </c>
      <c r="G305" s="96">
        <v>-2.37</v>
      </c>
      <c r="H305" s="96">
        <v>0</v>
      </c>
      <c r="I305" s="96">
        <v>-2.6070000000000002</v>
      </c>
    </row>
    <row r="306" spans="2:9">
      <c r="B306" s="307"/>
      <c r="C306" s="166">
        <v>17</v>
      </c>
      <c r="D306" s="96">
        <v>0.31</v>
      </c>
      <c r="E306" s="96">
        <v>4.7060000000000004</v>
      </c>
      <c r="F306" s="96">
        <v>-0.16600000000000001</v>
      </c>
      <c r="G306" s="96">
        <v>-0.75</v>
      </c>
      <c r="H306" s="96">
        <v>0</v>
      </c>
      <c r="I306" s="96">
        <v>-2.5369999999999999</v>
      </c>
    </row>
    <row r="307" spans="2:9">
      <c r="B307" s="307"/>
      <c r="C307" s="166">
        <v>18</v>
      </c>
      <c r="D307" s="96">
        <v>-5.8999999999999997E-2</v>
      </c>
      <c r="E307" s="96">
        <v>5.0529999999999999</v>
      </c>
      <c r="F307" s="96">
        <v>-0.57899999999999996</v>
      </c>
      <c r="G307" s="96">
        <v>-4.2969999999999997</v>
      </c>
      <c r="H307" s="96">
        <v>0</v>
      </c>
      <c r="I307" s="96">
        <v>0.49099999999999999</v>
      </c>
    </row>
    <row r="308" spans="2:9">
      <c r="B308" s="307"/>
      <c r="C308" s="166">
        <v>19</v>
      </c>
      <c r="D308" s="96">
        <v>-8.7999999999999995E-2</v>
      </c>
      <c r="E308" s="96">
        <v>4.6139999999999999</v>
      </c>
      <c r="F308" s="96">
        <v>4.9000000000000002E-2</v>
      </c>
      <c r="G308" s="96">
        <v>1.1000000000000001</v>
      </c>
      <c r="H308" s="96">
        <v>0</v>
      </c>
      <c r="I308" s="96">
        <v>0.72499999999999998</v>
      </c>
    </row>
    <row r="309" spans="2:9">
      <c r="B309" s="307"/>
      <c r="C309" s="166">
        <v>20</v>
      </c>
      <c r="D309" s="96">
        <v>0.12</v>
      </c>
      <c r="E309" s="96">
        <v>5.024</v>
      </c>
      <c r="F309" s="96">
        <v>-0.57699999999999996</v>
      </c>
      <c r="G309" s="96">
        <v>-4.28</v>
      </c>
      <c r="H309" s="96">
        <v>0</v>
      </c>
      <c r="I309" s="96">
        <v>-0.97699999999999998</v>
      </c>
    </row>
    <row r="310" spans="2:9">
      <c r="B310" s="307"/>
      <c r="C310" s="166">
        <v>21</v>
      </c>
      <c r="D310" s="96">
        <v>9.1999999999999998E-2</v>
      </c>
      <c r="E310" s="96">
        <v>4.5860000000000003</v>
      </c>
      <c r="F310" s="96">
        <v>5.1999999999999998E-2</v>
      </c>
      <c r="G310" s="96">
        <v>1.1180000000000001</v>
      </c>
      <c r="H310" s="96">
        <v>0</v>
      </c>
      <c r="I310" s="96">
        <v>-0.74199999999999999</v>
      </c>
    </row>
    <row r="311" spans="2:9">
      <c r="B311" s="307"/>
      <c r="C311" s="166">
        <v>22</v>
      </c>
      <c r="D311" s="96">
        <v>-0.18</v>
      </c>
      <c r="E311" s="96">
        <v>0.37</v>
      </c>
      <c r="F311" s="96">
        <v>-3.9830000000000001</v>
      </c>
      <c r="G311" s="96">
        <v>-13.047000000000001</v>
      </c>
      <c r="H311" s="96">
        <v>0</v>
      </c>
      <c r="I311" s="96">
        <v>1.482</v>
      </c>
    </row>
    <row r="312" spans="2:9">
      <c r="B312" s="307"/>
      <c r="C312" s="166">
        <v>23</v>
      </c>
      <c r="D312" s="96">
        <v>0.189</v>
      </c>
      <c r="E312" s="96">
        <v>0.317</v>
      </c>
      <c r="F312" s="96">
        <v>-3.9769999999999999</v>
      </c>
      <c r="G312" s="96">
        <v>-13.012</v>
      </c>
      <c r="H312" s="96">
        <v>0</v>
      </c>
      <c r="I312" s="96">
        <v>-1.5409999999999999</v>
      </c>
    </row>
    <row r="313" spans="2:9">
      <c r="B313" s="307"/>
      <c r="C313" s="166">
        <v>24</v>
      </c>
      <c r="D313" s="96">
        <v>3.9E-2</v>
      </c>
      <c r="E313" s="96">
        <v>0.45300000000000001</v>
      </c>
      <c r="F313" s="96">
        <v>-2.875</v>
      </c>
      <c r="G313" s="96">
        <v>-9.4589999999999996</v>
      </c>
      <c r="H313" s="96">
        <v>0</v>
      </c>
      <c r="I313" s="96">
        <v>-0.309</v>
      </c>
    </row>
    <row r="314" spans="2:9">
      <c r="B314" s="307"/>
      <c r="C314" s="166">
        <v>25</v>
      </c>
      <c r="D314" s="96">
        <v>-8.9999999999999993E-3</v>
      </c>
      <c r="E314" s="96">
        <v>1.252</v>
      </c>
      <c r="F314" s="96">
        <v>4.5919999999999996</v>
      </c>
      <c r="G314" s="96">
        <v>15.324</v>
      </c>
      <c r="H314" s="96">
        <v>0</v>
      </c>
      <c r="I314" s="96">
        <v>6.2E-2</v>
      </c>
    </row>
    <row r="315" spans="2:9">
      <c r="B315" s="308"/>
      <c r="C315" s="166">
        <v>30</v>
      </c>
      <c r="D315" s="96">
        <v>2.3E-2</v>
      </c>
      <c r="E315" s="96">
        <v>6.3170000000000002</v>
      </c>
      <c r="F315" s="96">
        <v>-0.376</v>
      </c>
      <c r="G315" s="96">
        <v>-2.2629999999999999</v>
      </c>
      <c r="H315" s="96">
        <v>0</v>
      </c>
      <c r="I315" s="96">
        <v>-0.18099999999999999</v>
      </c>
    </row>
    <row r="316" spans="2:9">
      <c r="B316" s="306">
        <v>2534</v>
      </c>
      <c r="C316" s="166">
        <v>14</v>
      </c>
      <c r="D316" s="96">
        <v>-3.23</v>
      </c>
      <c r="E316" s="96">
        <v>20.783000000000001</v>
      </c>
      <c r="F316" s="96">
        <v>0.81100000000000005</v>
      </c>
      <c r="G316" s="96">
        <v>-0.55000000000000004</v>
      </c>
      <c r="H316" s="96">
        <v>0</v>
      </c>
      <c r="I316" s="96">
        <v>32.701999999999998</v>
      </c>
    </row>
    <row r="317" spans="2:9">
      <c r="B317" s="307"/>
      <c r="C317" s="166">
        <v>15</v>
      </c>
      <c r="D317" s="96">
        <v>-3.0779999999999998</v>
      </c>
      <c r="E317" s="96">
        <v>22.385000000000002</v>
      </c>
      <c r="F317" s="96">
        <v>2.92</v>
      </c>
      <c r="G317" s="96">
        <v>21.747</v>
      </c>
      <c r="H317" s="96">
        <v>0</v>
      </c>
      <c r="I317" s="96">
        <v>31.471</v>
      </c>
    </row>
    <row r="318" spans="2:9">
      <c r="B318" s="307"/>
      <c r="C318" s="166">
        <v>16</v>
      </c>
      <c r="D318" s="96">
        <v>2.7250000000000001</v>
      </c>
      <c r="E318" s="96">
        <v>19.972999999999999</v>
      </c>
      <c r="F318" s="96">
        <v>0.69599999999999995</v>
      </c>
      <c r="G318" s="96">
        <v>-1.036</v>
      </c>
      <c r="H318" s="96">
        <v>0</v>
      </c>
      <c r="I318" s="96">
        <v>-30.541</v>
      </c>
    </row>
    <row r="319" spans="2:9">
      <c r="B319" s="307"/>
      <c r="C319" s="166">
        <v>17</v>
      </c>
      <c r="D319" s="96">
        <v>2.8769999999999998</v>
      </c>
      <c r="E319" s="96">
        <v>21.576000000000001</v>
      </c>
      <c r="F319" s="96">
        <v>2.8050000000000002</v>
      </c>
      <c r="G319" s="96">
        <v>21.260999999999999</v>
      </c>
      <c r="H319" s="96">
        <v>0</v>
      </c>
      <c r="I319" s="96">
        <v>-31.773</v>
      </c>
    </row>
    <row r="320" spans="2:9">
      <c r="B320" s="307"/>
      <c r="C320" s="166">
        <v>18</v>
      </c>
      <c r="D320" s="96">
        <v>-1.323</v>
      </c>
      <c r="E320" s="96">
        <v>18.63</v>
      </c>
      <c r="F320" s="96">
        <v>-1.6890000000000001</v>
      </c>
      <c r="G320" s="96">
        <v>-26.733000000000001</v>
      </c>
      <c r="H320" s="96">
        <v>0</v>
      </c>
      <c r="I320" s="96">
        <v>12.004</v>
      </c>
    </row>
    <row r="321" spans="2:9">
      <c r="B321" s="307"/>
      <c r="C321" s="166">
        <v>19</v>
      </c>
      <c r="D321" s="96">
        <v>-0.81699999999999995</v>
      </c>
      <c r="E321" s="96">
        <v>23.971</v>
      </c>
      <c r="F321" s="96">
        <v>5.34</v>
      </c>
      <c r="G321" s="96">
        <v>47.588999999999999</v>
      </c>
      <c r="H321" s="96">
        <v>0</v>
      </c>
      <c r="I321" s="96">
        <v>7.899</v>
      </c>
    </row>
    <row r="322" spans="2:9">
      <c r="B322" s="307"/>
      <c r="C322" s="166">
        <v>20</v>
      </c>
      <c r="D322" s="96">
        <v>0.46400000000000002</v>
      </c>
      <c r="E322" s="96">
        <v>18.387</v>
      </c>
      <c r="F322" s="96">
        <v>-1.724</v>
      </c>
      <c r="G322" s="96">
        <v>-26.879000000000001</v>
      </c>
      <c r="H322" s="96">
        <v>0</v>
      </c>
      <c r="I322" s="96">
        <v>-6.9690000000000003</v>
      </c>
    </row>
    <row r="323" spans="2:9">
      <c r="B323" s="307"/>
      <c r="C323" s="166">
        <v>21</v>
      </c>
      <c r="D323" s="96">
        <v>0.97</v>
      </c>
      <c r="E323" s="96">
        <v>23.728000000000002</v>
      </c>
      <c r="F323" s="96">
        <v>5.306</v>
      </c>
      <c r="G323" s="96">
        <v>47.442999999999998</v>
      </c>
      <c r="H323" s="96">
        <v>0</v>
      </c>
      <c r="I323" s="96">
        <v>-11.074999999999999</v>
      </c>
    </row>
    <row r="324" spans="2:9">
      <c r="B324" s="307"/>
      <c r="C324" s="166">
        <v>22</v>
      </c>
      <c r="D324" s="96">
        <v>-2.093</v>
      </c>
      <c r="E324" s="96">
        <v>3.4740000000000002</v>
      </c>
      <c r="F324" s="96">
        <v>-3.1379999999999999</v>
      </c>
      <c r="G324" s="96">
        <v>-32.520000000000003</v>
      </c>
      <c r="H324" s="96">
        <v>0</v>
      </c>
      <c r="I324" s="96">
        <v>21.422000000000001</v>
      </c>
    </row>
    <row r="325" spans="2:9">
      <c r="B325" s="307"/>
      <c r="C325" s="166">
        <v>23</v>
      </c>
      <c r="D325" s="96">
        <v>1.5620000000000001</v>
      </c>
      <c r="E325" s="96">
        <v>3.0179999999999998</v>
      </c>
      <c r="F325" s="96">
        <v>-3.2320000000000002</v>
      </c>
      <c r="G325" s="96">
        <v>-33.122999999999998</v>
      </c>
      <c r="H325" s="96">
        <v>0</v>
      </c>
      <c r="I325" s="96">
        <v>-17.291</v>
      </c>
    </row>
    <row r="326" spans="2:9">
      <c r="B326" s="307"/>
      <c r="C326" s="166">
        <v>24</v>
      </c>
      <c r="D326" s="96">
        <v>-7.1999999999999995E-2</v>
      </c>
      <c r="E326" s="96">
        <v>3.875</v>
      </c>
      <c r="F326" s="96">
        <v>-2.5499999999999998</v>
      </c>
      <c r="G326" s="96">
        <v>-26.163</v>
      </c>
      <c r="H326" s="96">
        <v>0</v>
      </c>
      <c r="I326" s="96">
        <v>0.64800000000000002</v>
      </c>
    </row>
    <row r="327" spans="2:9">
      <c r="B327" s="307"/>
      <c r="C327" s="166">
        <v>25</v>
      </c>
      <c r="D327" s="96">
        <v>0.51400000000000001</v>
      </c>
      <c r="E327" s="96">
        <v>7.8630000000000004</v>
      </c>
      <c r="F327" s="96">
        <v>3.2850000000000001</v>
      </c>
      <c r="G327" s="96">
        <v>35.917999999999999</v>
      </c>
      <c r="H327" s="96">
        <v>0</v>
      </c>
      <c r="I327" s="96">
        <v>-4.5110000000000001</v>
      </c>
    </row>
    <row r="328" spans="2:9">
      <c r="B328" s="308"/>
      <c r="C328" s="166">
        <v>30</v>
      </c>
      <c r="D328" s="96">
        <v>-0.22900000000000001</v>
      </c>
      <c r="E328" s="96">
        <v>27.045999999999999</v>
      </c>
      <c r="F328" s="96">
        <v>2.56</v>
      </c>
      <c r="G328" s="96">
        <v>14.679</v>
      </c>
      <c r="H328" s="96">
        <v>0</v>
      </c>
      <c r="I328" s="96">
        <v>0.51500000000000001</v>
      </c>
    </row>
    <row r="329" spans="2:9">
      <c r="B329" s="306">
        <v>2549</v>
      </c>
      <c r="C329" s="166">
        <v>14</v>
      </c>
      <c r="D329" s="96">
        <v>-4.2030000000000003</v>
      </c>
      <c r="E329" s="96">
        <v>49.643000000000001</v>
      </c>
      <c r="F329" s="96">
        <v>-1.5680000000000001</v>
      </c>
      <c r="G329" s="96">
        <v>-15.057</v>
      </c>
      <c r="H329" s="96">
        <v>0</v>
      </c>
      <c r="I329" s="96">
        <v>39.124000000000002</v>
      </c>
    </row>
    <row r="330" spans="2:9">
      <c r="B330" s="307"/>
      <c r="C330" s="166">
        <v>15</v>
      </c>
      <c r="D330" s="96">
        <v>-4.1589999999999998</v>
      </c>
      <c r="E330" s="96">
        <v>48.84</v>
      </c>
      <c r="F330" s="96">
        <v>1.2869999999999999</v>
      </c>
      <c r="G330" s="96">
        <v>11.734999999999999</v>
      </c>
      <c r="H330" s="96">
        <v>0</v>
      </c>
      <c r="I330" s="96">
        <v>38.817999999999998</v>
      </c>
    </row>
    <row r="331" spans="2:9">
      <c r="B331" s="307"/>
      <c r="C331" s="166">
        <v>16</v>
      </c>
      <c r="D331" s="96">
        <v>3.5459999999999998</v>
      </c>
      <c r="E331" s="96">
        <v>49.569000000000003</v>
      </c>
      <c r="F331" s="96">
        <v>-1.4450000000000001</v>
      </c>
      <c r="G331" s="96">
        <v>-14.090999999999999</v>
      </c>
      <c r="H331" s="96">
        <v>0</v>
      </c>
      <c r="I331" s="96">
        <v>-36.488999999999997</v>
      </c>
    </row>
    <row r="332" spans="2:9">
      <c r="B332" s="307"/>
      <c r="C332" s="166">
        <v>17</v>
      </c>
      <c r="D332" s="96">
        <v>3.59</v>
      </c>
      <c r="E332" s="96">
        <v>48.765999999999998</v>
      </c>
      <c r="F332" s="96">
        <v>1.41</v>
      </c>
      <c r="G332" s="96">
        <v>12.7</v>
      </c>
      <c r="H332" s="96">
        <v>0</v>
      </c>
      <c r="I332" s="96">
        <v>-36.795999999999999</v>
      </c>
    </row>
    <row r="333" spans="2:9">
      <c r="B333" s="307"/>
      <c r="C333" s="166">
        <v>18</v>
      </c>
      <c r="D333" s="96">
        <v>-1.542</v>
      </c>
      <c r="E333" s="96">
        <v>50.554000000000002</v>
      </c>
      <c r="F333" s="96">
        <v>-4.8559999999999999</v>
      </c>
      <c r="G333" s="96">
        <v>-45.975000000000001</v>
      </c>
      <c r="H333" s="96">
        <v>0</v>
      </c>
      <c r="I333" s="96">
        <v>13.016999999999999</v>
      </c>
    </row>
    <row r="334" spans="2:9">
      <c r="B334" s="307"/>
      <c r="C334" s="166">
        <v>19</v>
      </c>
      <c r="D334" s="96">
        <v>-1.3959999999999999</v>
      </c>
      <c r="E334" s="96">
        <v>47.877000000000002</v>
      </c>
      <c r="F334" s="96">
        <v>4.6609999999999996</v>
      </c>
      <c r="G334" s="96">
        <v>43.329000000000001</v>
      </c>
      <c r="H334" s="96">
        <v>0</v>
      </c>
      <c r="I334" s="96">
        <v>11.996</v>
      </c>
    </row>
    <row r="335" spans="2:9">
      <c r="B335" s="307"/>
      <c r="C335" s="166">
        <v>20</v>
      </c>
      <c r="D335" s="96">
        <v>0.78300000000000003</v>
      </c>
      <c r="E335" s="96">
        <v>50.531999999999996</v>
      </c>
      <c r="F335" s="96">
        <v>-4.819</v>
      </c>
      <c r="G335" s="96">
        <v>-45.686</v>
      </c>
      <c r="H335" s="96">
        <v>0</v>
      </c>
      <c r="I335" s="96">
        <v>-9.6669999999999998</v>
      </c>
    </row>
    <row r="336" spans="2:9">
      <c r="B336" s="307"/>
      <c r="C336" s="166">
        <v>21</v>
      </c>
      <c r="D336" s="96">
        <v>0.92900000000000005</v>
      </c>
      <c r="E336" s="96">
        <v>47.854999999999997</v>
      </c>
      <c r="F336" s="96">
        <v>4.6980000000000004</v>
      </c>
      <c r="G336" s="96">
        <v>43.619</v>
      </c>
      <c r="H336" s="96">
        <v>0</v>
      </c>
      <c r="I336" s="96">
        <v>-10.688000000000001</v>
      </c>
    </row>
    <row r="337" spans="2:9">
      <c r="B337" s="307"/>
      <c r="C337" s="166">
        <v>22</v>
      </c>
      <c r="D337" s="96">
        <v>-2.5760000000000001</v>
      </c>
      <c r="E337" s="96">
        <v>2.4079999999999999</v>
      </c>
      <c r="F337" s="96">
        <v>-4.2430000000000003</v>
      </c>
      <c r="G337" s="96">
        <v>-39.194000000000003</v>
      </c>
      <c r="H337" s="96">
        <v>0</v>
      </c>
      <c r="I337" s="96">
        <v>24.638999999999999</v>
      </c>
    </row>
    <row r="338" spans="2:9">
      <c r="B338" s="307"/>
      <c r="C338" s="166">
        <v>23</v>
      </c>
      <c r="D338" s="96">
        <v>2.2890000000000001</v>
      </c>
      <c r="E338" s="96">
        <v>2.2799999999999998</v>
      </c>
      <c r="F338" s="96">
        <v>-4.2279999999999998</v>
      </c>
      <c r="G338" s="96">
        <v>-39.125999999999998</v>
      </c>
      <c r="H338" s="96">
        <v>0</v>
      </c>
      <c r="I338" s="96">
        <v>-22.363</v>
      </c>
    </row>
    <row r="339" spans="2:9">
      <c r="B339" s="307"/>
      <c r="C339" s="166">
        <v>24</v>
      </c>
      <c r="D339" s="96">
        <v>0.23899999999999999</v>
      </c>
      <c r="E339" s="96">
        <v>2.5299999999999998</v>
      </c>
      <c r="F339" s="96">
        <v>-3.367</v>
      </c>
      <c r="G339" s="96">
        <v>-31.08</v>
      </c>
      <c r="H339" s="96">
        <v>0</v>
      </c>
      <c r="I339" s="96">
        <v>-1.843</v>
      </c>
    </row>
    <row r="340" spans="2:9">
      <c r="B340" s="307"/>
      <c r="C340" s="166">
        <v>25</v>
      </c>
      <c r="D340" s="96">
        <v>0.42199999999999999</v>
      </c>
      <c r="E340" s="96">
        <v>1.2310000000000001</v>
      </c>
      <c r="F340" s="96">
        <v>4.8579999999999997</v>
      </c>
      <c r="G340" s="96">
        <v>45.487000000000002</v>
      </c>
      <c r="H340" s="96">
        <v>0</v>
      </c>
      <c r="I340" s="96">
        <v>-3.3929999999999998</v>
      </c>
    </row>
    <row r="341" spans="2:9">
      <c r="B341" s="308"/>
      <c r="C341" s="166">
        <v>30</v>
      </c>
      <c r="D341" s="96">
        <v>-0.40400000000000003</v>
      </c>
      <c r="E341" s="96">
        <v>66.783000000000001</v>
      </c>
      <c r="F341" s="96">
        <v>-8.4000000000000005E-2</v>
      </c>
      <c r="G341" s="96">
        <v>-1.4870000000000001</v>
      </c>
      <c r="H341" s="96">
        <v>0</v>
      </c>
      <c r="I341" s="96">
        <v>1.4510000000000001</v>
      </c>
    </row>
    <row r="342" spans="2:9">
      <c r="B342" s="306">
        <v>2566</v>
      </c>
      <c r="C342" s="166">
        <v>14</v>
      </c>
      <c r="D342" s="96">
        <v>-0.65800000000000003</v>
      </c>
      <c r="E342" s="96">
        <v>43.091000000000001</v>
      </c>
      <c r="F342" s="96">
        <v>-0.29099999999999998</v>
      </c>
      <c r="G342" s="96">
        <v>-2.3330000000000002</v>
      </c>
      <c r="H342" s="96">
        <v>0</v>
      </c>
      <c r="I342" s="96">
        <v>5.2770000000000001</v>
      </c>
    </row>
    <row r="343" spans="2:9">
      <c r="B343" s="307"/>
      <c r="C343" s="166">
        <v>15</v>
      </c>
      <c r="D343" s="96">
        <v>-0.66300000000000003</v>
      </c>
      <c r="E343" s="96">
        <v>43.018000000000001</v>
      </c>
      <c r="F343" s="96">
        <v>0.13100000000000001</v>
      </c>
      <c r="G343" s="96">
        <v>1.131</v>
      </c>
      <c r="H343" s="96">
        <v>0</v>
      </c>
      <c r="I343" s="96">
        <v>5.3090000000000002</v>
      </c>
    </row>
    <row r="344" spans="2:9">
      <c r="B344" s="307"/>
      <c r="C344" s="166">
        <v>16</v>
      </c>
      <c r="D344" s="96">
        <v>0.505</v>
      </c>
      <c r="E344" s="96">
        <v>42.722999999999999</v>
      </c>
      <c r="F344" s="96">
        <v>-0.28299999999999997</v>
      </c>
      <c r="G344" s="96">
        <v>-2.262</v>
      </c>
      <c r="H344" s="96">
        <v>0</v>
      </c>
      <c r="I344" s="96">
        <v>-4.4829999999999997</v>
      </c>
    </row>
    <row r="345" spans="2:9">
      <c r="B345" s="307"/>
      <c r="C345" s="166">
        <v>17</v>
      </c>
      <c r="D345" s="96">
        <v>0.499</v>
      </c>
      <c r="E345" s="96">
        <v>42.651000000000003</v>
      </c>
      <c r="F345" s="96">
        <v>0.13900000000000001</v>
      </c>
      <c r="G345" s="96">
        <v>1.202</v>
      </c>
      <c r="H345" s="96">
        <v>0</v>
      </c>
      <c r="I345" s="96">
        <v>-4.45</v>
      </c>
    </row>
    <row r="346" spans="2:9">
      <c r="B346" s="307"/>
      <c r="C346" s="166">
        <v>18</v>
      </c>
      <c r="D346" s="96">
        <v>-0.24399999999999999</v>
      </c>
      <c r="E346" s="96">
        <v>43.045999999999999</v>
      </c>
      <c r="F346" s="96">
        <v>-0.78100000000000003</v>
      </c>
      <c r="G346" s="96">
        <v>-6.3490000000000002</v>
      </c>
      <c r="H346" s="96">
        <v>0</v>
      </c>
      <c r="I346" s="96">
        <v>1.823</v>
      </c>
    </row>
    <row r="347" spans="2:9">
      <c r="B347" s="307"/>
      <c r="C347" s="166">
        <v>19</v>
      </c>
      <c r="D347" s="96">
        <v>-0.26300000000000001</v>
      </c>
      <c r="E347" s="96">
        <v>42.805</v>
      </c>
      <c r="F347" s="96">
        <v>0.627</v>
      </c>
      <c r="G347" s="96">
        <v>5.1970000000000001</v>
      </c>
      <c r="H347" s="96">
        <v>0</v>
      </c>
      <c r="I347" s="96">
        <v>1.9319999999999999</v>
      </c>
    </row>
    <row r="348" spans="2:9">
      <c r="B348" s="307"/>
      <c r="C348" s="166">
        <v>20</v>
      </c>
      <c r="D348" s="96">
        <v>0.104</v>
      </c>
      <c r="E348" s="96">
        <v>42.936</v>
      </c>
      <c r="F348" s="96">
        <v>-0.77900000000000003</v>
      </c>
      <c r="G348" s="96">
        <v>-6.3280000000000003</v>
      </c>
      <c r="H348" s="96">
        <v>0</v>
      </c>
      <c r="I348" s="96">
        <v>-1.105</v>
      </c>
    </row>
    <row r="349" spans="2:9">
      <c r="B349" s="307"/>
      <c r="C349" s="166">
        <v>21</v>
      </c>
      <c r="D349" s="96">
        <v>8.5999999999999993E-2</v>
      </c>
      <c r="E349" s="96">
        <v>42.695</v>
      </c>
      <c r="F349" s="96">
        <v>0.629</v>
      </c>
      <c r="G349" s="96">
        <v>5.218</v>
      </c>
      <c r="H349" s="96">
        <v>0</v>
      </c>
      <c r="I349" s="96">
        <v>-0.996</v>
      </c>
    </row>
    <row r="350" spans="2:9">
      <c r="B350" s="307"/>
      <c r="C350" s="166">
        <v>22</v>
      </c>
      <c r="D350" s="96">
        <v>-0.39600000000000002</v>
      </c>
      <c r="E350" s="96">
        <v>-0.55900000000000005</v>
      </c>
      <c r="F350" s="96">
        <v>-0.52300000000000002</v>
      </c>
      <c r="G350" s="96">
        <v>-4.49</v>
      </c>
      <c r="H350" s="96">
        <v>0</v>
      </c>
      <c r="I350" s="96">
        <v>3.2719999999999998</v>
      </c>
    </row>
    <row r="351" spans="2:9">
      <c r="B351" s="307"/>
      <c r="C351" s="166">
        <v>23</v>
      </c>
      <c r="D351" s="96">
        <v>0.34599999999999997</v>
      </c>
      <c r="E351" s="96">
        <v>-0.89700000000000002</v>
      </c>
      <c r="F351" s="96">
        <v>-0.52400000000000002</v>
      </c>
      <c r="G351" s="96">
        <v>-4.4980000000000002</v>
      </c>
      <c r="H351" s="96">
        <v>0</v>
      </c>
      <c r="I351" s="96">
        <v>-2.8889999999999998</v>
      </c>
    </row>
    <row r="352" spans="2:9">
      <c r="B352" s="307"/>
      <c r="C352" s="166">
        <v>24</v>
      </c>
      <c r="D352" s="96">
        <v>6.4000000000000001E-2</v>
      </c>
      <c r="E352" s="96">
        <v>-1.361</v>
      </c>
      <c r="F352" s="96">
        <v>-0.41699999999999998</v>
      </c>
      <c r="G352" s="96">
        <v>-3.5670000000000002</v>
      </c>
      <c r="H352" s="96">
        <v>0</v>
      </c>
      <c r="I352" s="96">
        <v>-0.46</v>
      </c>
    </row>
    <row r="353" spans="2:9">
      <c r="B353" s="307"/>
      <c r="C353" s="166">
        <v>25</v>
      </c>
      <c r="D353" s="96">
        <v>6.8000000000000005E-2</v>
      </c>
      <c r="E353" s="96">
        <v>-6.3890000000000002</v>
      </c>
      <c r="F353" s="96">
        <v>0.65800000000000003</v>
      </c>
      <c r="G353" s="96">
        <v>5.569</v>
      </c>
      <c r="H353" s="96">
        <v>0</v>
      </c>
      <c r="I353" s="96">
        <v>-0.46300000000000002</v>
      </c>
    </row>
    <row r="354" spans="2:9">
      <c r="B354" s="308"/>
      <c r="C354" s="166">
        <v>30</v>
      </c>
      <c r="D354" s="96">
        <v>-0.108</v>
      </c>
      <c r="E354" s="96">
        <v>60.045999999999999</v>
      </c>
      <c r="F354" s="96">
        <v>-0.111</v>
      </c>
      <c r="G354" s="96">
        <v>-0.81799999999999995</v>
      </c>
      <c r="H354" s="96">
        <v>0</v>
      </c>
      <c r="I354" s="96">
        <v>0.55900000000000005</v>
      </c>
    </row>
    <row r="355" spans="2:9">
      <c r="B355" s="306">
        <v>2581</v>
      </c>
      <c r="C355" s="166">
        <v>14</v>
      </c>
      <c r="D355" s="96">
        <v>-0.27100000000000002</v>
      </c>
      <c r="E355" s="96">
        <v>5.9119999999999999</v>
      </c>
      <c r="F355" s="96">
        <v>-0.32800000000000001</v>
      </c>
      <c r="G355" s="96">
        <v>-2.278</v>
      </c>
      <c r="H355" s="96">
        <v>0</v>
      </c>
      <c r="I355" s="96">
        <v>2.2719999999999998</v>
      </c>
    </row>
    <row r="356" spans="2:9">
      <c r="B356" s="307"/>
      <c r="C356" s="166">
        <v>15</v>
      </c>
      <c r="D356" s="96">
        <v>-0.27400000000000002</v>
      </c>
      <c r="E356" s="96">
        <v>5.8780000000000001</v>
      </c>
      <c r="F356" s="96">
        <v>-0.14899999999999999</v>
      </c>
      <c r="G356" s="96">
        <v>-0.70599999999999996</v>
      </c>
      <c r="H356" s="96">
        <v>0</v>
      </c>
      <c r="I356" s="96">
        <v>2.3029999999999999</v>
      </c>
    </row>
    <row r="357" spans="2:9">
      <c r="B357" s="307"/>
      <c r="C357" s="166">
        <v>16</v>
      </c>
      <c r="D357" s="96">
        <v>0.28599999999999998</v>
      </c>
      <c r="E357" s="96">
        <v>5.4809999999999999</v>
      </c>
      <c r="F357" s="96">
        <v>-0.31</v>
      </c>
      <c r="G357" s="96">
        <v>-2.157</v>
      </c>
      <c r="H357" s="96">
        <v>0</v>
      </c>
      <c r="I357" s="96">
        <v>-2.4140000000000001</v>
      </c>
    </row>
    <row r="358" spans="2:9">
      <c r="B358" s="307"/>
      <c r="C358" s="166">
        <v>17</v>
      </c>
      <c r="D358" s="96">
        <v>0.28199999999999997</v>
      </c>
      <c r="E358" s="96">
        <v>5.4459999999999997</v>
      </c>
      <c r="F358" s="96">
        <v>-0.13100000000000001</v>
      </c>
      <c r="G358" s="96">
        <v>-0.58499999999999996</v>
      </c>
      <c r="H358" s="96">
        <v>0</v>
      </c>
      <c r="I358" s="96">
        <v>-2.3839999999999999</v>
      </c>
    </row>
    <row r="359" spans="2:9">
      <c r="B359" s="307"/>
      <c r="C359" s="166">
        <v>18</v>
      </c>
      <c r="D359" s="96">
        <v>-7.1999999999999995E-2</v>
      </c>
      <c r="E359" s="96">
        <v>5.8010000000000002</v>
      </c>
      <c r="F359" s="96">
        <v>-0.53100000000000003</v>
      </c>
      <c r="G359" s="96">
        <v>-4.069</v>
      </c>
      <c r="H359" s="96">
        <v>0</v>
      </c>
      <c r="I359" s="96">
        <v>0.59599999999999997</v>
      </c>
    </row>
    <row r="360" spans="2:9">
      <c r="B360" s="307"/>
      <c r="C360" s="166">
        <v>19</v>
      </c>
      <c r="D360" s="96">
        <v>-8.4000000000000005E-2</v>
      </c>
      <c r="E360" s="96">
        <v>5.6870000000000003</v>
      </c>
      <c r="F360" s="96">
        <v>6.6000000000000003E-2</v>
      </c>
      <c r="G360" s="96">
        <v>1.17</v>
      </c>
      <c r="H360" s="96">
        <v>0</v>
      </c>
      <c r="I360" s="96">
        <v>0.69899999999999995</v>
      </c>
    </row>
    <row r="361" spans="2:9">
      <c r="B361" s="307"/>
      <c r="C361" s="166">
        <v>20</v>
      </c>
      <c r="D361" s="96">
        <v>9.5000000000000001E-2</v>
      </c>
      <c r="E361" s="96">
        <v>5.6710000000000003</v>
      </c>
      <c r="F361" s="96">
        <v>-0.52600000000000002</v>
      </c>
      <c r="G361" s="96">
        <v>-4.0330000000000004</v>
      </c>
      <c r="H361" s="96">
        <v>0</v>
      </c>
      <c r="I361" s="96">
        <v>-0.81</v>
      </c>
    </row>
    <row r="362" spans="2:9">
      <c r="B362" s="307"/>
      <c r="C362" s="166">
        <v>21</v>
      </c>
      <c r="D362" s="96">
        <v>8.3000000000000004E-2</v>
      </c>
      <c r="E362" s="96">
        <v>5.5570000000000004</v>
      </c>
      <c r="F362" s="96">
        <v>7.0999999999999994E-2</v>
      </c>
      <c r="G362" s="96">
        <v>1.206</v>
      </c>
      <c r="H362" s="96">
        <v>0</v>
      </c>
      <c r="I362" s="96">
        <v>-0.70699999999999996</v>
      </c>
    </row>
    <row r="363" spans="2:9">
      <c r="B363" s="307"/>
      <c r="C363" s="166">
        <v>22</v>
      </c>
      <c r="D363" s="96">
        <v>-0.17499999999999999</v>
      </c>
      <c r="E363" s="96">
        <v>0.23799999999999999</v>
      </c>
      <c r="F363" s="96">
        <v>-4.0449999999999999</v>
      </c>
      <c r="G363" s="96">
        <v>-13.411</v>
      </c>
      <c r="H363" s="96">
        <v>0</v>
      </c>
      <c r="I363" s="96">
        <v>1.4690000000000001</v>
      </c>
    </row>
    <row r="364" spans="2:9">
      <c r="B364" s="307"/>
      <c r="C364" s="166">
        <v>23</v>
      </c>
      <c r="D364" s="96">
        <v>0.16400000000000001</v>
      </c>
      <c r="E364" s="96">
        <v>-4.2999999999999997E-2</v>
      </c>
      <c r="F364" s="96">
        <v>-4.0369999999999999</v>
      </c>
      <c r="G364" s="96">
        <v>-13.367000000000001</v>
      </c>
      <c r="H364" s="96">
        <v>0</v>
      </c>
      <c r="I364" s="96">
        <v>-1.387</v>
      </c>
    </row>
    <row r="365" spans="2:9">
      <c r="B365" s="307"/>
      <c r="C365" s="166">
        <v>24</v>
      </c>
      <c r="D365" s="96">
        <v>2.7E-2</v>
      </c>
      <c r="E365" s="96">
        <v>0.29099999999999998</v>
      </c>
      <c r="F365" s="96">
        <v>-2.9279999999999999</v>
      </c>
      <c r="G365" s="96">
        <v>-9.7720000000000002</v>
      </c>
      <c r="H365" s="96">
        <v>0</v>
      </c>
      <c r="I365" s="96">
        <v>-0.223</v>
      </c>
    </row>
    <row r="366" spans="2:9">
      <c r="B366" s="307"/>
      <c r="C366" s="166">
        <v>25</v>
      </c>
      <c r="D366" s="96">
        <v>1E-3</v>
      </c>
      <c r="E366" s="96">
        <v>1.33</v>
      </c>
      <c r="F366" s="96">
        <v>4.6500000000000004</v>
      </c>
      <c r="G366" s="96">
        <v>15.683</v>
      </c>
      <c r="H366" s="96">
        <v>0</v>
      </c>
      <c r="I366" s="96">
        <v>-1E-3</v>
      </c>
    </row>
    <row r="367" spans="2:9">
      <c r="B367" s="308"/>
      <c r="C367" s="166">
        <v>30</v>
      </c>
      <c r="D367" s="96">
        <v>8.0000000000000002E-3</v>
      </c>
      <c r="E367" s="96">
        <v>7.5330000000000004</v>
      </c>
      <c r="F367" s="96">
        <v>-0.32800000000000001</v>
      </c>
      <c r="G367" s="96">
        <v>-2.04</v>
      </c>
      <c r="H367" s="96">
        <v>0</v>
      </c>
      <c r="I367" s="96">
        <v>-8.2000000000000003E-2</v>
      </c>
    </row>
    <row r="368" spans="2:9">
      <c r="B368" s="306">
        <v>2892</v>
      </c>
      <c r="C368" s="166">
        <v>14</v>
      </c>
      <c r="D368" s="96">
        <v>-1.5940000000000001</v>
      </c>
      <c r="E368" s="96">
        <v>3.5329999999999999</v>
      </c>
      <c r="F368" s="96">
        <v>-0.5</v>
      </c>
      <c r="G368" s="96">
        <v>-3.6230000000000002</v>
      </c>
      <c r="H368" s="96">
        <v>0</v>
      </c>
      <c r="I368" s="96">
        <v>8.9640000000000004</v>
      </c>
    </row>
    <row r="369" spans="2:9">
      <c r="B369" s="307"/>
      <c r="C369" s="166">
        <v>15</v>
      </c>
      <c r="D369" s="96">
        <v>-1.5549999999999999</v>
      </c>
      <c r="E369" s="96">
        <v>3.1440000000000001</v>
      </c>
      <c r="F369" s="96">
        <v>-0.21099999999999999</v>
      </c>
      <c r="G369" s="96">
        <v>-0.92500000000000004</v>
      </c>
      <c r="H369" s="96">
        <v>0</v>
      </c>
      <c r="I369" s="96">
        <v>8.8010000000000002</v>
      </c>
    </row>
    <row r="370" spans="2:9">
      <c r="B370" s="307"/>
      <c r="C370" s="166">
        <v>16</v>
      </c>
      <c r="D370" s="96">
        <v>1.5389999999999999</v>
      </c>
      <c r="E370" s="96">
        <v>9.07</v>
      </c>
      <c r="F370" s="96">
        <v>-0.45800000000000002</v>
      </c>
      <c r="G370" s="96">
        <v>-3.343</v>
      </c>
      <c r="H370" s="96">
        <v>0</v>
      </c>
      <c r="I370" s="96">
        <v>-8.8109999999999999</v>
      </c>
    </row>
    <row r="371" spans="2:9">
      <c r="B371" s="307"/>
      <c r="C371" s="166">
        <v>17</v>
      </c>
      <c r="D371" s="96">
        <v>1.5780000000000001</v>
      </c>
      <c r="E371" s="96">
        <v>8.6809999999999992</v>
      </c>
      <c r="F371" s="96">
        <v>-0.16800000000000001</v>
      </c>
      <c r="G371" s="96">
        <v>-0.64500000000000002</v>
      </c>
      <c r="H371" s="96">
        <v>0</v>
      </c>
      <c r="I371" s="96">
        <v>-8.9740000000000002</v>
      </c>
    </row>
    <row r="372" spans="2:9">
      <c r="B372" s="307"/>
      <c r="C372" s="166">
        <v>18</v>
      </c>
      <c r="D372" s="96">
        <v>-0.54200000000000004</v>
      </c>
      <c r="E372" s="96">
        <v>5.9240000000000004</v>
      </c>
      <c r="F372" s="96">
        <v>-0.82399999999999995</v>
      </c>
      <c r="G372" s="96">
        <v>-6.673</v>
      </c>
      <c r="H372" s="96">
        <v>0</v>
      </c>
      <c r="I372" s="96">
        <v>2.9329999999999998</v>
      </c>
    </row>
    <row r="373" spans="2:9">
      <c r="B373" s="307"/>
      <c r="C373" s="166">
        <v>19</v>
      </c>
      <c r="D373" s="96">
        <v>-0.41299999999999998</v>
      </c>
      <c r="E373" s="96">
        <v>4.6289999999999996</v>
      </c>
      <c r="F373" s="96">
        <v>0.14299999999999999</v>
      </c>
      <c r="G373" s="96">
        <v>2.3210000000000002</v>
      </c>
      <c r="H373" s="96">
        <v>0</v>
      </c>
      <c r="I373" s="96">
        <v>2.39</v>
      </c>
    </row>
    <row r="374" spans="2:9">
      <c r="B374" s="307"/>
      <c r="C374" s="166">
        <v>20</v>
      </c>
      <c r="D374" s="96">
        <v>0.39800000000000002</v>
      </c>
      <c r="E374" s="96">
        <v>7.585</v>
      </c>
      <c r="F374" s="96">
        <v>-0.81100000000000005</v>
      </c>
      <c r="G374" s="96">
        <v>-6.5890000000000004</v>
      </c>
      <c r="H374" s="96">
        <v>0</v>
      </c>
      <c r="I374" s="96">
        <v>-2.4</v>
      </c>
    </row>
    <row r="375" spans="2:9">
      <c r="B375" s="307"/>
      <c r="C375" s="166">
        <v>21</v>
      </c>
      <c r="D375" s="96">
        <v>0.52600000000000002</v>
      </c>
      <c r="E375" s="96">
        <v>6.29</v>
      </c>
      <c r="F375" s="96">
        <v>0.155</v>
      </c>
      <c r="G375" s="96">
        <v>2.4049999999999998</v>
      </c>
      <c r="H375" s="96">
        <v>0</v>
      </c>
      <c r="I375" s="96">
        <v>-2.9420000000000002</v>
      </c>
    </row>
    <row r="376" spans="2:9">
      <c r="B376" s="307"/>
      <c r="C376" s="166">
        <v>22</v>
      </c>
      <c r="D376" s="96">
        <v>-1.0740000000000001</v>
      </c>
      <c r="E376" s="96">
        <v>-0.45</v>
      </c>
      <c r="F376" s="96">
        <v>-4.96</v>
      </c>
      <c r="G376" s="96">
        <v>-18.132999999999999</v>
      </c>
      <c r="H376" s="96">
        <v>0</v>
      </c>
      <c r="I376" s="96">
        <v>5.9950000000000001</v>
      </c>
    </row>
    <row r="377" spans="2:9">
      <c r="B377" s="307"/>
      <c r="C377" s="166">
        <v>23</v>
      </c>
      <c r="D377" s="96">
        <v>0.82</v>
      </c>
      <c r="E377" s="96">
        <v>3.1110000000000002</v>
      </c>
      <c r="F377" s="96">
        <v>-4.9480000000000004</v>
      </c>
      <c r="G377" s="96">
        <v>-18.056999999999999</v>
      </c>
      <c r="H377" s="96">
        <v>0</v>
      </c>
      <c r="I377" s="96">
        <v>-4.7670000000000003</v>
      </c>
    </row>
    <row r="378" spans="2:9">
      <c r="B378" s="307"/>
      <c r="C378" s="166">
        <v>24</v>
      </c>
      <c r="D378" s="96">
        <v>4.2000000000000003E-2</v>
      </c>
      <c r="E378" s="96">
        <v>1.7969999999999999</v>
      </c>
      <c r="F378" s="96">
        <v>-3.605</v>
      </c>
      <c r="G378" s="96">
        <v>-13.337</v>
      </c>
      <c r="H378" s="96">
        <v>0</v>
      </c>
      <c r="I378" s="96">
        <v>-0.33400000000000002</v>
      </c>
    </row>
    <row r="379" spans="2:9">
      <c r="B379" s="307"/>
      <c r="C379" s="166">
        <v>25</v>
      </c>
      <c r="D379" s="96">
        <v>5.8999999999999997E-2</v>
      </c>
      <c r="E379" s="96">
        <v>1.673</v>
      </c>
      <c r="F379" s="96">
        <v>5.7320000000000002</v>
      </c>
      <c r="G379" s="96">
        <v>21.376999999999999</v>
      </c>
      <c r="H379" s="96">
        <v>0</v>
      </c>
      <c r="I379" s="96">
        <v>-0.27300000000000002</v>
      </c>
    </row>
    <row r="380" spans="2:9">
      <c r="B380" s="308"/>
      <c r="C380" s="166">
        <v>30</v>
      </c>
      <c r="D380" s="96">
        <v>-1.0999999999999999E-2</v>
      </c>
      <c r="E380" s="96">
        <v>7.8769999999999998</v>
      </c>
      <c r="F380" s="96">
        <v>-0.47899999999999998</v>
      </c>
      <c r="G380" s="96">
        <v>-3.0590000000000002</v>
      </c>
      <c r="H380" s="96">
        <v>0</v>
      </c>
      <c r="I380" s="96">
        <v>-8.9999999999999993E-3</v>
      </c>
    </row>
    <row r="381" spans="2:9">
      <c r="B381" s="306">
        <v>3281</v>
      </c>
      <c r="C381" s="166">
        <v>14</v>
      </c>
      <c r="D381" s="96">
        <v>-1.526</v>
      </c>
      <c r="E381" s="96">
        <v>4.8899999999999997</v>
      </c>
      <c r="F381" s="96">
        <v>-0.40899999999999997</v>
      </c>
      <c r="G381" s="96">
        <v>-3.0670000000000002</v>
      </c>
      <c r="H381" s="96">
        <v>0</v>
      </c>
      <c r="I381" s="96">
        <v>8.7460000000000004</v>
      </c>
    </row>
    <row r="382" spans="2:9">
      <c r="B382" s="307"/>
      <c r="C382" s="166">
        <v>15</v>
      </c>
      <c r="D382" s="96">
        <v>-1.504</v>
      </c>
      <c r="E382" s="96">
        <v>4.7309999999999999</v>
      </c>
      <c r="F382" s="96">
        <v>-0.115</v>
      </c>
      <c r="G382" s="96">
        <v>-0.35299999999999998</v>
      </c>
      <c r="H382" s="96">
        <v>0</v>
      </c>
      <c r="I382" s="96">
        <v>8.6289999999999996</v>
      </c>
    </row>
    <row r="383" spans="2:9">
      <c r="B383" s="307"/>
      <c r="C383" s="166">
        <v>16</v>
      </c>
      <c r="D383" s="96">
        <v>1.5569999999999999</v>
      </c>
      <c r="E383" s="96">
        <v>5.08</v>
      </c>
      <c r="F383" s="96">
        <v>-0.38900000000000001</v>
      </c>
      <c r="G383" s="96">
        <v>-2.9180000000000001</v>
      </c>
      <c r="H383" s="96">
        <v>0</v>
      </c>
      <c r="I383" s="96">
        <v>-8.8309999999999995</v>
      </c>
    </row>
    <row r="384" spans="2:9">
      <c r="B384" s="307"/>
      <c r="C384" s="166">
        <v>17</v>
      </c>
      <c r="D384" s="96">
        <v>1.579</v>
      </c>
      <c r="E384" s="96">
        <v>4.9210000000000003</v>
      </c>
      <c r="F384" s="96">
        <v>-9.5000000000000001E-2</v>
      </c>
      <c r="G384" s="96">
        <v>-0.20399999999999999</v>
      </c>
      <c r="H384" s="96">
        <v>0</v>
      </c>
      <c r="I384" s="96">
        <v>-8.9480000000000004</v>
      </c>
    </row>
    <row r="385" spans="2:9">
      <c r="B385" s="307"/>
      <c r="C385" s="166">
        <v>18</v>
      </c>
      <c r="D385" s="96">
        <v>-0.47199999999999998</v>
      </c>
      <c r="E385" s="96">
        <v>5.1429999999999998</v>
      </c>
      <c r="F385" s="96">
        <v>-0.745</v>
      </c>
      <c r="G385" s="96">
        <v>-6.1820000000000004</v>
      </c>
      <c r="H385" s="96">
        <v>0</v>
      </c>
      <c r="I385" s="96">
        <v>2.7309999999999999</v>
      </c>
    </row>
    <row r="386" spans="2:9">
      <c r="B386" s="307"/>
      <c r="C386" s="166">
        <v>19</v>
      </c>
      <c r="D386" s="96">
        <v>-0.39900000000000002</v>
      </c>
      <c r="E386" s="96">
        <v>4.6120000000000001</v>
      </c>
      <c r="F386" s="96">
        <v>0.23499999999999999</v>
      </c>
      <c r="G386" s="96">
        <v>2.8660000000000001</v>
      </c>
      <c r="H386" s="96">
        <v>0</v>
      </c>
      <c r="I386" s="96">
        <v>2.3410000000000002</v>
      </c>
    </row>
    <row r="387" spans="2:9">
      <c r="B387" s="307"/>
      <c r="C387" s="166">
        <v>20</v>
      </c>
      <c r="D387" s="96">
        <v>0.45300000000000001</v>
      </c>
      <c r="E387" s="96">
        <v>5.2</v>
      </c>
      <c r="F387" s="96">
        <v>-0.73899999999999999</v>
      </c>
      <c r="G387" s="96">
        <v>-6.1369999999999996</v>
      </c>
      <c r="H387" s="96">
        <v>0</v>
      </c>
      <c r="I387" s="96">
        <v>-2.5419999999999998</v>
      </c>
    </row>
    <row r="388" spans="2:9">
      <c r="B388" s="307"/>
      <c r="C388" s="166">
        <v>21</v>
      </c>
      <c r="D388" s="96">
        <v>0.52600000000000002</v>
      </c>
      <c r="E388" s="96">
        <v>4.6689999999999996</v>
      </c>
      <c r="F388" s="96">
        <v>0.24099999999999999</v>
      </c>
      <c r="G388" s="96">
        <v>2.911</v>
      </c>
      <c r="H388" s="96">
        <v>0</v>
      </c>
      <c r="I388" s="96">
        <v>-2.9319999999999999</v>
      </c>
    </row>
    <row r="389" spans="2:9">
      <c r="B389" s="307"/>
      <c r="C389" s="166">
        <v>22</v>
      </c>
      <c r="D389" s="96">
        <v>-1.002</v>
      </c>
      <c r="E389" s="96">
        <v>-3.5999999999999997E-2</v>
      </c>
      <c r="F389" s="96">
        <v>-5.4450000000000003</v>
      </c>
      <c r="G389" s="96">
        <v>-19.614000000000001</v>
      </c>
      <c r="H389" s="96">
        <v>0</v>
      </c>
      <c r="I389" s="96">
        <v>5.7789999999999999</v>
      </c>
    </row>
    <row r="390" spans="2:9">
      <c r="B390" s="307"/>
      <c r="C390" s="166">
        <v>23</v>
      </c>
      <c r="D390" s="96">
        <v>0.90600000000000003</v>
      </c>
      <c r="E390" s="96">
        <v>0.14099999999999999</v>
      </c>
      <c r="F390" s="96">
        <v>-5.4489999999999998</v>
      </c>
      <c r="G390" s="96">
        <v>-19.628</v>
      </c>
      <c r="H390" s="96">
        <v>0</v>
      </c>
      <c r="I390" s="96">
        <v>-5.0449999999999999</v>
      </c>
    </row>
    <row r="391" spans="2:9">
      <c r="B391" s="307"/>
      <c r="C391" s="166">
        <v>24</v>
      </c>
      <c r="D391" s="96">
        <v>0.104</v>
      </c>
      <c r="E391" s="96">
        <v>0.42899999999999999</v>
      </c>
      <c r="F391" s="96">
        <v>-3.9780000000000002</v>
      </c>
      <c r="G391" s="96">
        <v>-14.555</v>
      </c>
      <c r="H391" s="96">
        <v>0</v>
      </c>
      <c r="I391" s="96">
        <v>-0.50700000000000001</v>
      </c>
    </row>
    <row r="392" spans="2:9">
      <c r="B392" s="307"/>
      <c r="C392" s="166">
        <v>25</v>
      </c>
      <c r="D392" s="96">
        <v>0</v>
      </c>
      <c r="E392" s="96">
        <v>3.109</v>
      </c>
      <c r="F392" s="96">
        <v>6.27</v>
      </c>
      <c r="G392" s="96">
        <v>23.010999999999999</v>
      </c>
      <c r="H392" s="96">
        <v>0</v>
      </c>
      <c r="I392" s="96">
        <v>-0.112</v>
      </c>
    </row>
    <row r="393" spans="2:9">
      <c r="B393" s="308"/>
      <c r="C393" s="166">
        <v>30</v>
      </c>
      <c r="D393" s="96">
        <v>3.9E-2</v>
      </c>
      <c r="E393" s="96">
        <v>6.069</v>
      </c>
      <c r="F393" s="96">
        <v>-0.36299999999999999</v>
      </c>
      <c r="G393" s="96">
        <v>-2.3559999999999999</v>
      </c>
      <c r="H393" s="96">
        <v>0</v>
      </c>
      <c r="I393" s="96">
        <v>-0.14899999999999999</v>
      </c>
    </row>
    <row r="394" spans="2:9">
      <c r="B394" s="306">
        <v>3670</v>
      </c>
      <c r="C394" s="166">
        <v>14</v>
      </c>
      <c r="D394" s="96">
        <v>-1.482</v>
      </c>
      <c r="E394" s="96">
        <v>6.7039999999999997</v>
      </c>
      <c r="F394" s="96">
        <v>-3.7999999999999999E-2</v>
      </c>
      <c r="G394" s="96">
        <v>-0.749</v>
      </c>
      <c r="H394" s="96">
        <v>0</v>
      </c>
      <c r="I394" s="96">
        <v>8.5559999999999992</v>
      </c>
    </row>
    <row r="395" spans="2:9">
      <c r="B395" s="307"/>
      <c r="C395" s="166">
        <v>15</v>
      </c>
      <c r="D395" s="96">
        <v>-1.472</v>
      </c>
      <c r="E395" s="96">
        <v>6.2720000000000002</v>
      </c>
      <c r="F395" s="96">
        <v>2.5999999999999999E-2</v>
      </c>
      <c r="G395" s="96">
        <v>0.49199999999999999</v>
      </c>
      <c r="H395" s="96">
        <v>0</v>
      </c>
      <c r="I395" s="96">
        <v>8.4730000000000008</v>
      </c>
    </row>
    <row r="396" spans="2:9">
      <c r="B396" s="307"/>
      <c r="C396" s="166">
        <v>16</v>
      </c>
      <c r="D396" s="96">
        <v>1.4970000000000001</v>
      </c>
      <c r="E396" s="96">
        <v>0.219</v>
      </c>
      <c r="F396" s="96">
        <v>-3.5000000000000003E-2</v>
      </c>
      <c r="G396" s="96">
        <v>-0.69299999999999995</v>
      </c>
      <c r="H396" s="96">
        <v>0</v>
      </c>
      <c r="I396" s="96">
        <v>-8.5939999999999994</v>
      </c>
    </row>
    <row r="397" spans="2:9">
      <c r="B397" s="307"/>
      <c r="C397" s="166">
        <v>17</v>
      </c>
      <c r="D397" s="96">
        <v>1.5069999999999999</v>
      </c>
      <c r="E397" s="96">
        <v>-0.21199999999999999</v>
      </c>
      <c r="F397" s="96">
        <v>2.9000000000000001E-2</v>
      </c>
      <c r="G397" s="96">
        <v>0.54900000000000004</v>
      </c>
      <c r="H397" s="96">
        <v>0</v>
      </c>
      <c r="I397" s="96">
        <v>-8.6769999999999996</v>
      </c>
    </row>
    <row r="398" spans="2:9">
      <c r="B398" s="307"/>
      <c r="C398" s="166">
        <v>18</v>
      </c>
      <c r="D398" s="96">
        <v>-0.45100000000000001</v>
      </c>
      <c r="E398" s="96">
        <v>4.9370000000000003</v>
      </c>
      <c r="F398" s="96">
        <v>-0.112</v>
      </c>
      <c r="G398" s="96">
        <v>-2.1779999999999999</v>
      </c>
      <c r="H398" s="96">
        <v>0</v>
      </c>
      <c r="I398" s="96">
        <v>2.6520000000000001</v>
      </c>
    </row>
    <row r="399" spans="2:9">
      <c r="B399" s="307"/>
      <c r="C399" s="166">
        <v>19</v>
      </c>
      <c r="D399" s="96">
        <v>-0.41699999999999998</v>
      </c>
      <c r="E399" s="96">
        <v>3.4990000000000001</v>
      </c>
      <c r="F399" s="96">
        <v>0.10199999999999999</v>
      </c>
      <c r="G399" s="96">
        <v>1.9610000000000001</v>
      </c>
      <c r="H399" s="96">
        <v>0</v>
      </c>
      <c r="I399" s="96">
        <v>2.3719999999999999</v>
      </c>
    </row>
    <row r="400" spans="2:9">
      <c r="B400" s="307"/>
      <c r="C400" s="166">
        <v>20</v>
      </c>
      <c r="D400" s="96">
        <v>0.442</v>
      </c>
      <c r="E400" s="96">
        <v>2.992</v>
      </c>
      <c r="F400" s="96">
        <v>-0.111</v>
      </c>
      <c r="G400" s="96">
        <v>-2.161</v>
      </c>
      <c r="H400" s="96">
        <v>0</v>
      </c>
      <c r="I400" s="96">
        <v>-2.4929999999999999</v>
      </c>
    </row>
    <row r="401" spans="2:9">
      <c r="B401" s="307"/>
      <c r="C401" s="166">
        <v>21</v>
      </c>
      <c r="D401" s="96">
        <v>0.47699999999999998</v>
      </c>
      <c r="E401" s="96">
        <v>1.554</v>
      </c>
      <c r="F401" s="96">
        <v>0.10299999999999999</v>
      </c>
      <c r="G401" s="96">
        <v>1.9770000000000001</v>
      </c>
      <c r="H401" s="96">
        <v>0</v>
      </c>
      <c r="I401" s="96">
        <v>-2.7730000000000001</v>
      </c>
    </row>
    <row r="402" spans="2:9">
      <c r="B402" s="307"/>
      <c r="C402" s="166">
        <v>22</v>
      </c>
      <c r="D402" s="96">
        <v>-0.98099999999999998</v>
      </c>
      <c r="E402" s="96">
        <v>5.7560000000000002</v>
      </c>
      <c r="F402" s="96">
        <v>-5.9059999999999997</v>
      </c>
      <c r="G402" s="96">
        <v>-24.058</v>
      </c>
      <c r="H402" s="96">
        <v>0</v>
      </c>
      <c r="I402" s="96">
        <v>5.6749999999999998</v>
      </c>
    </row>
    <row r="403" spans="2:9">
      <c r="B403" s="307"/>
      <c r="C403" s="166">
        <v>23</v>
      </c>
      <c r="D403" s="96">
        <v>0.871</v>
      </c>
      <c r="E403" s="96">
        <v>1.9159999999999999</v>
      </c>
      <c r="F403" s="96">
        <v>-5.9050000000000002</v>
      </c>
      <c r="G403" s="96">
        <v>-24.036999999999999</v>
      </c>
      <c r="H403" s="96">
        <v>0</v>
      </c>
      <c r="I403" s="96">
        <v>-4.9619999999999997</v>
      </c>
    </row>
    <row r="404" spans="2:9">
      <c r="B404" s="307"/>
      <c r="C404" s="166">
        <v>24</v>
      </c>
      <c r="D404" s="96">
        <v>9.2999999999999999E-2</v>
      </c>
      <c r="E404" s="96">
        <v>3.169</v>
      </c>
      <c r="F404" s="96">
        <v>-4.2750000000000004</v>
      </c>
      <c r="G404" s="96">
        <v>-17.553000000000001</v>
      </c>
      <c r="H404" s="96">
        <v>0</v>
      </c>
      <c r="I404" s="96">
        <v>-0.47899999999999998</v>
      </c>
    </row>
    <row r="405" spans="2:9">
      <c r="B405" s="307"/>
      <c r="C405" s="166">
        <v>25</v>
      </c>
      <c r="D405" s="96">
        <v>2.5000000000000001E-2</v>
      </c>
      <c r="E405" s="96">
        <v>3.4000000000000002E-2</v>
      </c>
      <c r="F405" s="96">
        <v>6.6820000000000004</v>
      </c>
      <c r="G405" s="96">
        <v>27.382000000000001</v>
      </c>
      <c r="H405" s="96">
        <v>0</v>
      </c>
      <c r="I405" s="96">
        <v>-0.18</v>
      </c>
    </row>
    <row r="406" spans="2:9">
      <c r="B406" s="308"/>
      <c r="C406" s="166">
        <v>30</v>
      </c>
      <c r="D406" s="96">
        <v>1.9E-2</v>
      </c>
      <c r="E406" s="96">
        <v>3.7839999999999998</v>
      </c>
      <c r="F406" s="96">
        <v>-6.0000000000000001E-3</v>
      </c>
      <c r="G406" s="96">
        <v>-0.14099999999999999</v>
      </c>
      <c r="H406" s="96">
        <v>0</v>
      </c>
      <c r="I406" s="96">
        <v>-9.0999999999999998E-2</v>
      </c>
    </row>
    <row r="407" spans="2:9">
      <c r="B407" s="306">
        <v>3673</v>
      </c>
      <c r="C407" s="166">
        <v>14</v>
      </c>
      <c r="D407" s="96">
        <v>-6.4000000000000001E-2</v>
      </c>
      <c r="E407" s="96">
        <v>2.0760000000000001</v>
      </c>
      <c r="F407" s="96">
        <v>-0.104</v>
      </c>
      <c r="G407" s="96">
        <v>-0.75800000000000001</v>
      </c>
      <c r="H407" s="96">
        <v>-6.4000000000000001E-2</v>
      </c>
      <c r="I407" s="96">
        <v>1.119</v>
      </c>
    </row>
    <row r="408" spans="2:9">
      <c r="B408" s="307"/>
      <c r="C408" s="166">
        <v>15</v>
      </c>
      <c r="D408" s="96">
        <v>-6.5000000000000002E-2</v>
      </c>
      <c r="E408" s="96">
        <v>2.9929999999999999</v>
      </c>
      <c r="F408" s="96">
        <v>7.9000000000000001E-2</v>
      </c>
      <c r="G408" s="96">
        <v>0.77700000000000002</v>
      </c>
      <c r="H408" s="96">
        <v>-6.5000000000000002E-2</v>
      </c>
      <c r="I408" s="96">
        <v>1.1459999999999999</v>
      </c>
    </row>
    <row r="409" spans="2:9">
      <c r="B409" s="307"/>
      <c r="C409" s="166">
        <v>16</v>
      </c>
      <c r="D409" s="96">
        <v>6.5000000000000002E-2</v>
      </c>
      <c r="E409" s="96">
        <v>2.1059999999999999</v>
      </c>
      <c r="F409" s="96">
        <v>-9.5000000000000001E-2</v>
      </c>
      <c r="G409" s="96">
        <v>-0.68799999999999994</v>
      </c>
      <c r="H409" s="96">
        <v>6.5000000000000002E-2</v>
      </c>
      <c r="I409" s="96">
        <v>-1.145</v>
      </c>
    </row>
    <row r="410" spans="2:9">
      <c r="B410" s="307"/>
      <c r="C410" s="166">
        <v>17</v>
      </c>
      <c r="D410" s="96">
        <v>6.4000000000000001E-2</v>
      </c>
      <c r="E410" s="96">
        <v>3.0230000000000001</v>
      </c>
      <c r="F410" s="96">
        <v>8.7999999999999995E-2</v>
      </c>
      <c r="G410" s="96">
        <v>0.84699999999999998</v>
      </c>
      <c r="H410" s="96">
        <v>6.4000000000000001E-2</v>
      </c>
      <c r="I410" s="96">
        <v>-1.119</v>
      </c>
    </row>
    <row r="411" spans="2:9">
      <c r="B411" s="307"/>
      <c r="C411" s="166">
        <v>18</v>
      </c>
      <c r="D411" s="96">
        <v>-1.7000000000000001E-2</v>
      </c>
      <c r="E411" s="96">
        <v>1.0149999999999999</v>
      </c>
      <c r="F411" s="96">
        <v>-0.314</v>
      </c>
      <c r="G411" s="96">
        <v>-2.524</v>
      </c>
      <c r="H411" s="96">
        <v>-1.7000000000000001E-2</v>
      </c>
      <c r="I411" s="96">
        <v>0.29599999999999999</v>
      </c>
    </row>
    <row r="412" spans="2:9">
      <c r="B412" s="307"/>
      <c r="C412" s="166">
        <v>19</v>
      </c>
      <c r="D412" s="96">
        <v>-2.1999999999999999E-2</v>
      </c>
      <c r="E412" s="96">
        <v>4.0750000000000002</v>
      </c>
      <c r="F412" s="96">
        <v>0.29599999999999999</v>
      </c>
      <c r="G412" s="96">
        <v>2.593</v>
      </c>
      <c r="H412" s="96">
        <v>-2.1999999999999999E-2</v>
      </c>
      <c r="I412" s="96">
        <v>0.38400000000000001</v>
      </c>
    </row>
    <row r="413" spans="2:9">
      <c r="B413" s="307"/>
      <c r="C413" s="166">
        <v>20</v>
      </c>
      <c r="D413" s="96">
        <v>2.1999999999999999E-2</v>
      </c>
      <c r="E413" s="96">
        <v>1.0249999999999999</v>
      </c>
      <c r="F413" s="96">
        <v>-0.311</v>
      </c>
      <c r="G413" s="96">
        <v>-2.504</v>
      </c>
      <c r="H413" s="96">
        <v>2.1999999999999999E-2</v>
      </c>
      <c r="I413" s="96">
        <v>-0.38300000000000001</v>
      </c>
    </row>
    <row r="414" spans="2:9">
      <c r="B414" s="307"/>
      <c r="C414" s="166">
        <v>21</v>
      </c>
      <c r="D414" s="96">
        <v>1.7000000000000001E-2</v>
      </c>
      <c r="E414" s="96">
        <v>4.0839999999999996</v>
      </c>
      <c r="F414" s="96">
        <v>0.29799999999999999</v>
      </c>
      <c r="G414" s="96">
        <v>2.6139999999999999</v>
      </c>
      <c r="H414" s="96">
        <v>1.7000000000000001E-2</v>
      </c>
      <c r="I414" s="96">
        <v>-0.29599999999999999</v>
      </c>
    </row>
    <row r="415" spans="2:9">
      <c r="B415" s="307"/>
      <c r="C415" s="166">
        <v>22</v>
      </c>
      <c r="D415" s="96">
        <v>-3.5000000000000003E-2</v>
      </c>
      <c r="E415" s="96">
        <v>-0.13900000000000001</v>
      </c>
      <c r="F415" s="96">
        <v>-0.255</v>
      </c>
      <c r="G415" s="96">
        <v>-2.1480000000000001</v>
      </c>
      <c r="H415" s="96">
        <v>-3.5000000000000003E-2</v>
      </c>
      <c r="I415" s="96">
        <v>0.622</v>
      </c>
    </row>
    <row r="416" spans="2:9">
      <c r="B416" s="307"/>
      <c r="C416" s="166">
        <v>23</v>
      </c>
      <c r="D416" s="96">
        <v>4.2999999999999997E-2</v>
      </c>
      <c r="E416" s="96">
        <v>-0.13600000000000001</v>
      </c>
      <c r="F416" s="96">
        <v>-0.252</v>
      </c>
      <c r="G416" s="96">
        <v>-2.1259999999999999</v>
      </c>
      <c r="H416" s="96">
        <v>4.2999999999999997E-2</v>
      </c>
      <c r="I416" s="96">
        <v>-0.752</v>
      </c>
    </row>
    <row r="417" spans="2:9">
      <c r="B417" s="307"/>
      <c r="C417" s="166">
        <v>24</v>
      </c>
      <c r="D417" s="96">
        <v>0</v>
      </c>
      <c r="E417" s="96">
        <v>8.6999999999999994E-2</v>
      </c>
      <c r="F417" s="96">
        <v>-0.21099999999999999</v>
      </c>
      <c r="G417" s="96">
        <v>-1.7809999999999999</v>
      </c>
      <c r="H417" s="96">
        <v>0</v>
      </c>
      <c r="I417" s="96">
        <v>0</v>
      </c>
    </row>
    <row r="418" spans="2:9">
      <c r="B418" s="307"/>
      <c r="C418" s="166">
        <v>25</v>
      </c>
      <c r="D418" s="96">
        <v>0</v>
      </c>
      <c r="E418" s="96">
        <v>2.536</v>
      </c>
      <c r="F418" s="96">
        <v>0.309</v>
      </c>
      <c r="G418" s="96">
        <v>2.5609999999999999</v>
      </c>
      <c r="H418" s="96">
        <v>0</v>
      </c>
      <c r="I418" s="96">
        <v>1E-3</v>
      </c>
    </row>
    <row r="419" spans="2:9">
      <c r="B419" s="308"/>
      <c r="C419" s="166">
        <v>30</v>
      </c>
      <c r="D419" s="96">
        <v>0</v>
      </c>
      <c r="E419" s="96">
        <v>3.0920000000000001</v>
      </c>
      <c r="F419" s="96">
        <v>-1.0999999999999999E-2</v>
      </c>
      <c r="G419" s="96">
        <v>6.8000000000000005E-2</v>
      </c>
      <c r="H419" s="96">
        <v>0</v>
      </c>
      <c r="I419" s="96">
        <v>1E-3</v>
      </c>
    </row>
    <row r="420" spans="2:9">
      <c r="B420" s="306">
        <v>3680</v>
      </c>
      <c r="C420" s="166">
        <v>14</v>
      </c>
      <c r="D420" s="96">
        <v>-6.6000000000000003E-2</v>
      </c>
      <c r="E420" s="96">
        <v>10.375</v>
      </c>
      <c r="F420" s="96">
        <v>3.0000000000000001E-3</v>
      </c>
      <c r="G420" s="96">
        <v>-0.46</v>
      </c>
      <c r="H420" s="96">
        <v>-8.9999999999999993E-3</v>
      </c>
      <c r="I420" s="96">
        <v>1.145</v>
      </c>
    </row>
    <row r="421" spans="2:9">
      <c r="B421" s="307"/>
      <c r="C421" s="166">
        <v>15</v>
      </c>
      <c r="D421" s="96">
        <v>-6.7000000000000004E-2</v>
      </c>
      <c r="E421" s="96">
        <v>9.6780000000000008</v>
      </c>
      <c r="F421" s="96">
        <v>0.14299999999999999</v>
      </c>
      <c r="G421" s="96">
        <v>0.95499999999999996</v>
      </c>
      <c r="H421" s="96">
        <v>-5.0000000000000001E-3</v>
      </c>
      <c r="I421" s="96">
        <v>1.167</v>
      </c>
    </row>
    <row r="422" spans="2:9">
      <c r="B422" s="307"/>
      <c r="C422" s="166">
        <v>16</v>
      </c>
      <c r="D422" s="96">
        <v>6.7000000000000004E-2</v>
      </c>
      <c r="E422" s="96">
        <v>10.444000000000001</v>
      </c>
      <c r="F422" s="96">
        <v>8.0000000000000002E-3</v>
      </c>
      <c r="G422" s="96">
        <v>-0.39900000000000002</v>
      </c>
      <c r="H422" s="96">
        <v>5.0000000000000001E-3</v>
      </c>
      <c r="I422" s="96">
        <v>-1.165</v>
      </c>
    </row>
    <row r="423" spans="2:9">
      <c r="B423" s="307"/>
      <c r="C423" s="166">
        <v>17</v>
      </c>
      <c r="D423" s="96">
        <v>6.5000000000000002E-2</v>
      </c>
      <c r="E423" s="96">
        <v>9.7469999999999999</v>
      </c>
      <c r="F423" s="96">
        <v>0.14799999999999999</v>
      </c>
      <c r="G423" s="96">
        <v>1.016</v>
      </c>
      <c r="H423" s="96">
        <v>8.9999999999999993E-3</v>
      </c>
      <c r="I423" s="96">
        <v>-1.1419999999999999</v>
      </c>
    </row>
    <row r="424" spans="2:9">
      <c r="B424" s="307"/>
      <c r="C424" s="166">
        <v>18</v>
      </c>
      <c r="D424" s="96">
        <v>-1.7999999999999999E-2</v>
      </c>
      <c r="E424" s="96">
        <v>11.212999999999999</v>
      </c>
      <c r="F424" s="96">
        <v>-0.159</v>
      </c>
      <c r="G424" s="96">
        <v>-2.09</v>
      </c>
      <c r="H424" s="96">
        <v>-8.9999999999999993E-3</v>
      </c>
      <c r="I424" s="96">
        <v>0.31</v>
      </c>
    </row>
    <row r="425" spans="2:9">
      <c r="B425" s="307"/>
      <c r="C425" s="166">
        <v>19</v>
      </c>
      <c r="D425" s="96">
        <v>-2.1999999999999999E-2</v>
      </c>
      <c r="E425" s="96">
        <v>8.8879999999999999</v>
      </c>
      <c r="F425" s="96">
        <v>0.308</v>
      </c>
      <c r="G425" s="96">
        <v>2.6280000000000001</v>
      </c>
      <c r="H425" s="96">
        <v>4.0000000000000001E-3</v>
      </c>
      <c r="I425" s="96">
        <v>0.38500000000000001</v>
      </c>
    </row>
    <row r="426" spans="2:9">
      <c r="B426" s="307"/>
      <c r="C426" s="166">
        <v>20</v>
      </c>
      <c r="D426" s="96">
        <v>2.1999999999999999E-2</v>
      </c>
      <c r="E426" s="96">
        <v>11.234</v>
      </c>
      <c r="F426" s="96">
        <v>-0.157</v>
      </c>
      <c r="G426" s="96">
        <v>-2.0720000000000001</v>
      </c>
      <c r="H426" s="96">
        <v>-5.0000000000000001E-3</v>
      </c>
      <c r="I426" s="96">
        <v>-0.38300000000000001</v>
      </c>
    </row>
    <row r="427" spans="2:9">
      <c r="B427" s="307"/>
      <c r="C427" s="166">
        <v>21</v>
      </c>
      <c r="D427" s="96">
        <v>1.7999999999999999E-2</v>
      </c>
      <c r="E427" s="96">
        <v>8.9090000000000007</v>
      </c>
      <c r="F427" s="96">
        <v>0.31</v>
      </c>
      <c r="G427" s="96">
        <v>2.6459999999999999</v>
      </c>
      <c r="H427" s="96">
        <v>8.0000000000000002E-3</v>
      </c>
      <c r="I427" s="96">
        <v>-0.308</v>
      </c>
    </row>
    <row r="428" spans="2:9">
      <c r="B428" s="307"/>
      <c r="C428" s="166">
        <v>22</v>
      </c>
      <c r="D428" s="96">
        <v>-3.6999999999999998E-2</v>
      </c>
      <c r="E428" s="96">
        <v>0.86199999999999999</v>
      </c>
      <c r="F428" s="96">
        <v>-0.20399999999999999</v>
      </c>
      <c r="G428" s="96">
        <v>-2.0070000000000001</v>
      </c>
      <c r="H428" s="96">
        <v>-1.2E-2</v>
      </c>
      <c r="I428" s="96">
        <v>0.64300000000000002</v>
      </c>
    </row>
    <row r="429" spans="2:9">
      <c r="B429" s="307"/>
      <c r="C429" s="166">
        <v>23</v>
      </c>
      <c r="D429" s="96">
        <v>4.2999999999999997E-2</v>
      </c>
      <c r="E429" s="96">
        <v>0.88</v>
      </c>
      <c r="F429" s="96">
        <v>-0.20300000000000001</v>
      </c>
      <c r="G429" s="96">
        <v>-1.9890000000000001</v>
      </c>
      <c r="H429" s="96">
        <v>-6.0000000000000001E-3</v>
      </c>
      <c r="I429" s="96">
        <v>-0.75600000000000001</v>
      </c>
    </row>
    <row r="430" spans="2:9">
      <c r="B430" s="307"/>
      <c r="C430" s="166">
        <v>24</v>
      </c>
      <c r="D430" s="96">
        <v>0</v>
      </c>
      <c r="E430" s="96">
        <v>0.97699999999999998</v>
      </c>
      <c r="F430" s="96">
        <v>-0.17</v>
      </c>
      <c r="G430" s="96">
        <v>-1.667</v>
      </c>
      <c r="H430" s="96">
        <v>0</v>
      </c>
      <c r="I430" s="96">
        <v>2E-3</v>
      </c>
    </row>
    <row r="431" spans="2:9">
      <c r="B431" s="307"/>
      <c r="C431" s="166">
        <v>25</v>
      </c>
      <c r="D431" s="96">
        <v>0</v>
      </c>
      <c r="E431" s="96">
        <v>-0.92300000000000004</v>
      </c>
      <c r="F431" s="96">
        <v>0.217</v>
      </c>
      <c r="G431" s="96">
        <v>2.3029999999999999</v>
      </c>
      <c r="H431" s="96">
        <v>4.0000000000000001E-3</v>
      </c>
      <c r="I431" s="96">
        <v>-4.0000000000000001E-3</v>
      </c>
    </row>
    <row r="432" spans="2:9">
      <c r="B432" s="308"/>
      <c r="C432" s="166">
        <v>30</v>
      </c>
      <c r="D432" s="96">
        <v>0</v>
      </c>
      <c r="E432" s="96">
        <v>13.84</v>
      </c>
      <c r="F432" s="96">
        <v>0.108</v>
      </c>
      <c r="G432" s="96">
        <v>0.40100000000000002</v>
      </c>
      <c r="H432" s="96">
        <v>0</v>
      </c>
      <c r="I432" s="96">
        <v>2E-3</v>
      </c>
    </row>
    <row r="433" spans="2:9">
      <c r="B433" s="306">
        <v>3689</v>
      </c>
      <c r="C433" s="166">
        <v>14</v>
      </c>
      <c r="D433" s="96">
        <v>-6.7000000000000004E-2</v>
      </c>
      <c r="E433" s="96">
        <v>12.802</v>
      </c>
      <c r="F433" s="96">
        <v>-0.42699999999999999</v>
      </c>
      <c r="G433" s="96">
        <v>-2.29</v>
      </c>
      <c r="H433" s="96">
        <v>-8.9999999999999993E-3</v>
      </c>
      <c r="I433" s="96">
        <v>1.171</v>
      </c>
    </row>
    <row r="434" spans="2:9">
      <c r="B434" s="307"/>
      <c r="C434" s="166">
        <v>15</v>
      </c>
      <c r="D434" s="96">
        <v>-6.8000000000000005E-2</v>
      </c>
      <c r="E434" s="96">
        <v>14.445</v>
      </c>
      <c r="F434" s="96">
        <v>0.29399999999999998</v>
      </c>
      <c r="G434" s="96">
        <v>1.633</v>
      </c>
      <c r="H434" s="96">
        <v>-7.0000000000000001E-3</v>
      </c>
      <c r="I434" s="96">
        <v>1.1859999999999999</v>
      </c>
    </row>
    <row r="435" spans="2:9">
      <c r="B435" s="307"/>
      <c r="C435" s="166">
        <v>16</v>
      </c>
      <c r="D435" s="96">
        <v>6.7000000000000004E-2</v>
      </c>
      <c r="E435" s="96">
        <v>13.013</v>
      </c>
      <c r="F435" s="96">
        <v>-0.39700000000000002</v>
      </c>
      <c r="G435" s="96">
        <v>-2.1259999999999999</v>
      </c>
      <c r="H435" s="96">
        <v>1.0999999999999999E-2</v>
      </c>
      <c r="I435" s="96">
        <v>-1.179</v>
      </c>
    </row>
    <row r="436" spans="2:9">
      <c r="B436" s="307"/>
      <c r="C436" s="166">
        <v>17</v>
      </c>
      <c r="D436" s="96">
        <v>6.6000000000000003E-2</v>
      </c>
      <c r="E436" s="96">
        <v>14.654999999999999</v>
      </c>
      <c r="F436" s="96">
        <v>0.32400000000000001</v>
      </c>
      <c r="G436" s="96">
        <v>1.7969999999999999</v>
      </c>
      <c r="H436" s="96">
        <v>1.2999999999999999E-2</v>
      </c>
      <c r="I436" s="96">
        <v>-1.1639999999999999</v>
      </c>
    </row>
    <row r="437" spans="2:9">
      <c r="B437" s="307"/>
      <c r="C437" s="166">
        <v>18</v>
      </c>
      <c r="D437" s="96">
        <v>-1.9E-2</v>
      </c>
      <c r="E437" s="96">
        <v>10.959</v>
      </c>
      <c r="F437" s="96">
        <v>-1.258</v>
      </c>
      <c r="G437" s="96">
        <v>-6.81</v>
      </c>
      <c r="H437" s="96">
        <v>-6.0000000000000001E-3</v>
      </c>
      <c r="I437" s="96">
        <v>0.33200000000000002</v>
      </c>
    </row>
    <row r="438" spans="2:9">
      <c r="B438" s="307"/>
      <c r="C438" s="166">
        <v>19</v>
      </c>
      <c r="D438" s="96">
        <v>-2.1999999999999999E-2</v>
      </c>
      <c r="E438" s="96">
        <v>16.434999999999999</v>
      </c>
      <c r="F438" s="96">
        <v>1.1459999999999999</v>
      </c>
      <c r="G438" s="96">
        <v>6.2670000000000003</v>
      </c>
      <c r="H438" s="96">
        <v>3.0000000000000001E-3</v>
      </c>
      <c r="I438" s="96">
        <v>0.38100000000000001</v>
      </c>
    </row>
    <row r="439" spans="2:9">
      <c r="B439" s="307"/>
      <c r="C439" s="166">
        <v>20</v>
      </c>
      <c r="D439" s="96">
        <v>2.1000000000000001E-2</v>
      </c>
      <c r="E439" s="96">
        <v>11.023</v>
      </c>
      <c r="F439" s="96">
        <v>-1.2490000000000001</v>
      </c>
      <c r="G439" s="96">
        <v>-6.76</v>
      </c>
      <c r="H439" s="96">
        <v>1E-3</v>
      </c>
      <c r="I439" s="96">
        <v>-0.373</v>
      </c>
    </row>
    <row r="440" spans="2:9">
      <c r="B440" s="307"/>
      <c r="C440" s="166">
        <v>21</v>
      </c>
      <c r="D440" s="96">
        <v>1.7999999999999999E-2</v>
      </c>
      <c r="E440" s="96">
        <v>16.498000000000001</v>
      </c>
      <c r="F440" s="96">
        <v>1.155</v>
      </c>
      <c r="G440" s="96">
        <v>6.3159999999999998</v>
      </c>
      <c r="H440" s="96">
        <v>8.9999999999999993E-3</v>
      </c>
      <c r="I440" s="96">
        <v>-0.32400000000000001</v>
      </c>
    </row>
    <row r="441" spans="2:9">
      <c r="B441" s="307"/>
      <c r="C441" s="166">
        <v>22</v>
      </c>
      <c r="D441" s="96">
        <v>-3.7999999999999999E-2</v>
      </c>
      <c r="E441" s="96">
        <v>-3.218</v>
      </c>
      <c r="F441" s="96">
        <v>-1.0049999999999999</v>
      </c>
      <c r="G441" s="96">
        <v>-5.468</v>
      </c>
      <c r="H441" s="96">
        <v>-1.2999999999999999E-2</v>
      </c>
      <c r="I441" s="96">
        <v>0.67200000000000004</v>
      </c>
    </row>
    <row r="442" spans="2:9">
      <c r="B442" s="307"/>
      <c r="C442" s="166">
        <v>23</v>
      </c>
      <c r="D442" s="96">
        <v>4.2999999999999997E-2</v>
      </c>
      <c r="E442" s="96">
        <v>-3.1320000000000001</v>
      </c>
      <c r="F442" s="96">
        <v>-0.996</v>
      </c>
      <c r="G442" s="96">
        <v>-5.4160000000000004</v>
      </c>
      <c r="H442" s="96">
        <v>-1E-3</v>
      </c>
      <c r="I442" s="96">
        <v>-0.749</v>
      </c>
    </row>
    <row r="443" spans="2:9">
      <c r="B443" s="307"/>
      <c r="C443" s="166">
        <v>24</v>
      </c>
      <c r="D443" s="96">
        <v>0</v>
      </c>
      <c r="E443" s="96">
        <v>-2.42</v>
      </c>
      <c r="F443" s="96">
        <v>-0.83299999999999996</v>
      </c>
      <c r="G443" s="96">
        <v>-4.5309999999999997</v>
      </c>
      <c r="H443" s="96">
        <v>0</v>
      </c>
      <c r="I443" s="96">
        <v>1E-3</v>
      </c>
    </row>
    <row r="444" spans="2:9">
      <c r="B444" s="307"/>
      <c r="C444" s="166">
        <v>25</v>
      </c>
      <c r="D444" s="96">
        <v>1E-3</v>
      </c>
      <c r="E444" s="96">
        <v>1.8720000000000001</v>
      </c>
      <c r="F444" s="96">
        <v>1.232</v>
      </c>
      <c r="G444" s="96">
        <v>6.641</v>
      </c>
      <c r="H444" s="96">
        <v>0</v>
      </c>
      <c r="I444" s="96">
        <v>-0.01</v>
      </c>
    </row>
    <row r="445" spans="2:9">
      <c r="B445" s="308"/>
      <c r="C445" s="166">
        <v>30</v>
      </c>
      <c r="D445" s="96">
        <v>0</v>
      </c>
      <c r="E445" s="96">
        <v>19.117999999999999</v>
      </c>
      <c r="F445" s="96">
        <v>-7.1999999999999995E-2</v>
      </c>
      <c r="G445" s="96">
        <v>-0.34499999999999997</v>
      </c>
      <c r="H445" s="96">
        <v>3.0000000000000001E-3</v>
      </c>
      <c r="I445" s="96">
        <v>6.0000000000000001E-3</v>
      </c>
    </row>
    <row r="446" spans="2:9">
      <c r="B446" s="306">
        <v>3700</v>
      </c>
      <c r="C446" s="166">
        <v>14</v>
      </c>
      <c r="D446" s="96">
        <v>-6.9000000000000006E-2</v>
      </c>
      <c r="E446" s="96">
        <v>18.655000000000001</v>
      </c>
      <c r="F446" s="96">
        <v>-0.40100000000000002</v>
      </c>
      <c r="G446" s="96">
        <v>-2.2040000000000002</v>
      </c>
      <c r="H446" s="96">
        <v>-8.9999999999999993E-3</v>
      </c>
      <c r="I446" s="96">
        <v>1.2050000000000001</v>
      </c>
    </row>
    <row r="447" spans="2:9">
      <c r="B447" s="307"/>
      <c r="C447" s="166">
        <v>15</v>
      </c>
      <c r="D447" s="96">
        <v>-6.9000000000000006E-2</v>
      </c>
      <c r="E447" s="96">
        <v>17.288</v>
      </c>
      <c r="F447" s="96">
        <v>0.31900000000000001</v>
      </c>
      <c r="G447" s="96">
        <v>1.6910000000000001</v>
      </c>
      <c r="H447" s="96">
        <v>-7.0000000000000001E-3</v>
      </c>
      <c r="I447" s="96">
        <v>1.212</v>
      </c>
    </row>
    <row r="448" spans="2:9">
      <c r="B448" s="307"/>
      <c r="C448" s="166">
        <v>16</v>
      </c>
      <c r="D448" s="96">
        <v>6.9000000000000006E-2</v>
      </c>
      <c r="E448" s="96">
        <v>18.777000000000001</v>
      </c>
      <c r="F448" s="96">
        <v>-0.371</v>
      </c>
      <c r="G448" s="96">
        <v>-2.0390000000000001</v>
      </c>
      <c r="H448" s="96">
        <v>5.0000000000000001E-3</v>
      </c>
      <c r="I448" s="96">
        <v>-1.2</v>
      </c>
    </row>
    <row r="449" spans="2:9">
      <c r="B449" s="307"/>
      <c r="C449" s="166">
        <v>17</v>
      </c>
      <c r="D449" s="96">
        <v>6.8000000000000005E-2</v>
      </c>
      <c r="E449" s="96">
        <v>17.41</v>
      </c>
      <c r="F449" s="96">
        <v>0.34899999999999998</v>
      </c>
      <c r="G449" s="96">
        <v>1.857</v>
      </c>
      <c r="H449" s="96">
        <v>7.0000000000000001E-3</v>
      </c>
      <c r="I449" s="96">
        <v>-1.1930000000000001</v>
      </c>
    </row>
    <row r="450" spans="2:9">
      <c r="B450" s="307"/>
      <c r="C450" s="166">
        <v>18</v>
      </c>
      <c r="D450" s="96">
        <v>-0.02</v>
      </c>
      <c r="E450" s="96">
        <v>20.292999999999999</v>
      </c>
      <c r="F450" s="96">
        <v>-1.23</v>
      </c>
      <c r="G450" s="96">
        <v>-6.6920000000000002</v>
      </c>
      <c r="H450" s="96">
        <v>-7.0000000000000001E-3</v>
      </c>
      <c r="I450" s="96">
        <v>0.35499999999999998</v>
      </c>
    </row>
    <row r="451" spans="2:9">
      <c r="B451" s="307"/>
      <c r="C451" s="166">
        <v>19</v>
      </c>
      <c r="D451" s="96">
        <v>-2.1999999999999999E-2</v>
      </c>
      <c r="E451" s="96">
        <v>15.736000000000001</v>
      </c>
      <c r="F451" s="96">
        <v>1.169</v>
      </c>
      <c r="G451" s="96">
        <v>6.2939999999999996</v>
      </c>
      <c r="H451" s="96">
        <v>1E-3</v>
      </c>
      <c r="I451" s="96">
        <v>0.378</v>
      </c>
    </row>
    <row r="452" spans="2:9">
      <c r="B452" s="307"/>
      <c r="C452" s="166">
        <v>20</v>
      </c>
      <c r="D452" s="96">
        <v>2.1000000000000001E-2</v>
      </c>
      <c r="E452" s="96">
        <v>20.329000000000001</v>
      </c>
      <c r="F452" s="96">
        <v>-1.2210000000000001</v>
      </c>
      <c r="G452" s="96">
        <v>-6.6420000000000003</v>
      </c>
      <c r="H452" s="96">
        <v>-3.0000000000000001E-3</v>
      </c>
      <c r="I452" s="96">
        <v>-0.36599999999999999</v>
      </c>
    </row>
    <row r="453" spans="2:9">
      <c r="B453" s="307"/>
      <c r="C453" s="166">
        <v>21</v>
      </c>
      <c r="D453" s="96">
        <v>0.02</v>
      </c>
      <c r="E453" s="96">
        <v>15.773</v>
      </c>
      <c r="F453" s="96">
        <v>1.1779999999999999</v>
      </c>
      <c r="G453" s="96">
        <v>6.3440000000000003</v>
      </c>
      <c r="H453" s="96">
        <v>5.0000000000000001E-3</v>
      </c>
      <c r="I453" s="96">
        <v>-0.34399999999999997</v>
      </c>
    </row>
    <row r="454" spans="2:9">
      <c r="B454" s="307"/>
      <c r="C454" s="166">
        <v>22</v>
      </c>
      <c r="D454" s="96">
        <v>-4.1000000000000002E-2</v>
      </c>
      <c r="E454" s="96">
        <v>0.156</v>
      </c>
      <c r="F454" s="96">
        <v>-1.0049999999999999</v>
      </c>
      <c r="G454" s="96">
        <v>-5.4340000000000002</v>
      </c>
      <c r="H454" s="96">
        <v>-0.01</v>
      </c>
      <c r="I454" s="96">
        <v>0.71099999999999997</v>
      </c>
    </row>
    <row r="455" spans="2:9">
      <c r="B455" s="307"/>
      <c r="C455" s="166">
        <v>23</v>
      </c>
      <c r="D455" s="96">
        <v>4.2999999999999997E-2</v>
      </c>
      <c r="E455" s="96">
        <v>0.25800000000000001</v>
      </c>
      <c r="F455" s="96">
        <v>-0.996</v>
      </c>
      <c r="G455" s="96">
        <v>-5.3819999999999997</v>
      </c>
      <c r="H455" s="96">
        <v>-2E-3</v>
      </c>
      <c r="I455" s="96">
        <v>-0.745</v>
      </c>
    </row>
    <row r="456" spans="2:9">
      <c r="B456" s="307"/>
      <c r="C456" s="166">
        <v>24</v>
      </c>
      <c r="D456" s="96">
        <v>0</v>
      </c>
      <c r="E456" s="96">
        <v>0.26</v>
      </c>
      <c r="F456" s="96">
        <v>-0.83399999999999996</v>
      </c>
      <c r="G456" s="96">
        <v>-4.5069999999999997</v>
      </c>
      <c r="H456" s="96">
        <v>1E-3</v>
      </c>
      <c r="I456" s="96">
        <v>-4.0000000000000001E-3</v>
      </c>
    </row>
    <row r="457" spans="2:9">
      <c r="B457" s="307"/>
      <c r="C457" s="166">
        <v>25</v>
      </c>
      <c r="D457" s="96">
        <v>1E-3</v>
      </c>
      <c r="E457" s="96">
        <v>-3.5470000000000002</v>
      </c>
      <c r="F457" s="96">
        <v>1.2230000000000001</v>
      </c>
      <c r="G457" s="96">
        <v>6.6589999999999998</v>
      </c>
      <c r="H457" s="96">
        <v>2E-3</v>
      </c>
      <c r="I457" s="96">
        <v>-1.2999999999999999E-2</v>
      </c>
    </row>
    <row r="458" spans="2:9">
      <c r="B458" s="308"/>
      <c r="C458" s="166">
        <v>30</v>
      </c>
      <c r="D458" s="96">
        <v>-1E-3</v>
      </c>
      <c r="E458" s="96">
        <v>25.300999999999998</v>
      </c>
      <c r="F458" s="96">
        <v>-3.5000000000000003E-2</v>
      </c>
      <c r="G458" s="96">
        <v>-0.23899999999999999</v>
      </c>
      <c r="H458" s="96">
        <v>-1E-3</v>
      </c>
      <c r="I458" s="96">
        <v>8.9999999999999993E-3</v>
      </c>
    </row>
    <row r="459" spans="2:9">
      <c r="B459" s="306">
        <v>3711</v>
      </c>
      <c r="C459" s="166">
        <v>14</v>
      </c>
      <c r="D459" s="96">
        <v>-7.0000000000000007E-2</v>
      </c>
      <c r="E459" s="96">
        <v>12.645</v>
      </c>
      <c r="F459" s="96">
        <v>-0.39100000000000001</v>
      </c>
      <c r="G459" s="96">
        <v>-2.2040000000000002</v>
      </c>
      <c r="H459" s="96">
        <v>-4.0000000000000001E-3</v>
      </c>
      <c r="I459" s="96">
        <v>1.2310000000000001</v>
      </c>
    </row>
    <row r="460" spans="2:9">
      <c r="B460" s="307"/>
      <c r="C460" s="166">
        <v>15</v>
      </c>
      <c r="D460" s="96">
        <v>-7.0000000000000007E-2</v>
      </c>
      <c r="E460" s="96">
        <v>14.574</v>
      </c>
      <c r="F460" s="96">
        <v>0.29899999999999999</v>
      </c>
      <c r="G460" s="96">
        <v>1.5760000000000001</v>
      </c>
      <c r="H460" s="96">
        <v>-2E-3</v>
      </c>
      <c r="I460" s="96">
        <v>1.23</v>
      </c>
    </row>
    <row r="461" spans="2:9">
      <c r="B461" s="307"/>
      <c r="C461" s="166">
        <v>16</v>
      </c>
      <c r="D461" s="96">
        <v>6.9000000000000006E-2</v>
      </c>
      <c r="E461" s="96">
        <v>12.904999999999999</v>
      </c>
      <c r="F461" s="96">
        <v>-0.36399999999999999</v>
      </c>
      <c r="G461" s="96">
        <v>-2.0550000000000002</v>
      </c>
      <c r="H461" s="96">
        <v>0</v>
      </c>
      <c r="I461" s="96">
        <v>-1.212</v>
      </c>
    </row>
    <row r="462" spans="2:9">
      <c r="B462" s="307"/>
      <c r="C462" s="166">
        <v>17</v>
      </c>
      <c r="D462" s="96">
        <v>6.9000000000000006E-2</v>
      </c>
      <c r="E462" s="96">
        <v>14.835000000000001</v>
      </c>
      <c r="F462" s="96">
        <v>0.32600000000000001</v>
      </c>
      <c r="G462" s="96">
        <v>1.726</v>
      </c>
      <c r="H462" s="96">
        <v>2E-3</v>
      </c>
      <c r="I462" s="96">
        <v>-1.2130000000000001</v>
      </c>
    </row>
    <row r="463" spans="2:9">
      <c r="B463" s="307"/>
      <c r="C463" s="166">
        <v>18</v>
      </c>
      <c r="D463" s="96">
        <v>-2.1999999999999999E-2</v>
      </c>
      <c r="E463" s="96">
        <v>10.484</v>
      </c>
      <c r="F463" s="96">
        <v>-1.1870000000000001</v>
      </c>
      <c r="G463" s="96">
        <v>-6.5629999999999997</v>
      </c>
      <c r="H463" s="96">
        <v>-5.0000000000000001E-3</v>
      </c>
      <c r="I463" s="96">
        <v>0.378</v>
      </c>
    </row>
    <row r="464" spans="2:9">
      <c r="B464" s="307"/>
      <c r="C464" s="166">
        <v>19</v>
      </c>
      <c r="D464" s="96">
        <v>-2.1000000000000001E-2</v>
      </c>
      <c r="E464" s="96">
        <v>16.917000000000002</v>
      </c>
      <c r="F464" s="96">
        <v>1.113</v>
      </c>
      <c r="G464" s="96">
        <v>6.04</v>
      </c>
      <c r="H464" s="96">
        <v>2E-3</v>
      </c>
      <c r="I464" s="96">
        <v>0.373</v>
      </c>
    </row>
    <row r="465" spans="2:9">
      <c r="B465" s="307"/>
      <c r="C465" s="166">
        <v>20</v>
      </c>
      <c r="D465" s="96">
        <v>0.02</v>
      </c>
      <c r="E465" s="96">
        <v>10.563000000000001</v>
      </c>
      <c r="F465" s="96">
        <v>-1.1779999999999999</v>
      </c>
      <c r="G465" s="96">
        <v>-6.5179999999999998</v>
      </c>
      <c r="H465" s="96">
        <v>-4.0000000000000001E-3</v>
      </c>
      <c r="I465" s="96">
        <v>-0.35499999999999998</v>
      </c>
    </row>
    <row r="466" spans="2:9">
      <c r="B466" s="307"/>
      <c r="C466" s="166">
        <v>21</v>
      </c>
      <c r="D466" s="96">
        <v>2.1000000000000001E-2</v>
      </c>
      <c r="E466" s="96">
        <v>16.995000000000001</v>
      </c>
      <c r="F466" s="96">
        <v>1.121</v>
      </c>
      <c r="G466" s="96">
        <v>6.0839999999999996</v>
      </c>
      <c r="H466" s="96">
        <v>3.0000000000000001E-3</v>
      </c>
      <c r="I466" s="96">
        <v>-0.36</v>
      </c>
    </row>
    <row r="467" spans="2:9">
      <c r="B467" s="307"/>
      <c r="C467" s="166">
        <v>22</v>
      </c>
      <c r="D467" s="96">
        <v>-4.2000000000000003E-2</v>
      </c>
      <c r="E467" s="96">
        <v>-3.8610000000000002</v>
      </c>
      <c r="F467" s="96">
        <v>-0.98099999999999998</v>
      </c>
      <c r="G467" s="96">
        <v>-5.3529999999999998</v>
      </c>
      <c r="H467" s="96">
        <v>-7.0000000000000001E-3</v>
      </c>
      <c r="I467" s="96">
        <v>0.74099999999999999</v>
      </c>
    </row>
    <row r="468" spans="2:9">
      <c r="B468" s="307"/>
      <c r="C468" s="166">
        <v>23</v>
      </c>
      <c r="D468" s="96">
        <v>4.2000000000000003E-2</v>
      </c>
      <c r="E468" s="96">
        <v>-3.7010000000000001</v>
      </c>
      <c r="F468" s="96">
        <v>-0.97299999999999998</v>
      </c>
      <c r="G468" s="96">
        <v>-5.3070000000000004</v>
      </c>
      <c r="H468" s="96">
        <v>-5.0000000000000001E-3</v>
      </c>
      <c r="I468" s="96">
        <v>-0.73499999999999999</v>
      </c>
    </row>
    <row r="469" spans="2:9">
      <c r="B469" s="307"/>
      <c r="C469" s="166">
        <v>24</v>
      </c>
      <c r="D469" s="96">
        <v>0</v>
      </c>
      <c r="E469" s="96">
        <v>-2.8580000000000001</v>
      </c>
      <c r="F469" s="96">
        <v>-0.81200000000000006</v>
      </c>
      <c r="G469" s="96">
        <v>-4.431</v>
      </c>
      <c r="H469" s="96">
        <v>1E-3</v>
      </c>
      <c r="I469" s="96">
        <v>-8.0000000000000002E-3</v>
      </c>
    </row>
    <row r="470" spans="2:9">
      <c r="B470" s="307"/>
      <c r="C470" s="166">
        <v>25</v>
      </c>
      <c r="D470" s="96">
        <v>1E-3</v>
      </c>
      <c r="E470" s="96">
        <v>3.2069999999999999</v>
      </c>
      <c r="F470" s="96">
        <v>1.254</v>
      </c>
      <c r="G470" s="96">
        <v>6.7649999999999997</v>
      </c>
      <c r="H470" s="96">
        <v>1E-3</v>
      </c>
      <c r="I470" s="96">
        <v>-1.9E-2</v>
      </c>
    </row>
    <row r="471" spans="2:9">
      <c r="B471" s="308"/>
      <c r="C471" s="166">
        <v>30</v>
      </c>
      <c r="D471" s="96">
        <v>-1E-3</v>
      </c>
      <c r="E471" s="96">
        <v>19.154</v>
      </c>
      <c r="F471" s="96">
        <v>-4.4999999999999998E-2</v>
      </c>
      <c r="G471" s="96">
        <v>-0.33500000000000002</v>
      </c>
      <c r="H471" s="96">
        <v>-1E-3</v>
      </c>
      <c r="I471" s="96">
        <v>1.4E-2</v>
      </c>
    </row>
    <row r="472" spans="2:9">
      <c r="B472" s="306">
        <v>3720</v>
      </c>
      <c r="C472" s="166">
        <v>14</v>
      </c>
      <c r="D472" s="96">
        <v>-7.0000000000000007E-2</v>
      </c>
      <c r="E472" s="96">
        <v>12.305999999999999</v>
      </c>
      <c r="F472" s="96">
        <v>-0.41599999999999998</v>
      </c>
      <c r="G472" s="96">
        <v>-2.2629999999999999</v>
      </c>
      <c r="H472" s="96">
        <v>4.0000000000000001E-3</v>
      </c>
      <c r="I472" s="96">
        <v>1.2310000000000001</v>
      </c>
    </row>
    <row r="473" spans="2:9">
      <c r="B473" s="307"/>
      <c r="C473" s="166">
        <v>15</v>
      </c>
      <c r="D473" s="96">
        <v>-7.0000000000000007E-2</v>
      </c>
      <c r="E473" s="96">
        <v>10.315</v>
      </c>
      <c r="F473" s="96">
        <v>0.27700000000000002</v>
      </c>
      <c r="G473" s="96">
        <v>1.5109999999999999</v>
      </c>
      <c r="H473" s="96">
        <v>6.0000000000000001E-3</v>
      </c>
      <c r="I473" s="96">
        <v>1.224</v>
      </c>
    </row>
    <row r="474" spans="2:9">
      <c r="B474" s="307"/>
      <c r="C474" s="166">
        <v>16</v>
      </c>
      <c r="D474" s="96">
        <v>6.9000000000000006E-2</v>
      </c>
      <c r="E474" s="96">
        <v>12.247999999999999</v>
      </c>
      <c r="F474" s="96">
        <v>-0.38800000000000001</v>
      </c>
      <c r="G474" s="96">
        <v>-2.1150000000000002</v>
      </c>
      <c r="H474" s="96">
        <v>-5.0000000000000001E-3</v>
      </c>
      <c r="I474" s="96">
        <v>-1.204</v>
      </c>
    </row>
    <row r="475" spans="2:9">
      <c r="B475" s="307"/>
      <c r="C475" s="166">
        <v>17</v>
      </c>
      <c r="D475" s="96">
        <v>6.9000000000000006E-2</v>
      </c>
      <c r="E475" s="96">
        <v>10.257</v>
      </c>
      <c r="F475" s="96">
        <v>0.30499999999999999</v>
      </c>
      <c r="G475" s="96">
        <v>1.659</v>
      </c>
      <c r="H475" s="96">
        <v>-3.0000000000000001E-3</v>
      </c>
      <c r="I475" s="96">
        <v>-1.2110000000000001</v>
      </c>
    </row>
    <row r="476" spans="2:9">
      <c r="B476" s="307"/>
      <c r="C476" s="166">
        <v>18</v>
      </c>
      <c r="D476" s="96">
        <v>-2.1999999999999999E-2</v>
      </c>
      <c r="E476" s="96">
        <v>14.608000000000001</v>
      </c>
      <c r="F476" s="96">
        <v>-1.214</v>
      </c>
      <c r="G476" s="96">
        <v>-6.6139999999999999</v>
      </c>
      <c r="H476" s="96">
        <v>-1E-3</v>
      </c>
      <c r="I476" s="96">
        <v>0.38600000000000001</v>
      </c>
    </row>
    <row r="477" spans="2:9">
      <c r="B477" s="307"/>
      <c r="C477" s="166">
        <v>19</v>
      </c>
      <c r="D477" s="96">
        <v>-2.1000000000000001E-2</v>
      </c>
      <c r="E477" s="96">
        <v>7.9720000000000004</v>
      </c>
      <c r="F477" s="96">
        <v>1.095</v>
      </c>
      <c r="G477" s="96">
        <v>5.9660000000000002</v>
      </c>
      <c r="H477" s="96">
        <v>5.0000000000000001E-3</v>
      </c>
      <c r="I477" s="96">
        <v>0.36399999999999999</v>
      </c>
    </row>
    <row r="478" spans="2:9">
      <c r="B478" s="307"/>
      <c r="C478" s="166">
        <v>20</v>
      </c>
      <c r="D478" s="96">
        <v>0.02</v>
      </c>
      <c r="E478" s="96">
        <v>14.590999999999999</v>
      </c>
      <c r="F478" s="96">
        <v>-1.206</v>
      </c>
      <c r="G478" s="96">
        <v>-6.57</v>
      </c>
      <c r="H478" s="96">
        <v>-4.0000000000000001E-3</v>
      </c>
      <c r="I478" s="96">
        <v>-0.34499999999999997</v>
      </c>
    </row>
    <row r="479" spans="2:9">
      <c r="B479" s="307"/>
      <c r="C479" s="166">
        <v>21</v>
      </c>
      <c r="D479" s="96">
        <v>2.1000000000000001E-2</v>
      </c>
      <c r="E479" s="96">
        <v>7.9539999999999997</v>
      </c>
      <c r="F479" s="96">
        <v>1.103</v>
      </c>
      <c r="G479" s="96">
        <v>6.01</v>
      </c>
      <c r="H479" s="96">
        <v>3.0000000000000001E-3</v>
      </c>
      <c r="I479" s="96">
        <v>-0.36599999999999999</v>
      </c>
    </row>
    <row r="480" spans="2:9">
      <c r="B480" s="307"/>
      <c r="C480" s="166">
        <v>22</v>
      </c>
      <c r="D480" s="96">
        <v>-4.2999999999999997E-2</v>
      </c>
      <c r="E480" s="96">
        <v>2.3340000000000001</v>
      </c>
      <c r="F480" s="96">
        <v>-0.97599999999999998</v>
      </c>
      <c r="G480" s="96">
        <v>-5.3170000000000002</v>
      </c>
      <c r="H480" s="96">
        <v>-3.0000000000000001E-3</v>
      </c>
      <c r="I480" s="96">
        <v>0.753</v>
      </c>
    </row>
    <row r="481" spans="2:9">
      <c r="B481" s="307"/>
      <c r="C481" s="166">
        <v>23</v>
      </c>
      <c r="D481" s="96">
        <v>4.1000000000000002E-2</v>
      </c>
      <c r="E481" s="96">
        <v>2.3570000000000002</v>
      </c>
      <c r="F481" s="96">
        <v>-0.96799999999999997</v>
      </c>
      <c r="G481" s="96">
        <v>-5.2720000000000002</v>
      </c>
      <c r="H481" s="96">
        <v>-8.0000000000000002E-3</v>
      </c>
      <c r="I481" s="96">
        <v>-0.71899999999999997</v>
      </c>
    </row>
    <row r="482" spans="2:9">
      <c r="B482" s="307"/>
      <c r="C482" s="166">
        <v>24</v>
      </c>
      <c r="D482" s="96">
        <v>1E-3</v>
      </c>
      <c r="E482" s="96">
        <v>2.1850000000000001</v>
      </c>
      <c r="F482" s="96">
        <v>-0.80700000000000005</v>
      </c>
      <c r="G482" s="96">
        <v>-4.4000000000000004</v>
      </c>
      <c r="H482" s="96">
        <v>1E-3</v>
      </c>
      <c r="I482" s="96">
        <v>-0.01</v>
      </c>
    </row>
    <row r="483" spans="2:9">
      <c r="B483" s="307"/>
      <c r="C483" s="166">
        <v>25</v>
      </c>
      <c r="D483" s="96">
        <v>1E-3</v>
      </c>
      <c r="E483" s="96">
        <v>-3.7160000000000002</v>
      </c>
      <c r="F483" s="96">
        <v>1.2450000000000001</v>
      </c>
      <c r="G483" s="96">
        <v>6.7690000000000001</v>
      </c>
      <c r="H483" s="96">
        <v>2E-3</v>
      </c>
      <c r="I483" s="96">
        <v>-2.1000000000000001E-2</v>
      </c>
    </row>
    <row r="484" spans="2:9">
      <c r="B484" s="308"/>
      <c r="C484" s="166">
        <v>30</v>
      </c>
      <c r="D484" s="96">
        <v>-1E-3</v>
      </c>
      <c r="E484" s="96">
        <v>15.605</v>
      </c>
      <c r="F484" s="96">
        <v>-7.8E-2</v>
      </c>
      <c r="G484" s="96">
        <v>-0.42499999999999999</v>
      </c>
      <c r="H484" s="96">
        <v>1E-3</v>
      </c>
      <c r="I484" s="96">
        <v>1.4999999999999999E-2</v>
      </c>
    </row>
    <row r="485" spans="2:9">
      <c r="B485" s="306">
        <v>3729</v>
      </c>
      <c r="C485" s="166">
        <v>14</v>
      </c>
      <c r="D485" s="96">
        <v>-7.0000000000000007E-2</v>
      </c>
      <c r="E485" s="96">
        <v>11.68</v>
      </c>
      <c r="F485" s="96">
        <v>-0.41</v>
      </c>
      <c r="G485" s="96">
        <v>-2.2549999999999999</v>
      </c>
      <c r="H485" s="96">
        <v>7.0000000000000001E-3</v>
      </c>
      <c r="I485" s="96">
        <v>1.2170000000000001</v>
      </c>
    </row>
    <row r="486" spans="2:9">
      <c r="B486" s="307"/>
      <c r="C486" s="166">
        <v>15</v>
      </c>
      <c r="D486" s="96">
        <v>-6.9000000000000006E-2</v>
      </c>
      <c r="E486" s="96">
        <v>13.465999999999999</v>
      </c>
      <c r="F486" s="96">
        <v>0.27600000000000002</v>
      </c>
      <c r="G486" s="96">
        <v>1.51</v>
      </c>
      <c r="H486" s="96">
        <v>0.01</v>
      </c>
      <c r="I486" s="96">
        <v>1.2050000000000001</v>
      </c>
    </row>
    <row r="487" spans="2:9">
      <c r="B487" s="307"/>
      <c r="C487" s="166">
        <v>16</v>
      </c>
      <c r="D487" s="96">
        <v>6.8000000000000005E-2</v>
      </c>
      <c r="E487" s="96">
        <v>11.798</v>
      </c>
      <c r="F487" s="96">
        <v>-0.38300000000000001</v>
      </c>
      <c r="G487" s="96">
        <v>-2.1040000000000001</v>
      </c>
      <c r="H487" s="96">
        <v>-1.2E-2</v>
      </c>
      <c r="I487" s="96">
        <v>-1.1850000000000001</v>
      </c>
    </row>
    <row r="488" spans="2:9">
      <c r="B488" s="307"/>
      <c r="C488" s="166">
        <v>17</v>
      </c>
      <c r="D488" s="96">
        <v>6.9000000000000006E-2</v>
      </c>
      <c r="E488" s="96">
        <v>13.584</v>
      </c>
      <c r="F488" s="96">
        <v>0.30399999999999999</v>
      </c>
      <c r="G488" s="96">
        <v>1.661</v>
      </c>
      <c r="H488" s="96">
        <v>-0.01</v>
      </c>
      <c r="I488" s="96">
        <v>-1.1970000000000001</v>
      </c>
    </row>
    <row r="489" spans="2:9">
      <c r="B489" s="307"/>
      <c r="C489" s="166">
        <v>18</v>
      </c>
      <c r="D489" s="96">
        <v>-2.1999999999999999E-2</v>
      </c>
      <c r="E489" s="96">
        <v>9.6379999999999999</v>
      </c>
      <c r="F489" s="96">
        <v>-1.202</v>
      </c>
      <c r="G489" s="96">
        <v>-6.5949999999999998</v>
      </c>
      <c r="H489" s="96">
        <v>-3.0000000000000001E-3</v>
      </c>
      <c r="I489" s="96">
        <v>0.39</v>
      </c>
    </row>
    <row r="490" spans="2:9">
      <c r="B490" s="307"/>
      <c r="C490" s="166">
        <v>19</v>
      </c>
      <c r="D490" s="96">
        <v>-0.02</v>
      </c>
      <c r="E490" s="96">
        <v>15.590999999999999</v>
      </c>
      <c r="F490" s="96">
        <v>1.087</v>
      </c>
      <c r="G490" s="96">
        <v>5.9550000000000001</v>
      </c>
      <c r="H490" s="96">
        <v>6.0000000000000001E-3</v>
      </c>
      <c r="I490" s="96">
        <v>0.35</v>
      </c>
    </row>
    <row r="491" spans="2:9">
      <c r="B491" s="307"/>
      <c r="C491" s="166">
        <v>20</v>
      </c>
      <c r="D491" s="96">
        <v>1.9E-2</v>
      </c>
      <c r="E491" s="96">
        <v>9.673</v>
      </c>
      <c r="F491" s="96">
        <v>-1.194</v>
      </c>
      <c r="G491" s="96">
        <v>-6.55</v>
      </c>
      <c r="H491" s="96">
        <v>-8.9999999999999993E-3</v>
      </c>
      <c r="I491" s="96">
        <v>-0.33</v>
      </c>
    </row>
    <row r="492" spans="2:9">
      <c r="B492" s="307"/>
      <c r="C492" s="166">
        <v>21</v>
      </c>
      <c r="D492" s="96">
        <v>2.1000000000000001E-2</v>
      </c>
      <c r="E492" s="96">
        <v>15.627000000000001</v>
      </c>
      <c r="F492" s="96">
        <v>1.095</v>
      </c>
      <c r="G492" s="96">
        <v>6.0010000000000003</v>
      </c>
      <c r="H492" s="96">
        <v>0</v>
      </c>
      <c r="I492" s="96">
        <v>-0.371</v>
      </c>
    </row>
    <row r="493" spans="2:9">
      <c r="B493" s="307"/>
      <c r="C493" s="166">
        <v>22</v>
      </c>
      <c r="D493" s="96">
        <v>-4.2999999999999997E-2</v>
      </c>
      <c r="E493" s="96">
        <v>-3.1160000000000001</v>
      </c>
      <c r="F493" s="96">
        <v>-0.99</v>
      </c>
      <c r="G493" s="96">
        <v>-5.4139999999999997</v>
      </c>
      <c r="H493" s="96">
        <v>-1E-3</v>
      </c>
      <c r="I493" s="96">
        <v>0.75900000000000001</v>
      </c>
    </row>
    <row r="494" spans="2:9">
      <c r="B494" s="307"/>
      <c r="C494" s="166">
        <v>23</v>
      </c>
      <c r="D494" s="96">
        <v>0.04</v>
      </c>
      <c r="E494" s="96">
        <v>-3.0259999999999998</v>
      </c>
      <c r="F494" s="96">
        <v>-0.98099999999999998</v>
      </c>
      <c r="G494" s="96">
        <v>-5.3659999999999997</v>
      </c>
      <c r="H494" s="96">
        <v>-1.2999999999999999E-2</v>
      </c>
      <c r="I494" s="96">
        <v>-0.69399999999999995</v>
      </c>
    </row>
    <row r="495" spans="2:9">
      <c r="B495" s="307"/>
      <c r="C495" s="166">
        <v>24</v>
      </c>
      <c r="D495" s="96">
        <v>1E-3</v>
      </c>
      <c r="E495" s="96">
        <v>-2.42</v>
      </c>
      <c r="F495" s="96">
        <v>-0.81599999999999995</v>
      </c>
      <c r="G495" s="96">
        <v>-4.4649999999999999</v>
      </c>
      <c r="H495" s="96">
        <v>0</v>
      </c>
      <c r="I495" s="96">
        <v>-1.0999999999999999E-2</v>
      </c>
    </row>
    <row r="496" spans="2:9">
      <c r="B496" s="307"/>
      <c r="C496" s="166">
        <v>25</v>
      </c>
      <c r="D496" s="96">
        <v>1E-3</v>
      </c>
      <c r="E496" s="96">
        <v>2.6749999999999998</v>
      </c>
      <c r="F496" s="96">
        <v>1.2529999999999999</v>
      </c>
      <c r="G496" s="96">
        <v>6.7809999999999997</v>
      </c>
      <c r="H496" s="96">
        <v>2E-3</v>
      </c>
      <c r="I496" s="96">
        <v>-2.5999999999999999E-2</v>
      </c>
    </row>
    <row r="497" spans="2:9">
      <c r="B497" s="308"/>
      <c r="C497" s="166">
        <v>30</v>
      </c>
      <c r="D497" s="96">
        <v>-1E-3</v>
      </c>
      <c r="E497" s="96">
        <v>17.547000000000001</v>
      </c>
      <c r="F497" s="96">
        <v>-7.4999999999999997E-2</v>
      </c>
      <c r="G497" s="96">
        <v>-0.41899999999999998</v>
      </c>
      <c r="H497" s="96">
        <v>-2E-3</v>
      </c>
      <c r="I497" s="96">
        <v>1.4E-2</v>
      </c>
    </row>
    <row r="498" spans="2:9">
      <c r="B498" s="306">
        <v>3738</v>
      </c>
      <c r="C498" s="166">
        <v>14</v>
      </c>
      <c r="D498" s="96">
        <v>-6.8000000000000005E-2</v>
      </c>
      <c r="E498" s="96">
        <v>13.037000000000001</v>
      </c>
      <c r="F498" s="96">
        <v>-0.40500000000000003</v>
      </c>
      <c r="G498" s="96">
        <v>-2.2309999999999999</v>
      </c>
      <c r="H498" s="96">
        <v>1.4E-2</v>
      </c>
      <c r="I498" s="96">
        <v>1.194</v>
      </c>
    </row>
    <row r="499" spans="2:9">
      <c r="B499" s="307"/>
      <c r="C499" s="166">
        <v>15</v>
      </c>
      <c r="D499" s="96">
        <v>-6.7000000000000004E-2</v>
      </c>
      <c r="E499" s="96">
        <v>11.271000000000001</v>
      </c>
      <c r="F499" s="96">
        <v>0.28599999999999998</v>
      </c>
      <c r="G499" s="96">
        <v>1.5309999999999999</v>
      </c>
      <c r="H499" s="96">
        <v>1.6E-2</v>
      </c>
      <c r="I499" s="96">
        <v>1.1759999999999999</v>
      </c>
    </row>
    <row r="500" spans="2:9">
      <c r="B500" s="307"/>
      <c r="C500" s="166">
        <v>16</v>
      </c>
      <c r="D500" s="96">
        <v>6.6000000000000003E-2</v>
      </c>
      <c r="E500" s="96">
        <v>13.028</v>
      </c>
      <c r="F500" s="96">
        <v>-0.377</v>
      </c>
      <c r="G500" s="96">
        <v>-2.08</v>
      </c>
      <c r="H500" s="96">
        <v>-1.6E-2</v>
      </c>
      <c r="I500" s="96">
        <v>-1.153</v>
      </c>
    </row>
    <row r="501" spans="2:9">
      <c r="B501" s="307"/>
      <c r="C501" s="166">
        <v>17</v>
      </c>
      <c r="D501" s="96">
        <v>6.7000000000000004E-2</v>
      </c>
      <c r="E501" s="96">
        <v>11.260999999999999</v>
      </c>
      <c r="F501" s="96">
        <v>0.314</v>
      </c>
      <c r="G501" s="96">
        <v>1.6819999999999999</v>
      </c>
      <c r="H501" s="96">
        <v>-1.4E-2</v>
      </c>
      <c r="I501" s="96">
        <v>-1.171</v>
      </c>
    </row>
    <row r="502" spans="2:9">
      <c r="B502" s="307"/>
      <c r="C502" s="166">
        <v>18</v>
      </c>
      <c r="D502" s="96">
        <v>-2.1999999999999999E-2</v>
      </c>
      <c r="E502" s="96">
        <v>15.095000000000001</v>
      </c>
      <c r="F502" s="96">
        <v>-1.2010000000000001</v>
      </c>
      <c r="G502" s="96">
        <v>-6.5659999999999998</v>
      </c>
      <c r="H502" s="96">
        <v>1E-3</v>
      </c>
      <c r="I502" s="96">
        <v>0.39300000000000002</v>
      </c>
    </row>
    <row r="503" spans="2:9">
      <c r="B503" s="307"/>
      <c r="C503" s="166">
        <v>19</v>
      </c>
      <c r="D503" s="96">
        <v>-1.9E-2</v>
      </c>
      <c r="E503" s="96">
        <v>9.2070000000000007</v>
      </c>
      <c r="F503" s="96">
        <v>1.1020000000000001</v>
      </c>
      <c r="G503" s="96">
        <v>5.9720000000000004</v>
      </c>
      <c r="H503" s="96">
        <v>8.0000000000000002E-3</v>
      </c>
      <c r="I503" s="96">
        <v>0.33500000000000002</v>
      </c>
    </row>
    <row r="504" spans="2:9">
      <c r="B504" s="307"/>
      <c r="C504" s="166">
        <v>20</v>
      </c>
      <c r="D504" s="96">
        <v>1.7999999999999999E-2</v>
      </c>
      <c r="E504" s="96">
        <v>15.092000000000001</v>
      </c>
      <c r="F504" s="96">
        <v>-1.1930000000000001</v>
      </c>
      <c r="G504" s="96">
        <v>-6.5209999999999999</v>
      </c>
      <c r="H504" s="96">
        <v>-8.0000000000000002E-3</v>
      </c>
      <c r="I504" s="96">
        <v>-0.312</v>
      </c>
    </row>
    <row r="505" spans="2:9">
      <c r="B505" s="307"/>
      <c r="C505" s="166">
        <v>21</v>
      </c>
      <c r="D505" s="96">
        <v>2.1000000000000001E-2</v>
      </c>
      <c r="E505" s="96">
        <v>9.2040000000000006</v>
      </c>
      <c r="F505" s="96">
        <v>1.1100000000000001</v>
      </c>
      <c r="G505" s="96">
        <v>6.0170000000000003</v>
      </c>
      <c r="H505" s="96">
        <v>-1E-3</v>
      </c>
      <c r="I505" s="96">
        <v>-0.37</v>
      </c>
    </row>
    <row r="506" spans="2:9">
      <c r="B506" s="307"/>
      <c r="C506" s="166">
        <v>22</v>
      </c>
      <c r="D506" s="96">
        <v>-4.2999999999999997E-2</v>
      </c>
      <c r="E506" s="96">
        <v>2.9380000000000002</v>
      </c>
      <c r="F506" s="96">
        <v>-0.99199999999999999</v>
      </c>
      <c r="G506" s="96">
        <v>-5.3979999999999997</v>
      </c>
      <c r="H506" s="96">
        <v>4.0000000000000001E-3</v>
      </c>
      <c r="I506" s="96">
        <v>0.75600000000000001</v>
      </c>
    </row>
    <row r="507" spans="2:9">
      <c r="B507" s="307"/>
      <c r="C507" s="166">
        <v>23</v>
      </c>
      <c r="D507" s="96">
        <v>3.7999999999999999E-2</v>
      </c>
      <c r="E507" s="96">
        <v>2.9740000000000002</v>
      </c>
      <c r="F507" s="96">
        <v>-0.98299999999999998</v>
      </c>
      <c r="G507" s="96">
        <v>-5.35</v>
      </c>
      <c r="H507" s="96">
        <v>-1.6E-2</v>
      </c>
      <c r="I507" s="96">
        <v>-0.66100000000000003</v>
      </c>
    </row>
    <row r="508" spans="2:9">
      <c r="B508" s="307"/>
      <c r="C508" s="166">
        <v>24</v>
      </c>
      <c r="D508" s="96">
        <v>1E-3</v>
      </c>
      <c r="E508" s="96">
        <v>2.5049999999999999</v>
      </c>
      <c r="F508" s="96">
        <v>-0.81899999999999995</v>
      </c>
      <c r="G508" s="96">
        <v>-4.4539999999999997</v>
      </c>
      <c r="H508" s="96">
        <v>1E-3</v>
      </c>
      <c r="I508" s="96">
        <v>-1.2E-2</v>
      </c>
    </row>
    <row r="509" spans="2:9">
      <c r="B509" s="307"/>
      <c r="C509" s="166">
        <v>25</v>
      </c>
      <c r="D509" s="96">
        <v>2E-3</v>
      </c>
      <c r="E509" s="96">
        <v>-4.5739999999999998</v>
      </c>
      <c r="F509" s="96">
        <v>1.24</v>
      </c>
      <c r="G509" s="96">
        <v>6.7729999999999997</v>
      </c>
      <c r="H509" s="96">
        <v>3.0000000000000001E-3</v>
      </c>
      <c r="I509" s="96">
        <v>-3.2000000000000001E-2</v>
      </c>
    </row>
    <row r="510" spans="2:9">
      <c r="B510" s="308"/>
      <c r="C510" s="166">
        <v>30</v>
      </c>
      <c r="D510" s="96">
        <v>-1E-3</v>
      </c>
      <c r="E510" s="96">
        <v>16.850999999999999</v>
      </c>
      <c r="F510" s="96">
        <v>-6.4000000000000001E-2</v>
      </c>
      <c r="G510" s="96">
        <v>-0.38600000000000001</v>
      </c>
      <c r="H510" s="96">
        <v>0</v>
      </c>
      <c r="I510" s="96">
        <v>1.7000000000000001E-2</v>
      </c>
    </row>
    <row r="511" spans="2:9">
      <c r="B511" s="306">
        <v>3747</v>
      </c>
      <c r="C511" s="166">
        <v>14</v>
      </c>
      <c r="D511" s="96">
        <v>-6.6000000000000003E-2</v>
      </c>
      <c r="E511" s="96">
        <v>7.63</v>
      </c>
      <c r="F511" s="96">
        <v>-0.442</v>
      </c>
      <c r="G511" s="96">
        <v>-2.419</v>
      </c>
      <c r="H511" s="96">
        <v>0.02</v>
      </c>
      <c r="I511" s="96">
        <v>1.1579999999999999</v>
      </c>
    </row>
    <row r="512" spans="2:9">
      <c r="B512" s="307"/>
      <c r="C512" s="166">
        <v>15</v>
      </c>
      <c r="D512" s="96">
        <v>-6.5000000000000002E-2</v>
      </c>
      <c r="E512" s="96">
        <v>9.8719999999999999</v>
      </c>
      <c r="F512" s="96">
        <v>0.221</v>
      </c>
      <c r="G512" s="96">
        <v>1.242</v>
      </c>
      <c r="H512" s="96">
        <v>2.3E-2</v>
      </c>
      <c r="I512" s="96">
        <v>1.135</v>
      </c>
    </row>
    <row r="513" spans="2:9">
      <c r="B513" s="307"/>
      <c r="C513" s="166">
        <v>16</v>
      </c>
      <c r="D513" s="96">
        <v>6.4000000000000001E-2</v>
      </c>
      <c r="E513" s="96">
        <v>7.9989999999999997</v>
      </c>
      <c r="F513" s="96">
        <v>-0.41599999999999998</v>
      </c>
      <c r="G513" s="96">
        <v>-2.2719999999999998</v>
      </c>
      <c r="H513" s="96">
        <v>-1.7999999999999999E-2</v>
      </c>
      <c r="I513" s="96">
        <v>-1.115</v>
      </c>
    </row>
    <row r="514" spans="2:9">
      <c r="B514" s="307"/>
      <c r="C514" s="166">
        <v>17</v>
      </c>
      <c r="D514" s="96">
        <v>6.5000000000000002E-2</v>
      </c>
      <c r="E514" s="96">
        <v>10.241</v>
      </c>
      <c r="F514" s="96">
        <v>0.247</v>
      </c>
      <c r="G514" s="96">
        <v>1.389</v>
      </c>
      <c r="H514" s="96">
        <v>-1.4999999999999999E-2</v>
      </c>
      <c r="I514" s="96">
        <v>-1.1379999999999999</v>
      </c>
    </row>
    <row r="515" spans="2:9">
      <c r="B515" s="307"/>
      <c r="C515" s="166">
        <v>18</v>
      </c>
      <c r="D515" s="96">
        <v>-2.1999999999999999E-2</v>
      </c>
      <c r="E515" s="96">
        <v>5.1429999999999998</v>
      </c>
      <c r="F515" s="96">
        <v>-1.206</v>
      </c>
      <c r="G515" s="96">
        <v>-6.6379999999999999</v>
      </c>
      <c r="H515" s="96">
        <v>3.0000000000000001E-3</v>
      </c>
      <c r="I515" s="96">
        <v>0.38900000000000001</v>
      </c>
    </row>
    <row r="516" spans="2:9">
      <c r="B516" s="307"/>
      <c r="C516" s="166">
        <v>19</v>
      </c>
      <c r="D516" s="96">
        <v>-1.7999999999999999E-2</v>
      </c>
      <c r="E516" s="96">
        <v>12.617000000000001</v>
      </c>
      <c r="F516" s="96">
        <v>1.004</v>
      </c>
      <c r="G516" s="96">
        <v>5.5640000000000001</v>
      </c>
      <c r="H516" s="96">
        <v>1.2999999999999999E-2</v>
      </c>
      <c r="I516" s="96">
        <v>0.313</v>
      </c>
    </row>
    <row r="517" spans="2:9">
      <c r="B517" s="307"/>
      <c r="C517" s="166">
        <v>20</v>
      </c>
      <c r="D517" s="96">
        <v>1.7000000000000001E-2</v>
      </c>
      <c r="E517" s="96">
        <v>5.2539999999999996</v>
      </c>
      <c r="F517" s="96">
        <v>-1.198</v>
      </c>
      <c r="G517" s="96">
        <v>-6.5940000000000003</v>
      </c>
      <c r="H517" s="96">
        <v>-8.0000000000000002E-3</v>
      </c>
      <c r="I517" s="96">
        <v>-0.29299999999999998</v>
      </c>
    </row>
    <row r="518" spans="2:9">
      <c r="B518" s="307"/>
      <c r="C518" s="166">
        <v>21</v>
      </c>
      <c r="D518" s="96">
        <v>2.1000000000000001E-2</v>
      </c>
      <c r="E518" s="96">
        <v>12.728</v>
      </c>
      <c r="F518" s="96">
        <v>1.012</v>
      </c>
      <c r="G518" s="96">
        <v>5.609</v>
      </c>
      <c r="H518" s="96">
        <v>2E-3</v>
      </c>
      <c r="I518" s="96">
        <v>-0.37</v>
      </c>
    </row>
    <row r="519" spans="2:9">
      <c r="B519" s="307"/>
      <c r="C519" s="166">
        <v>22</v>
      </c>
      <c r="D519" s="96">
        <v>-4.2999999999999997E-2</v>
      </c>
      <c r="E519" s="96">
        <v>-1.9690000000000001</v>
      </c>
      <c r="F519" s="96">
        <v>-0.98299999999999998</v>
      </c>
      <c r="G519" s="96">
        <v>-5.41</v>
      </c>
      <c r="H519" s="96">
        <v>5.0000000000000001E-3</v>
      </c>
      <c r="I519" s="96">
        <v>0.747</v>
      </c>
    </row>
    <row r="520" spans="2:9">
      <c r="B520" s="307"/>
      <c r="C520" s="166">
        <v>23</v>
      </c>
      <c r="D520" s="96">
        <v>3.5999999999999997E-2</v>
      </c>
      <c r="E520" s="96">
        <v>-1.758</v>
      </c>
      <c r="F520" s="96">
        <v>-0.97599999999999998</v>
      </c>
      <c r="G520" s="96">
        <v>-5.3659999999999997</v>
      </c>
      <c r="H520" s="96">
        <v>-1.7000000000000001E-2</v>
      </c>
      <c r="I520" s="96">
        <v>-0.623</v>
      </c>
    </row>
    <row r="521" spans="2:9">
      <c r="B521" s="307"/>
      <c r="C521" s="166">
        <v>24</v>
      </c>
      <c r="D521" s="96">
        <v>1E-3</v>
      </c>
      <c r="E521" s="96">
        <v>-1.5189999999999999</v>
      </c>
      <c r="F521" s="96">
        <v>-0.80600000000000005</v>
      </c>
      <c r="G521" s="96">
        <v>-4.4379999999999997</v>
      </c>
      <c r="H521" s="96">
        <v>1E-3</v>
      </c>
      <c r="I521" s="96">
        <v>-1.4999999999999999E-2</v>
      </c>
    </row>
    <row r="522" spans="2:9">
      <c r="B522" s="307"/>
      <c r="C522" s="166">
        <v>25</v>
      </c>
      <c r="D522" s="96">
        <v>2E-3</v>
      </c>
      <c r="E522" s="96">
        <v>2.2090000000000001</v>
      </c>
      <c r="F522" s="96">
        <v>1.264</v>
      </c>
      <c r="G522" s="96">
        <v>6.8689999999999998</v>
      </c>
      <c r="H522" s="96">
        <v>0</v>
      </c>
      <c r="I522" s="96">
        <v>-3.7999999999999999E-2</v>
      </c>
    </row>
    <row r="523" spans="2:9">
      <c r="B523" s="308"/>
      <c r="C523" s="166">
        <v>30</v>
      </c>
      <c r="D523" s="96">
        <v>-1E-3</v>
      </c>
      <c r="E523" s="96">
        <v>12.260999999999999</v>
      </c>
      <c r="F523" s="96">
        <v>-0.13800000000000001</v>
      </c>
      <c r="G523" s="96">
        <v>-0.73299999999999998</v>
      </c>
      <c r="H523" s="96">
        <v>4.0000000000000001E-3</v>
      </c>
      <c r="I523" s="96">
        <v>1.4E-2</v>
      </c>
    </row>
    <row r="524" spans="2:9">
      <c r="B524" s="306">
        <v>3756</v>
      </c>
      <c r="C524" s="166">
        <v>14</v>
      </c>
      <c r="D524" s="96">
        <v>-6.2E-2</v>
      </c>
      <c r="E524" s="96">
        <v>2.9670000000000001</v>
      </c>
      <c r="F524" s="96">
        <v>-0.433</v>
      </c>
      <c r="G524" s="96">
        <v>-2.3839999999999999</v>
      </c>
      <c r="H524" s="96">
        <v>6.2E-2</v>
      </c>
      <c r="I524" s="96">
        <v>1.093</v>
      </c>
    </row>
    <row r="525" spans="2:9">
      <c r="B525" s="307"/>
      <c r="C525" s="166">
        <v>15</v>
      </c>
      <c r="D525" s="96">
        <v>-6.0999999999999999E-2</v>
      </c>
      <c r="E525" s="96">
        <v>1.069</v>
      </c>
      <c r="F525" s="96">
        <v>0.252</v>
      </c>
      <c r="G525" s="96">
        <v>1.321</v>
      </c>
      <c r="H525" s="96">
        <v>6.0999999999999999E-2</v>
      </c>
      <c r="I525" s="96">
        <v>1.0660000000000001</v>
      </c>
    </row>
    <row r="526" spans="2:9">
      <c r="B526" s="307"/>
      <c r="C526" s="166">
        <v>16</v>
      </c>
      <c r="D526" s="96">
        <v>0.06</v>
      </c>
      <c r="E526" s="96">
        <v>3.0720000000000001</v>
      </c>
      <c r="F526" s="96">
        <v>-0.39400000000000002</v>
      </c>
      <c r="G526" s="96">
        <v>-2.2040000000000002</v>
      </c>
      <c r="H526" s="96">
        <v>-0.06</v>
      </c>
      <c r="I526" s="96">
        <v>-1.06</v>
      </c>
    </row>
    <row r="527" spans="2:9">
      <c r="B527" s="307"/>
      <c r="C527" s="166">
        <v>17</v>
      </c>
      <c r="D527" s="96">
        <v>6.2E-2</v>
      </c>
      <c r="E527" s="96">
        <v>1.175</v>
      </c>
      <c r="F527" s="96">
        <v>0.28999999999999998</v>
      </c>
      <c r="G527" s="96">
        <v>1.502</v>
      </c>
      <c r="H527" s="96">
        <v>-6.2E-2</v>
      </c>
      <c r="I527" s="96">
        <v>-1.087</v>
      </c>
    </row>
    <row r="528" spans="2:9">
      <c r="B528" s="307"/>
      <c r="C528" s="166">
        <v>18</v>
      </c>
      <c r="D528" s="96">
        <v>-2.1000000000000001E-2</v>
      </c>
      <c r="E528" s="96">
        <v>5.218</v>
      </c>
      <c r="F528" s="96">
        <v>-1.218</v>
      </c>
      <c r="G528" s="96">
        <v>-6.6440000000000001</v>
      </c>
      <c r="H528" s="96">
        <v>2.1000000000000001E-2</v>
      </c>
      <c r="I528" s="96">
        <v>0.371</v>
      </c>
    </row>
    <row r="529" spans="2:9">
      <c r="B529" s="307"/>
      <c r="C529" s="166">
        <v>19</v>
      </c>
      <c r="D529" s="96">
        <v>-1.6E-2</v>
      </c>
      <c r="E529" s="96">
        <v>-1.1080000000000001</v>
      </c>
      <c r="F529" s="96">
        <v>1.0640000000000001</v>
      </c>
      <c r="G529" s="96">
        <v>5.7080000000000002</v>
      </c>
      <c r="H529" s="96">
        <v>1.6E-2</v>
      </c>
      <c r="I529" s="96">
        <v>0.28100000000000003</v>
      </c>
    </row>
    <row r="530" spans="2:9">
      <c r="B530" s="307"/>
      <c r="C530" s="166">
        <v>20</v>
      </c>
      <c r="D530" s="96">
        <v>1.6E-2</v>
      </c>
      <c r="E530" s="96">
        <v>5.2489999999999997</v>
      </c>
      <c r="F530" s="96">
        <v>-1.206</v>
      </c>
      <c r="G530" s="96">
        <v>-6.59</v>
      </c>
      <c r="H530" s="96">
        <v>-1.6E-2</v>
      </c>
      <c r="I530" s="96">
        <v>-0.27500000000000002</v>
      </c>
    </row>
    <row r="531" spans="2:9">
      <c r="B531" s="307"/>
      <c r="C531" s="166">
        <v>21</v>
      </c>
      <c r="D531" s="96">
        <v>2.1000000000000001E-2</v>
      </c>
      <c r="E531" s="96">
        <v>-1.077</v>
      </c>
      <c r="F531" s="96">
        <v>1.075</v>
      </c>
      <c r="G531" s="96">
        <v>5.7619999999999996</v>
      </c>
      <c r="H531" s="96">
        <v>-2.1000000000000001E-2</v>
      </c>
      <c r="I531" s="96">
        <v>-0.36499999999999999</v>
      </c>
    </row>
    <row r="532" spans="2:9">
      <c r="B532" s="307"/>
      <c r="C532" s="166">
        <v>22</v>
      </c>
      <c r="D532" s="96">
        <v>-4.1000000000000002E-2</v>
      </c>
      <c r="E532" s="96">
        <v>4.0460000000000003</v>
      </c>
      <c r="F532" s="96">
        <v>-1.0149999999999999</v>
      </c>
      <c r="G532" s="96">
        <v>-5.4770000000000003</v>
      </c>
      <c r="H532" s="96">
        <v>4.1000000000000002E-2</v>
      </c>
      <c r="I532" s="96">
        <v>0.72399999999999998</v>
      </c>
    </row>
    <row r="533" spans="2:9">
      <c r="B533" s="307"/>
      <c r="C533" s="166">
        <v>23</v>
      </c>
      <c r="D533" s="96">
        <v>3.3000000000000002E-2</v>
      </c>
      <c r="E533" s="96">
        <v>4.0970000000000004</v>
      </c>
      <c r="F533" s="96">
        <v>-1.002</v>
      </c>
      <c r="G533" s="96">
        <v>-5.4180000000000001</v>
      </c>
      <c r="H533" s="96">
        <v>-3.3000000000000002E-2</v>
      </c>
      <c r="I533" s="96">
        <v>-0.58299999999999996</v>
      </c>
    </row>
    <row r="534" spans="2:9">
      <c r="B534" s="307"/>
      <c r="C534" s="166">
        <v>24</v>
      </c>
      <c r="D534" s="96">
        <v>1E-3</v>
      </c>
      <c r="E534" s="96">
        <v>3.593</v>
      </c>
      <c r="F534" s="96">
        <v>-0.83199999999999996</v>
      </c>
      <c r="G534" s="96">
        <v>-4.4909999999999997</v>
      </c>
      <c r="H534" s="96">
        <v>-1E-3</v>
      </c>
      <c r="I534" s="96">
        <v>-1.9E-2</v>
      </c>
    </row>
    <row r="535" spans="2:9">
      <c r="B535" s="307"/>
      <c r="C535" s="166">
        <v>25</v>
      </c>
      <c r="D535" s="96">
        <v>2E-3</v>
      </c>
      <c r="E535" s="96">
        <v>-1.8320000000000001</v>
      </c>
      <c r="F535" s="96">
        <v>1.24</v>
      </c>
      <c r="G535" s="96">
        <v>6.8319999999999999</v>
      </c>
      <c r="H535" s="96">
        <v>-2E-3</v>
      </c>
      <c r="I535" s="96">
        <v>-4.2000000000000003E-2</v>
      </c>
    </row>
    <row r="536" spans="2:9">
      <c r="B536" s="308"/>
      <c r="C536" s="166">
        <v>30</v>
      </c>
      <c r="D536" s="96">
        <v>0</v>
      </c>
      <c r="E536" s="96">
        <v>2.3730000000000002</v>
      </c>
      <c r="F536" s="96">
        <v>-0.10100000000000001</v>
      </c>
      <c r="G536" s="96">
        <v>-0.627</v>
      </c>
      <c r="H536" s="96">
        <v>0</v>
      </c>
      <c r="I536" s="96">
        <v>4.0000000000000001E-3</v>
      </c>
    </row>
    <row r="537" spans="2:9">
      <c r="B537" s="306">
        <v>4028</v>
      </c>
      <c r="C537" s="166">
        <v>14</v>
      </c>
      <c r="D537" s="96">
        <v>-0.27300000000000002</v>
      </c>
      <c r="E537" s="96">
        <v>2.593</v>
      </c>
      <c r="F537" s="96">
        <v>-0.19500000000000001</v>
      </c>
      <c r="G537" s="96">
        <v>-1.464</v>
      </c>
      <c r="H537" s="96">
        <v>0</v>
      </c>
      <c r="I537" s="96">
        <v>2.3330000000000002</v>
      </c>
    </row>
    <row r="538" spans="2:9">
      <c r="B538" s="307"/>
      <c r="C538" s="166">
        <v>15</v>
      </c>
      <c r="D538" s="96">
        <v>-0.25900000000000001</v>
      </c>
      <c r="E538" s="96">
        <v>2.3730000000000002</v>
      </c>
      <c r="F538" s="96">
        <v>-2.1999999999999999E-2</v>
      </c>
      <c r="G538" s="96">
        <v>6.3E-2</v>
      </c>
      <c r="H538" s="96">
        <v>0</v>
      </c>
      <c r="I538" s="96">
        <v>2.2250000000000001</v>
      </c>
    </row>
    <row r="539" spans="2:9">
      <c r="B539" s="307"/>
      <c r="C539" s="166">
        <v>16</v>
      </c>
      <c r="D539" s="96">
        <v>0.27300000000000002</v>
      </c>
      <c r="E539" s="96">
        <v>3.3519999999999999</v>
      </c>
      <c r="F539" s="96">
        <v>-0.20799999999999999</v>
      </c>
      <c r="G539" s="96">
        <v>-1.514</v>
      </c>
      <c r="H539" s="96">
        <v>0</v>
      </c>
      <c r="I539" s="96">
        <v>-2.302</v>
      </c>
    </row>
    <row r="540" spans="2:9">
      <c r="B540" s="307"/>
      <c r="C540" s="166">
        <v>17</v>
      </c>
      <c r="D540" s="96">
        <v>0.28799999999999998</v>
      </c>
      <c r="E540" s="96">
        <v>3.1320000000000001</v>
      </c>
      <c r="F540" s="96">
        <v>-3.5000000000000003E-2</v>
      </c>
      <c r="G540" s="96">
        <v>1.2999999999999999E-2</v>
      </c>
      <c r="H540" s="96">
        <v>0</v>
      </c>
      <c r="I540" s="96">
        <v>-2.41</v>
      </c>
    </row>
    <row r="541" spans="2:9">
      <c r="B541" s="307"/>
      <c r="C541" s="166">
        <v>18</v>
      </c>
      <c r="D541" s="96">
        <v>-9.8000000000000004E-2</v>
      </c>
      <c r="E541" s="96">
        <v>3.1160000000000001</v>
      </c>
      <c r="F541" s="96">
        <v>-0.40200000000000002</v>
      </c>
      <c r="G541" s="96">
        <v>-3.262</v>
      </c>
      <c r="H541" s="96">
        <v>0</v>
      </c>
      <c r="I541" s="96">
        <v>0.83599999999999997</v>
      </c>
    </row>
    <row r="542" spans="2:9">
      <c r="B542" s="307"/>
      <c r="C542" s="166">
        <v>19</v>
      </c>
      <c r="D542" s="96">
        <v>-5.0999999999999997E-2</v>
      </c>
      <c r="E542" s="96">
        <v>2.3820000000000001</v>
      </c>
      <c r="F542" s="96">
        <v>0.17599999999999999</v>
      </c>
      <c r="G542" s="96">
        <v>1.8260000000000001</v>
      </c>
      <c r="H542" s="96">
        <v>0</v>
      </c>
      <c r="I542" s="96">
        <v>0.47699999999999998</v>
      </c>
    </row>
    <row r="543" spans="2:9">
      <c r="B543" s="307"/>
      <c r="C543" s="166">
        <v>20</v>
      </c>
      <c r="D543" s="96">
        <v>6.6000000000000003E-2</v>
      </c>
      <c r="E543" s="96">
        <v>3.343</v>
      </c>
      <c r="F543" s="96">
        <v>-0.40600000000000003</v>
      </c>
      <c r="G543" s="96">
        <v>-3.2770000000000001</v>
      </c>
      <c r="H543" s="96">
        <v>0</v>
      </c>
      <c r="I543" s="96">
        <v>-0.55400000000000005</v>
      </c>
    </row>
    <row r="544" spans="2:9">
      <c r="B544" s="307"/>
      <c r="C544" s="166">
        <v>21</v>
      </c>
      <c r="D544" s="96">
        <v>0.113</v>
      </c>
      <c r="E544" s="96">
        <v>2.61</v>
      </c>
      <c r="F544" s="96">
        <v>0.17199999999999999</v>
      </c>
      <c r="G544" s="96">
        <v>1.8109999999999999</v>
      </c>
      <c r="H544" s="96">
        <v>0</v>
      </c>
      <c r="I544" s="96">
        <v>-0.91300000000000003</v>
      </c>
    </row>
    <row r="545" spans="2:9">
      <c r="B545" s="307"/>
      <c r="C545" s="166">
        <v>22</v>
      </c>
      <c r="D545" s="96">
        <v>-0.17199999999999999</v>
      </c>
      <c r="E545" s="96">
        <v>-1.0580000000000001</v>
      </c>
      <c r="F545" s="96">
        <v>-4.0119999999999996</v>
      </c>
      <c r="G545" s="96">
        <v>-13.185</v>
      </c>
      <c r="H545" s="96">
        <v>0</v>
      </c>
      <c r="I545" s="96">
        <v>1.5</v>
      </c>
    </row>
    <row r="546" spans="2:9">
      <c r="B546" s="307"/>
      <c r="C546" s="166">
        <v>23</v>
      </c>
      <c r="D546" s="96">
        <v>0.16</v>
      </c>
      <c r="E546" s="96">
        <v>-0.69199999999999995</v>
      </c>
      <c r="F546" s="96">
        <v>-4.0170000000000003</v>
      </c>
      <c r="G546" s="96">
        <v>-13.207000000000001</v>
      </c>
      <c r="H546" s="96">
        <v>0</v>
      </c>
      <c r="I546" s="96">
        <v>-1.31</v>
      </c>
    </row>
    <row r="547" spans="2:9">
      <c r="B547" s="307"/>
      <c r="C547" s="166">
        <v>24</v>
      </c>
      <c r="D547" s="96">
        <v>0.01</v>
      </c>
      <c r="E547" s="96">
        <v>-0.29099999999999998</v>
      </c>
      <c r="F547" s="96">
        <v>-2.9220000000000002</v>
      </c>
      <c r="G547" s="96">
        <v>-9.7479999999999993</v>
      </c>
      <c r="H547" s="96">
        <v>0</v>
      </c>
      <c r="I547" s="96">
        <v>-5.8999999999999997E-2</v>
      </c>
    </row>
    <row r="548" spans="2:9">
      <c r="B548" s="307"/>
      <c r="C548" s="166">
        <v>25</v>
      </c>
      <c r="D548" s="96">
        <v>-5.0000000000000001E-3</v>
      </c>
      <c r="E548" s="96">
        <v>2.996</v>
      </c>
      <c r="F548" s="96">
        <v>4.6150000000000002</v>
      </c>
      <c r="G548" s="96">
        <v>15.474</v>
      </c>
      <c r="H548" s="96">
        <v>0</v>
      </c>
      <c r="I548" s="96">
        <v>-3.0000000000000001E-3</v>
      </c>
    </row>
    <row r="549" spans="2:9">
      <c r="B549" s="308"/>
      <c r="C549" s="166">
        <v>30</v>
      </c>
      <c r="D549" s="96">
        <v>1.0999999999999999E-2</v>
      </c>
      <c r="E549" s="96">
        <v>3.5339999999999998</v>
      </c>
      <c r="F549" s="96">
        <v>-0.16600000000000001</v>
      </c>
      <c r="G549" s="96">
        <v>-1.044</v>
      </c>
      <c r="H549" s="96">
        <v>0</v>
      </c>
      <c r="I549" s="96">
        <v>-5.6000000000000001E-2</v>
      </c>
    </row>
    <row r="550" spans="2:9">
      <c r="B550" s="306">
        <v>4339</v>
      </c>
      <c r="C550" s="166">
        <v>14</v>
      </c>
      <c r="D550" s="96">
        <v>-0.52700000000000002</v>
      </c>
      <c r="E550" s="96">
        <v>5.0359999999999996</v>
      </c>
      <c r="F550" s="96">
        <v>-0.50700000000000001</v>
      </c>
      <c r="G550" s="96">
        <v>-3.5379999999999998</v>
      </c>
      <c r="H550" s="96">
        <v>0</v>
      </c>
      <c r="I550" s="96">
        <v>4.492</v>
      </c>
    </row>
    <row r="551" spans="2:9">
      <c r="B551" s="307"/>
      <c r="C551" s="166">
        <v>15</v>
      </c>
      <c r="D551" s="96">
        <v>-0.498</v>
      </c>
      <c r="E551" s="96">
        <v>4.7729999999999997</v>
      </c>
      <c r="F551" s="96">
        <v>-0.19400000000000001</v>
      </c>
      <c r="G551" s="96">
        <v>-0.75800000000000001</v>
      </c>
      <c r="H551" s="96">
        <v>0</v>
      </c>
      <c r="I551" s="96">
        <v>4.2619999999999996</v>
      </c>
    </row>
    <row r="552" spans="2:9">
      <c r="B552" s="307"/>
      <c r="C552" s="166">
        <v>16</v>
      </c>
      <c r="D552" s="96">
        <v>0.52700000000000002</v>
      </c>
      <c r="E552" s="96">
        <v>5.1440000000000001</v>
      </c>
      <c r="F552" s="96">
        <v>-0.51200000000000001</v>
      </c>
      <c r="G552" s="96">
        <v>-3.5259999999999998</v>
      </c>
      <c r="H552" s="96">
        <v>0</v>
      </c>
      <c r="I552" s="96">
        <v>-4.3959999999999999</v>
      </c>
    </row>
    <row r="553" spans="2:9">
      <c r="B553" s="307"/>
      <c r="C553" s="166">
        <v>17</v>
      </c>
      <c r="D553" s="96">
        <v>0.55600000000000005</v>
      </c>
      <c r="E553" s="96">
        <v>4.8819999999999997</v>
      </c>
      <c r="F553" s="96">
        <v>-0.19900000000000001</v>
      </c>
      <c r="G553" s="96">
        <v>-0.746</v>
      </c>
      <c r="H553" s="96">
        <v>0</v>
      </c>
      <c r="I553" s="96">
        <v>-4.6260000000000003</v>
      </c>
    </row>
    <row r="554" spans="2:9">
      <c r="B554" s="307"/>
      <c r="C554" s="166">
        <v>18</v>
      </c>
      <c r="D554" s="96">
        <v>-0.191</v>
      </c>
      <c r="E554" s="96">
        <v>5.38</v>
      </c>
      <c r="F554" s="96">
        <v>-0.872</v>
      </c>
      <c r="G554" s="96">
        <v>-6.7770000000000001</v>
      </c>
      <c r="H554" s="96">
        <v>0</v>
      </c>
      <c r="I554" s="96">
        <v>1.649</v>
      </c>
    </row>
    <row r="555" spans="2:9">
      <c r="B555" s="307"/>
      <c r="C555" s="166">
        <v>19</v>
      </c>
      <c r="D555" s="96">
        <v>-9.6000000000000002E-2</v>
      </c>
      <c r="E555" s="96">
        <v>4.5049999999999999</v>
      </c>
      <c r="F555" s="96">
        <v>0.16800000000000001</v>
      </c>
      <c r="G555" s="96">
        <v>2.4900000000000002</v>
      </c>
      <c r="H555" s="96">
        <v>0</v>
      </c>
      <c r="I555" s="96">
        <v>0.88300000000000001</v>
      </c>
    </row>
    <row r="556" spans="2:9">
      <c r="B556" s="307"/>
      <c r="C556" s="166">
        <v>20</v>
      </c>
      <c r="D556" s="96">
        <v>0.125</v>
      </c>
      <c r="E556" s="96">
        <v>5.4119999999999999</v>
      </c>
      <c r="F556" s="96">
        <v>-0.874</v>
      </c>
      <c r="G556" s="96">
        <v>-6.774</v>
      </c>
      <c r="H556" s="96">
        <v>0</v>
      </c>
      <c r="I556" s="96">
        <v>-1.0169999999999999</v>
      </c>
    </row>
    <row r="557" spans="2:9">
      <c r="B557" s="307"/>
      <c r="C557" s="166">
        <v>21</v>
      </c>
      <c r="D557" s="96">
        <v>0.22</v>
      </c>
      <c r="E557" s="96">
        <v>4.5380000000000003</v>
      </c>
      <c r="F557" s="96">
        <v>0.16600000000000001</v>
      </c>
      <c r="G557" s="96">
        <v>2.4940000000000002</v>
      </c>
      <c r="H557" s="96">
        <v>0</v>
      </c>
      <c r="I557" s="96">
        <v>-1.784</v>
      </c>
    </row>
    <row r="558" spans="2:9">
      <c r="B558" s="307"/>
      <c r="C558" s="166">
        <v>22</v>
      </c>
      <c r="D558" s="96">
        <v>-0.38100000000000001</v>
      </c>
      <c r="E558" s="96">
        <v>1.026</v>
      </c>
      <c r="F558" s="96">
        <v>-4.7469999999999999</v>
      </c>
      <c r="G558" s="96">
        <v>-16.738</v>
      </c>
      <c r="H558" s="96">
        <v>0</v>
      </c>
      <c r="I558" s="96">
        <v>3.1930000000000001</v>
      </c>
    </row>
    <row r="559" spans="2:9">
      <c r="B559" s="307"/>
      <c r="C559" s="166">
        <v>23</v>
      </c>
      <c r="D559" s="96">
        <v>0.25600000000000001</v>
      </c>
      <c r="E559" s="96">
        <v>1.0489999999999999</v>
      </c>
      <c r="F559" s="96">
        <v>-4.7460000000000004</v>
      </c>
      <c r="G559" s="96">
        <v>-16.719000000000001</v>
      </c>
      <c r="H559" s="96">
        <v>0</v>
      </c>
      <c r="I559" s="96">
        <v>-2.181</v>
      </c>
    </row>
    <row r="560" spans="2:9">
      <c r="B560" s="307"/>
      <c r="C560" s="166">
        <v>24</v>
      </c>
      <c r="D560" s="96">
        <v>-0.02</v>
      </c>
      <c r="E560" s="96">
        <v>1.123</v>
      </c>
      <c r="F560" s="96">
        <v>-3.4710000000000001</v>
      </c>
      <c r="G560" s="96">
        <v>-12.523</v>
      </c>
      <c r="H560" s="96">
        <v>0</v>
      </c>
      <c r="I560" s="96">
        <v>0.15</v>
      </c>
    </row>
    <row r="561" spans="2:9">
      <c r="B561" s="307"/>
      <c r="C561" s="166">
        <v>25</v>
      </c>
      <c r="D561" s="96">
        <v>3.3000000000000002E-2</v>
      </c>
      <c r="E561" s="96">
        <v>1.4670000000000001</v>
      </c>
      <c r="F561" s="96">
        <v>5.5629999999999997</v>
      </c>
      <c r="G561" s="96">
        <v>20.268000000000001</v>
      </c>
      <c r="H561" s="96">
        <v>0</v>
      </c>
      <c r="I561" s="96">
        <v>-0.27500000000000002</v>
      </c>
    </row>
    <row r="562" spans="2:9">
      <c r="B562" s="308"/>
      <c r="C562" s="166">
        <v>30</v>
      </c>
      <c r="D562" s="96">
        <v>2.1000000000000001E-2</v>
      </c>
      <c r="E562" s="96">
        <v>6.3319999999999999</v>
      </c>
      <c r="F562" s="96">
        <v>-0.50800000000000001</v>
      </c>
      <c r="G562" s="96">
        <v>-3.0830000000000002</v>
      </c>
      <c r="H562" s="96">
        <v>0</v>
      </c>
      <c r="I562" s="96">
        <v>-9.7000000000000003E-2</v>
      </c>
    </row>
    <row r="563" spans="2:9">
      <c r="B563" s="306">
        <v>4689</v>
      </c>
      <c r="C563" s="166">
        <v>14</v>
      </c>
      <c r="D563" s="96">
        <v>-3.9449999999999998</v>
      </c>
      <c r="E563" s="96">
        <v>10.552</v>
      </c>
      <c r="F563" s="96">
        <v>-0.104</v>
      </c>
      <c r="G563" s="96">
        <v>-6.1689999999999996</v>
      </c>
      <c r="H563" s="96">
        <v>0</v>
      </c>
      <c r="I563" s="96">
        <v>36.628</v>
      </c>
    </row>
    <row r="564" spans="2:9">
      <c r="B564" s="307"/>
      <c r="C564" s="166">
        <v>15</v>
      </c>
      <c r="D564" s="96">
        <v>-4.1870000000000003</v>
      </c>
      <c r="E564" s="96">
        <v>11.48</v>
      </c>
      <c r="F564" s="96">
        <v>1.9039999999999999</v>
      </c>
      <c r="G564" s="96">
        <v>14.968999999999999</v>
      </c>
      <c r="H564" s="96">
        <v>0</v>
      </c>
      <c r="I564" s="96">
        <v>38.795000000000002</v>
      </c>
    </row>
    <row r="565" spans="2:9">
      <c r="B565" s="307"/>
      <c r="C565" s="166">
        <v>16</v>
      </c>
      <c r="D565" s="96">
        <v>3.2669999999999999</v>
      </c>
      <c r="E565" s="96">
        <v>16.989999999999998</v>
      </c>
      <c r="F565" s="96">
        <v>0.626</v>
      </c>
      <c r="G565" s="96">
        <v>-1.6479999999999999</v>
      </c>
      <c r="H565" s="96">
        <v>0</v>
      </c>
      <c r="I565" s="96">
        <v>-33.51</v>
      </c>
    </row>
    <row r="566" spans="2:9">
      <c r="B566" s="307"/>
      <c r="C566" s="166">
        <v>17</v>
      </c>
      <c r="D566" s="96">
        <v>3.0259999999999998</v>
      </c>
      <c r="E566" s="96">
        <v>17.917999999999999</v>
      </c>
      <c r="F566" s="96">
        <v>2.6339999999999999</v>
      </c>
      <c r="G566" s="96">
        <v>19.489999999999998</v>
      </c>
      <c r="H566" s="96">
        <v>0</v>
      </c>
      <c r="I566" s="96">
        <v>-31.343</v>
      </c>
    </row>
    <row r="567" spans="2:9">
      <c r="B567" s="307"/>
      <c r="C567" s="166">
        <v>18</v>
      </c>
      <c r="D567" s="96">
        <v>-1.1379999999999999</v>
      </c>
      <c r="E567" s="96">
        <v>11.723000000000001</v>
      </c>
      <c r="F567" s="96">
        <v>-2.1909999999999998</v>
      </c>
      <c r="G567" s="96">
        <v>-29.248000000000001</v>
      </c>
      <c r="H567" s="96">
        <v>0</v>
      </c>
      <c r="I567" s="96">
        <v>9.5519999999999996</v>
      </c>
    </row>
    <row r="568" spans="2:9">
      <c r="B568" s="307"/>
      <c r="C568" s="166">
        <v>19</v>
      </c>
      <c r="D568" s="96">
        <v>-1.944</v>
      </c>
      <c r="E568" s="96">
        <v>14.816000000000001</v>
      </c>
      <c r="F568" s="96">
        <v>4.5019999999999998</v>
      </c>
      <c r="G568" s="96">
        <v>41.213000000000001</v>
      </c>
      <c r="H568" s="96">
        <v>0</v>
      </c>
      <c r="I568" s="96">
        <v>16.774000000000001</v>
      </c>
    </row>
    <row r="569" spans="2:9">
      <c r="B569" s="307"/>
      <c r="C569" s="166">
        <v>20</v>
      </c>
      <c r="D569" s="96">
        <v>1.0249999999999999</v>
      </c>
      <c r="E569" s="96">
        <v>13.654</v>
      </c>
      <c r="F569" s="96">
        <v>-1.972</v>
      </c>
      <c r="G569" s="96">
        <v>-27.891999999999999</v>
      </c>
      <c r="H569" s="96">
        <v>0</v>
      </c>
      <c r="I569" s="96">
        <v>-11.49</v>
      </c>
    </row>
    <row r="570" spans="2:9">
      <c r="B570" s="307"/>
      <c r="C570" s="166">
        <v>21</v>
      </c>
      <c r="D570" s="96">
        <v>0.219</v>
      </c>
      <c r="E570" s="96">
        <v>16.747</v>
      </c>
      <c r="F570" s="96">
        <v>4.7210000000000001</v>
      </c>
      <c r="G570" s="96">
        <v>42.569000000000003</v>
      </c>
      <c r="H570" s="96">
        <v>0</v>
      </c>
      <c r="I570" s="96">
        <v>-4.2670000000000003</v>
      </c>
    </row>
    <row r="571" spans="2:9">
      <c r="B571" s="307"/>
      <c r="C571" s="166">
        <v>22</v>
      </c>
      <c r="D571" s="96">
        <v>-1.6459999999999999</v>
      </c>
      <c r="E571" s="96">
        <v>2.7850000000000001</v>
      </c>
      <c r="F571" s="96">
        <v>-3.008</v>
      </c>
      <c r="G571" s="96">
        <v>-30.105</v>
      </c>
      <c r="H571" s="96">
        <v>0</v>
      </c>
      <c r="I571" s="96">
        <v>16.606999999999999</v>
      </c>
    </row>
    <row r="572" spans="2:9">
      <c r="B572" s="307"/>
      <c r="C572" s="166">
        <v>23</v>
      </c>
      <c r="D572" s="96">
        <v>2.8140000000000001</v>
      </c>
      <c r="E572" s="96">
        <v>6.7859999999999996</v>
      </c>
      <c r="F572" s="96">
        <v>-2.573</v>
      </c>
      <c r="G572" s="96">
        <v>-27.481999999999999</v>
      </c>
      <c r="H572" s="96">
        <v>0</v>
      </c>
      <c r="I572" s="96">
        <v>-26.663</v>
      </c>
    </row>
    <row r="573" spans="2:9">
      <c r="B573" s="307"/>
      <c r="C573" s="166">
        <v>24</v>
      </c>
      <c r="D573" s="96">
        <v>0.16800000000000001</v>
      </c>
      <c r="E573" s="96">
        <v>4.3440000000000003</v>
      </c>
      <c r="F573" s="96">
        <v>-2.6179999999999999</v>
      </c>
      <c r="G573" s="96">
        <v>-26.643000000000001</v>
      </c>
      <c r="H573" s="96">
        <v>0</v>
      </c>
      <c r="I573" s="96">
        <v>-0.92700000000000005</v>
      </c>
    </row>
    <row r="574" spans="2:9">
      <c r="B574" s="307"/>
      <c r="C574" s="166">
        <v>25</v>
      </c>
      <c r="D574" s="96">
        <v>-0.217</v>
      </c>
      <c r="E574" s="96">
        <v>7.125</v>
      </c>
      <c r="F574" s="96">
        <v>3.2669999999999999</v>
      </c>
      <c r="G574" s="96">
        <v>35.411000000000001</v>
      </c>
      <c r="H574" s="96">
        <v>0</v>
      </c>
      <c r="I574" s="96">
        <v>2.3260000000000001</v>
      </c>
    </row>
    <row r="575" spans="2:9">
      <c r="B575" s="308"/>
      <c r="C575" s="166">
        <v>30</v>
      </c>
      <c r="D575" s="96">
        <v>-0.67800000000000005</v>
      </c>
      <c r="E575" s="96">
        <v>17.387</v>
      </c>
      <c r="F575" s="96">
        <v>1.7949999999999999</v>
      </c>
      <c r="G575" s="96">
        <v>9.4730000000000008</v>
      </c>
      <c r="H575" s="96">
        <v>0</v>
      </c>
      <c r="I575" s="96">
        <v>3.907</v>
      </c>
    </row>
    <row r="576" spans="2:9">
      <c r="B576" s="306">
        <v>4704</v>
      </c>
      <c r="C576" s="166">
        <v>14</v>
      </c>
      <c r="D576" s="96">
        <v>-5.3869999999999996</v>
      </c>
      <c r="E576" s="96">
        <v>25.420999999999999</v>
      </c>
      <c r="F576" s="96">
        <v>-1.6</v>
      </c>
      <c r="G576" s="96">
        <v>-14.853</v>
      </c>
      <c r="H576" s="96">
        <v>0</v>
      </c>
      <c r="I576" s="96">
        <v>46.671999999999997</v>
      </c>
    </row>
    <row r="577" spans="2:9">
      <c r="B577" s="307"/>
      <c r="C577" s="166">
        <v>15</v>
      </c>
      <c r="D577" s="96">
        <v>-5.4349999999999996</v>
      </c>
      <c r="E577" s="96">
        <v>24.617000000000001</v>
      </c>
      <c r="F577" s="96">
        <v>1.238</v>
      </c>
      <c r="G577" s="96">
        <v>11.058</v>
      </c>
      <c r="H577" s="96">
        <v>0</v>
      </c>
      <c r="I577" s="96">
        <v>47.116</v>
      </c>
    </row>
    <row r="578" spans="2:9">
      <c r="B578" s="307"/>
      <c r="C578" s="166">
        <v>16</v>
      </c>
      <c r="D578" s="96">
        <v>3.1160000000000001</v>
      </c>
      <c r="E578" s="96">
        <v>28.96</v>
      </c>
      <c r="F578" s="96">
        <v>-1.522</v>
      </c>
      <c r="G578" s="96">
        <v>-14.048</v>
      </c>
      <c r="H578" s="96">
        <v>0</v>
      </c>
      <c r="I578" s="96">
        <v>-33.469000000000001</v>
      </c>
    </row>
    <row r="579" spans="2:9">
      <c r="B579" s="307"/>
      <c r="C579" s="166">
        <v>17</v>
      </c>
      <c r="D579" s="96">
        <v>3.069</v>
      </c>
      <c r="E579" s="96">
        <v>28.157</v>
      </c>
      <c r="F579" s="96">
        <v>1.3149999999999999</v>
      </c>
      <c r="G579" s="96">
        <v>11.864000000000001</v>
      </c>
      <c r="H579" s="96">
        <v>0</v>
      </c>
      <c r="I579" s="96">
        <v>-33.026000000000003</v>
      </c>
    </row>
    <row r="580" spans="2:9">
      <c r="B580" s="307"/>
      <c r="C580" s="166">
        <v>18</v>
      </c>
      <c r="D580" s="96">
        <v>-2.3559999999999999</v>
      </c>
      <c r="E580" s="96">
        <v>27.596</v>
      </c>
      <c r="F580" s="96">
        <v>-4.883</v>
      </c>
      <c r="G580" s="96">
        <v>-44.802</v>
      </c>
      <c r="H580" s="96">
        <v>0</v>
      </c>
      <c r="I580" s="96">
        <v>18.105</v>
      </c>
    </row>
    <row r="581" spans="2:9">
      <c r="B581" s="307"/>
      <c r="C581" s="166">
        <v>19</v>
      </c>
      <c r="D581" s="96">
        <v>-2.5129999999999999</v>
      </c>
      <c r="E581" s="96">
        <v>24.919</v>
      </c>
      <c r="F581" s="96">
        <v>4.5759999999999996</v>
      </c>
      <c r="G581" s="96">
        <v>41.57</v>
      </c>
      <c r="H581" s="96">
        <v>0</v>
      </c>
      <c r="I581" s="96">
        <v>19.582999999999998</v>
      </c>
    </row>
    <row r="582" spans="2:9">
      <c r="B582" s="307"/>
      <c r="C582" s="166">
        <v>20</v>
      </c>
      <c r="D582" s="96">
        <v>0.19500000000000001</v>
      </c>
      <c r="E582" s="96">
        <v>28.658000000000001</v>
      </c>
      <c r="F582" s="96">
        <v>-4.8600000000000003</v>
      </c>
      <c r="G582" s="96">
        <v>-44.56</v>
      </c>
      <c r="H582" s="96">
        <v>0</v>
      </c>
      <c r="I582" s="96">
        <v>-5.9370000000000003</v>
      </c>
    </row>
    <row r="583" spans="2:9">
      <c r="B583" s="307"/>
      <c r="C583" s="166">
        <v>21</v>
      </c>
      <c r="D583" s="96">
        <v>3.7999999999999999E-2</v>
      </c>
      <c r="E583" s="96">
        <v>25.981000000000002</v>
      </c>
      <c r="F583" s="96">
        <v>4.5990000000000002</v>
      </c>
      <c r="G583" s="96">
        <v>41.811999999999998</v>
      </c>
      <c r="H583" s="96">
        <v>0</v>
      </c>
      <c r="I583" s="96">
        <v>-4.4589999999999996</v>
      </c>
    </row>
    <row r="584" spans="2:9">
      <c r="B584" s="307"/>
      <c r="C584" s="166">
        <v>22</v>
      </c>
      <c r="D584" s="96">
        <v>-2.2509999999999999</v>
      </c>
      <c r="E584" s="96">
        <v>3.4540000000000002</v>
      </c>
      <c r="F584" s="96">
        <v>-3.944</v>
      </c>
      <c r="G584" s="96">
        <v>-35.533000000000001</v>
      </c>
      <c r="H584" s="96">
        <v>0</v>
      </c>
      <c r="I584" s="96">
        <v>22.052</v>
      </c>
    </row>
    <row r="585" spans="2:9">
      <c r="B585" s="307"/>
      <c r="C585" s="166">
        <v>23</v>
      </c>
      <c r="D585" s="96">
        <v>3.0019999999999998</v>
      </c>
      <c r="E585" s="96">
        <v>5.2969999999999997</v>
      </c>
      <c r="F585" s="96">
        <v>-3.9350000000000001</v>
      </c>
      <c r="G585" s="96">
        <v>-35.332999999999998</v>
      </c>
      <c r="H585" s="96">
        <v>0</v>
      </c>
      <c r="I585" s="96">
        <v>-27.279</v>
      </c>
    </row>
    <row r="586" spans="2:9">
      <c r="B586" s="307"/>
      <c r="C586" s="166">
        <v>24</v>
      </c>
      <c r="D586" s="96">
        <v>0.14899999999999999</v>
      </c>
      <c r="E586" s="96">
        <v>3.9630000000000001</v>
      </c>
      <c r="F586" s="96">
        <v>-3.5619999999999998</v>
      </c>
      <c r="G586" s="96">
        <v>-32.087000000000003</v>
      </c>
      <c r="H586" s="96">
        <v>0</v>
      </c>
      <c r="I586" s="96">
        <v>-0.56999999999999995</v>
      </c>
    </row>
    <row r="587" spans="2:9">
      <c r="B587" s="307"/>
      <c r="C587" s="166">
        <v>25</v>
      </c>
      <c r="D587" s="96">
        <v>0.121</v>
      </c>
      <c r="E587" s="96">
        <v>2.1640000000000001</v>
      </c>
      <c r="F587" s="96">
        <v>4.9560000000000004</v>
      </c>
      <c r="G587" s="96">
        <v>45.222999999999999</v>
      </c>
      <c r="H587" s="96">
        <v>0</v>
      </c>
      <c r="I587" s="96">
        <v>-0.309</v>
      </c>
    </row>
    <row r="588" spans="2:9">
      <c r="B588" s="308"/>
      <c r="C588" s="166">
        <v>30</v>
      </c>
      <c r="D588" s="96">
        <v>-1.6819999999999999</v>
      </c>
      <c r="E588" s="96">
        <v>35.454000000000001</v>
      </c>
      <c r="F588" s="96">
        <v>-0.17</v>
      </c>
      <c r="G588" s="96">
        <v>-1.9259999999999999</v>
      </c>
      <c r="H588" s="96">
        <v>0</v>
      </c>
      <c r="I588" s="96">
        <v>9.91</v>
      </c>
    </row>
    <row r="589" spans="2:9">
      <c r="B589" s="306">
        <v>4721</v>
      </c>
      <c r="C589" s="166">
        <v>14</v>
      </c>
      <c r="D589" s="96">
        <v>-0.89300000000000002</v>
      </c>
      <c r="E589" s="96">
        <v>20.751000000000001</v>
      </c>
      <c r="F589" s="96">
        <v>-0.26700000000000002</v>
      </c>
      <c r="G589" s="96">
        <v>-2.1110000000000002</v>
      </c>
      <c r="H589" s="96">
        <v>0</v>
      </c>
      <c r="I589" s="96">
        <v>6.6589999999999998</v>
      </c>
    </row>
    <row r="590" spans="2:9">
      <c r="B590" s="307"/>
      <c r="C590" s="166">
        <v>15</v>
      </c>
      <c r="D590" s="96">
        <v>-0.88200000000000001</v>
      </c>
      <c r="E590" s="96">
        <v>20.827000000000002</v>
      </c>
      <c r="F590" s="96">
        <v>0.16900000000000001</v>
      </c>
      <c r="G590" s="96">
        <v>1.319</v>
      </c>
      <c r="H590" s="96">
        <v>0</v>
      </c>
      <c r="I590" s="96">
        <v>6.5709999999999997</v>
      </c>
    </row>
    <row r="591" spans="2:9">
      <c r="B591" s="307"/>
      <c r="C591" s="166">
        <v>16</v>
      </c>
      <c r="D591" s="96">
        <v>0.44400000000000001</v>
      </c>
      <c r="E591" s="96">
        <v>22.286999999999999</v>
      </c>
      <c r="F591" s="96">
        <v>-0.26300000000000001</v>
      </c>
      <c r="G591" s="96">
        <v>-2.0579999999999998</v>
      </c>
      <c r="H591" s="96">
        <v>0</v>
      </c>
      <c r="I591" s="96">
        <v>-4.0389999999999997</v>
      </c>
    </row>
    <row r="592" spans="2:9">
      <c r="B592" s="307"/>
      <c r="C592" s="166">
        <v>17</v>
      </c>
      <c r="D592" s="96">
        <v>0.45500000000000002</v>
      </c>
      <c r="E592" s="96">
        <v>22.364000000000001</v>
      </c>
      <c r="F592" s="96">
        <v>0.17299999999999999</v>
      </c>
      <c r="G592" s="96">
        <v>1.373</v>
      </c>
      <c r="H592" s="96">
        <v>0</v>
      </c>
      <c r="I592" s="96">
        <v>-4.1260000000000003</v>
      </c>
    </row>
    <row r="593" spans="2:9">
      <c r="B593" s="307"/>
      <c r="C593" s="166">
        <v>18</v>
      </c>
      <c r="D593" s="96">
        <v>-0.438</v>
      </c>
      <c r="E593" s="96">
        <v>21.199000000000002</v>
      </c>
      <c r="F593" s="96">
        <v>-0.77400000000000002</v>
      </c>
      <c r="G593" s="96">
        <v>-6.0949999999999998</v>
      </c>
      <c r="H593" s="96">
        <v>0</v>
      </c>
      <c r="I593" s="96">
        <v>3.0169999999999999</v>
      </c>
    </row>
    <row r="594" spans="2:9">
      <c r="B594" s="307"/>
      <c r="C594" s="166">
        <v>19</v>
      </c>
      <c r="D594" s="96">
        <v>-0.40100000000000002</v>
      </c>
      <c r="E594" s="96">
        <v>21.454000000000001</v>
      </c>
      <c r="F594" s="96">
        <v>0.67900000000000005</v>
      </c>
      <c r="G594" s="96">
        <v>5.34</v>
      </c>
      <c r="H594" s="96">
        <v>0</v>
      </c>
      <c r="I594" s="96">
        <v>2.7250000000000001</v>
      </c>
    </row>
    <row r="595" spans="2:9">
      <c r="B595" s="307"/>
      <c r="C595" s="166">
        <v>20</v>
      </c>
      <c r="D595" s="96">
        <v>-3.6999999999999998E-2</v>
      </c>
      <c r="E595" s="96">
        <v>21.66</v>
      </c>
      <c r="F595" s="96">
        <v>-0.77300000000000002</v>
      </c>
      <c r="G595" s="96">
        <v>-6.0789999999999997</v>
      </c>
      <c r="H595" s="96">
        <v>0</v>
      </c>
      <c r="I595" s="96">
        <v>-0.192</v>
      </c>
    </row>
    <row r="596" spans="2:9">
      <c r="B596" s="307"/>
      <c r="C596" s="166">
        <v>21</v>
      </c>
      <c r="D596" s="96">
        <v>0</v>
      </c>
      <c r="E596" s="96">
        <v>21.914999999999999</v>
      </c>
      <c r="F596" s="96">
        <v>0.68</v>
      </c>
      <c r="G596" s="96">
        <v>5.3559999999999999</v>
      </c>
      <c r="H596" s="96">
        <v>0</v>
      </c>
      <c r="I596" s="96">
        <v>-0.48399999999999999</v>
      </c>
    </row>
    <row r="597" spans="2:9">
      <c r="B597" s="307"/>
      <c r="C597" s="166">
        <v>22</v>
      </c>
      <c r="D597" s="96">
        <v>-0.39900000000000002</v>
      </c>
      <c r="E597" s="96">
        <v>-0.874</v>
      </c>
      <c r="F597" s="96">
        <v>-0.51700000000000002</v>
      </c>
      <c r="G597" s="96">
        <v>-4.2460000000000004</v>
      </c>
      <c r="H597" s="96">
        <v>0</v>
      </c>
      <c r="I597" s="96">
        <v>3.2549999999999999</v>
      </c>
    </row>
    <row r="598" spans="2:9">
      <c r="B598" s="307"/>
      <c r="C598" s="166">
        <v>23</v>
      </c>
      <c r="D598" s="96">
        <v>0.42799999999999999</v>
      </c>
      <c r="E598" s="96">
        <v>-0.46500000000000002</v>
      </c>
      <c r="F598" s="96">
        <v>-0.51800000000000002</v>
      </c>
      <c r="G598" s="96">
        <v>-4.2430000000000003</v>
      </c>
      <c r="H598" s="96">
        <v>0</v>
      </c>
      <c r="I598" s="96">
        <v>-3.335</v>
      </c>
    </row>
    <row r="599" spans="2:9">
      <c r="B599" s="307"/>
      <c r="C599" s="166">
        <v>24</v>
      </c>
      <c r="D599" s="96">
        <v>1.4999999999999999E-2</v>
      </c>
      <c r="E599" s="96">
        <v>-1.028</v>
      </c>
      <c r="F599" s="96">
        <v>-0.47799999999999998</v>
      </c>
      <c r="G599" s="96">
        <v>-3.8879999999999999</v>
      </c>
      <c r="H599" s="96">
        <v>0</v>
      </c>
      <c r="I599" s="96">
        <v>-4.9000000000000002E-2</v>
      </c>
    </row>
    <row r="600" spans="2:9">
      <c r="B600" s="307"/>
      <c r="C600" s="166">
        <v>25</v>
      </c>
      <c r="D600" s="96">
        <v>5.1999999999999998E-2</v>
      </c>
      <c r="E600" s="96">
        <v>-2.8820000000000001</v>
      </c>
      <c r="F600" s="96">
        <v>0.70899999999999996</v>
      </c>
      <c r="G600" s="96">
        <v>5.7439999999999998</v>
      </c>
      <c r="H600" s="96">
        <v>0</v>
      </c>
      <c r="I600" s="96">
        <v>-0.29299999999999998</v>
      </c>
    </row>
    <row r="601" spans="2:9">
      <c r="B601" s="308"/>
      <c r="C601" s="166">
        <v>30</v>
      </c>
      <c r="D601" s="96">
        <v>-0.318</v>
      </c>
      <c r="E601" s="96">
        <v>30.167000000000002</v>
      </c>
      <c r="F601" s="96">
        <v>-6.8000000000000005E-2</v>
      </c>
      <c r="G601" s="96">
        <v>-0.53400000000000003</v>
      </c>
      <c r="H601" s="96">
        <v>0</v>
      </c>
      <c r="I601" s="96">
        <v>1.835</v>
      </c>
    </row>
    <row r="602" spans="2:9">
      <c r="B602" s="306">
        <v>4736</v>
      </c>
      <c r="C602" s="166">
        <v>14</v>
      </c>
      <c r="D602" s="96">
        <v>-0.58199999999999996</v>
      </c>
      <c r="E602" s="96">
        <v>7.4809999999999999</v>
      </c>
      <c r="F602" s="96">
        <v>-0.62</v>
      </c>
      <c r="G602" s="96">
        <v>-4.1159999999999997</v>
      </c>
      <c r="H602" s="96">
        <v>0</v>
      </c>
      <c r="I602" s="96">
        <v>4.8220000000000001</v>
      </c>
    </row>
    <row r="603" spans="2:9">
      <c r="B603" s="307"/>
      <c r="C603" s="166">
        <v>15</v>
      </c>
      <c r="D603" s="96">
        <v>-0.55100000000000005</v>
      </c>
      <c r="E603" s="96">
        <v>7.2859999999999996</v>
      </c>
      <c r="F603" s="96">
        <v>-0.28499999999999998</v>
      </c>
      <c r="G603" s="96">
        <v>-1.2390000000000001</v>
      </c>
      <c r="H603" s="96">
        <v>0</v>
      </c>
      <c r="I603" s="96">
        <v>4.5570000000000004</v>
      </c>
    </row>
    <row r="604" spans="2:9">
      <c r="B604" s="307"/>
      <c r="C604" s="166">
        <v>16</v>
      </c>
      <c r="D604" s="96">
        <v>0.58399999999999996</v>
      </c>
      <c r="E604" s="96">
        <v>7.1120000000000001</v>
      </c>
      <c r="F604" s="96">
        <v>-0.60599999999999998</v>
      </c>
      <c r="G604" s="96">
        <v>-4.0090000000000003</v>
      </c>
      <c r="H604" s="96">
        <v>0</v>
      </c>
      <c r="I604" s="96">
        <v>-4.6769999999999996</v>
      </c>
    </row>
    <row r="605" spans="2:9">
      <c r="B605" s="307"/>
      <c r="C605" s="166">
        <v>17</v>
      </c>
      <c r="D605" s="96">
        <v>0.61599999999999999</v>
      </c>
      <c r="E605" s="96">
        <v>6.9180000000000001</v>
      </c>
      <c r="F605" s="96">
        <v>-0.27100000000000002</v>
      </c>
      <c r="G605" s="96">
        <v>-1.133</v>
      </c>
      <c r="H605" s="96">
        <v>0</v>
      </c>
      <c r="I605" s="96">
        <v>-4.9420000000000002</v>
      </c>
    </row>
    <row r="606" spans="2:9">
      <c r="B606" s="307"/>
      <c r="C606" s="166">
        <v>18</v>
      </c>
      <c r="D606" s="96">
        <v>-0.21</v>
      </c>
      <c r="E606" s="96">
        <v>7.5789999999999997</v>
      </c>
      <c r="F606" s="96">
        <v>-1.0069999999999999</v>
      </c>
      <c r="G606" s="96">
        <v>-7.4340000000000002</v>
      </c>
      <c r="H606" s="96">
        <v>0</v>
      </c>
      <c r="I606" s="96">
        <v>1.8069999999999999</v>
      </c>
    </row>
    <row r="607" spans="2:9">
      <c r="B607" s="307"/>
      <c r="C607" s="166">
        <v>19</v>
      </c>
      <c r="D607" s="96">
        <v>-0.106</v>
      </c>
      <c r="E607" s="96">
        <v>6.9290000000000003</v>
      </c>
      <c r="F607" s="96">
        <v>0.112</v>
      </c>
      <c r="G607" s="96">
        <v>2.1539999999999999</v>
      </c>
      <c r="H607" s="96">
        <v>0</v>
      </c>
      <c r="I607" s="96">
        <v>0.92400000000000004</v>
      </c>
    </row>
    <row r="608" spans="2:9">
      <c r="B608" s="307"/>
      <c r="C608" s="166">
        <v>20</v>
      </c>
      <c r="D608" s="96">
        <v>0.14000000000000001</v>
      </c>
      <c r="E608" s="96">
        <v>7.4690000000000003</v>
      </c>
      <c r="F608" s="96">
        <v>-1.0029999999999999</v>
      </c>
      <c r="G608" s="96">
        <v>-7.4029999999999996</v>
      </c>
      <c r="H608" s="96">
        <v>0</v>
      </c>
      <c r="I608" s="96">
        <v>-1.0429999999999999</v>
      </c>
    </row>
    <row r="609" spans="2:9">
      <c r="B609" s="307"/>
      <c r="C609" s="166">
        <v>21</v>
      </c>
      <c r="D609" s="96">
        <v>0.24399999999999999</v>
      </c>
      <c r="E609" s="96">
        <v>6.819</v>
      </c>
      <c r="F609" s="96">
        <v>0.11600000000000001</v>
      </c>
      <c r="G609" s="96">
        <v>2.1859999999999999</v>
      </c>
      <c r="H609" s="96">
        <v>0</v>
      </c>
      <c r="I609" s="96">
        <v>-1.9259999999999999</v>
      </c>
    </row>
    <row r="610" spans="2:9">
      <c r="B610" s="307"/>
      <c r="C610" s="166">
        <v>22</v>
      </c>
      <c r="D610" s="96">
        <v>-0.41399999999999998</v>
      </c>
      <c r="E610" s="96">
        <v>0.68100000000000005</v>
      </c>
      <c r="F610" s="96">
        <v>-5.548</v>
      </c>
      <c r="G610" s="96">
        <v>-18.573</v>
      </c>
      <c r="H610" s="96">
        <v>0</v>
      </c>
      <c r="I610" s="96">
        <v>3.3959999999999999</v>
      </c>
    </row>
    <row r="611" spans="2:9">
      <c r="B611" s="307"/>
      <c r="C611" s="166">
        <v>23</v>
      </c>
      <c r="D611" s="96">
        <v>0.29299999999999998</v>
      </c>
      <c r="E611" s="96">
        <v>0.38800000000000001</v>
      </c>
      <c r="F611" s="96">
        <v>-5.5350000000000001</v>
      </c>
      <c r="G611" s="96">
        <v>-18.497</v>
      </c>
      <c r="H611" s="96">
        <v>0</v>
      </c>
      <c r="I611" s="96">
        <v>-2.3570000000000002</v>
      </c>
    </row>
    <row r="612" spans="2:9">
      <c r="B612" s="307"/>
      <c r="C612" s="166">
        <v>24</v>
      </c>
      <c r="D612" s="96">
        <v>-0.02</v>
      </c>
      <c r="E612" s="96">
        <v>0.64900000000000002</v>
      </c>
      <c r="F612" s="96">
        <v>-4.0640000000000001</v>
      </c>
      <c r="G612" s="96">
        <v>-13.975</v>
      </c>
      <c r="H612" s="96">
        <v>0</v>
      </c>
      <c r="I612" s="96">
        <v>0.182</v>
      </c>
    </row>
    <row r="613" spans="2:9">
      <c r="B613" s="307"/>
      <c r="C613" s="166">
        <v>25</v>
      </c>
      <c r="D613" s="96">
        <v>2.1000000000000001E-2</v>
      </c>
      <c r="E613" s="96">
        <v>1.173</v>
      </c>
      <c r="F613" s="96">
        <v>6.5019999999999998</v>
      </c>
      <c r="G613" s="96">
        <v>22.56</v>
      </c>
      <c r="H613" s="96">
        <v>0</v>
      </c>
      <c r="I613" s="96">
        <v>-0.22500000000000001</v>
      </c>
    </row>
    <row r="614" spans="2:9">
      <c r="B614" s="308"/>
      <c r="C614" s="166">
        <v>30</v>
      </c>
      <c r="D614" s="96">
        <v>2.4E-2</v>
      </c>
      <c r="E614" s="96">
        <v>9.5519999999999996</v>
      </c>
      <c r="F614" s="96">
        <v>-0.64</v>
      </c>
      <c r="G614" s="96">
        <v>-3.7650000000000001</v>
      </c>
      <c r="H614" s="96">
        <v>0</v>
      </c>
      <c r="I614" s="96">
        <v>-8.3000000000000004E-2</v>
      </c>
    </row>
    <row r="615" spans="2:9">
      <c r="B615" s="306">
        <v>5163</v>
      </c>
      <c r="C615" s="166">
        <v>14</v>
      </c>
      <c r="D615" s="96">
        <v>-3.387</v>
      </c>
      <c r="E615" s="96">
        <v>19.103999999999999</v>
      </c>
      <c r="F615" s="96">
        <v>0.93700000000000006</v>
      </c>
      <c r="G615" s="96">
        <v>-0.30199999999999999</v>
      </c>
      <c r="H615" s="96">
        <v>0</v>
      </c>
      <c r="I615" s="96">
        <v>33.762999999999998</v>
      </c>
    </row>
    <row r="616" spans="2:9">
      <c r="B616" s="307"/>
      <c r="C616" s="166">
        <v>15</v>
      </c>
      <c r="D616" s="96">
        <v>-3.6829999999999998</v>
      </c>
      <c r="E616" s="96">
        <v>20.04</v>
      </c>
      <c r="F616" s="96">
        <v>2.9409999999999998</v>
      </c>
      <c r="G616" s="96">
        <v>20.501000000000001</v>
      </c>
      <c r="H616" s="96">
        <v>0</v>
      </c>
      <c r="I616" s="96">
        <v>36.408000000000001</v>
      </c>
    </row>
    <row r="617" spans="2:9">
      <c r="B617" s="307"/>
      <c r="C617" s="166">
        <v>16</v>
      </c>
      <c r="D617" s="96">
        <v>5.1550000000000002</v>
      </c>
      <c r="E617" s="96">
        <v>13.491</v>
      </c>
      <c r="F617" s="96">
        <v>0.47699999999999998</v>
      </c>
      <c r="G617" s="96">
        <v>-2.605</v>
      </c>
      <c r="H617" s="96">
        <v>0</v>
      </c>
      <c r="I617" s="96">
        <v>-44.122</v>
      </c>
    </row>
    <row r="618" spans="2:9">
      <c r="B618" s="307"/>
      <c r="C618" s="166">
        <v>17</v>
      </c>
      <c r="D618" s="96">
        <v>4.859</v>
      </c>
      <c r="E618" s="96">
        <v>14.427</v>
      </c>
      <c r="F618" s="96">
        <v>2.4809999999999999</v>
      </c>
      <c r="G618" s="96">
        <v>18.198</v>
      </c>
      <c r="H618" s="96">
        <v>0</v>
      </c>
      <c r="I618" s="96">
        <v>-41.478000000000002</v>
      </c>
    </row>
    <row r="619" spans="2:9">
      <c r="B619" s="307"/>
      <c r="C619" s="166">
        <v>18</v>
      </c>
      <c r="D619" s="96">
        <v>-5.1999999999999998E-2</v>
      </c>
      <c r="E619" s="96">
        <v>16.045999999999999</v>
      </c>
      <c r="F619" s="96">
        <v>-1.5620000000000001</v>
      </c>
      <c r="G619" s="96">
        <v>-25.379000000000001</v>
      </c>
      <c r="H619" s="96">
        <v>0</v>
      </c>
      <c r="I619" s="96">
        <v>3.4180000000000001</v>
      </c>
    </row>
    <row r="620" spans="2:9">
      <c r="B620" s="307"/>
      <c r="C620" s="166">
        <v>19</v>
      </c>
      <c r="D620" s="96">
        <v>-1.0389999999999999</v>
      </c>
      <c r="E620" s="96">
        <v>19.169</v>
      </c>
      <c r="F620" s="96">
        <v>5.1180000000000003</v>
      </c>
      <c r="G620" s="96">
        <v>43.965000000000003</v>
      </c>
      <c r="H620" s="96">
        <v>0</v>
      </c>
      <c r="I620" s="96">
        <v>12.233000000000001</v>
      </c>
    </row>
    <row r="621" spans="2:9">
      <c r="B621" s="307"/>
      <c r="C621" s="166">
        <v>20</v>
      </c>
      <c r="D621" s="96">
        <v>2.5110000000000001</v>
      </c>
      <c r="E621" s="96">
        <v>14.362</v>
      </c>
      <c r="F621" s="96">
        <v>-1.7</v>
      </c>
      <c r="G621" s="96">
        <v>-26.068999999999999</v>
      </c>
      <c r="H621" s="96">
        <v>0</v>
      </c>
      <c r="I621" s="96">
        <v>-19.946999999999999</v>
      </c>
    </row>
    <row r="622" spans="2:9">
      <c r="B622" s="307"/>
      <c r="C622" s="166">
        <v>21</v>
      </c>
      <c r="D622" s="96">
        <v>1.524</v>
      </c>
      <c r="E622" s="96">
        <v>17.484999999999999</v>
      </c>
      <c r="F622" s="96">
        <v>4.9800000000000004</v>
      </c>
      <c r="G622" s="96">
        <v>43.274999999999999</v>
      </c>
      <c r="H622" s="96">
        <v>0</v>
      </c>
      <c r="I622" s="96">
        <v>-11.132999999999999</v>
      </c>
    </row>
    <row r="623" spans="2:9">
      <c r="B623" s="307"/>
      <c r="C623" s="166">
        <v>22</v>
      </c>
      <c r="D623" s="96">
        <v>-2.1139999999999999</v>
      </c>
      <c r="E623" s="96">
        <v>6.1580000000000004</v>
      </c>
      <c r="F623" s="96">
        <v>-2.5649999999999999</v>
      </c>
      <c r="G623" s="96">
        <v>-26.798999999999999</v>
      </c>
      <c r="H623" s="96">
        <v>0</v>
      </c>
      <c r="I623" s="96">
        <v>19.053000000000001</v>
      </c>
    </row>
    <row r="624" spans="2:9">
      <c r="B624" s="307"/>
      <c r="C624" s="166">
        <v>23</v>
      </c>
      <c r="D624" s="96">
        <v>3.0569999999999999</v>
      </c>
      <c r="E624" s="96">
        <v>2.1520000000000001</v>
      </c>
      <c r="F624" s="96">
        <v>-2.9380000000000002</v>
      </c>
      <c r="G624" s="96">
        <v>-28.744</v>
      </c>
      <c r="H624" s="96">
        <v>0</v>
      </c>
      <c r="I624" s="96">
        <v>-28.603000000000002</v>
      </c>
    </row>
    <row r="625" spans="2:9">
      <c r="B625" s="307"/>
      <c r="C625" s="166">
        <v>24</v>
      </c>
      <c r="D625" s="96">
        <v>-4.2999999999999997E-2</v>
      </c>
      <c r="E625" s="96">
        <v>4.867</v>
      </c>
      <c r="F625" s="96">
        <v>-2.5910000000000002</v>
      </c>
      <c r="G625" s="96">
        <v>-26.504000000000001</v>
      </c>
      <c r="H625" s="96">
        <v>0</v>
      </c>
      <c r="I625" s="96">
        <v>0.307</v>
      </c>
    </row>
    <row r="626" spans="2:9">
      <c r="B626" s="307"/>
      <c r="C626" s="166">
        <v>25</v>
      </c>
      <c r="D626" s="96">
        <v>-0.58699999999999997</v>
      </c>
      <c r="E626" s="96">
        <v>6.9720000000000004</v>
      </c>
      <c r="F626" s="96">
        <v>3.32</v>
      </c>
      <c r="G626" s="96">
        <v>35.454999999999998</v>
      </c>
      <c r="H626" s="96">
        <v>0</v>
      </c>
      <c r="I626" s="96">
        <v>4.8609999999999998</v>
      </c>
    </row>
    <row r="627" spans="2:9">
      <c r="B627" s="308"/>
      <c r="C627" s="166">
        <v>30</v>
      </c>
      <c r="D627" s="96">
        <v>1.054</v>
      </c>
      <c r="E627" s="96">
        <v>20.975999999999999</v>
      </c>
      <c r="F627" s="96">
        <v>2.4079999999999999</v>
      </c>
      <c r="G627" s="96">
        <v>12.631</v>
      </c>
      <c r="H627" s="96">
        <v>0</v>
      </c>
      <c r="I627" s="96">
        <v>-5.5140000000000002</v>
      </c>
    </row>
    <row r="628" spans="2:9">
      <c r="B628" s="306">
        <v>5178</v>
      </c>
      <c r="C628" s="166">
        <v>14</v>
      </c>
      <c r="D628" s="96">
        <v>-0.30199999999999999</v>
      </c>
      <c r="E628" s="96">
        <v>32.226999999999997</v>
      </c>
      <c r="F628" s="96">
        <v>-0.124</v>
      </c>
      <c r="G628" s="96">
        <v>-0.97</v>
      </c>
      <c r="H628" s="96">
        <v>0</v>
      </c>
      <c r="I628" s="96">
        <v>2.5230000000000001</v>
      </c>
    </row>
    <row r="629" spans="2:9">
      <c r="B629" s="307"/>
      <c r="C629" s="166">
        <v>15</v>
      </c>
      <c r="D629" s="96">
        <v>-0.307</v>
      </c>
      <c r="E629" s="96">
        <v>31.501999999999999</v>
      </c>
      <c r="F629" s="96">
        <v>0.13</v>
      </c>
      <c r="G629" s="96">
        <v>0.91900000000000004</v>
      </c>
      <c r="H629" s="96">
        <v>0</v>
      </c>
      <c r="I629" s="96">
        <v>2.56</v>
      </c>
    </row>
    <row r="630" spans="2:9">
      <c r="B630" s="307"/>
      <c r="C630" s="166">
        <v>16</v>
      </c>
      <c r="D630" s="96">
        <v>0.59599999999999997</v>
      </c>
      <c r="E630" s="96">
        <v>28.16</v>
      </c>
      <c r="F630" s="96">
        <v>-0.12</v>
      </c>
      <c r="G630" s="96">
        <v>-0.93600000000000005</v>
      </c>
      <c r="H630" s="96">
        <v>0</v>
      </c>
      <c r="I630" s="96">
        <v>-4.0789999999999997</v>
      </c>
    </row>
    <row r="631" spans="2:9">
      <c r="B631" s="307"/>
      <c r="C631" s="166">
        <v>17</v>
      </c>
      <c r="D631" s="96">
        <v>0.59099999999999997</v>
      </c>
      <c r="E631" s="96">
        <v>27.434999999999999</v>
      </c>
      <c r="F631" s="96">
        <v>0.13400000000000001</v>
      </c>
      <c r="G631" s="96">
        <v>0.95299999999999996</v>
      </c>
      <c r="H631" s="96">
        <v>0</v>
      </c>
      <c r="I631" s="96">
        <v>-4.0410000000000004</v>
      </c>
    </row>
    <row r="632" spans="2:9">
      <c r="B632" s="307"/>
      <c r="C632" s="166">
        <v>18</v>
      </c>
      <c r="D632" s="96">
        <v>1.7999999999999999E-2</v>
      </c>
      <c r="E632" s="96">
        <v>31.649000000000001</v>
      </c>
      <c r="F632" s="96">
        <v>-0.41899999999999998</v>
      </c>
      <c r="G632" s="96">
        <v>-3.161</v>
      </c>
      <c r="H632" s="96">
        <v>0</v>
      </c>
      <c r="I632" s="96">
        <v>0.16800000000000001</v>
      </c>
    </row>
    <row r="633" spans="2:9">
      <c r="B633" s="307"/>
      <c r="C633" s="166">
        <v>19</v>
      </c>
      <c r="D633" s="96">
        <v>2E-3</v>
      </c>
      <c r="E633" s="96">
        <v>29.234000000000002</v>
      </c>
      <c r="F633" s="96">
        <v>0.42699999999999999</v>
      </c>
      <c r="G633" s="96">
        <v>3.1339999999999999</v>
      </c>
      <c r="H633" s="96">
        <v>0</v>
      </c>
      <c r="I633" s="96">
        <v>0.29399999999999998</v>
      </c>
    </row>
    <row r="634" spans="2:9">
      <c r="B634" s="307"/>
      <c r="C634" s="166">
        <v>20</v>
      </c>
      <c r="D634" s="96">
        <v>0.28699999999999998</v>
      </c>
      <c r="E634" s="96">
        <v>30.428999999999998</v>
      </c>
      <c r="F634" s="96">
        <v>-0.41799999999999998</v>
      </c>
      <c r="G634" s="96">
        <v>-3.15</v>
      </c>
      <c r="H634" s="96">
        <v>0</v>
      </c>
      <c r="I634" s="96">
        <v>-1.8120000000000001</v>
      </c>
    </row>
    <row r="635" spans="2:9">
      <c r="B635" s="307"/>
      <c r="C635" s="166">
        <v>21</v>
      </c>
      <c r="D635" s="96">
        <v>0.27200000000000002</v>
      </c>
      <c r="E635" s="96">
        <v>28.013999999999999</v>
      </c>
      <c r="F635" s="96">
        <v>0.42799999999999999</v>
      </c>
      <c r="G635" s="96">
        <v>3.1440000000000001</v>
      </c>
      <c r="H635" s="96">
        <v>0</v>
      </c>
      <c r="I635" s="96">
        <v>-1.6870000000000001</v>
      </c>
    </row>
    <row r="636" spans="2:9">
      <c r="B636" s="307"/>
      <c r="C636" s="166">
        <v>22</v>
      </c>
      <c r="D636" s="96">
        <v>-0.29299999999999998</v>
      </c>
      <c r="E636" s="96">
        <v>-0.98499999999999999</v>
      </c>
      <c r="F636" s="96">
        <v>-0.35399999999999998</v>
      </c>
      <c r="G636" s="96">
        <v>-2.5840000000000001</v>
      </c>
      <c r="H636" s="96">
        <v>0</v>
      </c>
      <c r="I636" s="96">
        <v>2.09</v>
      </c>
    </row>
    <row r="637" spans="2:9">
      <c r="B637" s="307"/>
      <c r="C637" s="166">
        <v>23</v>
      </c>
      <c r="D637" s="96">
        <v>0.25800000000000001</v>
      </c>
      <c r="E637" s="96">
        <v>-3.4660000000000002</v>
      </c>
      <c r="F637" s="96">
        <v>-0.34499999999999997</v>
      </c>
      <c r="G637" s="96">
        <v>-2.5299999999999998</v>
      </c>
      <c r="H637" s="96">
        <v>0</v>
      </c>
      <c r="I637" s="96">
        <v>-1.97</v>
      </c>
    </row>
    <row r="638" spans="2:9">
      <c r="B638" s="307"/>
      <c r="C638" s="166">
        <v>24</v>
      </c>
      <c r="D638" s="96">
        <v>-3.6999999999999998E-2</v>
      </c>
      <c r="E638" s="96">
        <v>-1.8819999999999999</v>
      </c>
      <c r="F638" s="96">
        <v>-0.34200000000000003</v>
      </c>
      <c r="G638" s="96">
        <v>-2.4969999999999999</v>
      </c>
      <c r="H638" s="96">
        <v>0</v>
      </c>
      <c r="I638" s="96">
        <v>0.224</v>
      </c>
    </row>
    <row r="639" spans="2:9">
      <c r="B639" s="307"/>
      <c r="C639" s="166">
        <v>25</v>
      </c>
      <c r="D639" s="96">
        <v>-0.04</v>
      </c>
      <c r="E639" s="96">
        <v>-3.6829999999999998</v>
      </c>
      <c r="F639" s="96">
        <v>0.44500000000000001</v>
      </c>
      <c r="G639" s="96">
        <v>3.319</v>
      </c>
      <c r="H639" s="96">
        <v>0</v>
      </c>
      <c r="I639" s="96">
        <v>0.25</v>
      </c>
    </row>
    <row r="640" spans="2:9">
      <c r="B640" s="308"/>
      <c r="C640" s="166">
        <v>30</v>
      </c>
      <c r="D640" s="96">
        <v>0.20799999999999999</v>
      </c>
      <c r="E640" s="96">
        <v>41.860999999999997</v>
      </c>
      <c r="F640" s="96">
        <v>1.0999999999999999E-2</v>
      </c>
      <c r="G640" s="96">
        <v>1.0999999999999999E-2</v>
      </c>
      <c r="H640" s="96">
        <v>0</v>
      </c>
      <c r="I640" s="96">
        <v>-1.089</v>
      </c>
    </row>
    <row r="641" spans="2:9">
      <c r="B641" s="306">
        <v>5195</v>
      </c>
      <c r="C641" s="166">
        <v>14</v>
      </c>
      <c r="D641" s="96">
        <v>-0.28599999999999998</v>
      </c>
      <c r="E641" s="96">
        <v>29.803999999999998</v>
      </c>
      <c r="F641" s="96">
        <v>-0.16900000000000001</v>
      </c>
      <c r="G641" s="96">
        <v>-1.2350000000000001</v>
      </c>
      <c r="H641" s="96">
        <v>0</v>
      </c>
      <c r="I641" s="96">
        <v>2.48</v>
      </c>
    </row>
    <row r="642" spans="2:9">
      <c r="B642" s="307"/>
      <c r="C642" s="166">
        <v>15</v>
      </c>
      <c r="D642" s="96">
        <v>-0.27800000000000002</v>
      </c>
      <c r="E642" s="96">
        <v>29.981999999999999</v>
      </c>
      <c r="F642" s="96">
        <v>8.4000000000000005E-2</v>
      </c>
      <c r="G642" s="96">
        <v>0.65600000000000003</v>
      </c>
      <c r="H642" s="96">
        <v>0</v>
      </c>
      <c r="I642" s="96">
        <v>2.42</v>
      </c>
    </row>
    <row r="643" spans="2:9">
      <c r="B643" s="307"/>
      <c r="C643" s="166">
        <v>16</v>
      </c>
      <c r="D643" s="96">
        <v>0.57299999999999995</v>
      </c>
      <c r="E643" s="96">
        <v>28.760999999999999</v>
      </c>
      <c r="F643" s="96">
        <v>-0.16500000000000001</v>
      </c>
      <c r="G643" s="96">
        <v>-1.2070000000000001</v>
      </c>
      <c r="H643" s="96">
        <v>0</v>
      </c>
      <c r="I643" s="96">
        <v>-3.9569999999999999</v>
      </c>
    </row>
    <row r="644" spans="2:9">
      <c r="B644" s="307"/>
      <c r="C644" s="166">
        <v>17</v>
      </c>
      <c r="D644" s="96">
        <v>0.58099999999999996</v>
      </c>
      <c r="E644" s="96">
        <v>28.937999999999999</v>
      </c>
      <c r="F644" s="96">
        <v>8.7999999999999995E-2</v>
      </c>
      <c r="G644" s="96">
        <v>0.68400000000000005</v>
      </c>
      <c r="H644" s="96">
        <v>0</v>
      </c>
      <c r="I644" s="96">
        <v>-4.0170000000000003</v>
      </c>
    </row>
    <row r="645" spans="2:9">
      <c r="B645" s="307"/>
      <c r="C645" s="166">
        <v>18</v>
      </c>
      <c r="D645" s="96">
        <v>5.0000000000000001E-3</v>
      </c>
      <c r="E645" s="96">
        <v>29.231000000000002</v>
      </c>
      <c r="F645" s="96">
        <v>-0.46300000000000002</v>
      </c>
      <c r="G645" s="96">
        <v>-3.431</v>
      </c>
      <c r="H645" s="96">
        <v>0</v>
      </c>
      <c r="I645" s="96">
        <v>0.29699999999999999</v>
      </c>
    </row>
    <row r="646" spans="2:9">
      <c r="B646" s="307"/>
      <c r="C646" s="166">
        <v>19</v>
      </c>
      <c r="D646" s="96">
        <v>3.2000000000000001E-2</v>
      </c>
      <c r="E646" s="96">
        <v>29.824000000000002</v>
      </c>
      <c r="F646" s="96">
        <v>0.38100000000000001</v>
      </c>
      <c r="G646" s="96">
        <v>2.8719999999999999</v>
      </c>
      <c r="H646" s="96">
        <v>0</v>
      </c>
      <c r="I646" s="96">
        <v>9.7000000000000003E-2</v>
      </c>
    </row>
    <row r="647" spans="2:9">
      <c r="B647" s="307"/>
      <c r="C647" s="166">
        <v>20</v>
      </c>
      <c r="D647" s="96">
        <v>0.26300000000000001</v>
      </c>
      <c r="E647" s="96">
        <v>28.917999999999999</v>
      </c>
      <c r="F647" s="96">
        <v>-0.46200000000000002</v>
      </c>
      <c r="G647" s="96">
        <v>-3.423</v>
      </c>
      <c r="H647" s="96">
        <v>0</v>
      </c>
      <c r="I647" s="96">
        <v>-1.6339999999999999</v>
      </c>
    </row>
    <row r="648" spans="2:9">
      <c r="B648" s="307"/>
      <c r="C648" s="166">
        <v>21</v>
      </c>
      <c r="D648" s="96">
        <v>0.28999999999999998</v>
      </c>
      <c r="E648" s="96">
        <v>29.510999999999999</v>
      </c>
      <c r="F648" s="96">
        <v>0.38200000000000001</v>
      </c>
      <c r="G648" s="96">
        <v>2.88</v>
      </c>
      <c r="H648" s="96">
        <v>0</v>
      </c>
      <c r="I648" s="96">
        <v>-1.8340000000000001</v>
      </c>
    </row>
    <row r="649" spans="2:9">
      <c r="B649" s="307"/>
      <c r="C649" s="166">
        <v>22</v>
      </c>
      <c r="D649" s="96">
        <v>-0.29599999999999999</v>
      </c>
      <c r="E649" s="96">
        <v>-1.351</v>
      </c>
      <c r="F649" s="96">
        <v>-0.28000000000000003</v>
      </c>
      <c r="G649" s="96">
        <v>-2.2069999999999999</v>
      </c>
      <c r="H649" s="96">
        <v>0</v>
      </c>
      <c r="I649" s="96">
        <v>2.1789999999999998</v>
      </c>
    </row>
    <row r="650" spans="2:9">
      <c r="B650" s="307"/>
      <c r="C650" s="166">
        <v>23</v>
      </c>
      <c r="D650" s="96">
        <v>0.23499999999999999</v>
      </c>
      <c r="E650" s="96">
        <v>-1.4119999999999999</v>
      </c>
      <c r="F650" s="96">
        <v>-0.28199999999999997</v>
      </c>
      <c r="G650" s="96">
        <v>-2.214</v>
      </c>
      <c r="H650" s="96">
        <v>0</v>
      </c>
      <c r="I650" s="96">
        <v>-1.802</v>
      </c>
    </row>
    <row r="651" spans="2:9">
      <c r="B651" s="307"/>
      <c r="C651" s="166">
        <v>24</v>
      </c>
      <c r="D651" s="96">
        <v>-3.7999999999999999E-2</v>
      </c>
      <c r="E651" s="96">
        <v>-2.3610000000000002</v>
      </c>
      <c r="F651" s="96">
        <v>-0.27900000000000003</v>
      </c>
      <c r="G651" s="96">
        <v>-2.17</v>
      </c>
      <c r="H651" s="96">
        <v>0</v>
      </c>
      <c r="I651" s="96">
        <v>0.23899999999999999</v>
      </c>
    </row>
    <row r="652" spans="2:9">
      <c r="B652" s="307"/>
      <c r="C652" s="166">
        <v>25</v>
      </c>
      <c r="D652" s="96">
        <v>-3.7999999999999999E-2</v>
      </c>
      <c r="E652" s="96">
        <v>-4.8689999999999998</v>
      </c>
      <c r="F652" s="96">
        <v>0.41699999999999998</v>
      </c>
      <c r="G652" s="96">
        <v>3.2069999999999999</v>
      </c>
      <c r="H652" s="96">
        <v>0</v>
      </c>
      <c r="I652" s="96">
        <v>0.21099999999999999</v>
      </c>
    </row>
    <row r="653" spans="2:9">
      <c r="B653" s="308"/>
      <c r="C653" s="166">
        <v>30</v>
      </c>
      <c r="D653" s="96">
        <v>0.21199999999999999</v>
      </c>
      <c r="E653" s="96">
        <v>41.343000000000004</v>
      </c>
      <c r="F653" s="96">
        <v>-5.8999999999999997E-2</v>
      </c>
      <c r="G653" s="96">
        <v>-0.40100000000000002</v>
      </c>
      <c r="H653" s="96">
        <v>0</v>
      </c>
      <c r="I653" s="96">
        <v>-1.101</v>
      </c>
    </row>
    <row r="654" spans="2:9">
      <c r="B654" s="306">
        <v>5210</v>
      </c>
      <c r="C654" s="166">
        <v>14</v>
      </c>
      <c r="D654" s="96">
        <v>-0.42499999999999999</v>
      </c>
      <c r="E654" s="96">
        <v>6.1319999999999997</v>
      </c>
      <c r="F654" s="96">
        <v>-0.39</v>
      </c>
      <c r="G654" s="96">
        <v>-2.448</v>
      </c>
      <c r="H654" s="96">
        <v>0</v>
      </c>
      <c r="I654" s="96">
        <v>3.1859999999999999</v>
      </c>
    </row>
    <row r="655" spans="2:9">
      <c r="B655" s="307"/>
      <c r="C655" s="166">
        <v>15</v>
      </c>
      <c r="D655" s="96">
        <v>-0.39900000000000002</v>
      </c>
      <c r="E655" s="96">
        <v>6.0469999999999997</v>
      </c>
      <c r="F655" s="96">
        <v>-0.182</v>
      </c>
      <c r="G655" s="96">
        <v>-0.79900000000000004</v>
      </c>
      <c r="H655" s="96">
        <v>0</v>
      </c>
      <c r="I655" s="96">
        <v>2.9820000000000002</v>
      </c>
    </row>
    <row r="656" spans="2:9">
      <c r="B656" s="307"/>
      <c r="C656" s="166">
        <v>16</v>
      </c>
      <c r="D656" s="96">
        <v>0.318</v>
      </c>
      <c r="E656" s="96">
        <v>6.2960000000000003</v>
      </c>
      <c r="F656" s="96">
        <v>-0.39100000000000001</v>
      </c>
      <c r="G656" s="96">
        <v>-2.4470000000000001</v>
      </c>
      <c r="H656" s="96">
        <v>0</v>
      </c>
      <c r="I656" s="96">
        <v>-2.4820000000000002</v>
      </c>
    </row>
    <row r="657" spans="2:9">
      <c r="B657" s="307"/>
      <c r="C657" s="166">
        <v>17</v>
      </c>
      <c r="D657" s="96">
        <v>0.34399999999999997</v>
      </c>
      <c r="E657" s="96">
        <v>6.21</v>
      </c>
      <c r="F657" s="96">
        <v>-0.183</v>
      </c>
      <c r="G657" s="96">
        <v>-0.79900000000000004</v>
      </c>
      <c r="H657" s="96">
        <v>0</v>
      </c>
      <c r="I657" s="96">
        <v>-2.6859999999999999</v>
      </c>
    </row>
    <row r="658" spans="2:9">
      <c r="B658" s="307"/>
      <c r="C658" s="166">
        <v>18</v>
      </c>
      <c r="D658" s="96">
        <v>-0.19600000000000001</v>
      </c>
      <c r="E658" s="96">
        <v>6.2889999999999997</v>
      </c>
      <c r="F658" s="96">
        <v>-0.63200000000000001</v>
      </c>
      <c r="G658" s="96">
        <v>-4.3719999999999999</v>
      </c>
      <c r="H658" s="96">
        <v>0</v>
      </c>
      <c r="I658" s="96">
        <v>1.4419999999999999</v>
      </c>
    </row>
    <row r="659" spans="2:9">
      <c r="B659" s="307"/>
      <c r="C659" s="166">
        <v>19</v>
      </c>
      <c r="D659" s="96">
        <v>-0.108</v>
      </c>
      <c r="E659" s="96">
        <v>6.0039999999999996</v>
      </c>
      <c r="F659" s="96">
        <v>5.8999999999999997E-2</v>
      </c>
      <c r="G659" s="96">
        <v>1.125</v>
      </c>
      <c r="H659" s="96">
        <v>0</v>
      </c>
      <c r="I659" s="96">
        <v>0.75900000000000001</v>
      </c>
    </row>
    <row r="660" spans="2:9">
      <c r="B660" s="307"/>
      <c r="C660" s="166">
        <v>20</v>
      </c>
      <c r="D660" s="96">
        <v>2.7E-2</v>
      </c>
      <c r="E660" s="96">
        <v>6.3390000000000004</v>
      </c>
      <c r="F660" s="96">
        <v>-0.63200000000000001</v>
      </c>
      <c r="G660" s="96">
        <v>-4.3710000000000004</v>
      </c>
      <c r="H660" s="96">
        <v>0</v>
      </c>
      <c r="I660" s="96">
        <v>-0.25900000000000001</v>
      </c>
    </row>
    <row r="661" spans="2:9">
      <c r="B661" s="307"/>
      <c r="C661" s="166">
        <v>21</v>
      </c>
      <c r="D661" s="96">
        <v>0.115</v>
      </c>
      <c r="E661" s="96">
        <v>6.0529999999999999</v>
      </c>
      <c r="F661" s="96">
        <v>5.8999999999999997E-2</v>
      </c>
      <c r="G661" s="96">
        <v>1.125</v>
      </c>
      <c r="H661" s="96">
        <v>0</v>
      </c>
      <c r="I661" s="96">
        <v>-0.94199999999999995</v>
      </c>
    </row>
    <row r="662" spans="2:9">
      <c r="B662" s="307"/>
      <c r="C662" s="166">
        <v>22</v>
      </c>
      <c r="D662" s="96">
        <v>-0.27800000000000002</v>
      </c>
      <c r="E662" s="96">
        <v>-0.29199999999999998</v>
      </c>
      <c r="F662" s="96">
        <v>-4.5739999999999998</v>
      </c>
      <c r="G662" s="96">
        <v>-13.686</v>
      </c>
      <c r="H662" s="96">
        <v>0</v>
      </c>
      <c r="I662" s="96">
        <v>2.121</v>
      </c>
    </row>
    <row r="663" spans="2:9">
      <c r="B663" s="307"/>
      <c r="C663" s="166">
        <v>23</v>
      </c>
      <c r="D663" s="96">
        <v>0.17599999999999999</v>
      </c>
      <c r="E663" s="96">
        <v>-0.20899999999999999</v>
      </c>
      <c r="F663" s="96">
        <v>-4.5750000000000002</v>
      </c>
      <c r="G663" s="96">
        <v>-13.694000000000001</v>
      </c>
      <c r="H663" s="96">
        <v>0</v>
      </c>
      <c r="I663" s="96">
        <v>-1.339</v>
      </c>
    </row>
    <row r="664" spans="2:9">
      <c r="B664" s="307"/>
      <c r="C664" s="166">
        <v>24</v>
      </c>
      <c r="D664" s="96">
        <v>-2.5999999999999999E-2</v>
      </c>
      <c r="E664" s="96">
        <v>-5.2999999999999999E-2</v>
      </c>
      <c r="F664" s="96">
        <v>-3.355</v>
      </c>
      <c r="G664" s="96">
        <v>-10.331</v>
      </c>
      <c r="H664" s="96">
        <v>0</v>
      </c>
      <c r="I664" s="96">
        <v>0.20399999999999999</v>
      </c>
    </row>
    <row r="665" spans="2:9">
      <c r="B665" s="307"/>
      <c r="C665" s="166">
        <v>25</v>
      </c>
      <c r="D665" s="96">
        <v>3.9E-2</v>
      </c>
      <c r="E665" s="96">
        <v>1.179</v>
      </c>
      <c r="F665" s="96">
        <v>5.3280000000000003</v>
      </c>
      <c r="G665" s="96">
        <v>16.512</v>
      </c>
      <c r="H665" s="96">
        <v>0</v>
      </c>
      <c r="I665" s="96">
        <v>-0.27300000000000002</v>
      </c>
    </row>
    <row r="666" spans="2:9">
      <c r="B666" s="308"/>
      <c r="C666" s="166">
        <v>30</v>
      </c>
      <c r="D666" s="96">
        <v>-5.8000000000000003E-2</v>
      </c>
      <c r="E666" s="96">
        <v>8.2989999999999995</v>
      </c>
      <c r="F666" s="96">
        <v>-0.41</v>
      </c>
      <c r="G666" s="96">
        <v>-2.3199999999999998</v>
      </c>
      <c r="H666" s="96">
        <v>0</v>
      </c>
      <c r="I666" s="96">
        <v>0.36</v>
      </c>
    </row>
    <row r="667" spans="2:9">
      <c r="B667" s="306">
        <v>5521</v>
      </c>
      <c r="C667" s="166">
        <v>14</v>
      </c>
      <c r="D667" s="96">
        <v>-0.40200000000000002</v>
      </c>
      <c r="E667" s="96">
        <v>4.8579999999999997</v>
      </c>
      <c r="F667" s="96">
        <v>-0.41399999999999998</v>
      </c>
      <c r="G667" s="96">
        <v>-2.5009999999999999</v>
      </c>
      <c r="H667" s="96">
        <v>0</v>
      </c>
      <c r="I667" s="96">
        <v>3.0449999999999999</v>
      </c>
    </row>
    <row r="668" spans="2:9">
      <c r="B668" s="307"/>
      <c r="C668" s="166">
        <v>15</v>
      </c>
      <c r="D668" s="96">
        <v>-0.36899999999999999</v>
      </c>
      <c r="E668" s="96">
        <v>4.6630000000000003</v>
      </c>
      <c r="F668" s="96">
        <v>-0.20699999999999999</v>
      </c>
      <c r="G668" s="96">
        <v>-0.88400000000000001</v>
      </c>
      <c r="H668" s="96">
        <v>0</v>
      </c>
      <c r="I668" s="96">
        <v>2.7970000000000002</v>
      </c>
    </row>
    <row r="669" spans="2:9">
      <c r="B669" s="307"/>
      <c r="C669" s="166">
        <v>16</v>
      </c>
      <c r="D669" s="96">
        <v>0.34799999999999998</v>
      </c>
      <c r="E669" s="96">
        <v>4.45</v>
      </c>
      <c r="F669" s="96">
        <v>-0.40300000000000002</v>
      </c>
      <c r="G669" s="96">
        <v>-2.448</v>
      </c>
      <c r="H669" s="96">
        <v>0</v>
      </c>
      <c r="I669" s="96">
        <v>-2.6059999999999999</v>
      </c>
    </row>
    <row r="670" spans="2:9">
      <c r="B670" s="307"/>
      <c r="C670" s="166">
        <v>17</v>
      </c>
      <c r="D670" s="96">
        <v>0.38100000000000001</v>
      </c>
      <c r="E670" s="96">
        <v>4.2549999999999999</v>
      </c>
      <c r="F670" s="96">
        <v>-0.19700000000000001</v>
      </c>
      <c r="G670" s="96">
        <v>-0.83099999999999996</v>
      </c>
      <c r="H670" s="96">
        <v>0</v>
      </c>
      <c r="I670" s="96">
        <v>-2.855</v>
      </c>
    </row>
    <row r="671" spans="2:9">
      <c r="B671" s="307"/>
      <c r="C671" s="166">
        <v>18</v>
      </c>
      <c r="D671" s="96">
        <v>-0.17799999999999999</v>
      </c>
      <c r="E671" s="96">
        <v>4.944</v>
      </c>
      <c r="F671" s="96">
        <v>-0.65200000000000002</v>
      </c>
      <c r="G671" s="96">
        <v>-4.3680000000000003</v>
      </c>
      <c r="H671" s="96">
        <v>0</v>
      </c>
      <c r="I671" s="96">
        <v>1.357</v>
      </c>
    </row>
    <row r="672" spans="2:9">
      <c r="B672" s="307"/>
      <c r="C672" s="166">
        <v>19</v>
      </c>
      <c r="D672" s="96">
        <v>-6.8000000000000005E-2</v>
      </c>
      <c r="E672" s="96">
        <v>4.2919999999999998</v>
      </c>
      <c r="F672" s="96">
        <v>3.7999999999999999E-2</v>
      </c>
      <c r="G672" s="96">
        <v>1.02</v>
      </c>
      <c r="H672" s="96">
        <v>0</v>
      </c>
      <c r="I672" s="96">
        <v>0.52900000000000003</v>
      </c>
    </row>
    <row r="673" spans="2:9">
      <c r="B673" s="307"/>
      <c r="C673" s="166">
        <v>20</v>
      </c>
      <c r="D673" s="96">
        <v>4.7E-2</v>
      </c>
      <c r="E673" s="96">
        <v>4.8209999999999997</v>
      </c>
      <c r="F673" s="96">
        <v>-0.64800000000000002</v>
      </c>
      <c r="G673" s="96">
        <v>-4.3520000000000003</v>
      </c>
      <c r="H673" s="96">
        <v>0</v>
      </c>
      <c r="I673" s="96">
        <v>-0.33900000000000002</v>
      </c>
    </row>
    <row r="674" spans="2:9">
      <c r="B674" s="307"/>
      <c r="C674" s="166">
        <v>21</v>
      </c>
      <c r="D674" s="96">
        <v>0.157</v>
      </c>
      <c r="E674" s="96">
        <v>4.1689999999999996</v>
      </c>
      <c r="F674" s="96">
        <v>4.1000000000000002E-2</v>
      </c>
      <c r="G674" s="96">
        <v>1.036</v>
      </c>
      <c r="H674" s="96">
        <v>0</v>
      </c>
      <c r="I674" s="96">
        <v>-1.167</v>
      </c>
    </row>
    <row r="675" spans="2:9">
      <c r="B675" s="307"/>
      <c r="C675" s="166">
        <v>22</v>
      </c>
      <c r="D675" s="96">
        <v>-0.28999999999999998</v>
      </c>
      <c r="E675" s="96">
        <v>0.502</v>
      </c>
      <c r="F675" s="96">
        <v>-4.0949999999999998</v>
      </c>
      <c r="G675" s="96">
        <v>-12.218</v>
      </c>
      <c r="H675" s="96">
        <v>0</v>
      </c>
      <c r="I675" s="96">
        <v>2.181</v>
      </c>
    </row>
    <row r="676" spans="2:9">
      <c r="B676" s="307"/>
      <c r="C676" s="166">
        <v>23</v>
      </c>
      <c r="D676" s="96">
        <v>0.16900000000000001</v>
      </c>
      <c r="E676" s="96">
        <v>0.19700000000000001</v>
      </c>
      <c r="F676" s="96">
        <v>-4.0910000000000002</v>
      </c>
      <c r="G676" s="96">
        <v>-12.202999999999999</v>
      </c>
      <c r="H676" s="96">
        <v>0</v>
      </c>
      <c r="I676" s="96">
        <v>-1.2769999999999999</v>
      </c>
    </row>
    <row r="677" spans="2:9">
      <c r="B677" s="307"/>
      <c r="C677" s="166">
        <v>24</v>
      </c>
      <c r="D677" s="96">
        <v>-3.9E-2</v>
      </c>
      <c r="E677" s="96">
        <v>0.46700000000000003</v>
      </c>
      <c r="F677" s="96">
        <v>-3.016</v>
      </c>
      <c r="G677" s="96">
        <v>-9.3309999999999995</v>
      </c>
      <c r="H677" s="96">
        <v>0</v>
      </c>
      <c r="I677" s="96">
        <v>0.29199999999999998</v>
      </c>
    </row>
    <row r="678" spans="2:9">
      <c r="B678" s="307"/>
      <c r="C678" s="166">
        <v>25</v>
      </c>
      <c r="D678" s="96">
        <v>0.03</v>
      </c>
      <c r="E678" s="96">
        <v>0.83899999999999997</v>
      </c>
      <c r="F678" s="96">
        <v>4.8079999999999998</v>
      </c>
      <c r="G678" s="96">
        <v>14.971</v>
      </c>
      <c r="H678" s="96">
        <v>0</v>
      </c>
      <c r="I678" s="96">
        <v>-0.23</v>
      </c>
    </row>
    <row r="679" spans="2:9">
      <c r="B679" s="308"/>
      <c r="C679" s="166">
        <v>30</v>
      </c>
      <c r="D679" s="96">
        <v>-1.4999999999999999E-2</v>
      </c>
      <c r="E679" s="96">
        <v>6.0149999999999997</v>
      </c>
      <c r="F679" s="96">
        <v>-0.437</v>
      </c>
      <c r="G679" s="96">
        <v>-2.3849999999999998</v>
      </c>
      <c r="H679" s="96">
        <v>0</v>
      </c>
      <c r="I679" s="96">
        <v>0.13500000000000001</v>
      </c>
    </row>
    <row r="680" spans="2:9">
      <c r="B680" s="306">
        <v>5909</v>
      </c>
      <c r="C680" s="166">
        <v>14</v>
      </c>
      <c r="D680" s="96">
        <v>-1.1240000000000001</v>
      </c>
      <c r="E680" s="96">
        <v>0.97799999999999998</v>
      </c>
      <c r="F680" s="96">
        <v>-0.46100000000000002</v>
      </c>
      <c r="G680" s="96">
        <v>-2.661</v>
      </c>
      <c r="H680" s="96">
        <v>0</v>
      </c>
      <c r="I680" s="96">
        <v>5.6580000000000004</v>
      </c>
    </row>
    <row r="681" spans="2:9">
      <c r="B681" s="307"/>
      <c r="C681" s="166">
        <v>15</v>
      </c>
      <c r="D681" s="96">
        <v>-0.97799999999999998</v>
      </c>
      <c r="E681" s="96">
        <v>1.1839999999999999</v>
      </c>
      <c r="F681" s="96">
        <v>-0.254</v>
      </c>
      <c r="G681" s="96">
        <v>-1.091</v>
      </c>
      <c r="H681" s="96">
        <v>0</v>
      </c>
      <c r="I681" s="96">
        <v>4.9829999999999997</v>
      </c>
    </row>
    <row r="682" spans="2:9">
      <c r="B682" s="307"/>
      <c r="C682" s="166">
        <v>16</v>
      </c>
      <c r="D682" s="96">
        <v>0.82499999999999996</v>
      </c>
      <c r="E682" s="96">
        <v>9.2349999999999994</v>
      </c>
      <c r="F682" s="96">
        <v>-0.438</v>
      </c>
      <c r="G682" s="96">
        <v>-2.548</v>
      </c>
      <c r="H682" s="96">
        <v>0</v>
      </c>
      <c r="I682" s="96">
        <v>-4.3</v>
      </c>
    </row>
    <row r="683" spans="2:9">
      <c r="B683" s="307"/>
      <c r="C683" s="166">
        <v>17</v>
      </c>
      <c r="D683" s="96">
        <v>0.97099999999999997</v>
      </c>
      <c r="E683" s="96">
        <v>9.44</v>
      </c>
      <c r="F683" s="96">
        <v>-0.23</v>
      </c>
      <c r="G683" s="96">
        <v>-0.97799999999999998</v>
      </c>
      <c r="H683" s="96">
        <v>0</v>
      </c>
      <c r="I683" s="96">
        <v>-4.9749999999999996</v>
      </c>
    </row>
    <row r="684" spans="2:9">
      <c r="B684" s="307"/>
      <c r="C684" s="166">
        <v>18</v>
      </c>
      <c r="D684" s="96">
        <v>-0.61299999999999999</v>
      </c>
      <c r="E684" s="96">
        <v>3.629</v>
      </c>
      <c r="F684" s="96">
        <v>-0.69499999999999995</v>
      </c>
      <c r="G684" s="96">
        <v>-4.4530000000000003</v>
      </c>
      <c r="H684" s="96">
        <v>0</v>
      </c>
      <c r="I684" s="96">
        <v>2.96</v>
      </c>
    </row>
    <row r="685" spans="2:9">
      <c r="B685" s="307"/>
      <c r="C685" s="166">
        <v>19</v>
      </c>
      <c r="D685" s="96">
        <v>-0.125</v>
      </c>
      <c r="E685" s="96">
        <v>4.3129999999999997</v>
      </c>
      <c r="F685" s="96">
        <v>-3.0000000000000001E-3</v>
      </c>
      <c r="G685" s="96">
        <v>0.78</v>
      </c>
      <c r="H685" s="96">
        <v>0</v>
      </c>
      <c r="I685" s="96">
        <v>0.71</v>
      </c>
    </row>
    <row r="686" spans="2:9">
      <c r="B686" s="307"/>
      <c r="C686" s="166">
        <v>20</v>
      </c>
      <c r="D686" s="96">
        <v>-2.8000000000000001E-2</v>
      </c>
      <c r="E686" s="96">
        <v>6.1059999999999999</v>
      </c>
      <c r="F686" s="96">
        <v>-0.68799999999999994</v>
      </c>
      <c r="G686" s="96">
        <v>-4.4189999999999996</v>
      </c>
      <c r="H686" s="96">
        <v>0</v>
      </c>
      <c r="I686" s="96">
        <v>-2.7E-2</v>
      </c>
    </row>
    <row r="687" spans="2:9">
      <c r="B687" s="307"/>
      <c r="C687" s="166">
        <v>21</v>
      </c>
      <c r="D687" s="96">
        <v>0.45900000000000002</v>
      </c>
      <c r="E687" s="96">
        <v>6.79</v>
      </c>
      <c r="F687" s="96">
        <v>4.0000000000000001E-3</v>
      </c>
      <c r="G687" s="96">
        <v>0.81399999999999995</v>
      </c>
      <c r="H687" s="96">
        <v>0</v>
      </c>
      <c r="I687" s="96">
        <v>-2.2770000000000001</v>
      </c>
    </row>
    <row r="688" spans="2:9">
      <c r="B688" s="307"/>
      <c r="C688" s="166">
        <v>22</v>
      </c>
      <c r="D688" s="96">
        <v>-0.84599999999999997</v>
      </c>
      <c r="E688" s="96">
        <v>-2.9750000000000001</v>
      </c>
      <c r="F688" s="96">
        <v>-4.3689999999999998</v>
      </c>
      <c r="G688" s="96">
        <v>-12.474</v>
      </c>
      <c r="H688" s="96">
        <v>0</v>
      </c>
      <c r="I688" s="96">
        <v>4.2190000000000003</v>
      </c>
    </row>
    <row r="689" spans="2:9">
      <c r="B689" s="307"/>
      <c r="C689" s="166">
        <v>23</v>
      </c>
      <c r="D689" s="96">
        <v>0.432</v>
      </c>
      <c r="E689" s="96">
        <v>1.929</v>
      </c>
      <c r="F689" s="96">
        <v>-4.3609999999999998</v>
      </c>
      <c r="G689" s="96">
        <v>-12.43</v>
      </c>
      <c r="H689" s="96">
        <v>0</v>
      </c>
      <c r="I689" s="96">
        <v>-2.218</v>
      </c>
    </row>
    <row r="690" spans="2:9">
      <c r="B690" s="307"/>
      <c r="C690" s="166">
        <v>24</v>
      </c>
      <c r="D690" s="96">
        <v>-0.25800000000000001</v>
      </c>
      <c r="E690" s="96">
        <v>5.8999999999999997E-2</v>
      </c>
      <c r="F690" s="96">
        <v>-3.226</v>
      </c>
      <c r="G690" s="96">
        <v>-9.6110000000000007</v>
      </c>
      <c r="H690" s="96">
        <v>0</v>
      </c>
      <c r="I690" s="96">
        <v>1.1259999999999999</v>
      </c>
    </row>
    <row r="691" spans="2:9">
      <c r="B691" s="307"/>
      <c r="C691" s="166">
        <v>25</v>
      </c>
      <c r="D691" s="96">
        <v>6.4000000000000001E-2</v>
      </c>
      <c r="E691" s="96">
        <v>1.6240000000000001</v>
      </c>
      <c r="F691" s="96">
        <v>5.1509999999999998</v>
      </c>
      <c r="G691" s="96">
        <v>15.444000000000001</v>
      </c>
      <c r="H691" s="96">
        <v>0</v>
      </c>
      <c r="I691" s="96">
        <v>-0.38300000000000001</v>
      </c>
    </row>
    <row r="692" spans="2:9">
      <c r="B692" s="308"/>
      <c r="C692" s="166">
        <v>30</v>
      </c>
      <c r="D692" s="96">
        <v>-0.11</v>
      </c>
      <c r="E692" s="96">
        <v>6.9089999999999998</v>
      </c>
      <c r="F692" s="96">
        <v>-0.495</v>
      </c>
      <c r="G692" s="96">
        <v>-2.6070000000000002</v>
      </c>
      <c r="H692" s="96">
        <v>0</v>
      </c>
      <c r="I692" s="96">
        <v>0.49199999999999999</v>
      </c>
    </row>
    <row r="693" spans="2:9">
      <c r="B693" s="306">
        <v>6260</v>
      </c>
      <c r="C693" s="166">
        <v>14</v>
      </c>
      <c r="D693" s="96">
        <v>-3.677</v>
      </c>
      <c r="E693" s="96">
        <v>12.961</v>
      </c>
      <c r="F693" s="96">
        <v>-1.216</v>
      </c>
      <c r="G693" s="96">
        <v>-7.4260000000000002</v>
      </c>
      <c r="H693" s="96">
        <v>0</v>
      </c>
      <c r="I693" s="96">
        <v>35.841999999999999</v>
      </c>
    </row>
    <row r="694" spans="2:9">
      <c r="B694" s="307"/>
      <c r="C694" s="166">
        <v>15</v>
      </c>
      <c r="D694" s="96">
        <v>-4.2939999999999996</v>
      </c>
      <c r="E694" s="96">
        <v>14.834</v>
      </c>
      <c r="F694" s="96">
        <v>3.3050000000000002</v>
      </c>
      <c r="G694" s="96">
        <v>20.521999999999998</v>
      </c>
      <c r="H694" s="96">
        <v>0</v>
      </c>
      <c r="I694" s="96">
        <v>40.573999999999998</v>
      </c>
    </row>
    <row r="695" spans="2:9">
      <c r="B695" s="307"/>
      <c r="C695" s="166">
        <v>16</v>
      </c>
      <c r="D695" s="96">
        <v>1.9850000000000001</v>
      </c>
      <c r="E695" s="96">
        <v>6.4779999999999998</v>
      </c>
      <c r="F695" s="96">
        <v>-2.0070000000000001</v>
      </c>
      <c r="G695" s="96">
        <v>-13.086</v>
      </c>
      <c r="H695" s="96">
        <v>0</v>
      </c>
      <c r="I695" s="96">
        <v>-28.184000000000001</v>
      </c>
    </row>
    <row r="696" spans="2:9">
      <c r="B696" s="307"/>
      <c r="C696" s="166">
        <v>17</v>
      </c>
      <c r="D696" s="96">
        <v>1.369</v>
      </c>
      <c r="E696" s="96">
        <v>8.3510000000000009</v>
      </c>
      <c r="F696" s="96">
        <v>2.5139999999999998</v>
      </c>
      <c r="G696" s="96">
        <v>14.862</v>
      </c>
      <c r="H696" s="96">
        <v>0</v>
      </c>
      <c r="I696" s="96">
        <v>-23.452000000000002</v>
      </c>
    </row>
    <row r="697" spans="2:9">
      <c r="B697" s="307"/>
      <c r="C697" s="166">
        <v>18</v>
      </c>
      <c r="D697" s="96">
        <v>-0.97599999999999998</v>
      </c>
      <c r="E697" s="96">
        <v>8.5069999999999997</v>
      </c>
      <c r="F697" s="96">
        <v>-6.7679999999999998</v>
      </c>
      <c r="G697" s="96">
        <v>-42.012999999999998</v>
      </c>
      <c r="H697" s="96">
        <v>0</v>
      </c>
      <c r="I697" s="96">
        <v>7.9109999999999996</v>
      </c>
    </row>
    <row r="698" spans="2:9">
      <c r="B698" s="307"/>
      <c r="C698" s="166">
        <v>19</v>
      </c>
      <c r="D698" s="96">
        <v>-3.0310000000000001</v>
      </c>
      <c r="E698" s="96">
        <v>14.749000000000001</v>
      </c>
      <c r="F698" s="96">
        <v>8.3030000000000008</v>
      </c>
      <c r="G698" s="96">
        <v>51.148000000000003</v>
      </c>
      <c r="H698" s="96">
        <v>0</v>
      </c>
      <c r="I698" s="96">
        <v>23.687000000000001</v>
      </c>
    </row>
    <row r="699" spans="2:9">
      <c r="B699" s="307"/>
      <c r="C699" s="166">
        <v>20</v>
      </c>
      <c r="D699" s="96">
        <v>0.72199999999999998</v>
      </c>
      <c r="E699" s="96">
        <v>6.5620000000000003</v>
      </c>
      <c r="F699" s="96">
        <v>-7.0049999999999999</v>
      </c>
      <c r="G699" s="96">
        <v>-43.710999999999999</v>
      </c>
      <c r="H699" s="96">
        <v>0</v>
      </c>
      <c r="I699" s="96">
        <v>-11.297000000000001</v>
      </c>
    </row>
    <row r="700" spans="2:9">
      <c r="B700" s="307"/>
      <c r="C700" s="166">
        <v>21</v>
      </c>
      <c r="D700" s="96">
        <v>-1.3320000000000001</v>
      </c>
      <c r="E700" s="96">
        <v>12.805</v>
      </c>
      <c r="F700" s="96">
        <v>8.0660000000000007</v>
      </c>
      <c r="G700" s="96">
        <v>49.45</v>
      </c>
      <c r="H700" s="96">
        <v>0</v>
      </c>
      <c r="I700" s="96">
        <v>4.4790000000000001</v>
      </c>
    </row>
    <row r="701" spans="2:9">
      <c r="B701" s="307"/>
      <c r="C701" s="166">
        <v>22</v>
      </c>
      <c r="D701" s="96">
        <v>-1.613</v>
      </c>
      <c r="E701" s="96">
        <v>5.8490000000000002</v>
      </c>
      <c r="F701" s="96">
        <v>-3.9279999999999999</v>
      </c>
      <c r="G701" s="96">
        <v>-26.062999999999999</v>
      </c>
      <c r="H701" s="96">
        <v>0</v>
      </c>
      <c r="I701" s="96">
        <v>14.682</v>
      </c>
    </row>
    <row r="702" spans="2:9">
      <c r="B702" s="307"/>
      <c r="C702" s="166">
        <v>23</v>
      </c>
      <c r="D702" s="96">
        <v>4.343</v>
      </c>
      <c r="E702" s="96">
        <v>-0.85699999999999998</v>
      </c>
      <c r="F702" s="96">
        <v>-4.71</v>
      </c>
      <c r="G702" s="96">
        <v>-31.026</v>
      </c>
      <c r="H702" s="96">
        <v>0</v>
      </c>
      <c r="I702" s="96">
        <v>-34.234000000000002</v>
      </c>
    </row>
    <row r="703" spans="2:9">
      <c r="B703" s="307"/>
      <c r="C703" s="166">
        <v>24</v>
      </c>
      <c r="D703" s="96">
        <v>-0.69399999999999995</v>
      </c>
      <c r="E703" s="96">
        <v>4.6369999999999996</v>
      </c>
      <c r="F703" s="96">
        <v>-7.3620000000000001</v>
      </c>
      <c r="G703" s="96">
        <v>-43.484000000000002</v>
      </c>
      <c r="H703" s="96">
        <v>0</v>
      </c>
      <c r="I703" s="96">
        <v>1.486</v>
      </c>
    </row>
    <row r="704" spans="2:9">
      <c r="B704" s="307"/>
      <c r="C704" s="166">
        <v>25</v>
      </c>
      <c r="D704" s="96">
        <v>-2.2559999999999998</v>
      </c>
      <c r="E704" s="96">
        <v>9.625</v>
      </c>
      <c r="F704" s="96">
        <v>8.7319999999999993</v>
      </c>
      <c r="G704" s="96">
        <v>52.807000000000002</v>
      </c>
      <c r="H704" s="96">
        <v>0</v>
      </c>
      <c r="I704" s="96">
        <v>12.513</v>
      </c>
    </row>
    <row r="705" spans="2:9">
      <c r="B705" s="308"/>
      <c r="C705" s="166">
        <v>30</v>
      </c>
      <c r="D705" s="96">
        <v>-1.643</v>
      </c>
      <c r="E705" s="96">
        <v>12.679</v>
      </c>
      <c r="F705" s="96">
        <v>0.93600000000000005</v>
      </c>
      <c r="G705" s="96">
        <v>5.3719999999999999</v>
      </c>
      <c r="H705" s="96">
        <v>0</v>
      </c>
      <c r="I705" s="96">
        <v>8.8390000000000004</v>
      </c>
    </row>
    <row r="706" spans="2:9">
      <c r="B706" s="306">
        <v>6266</v>
      </c>
      <c r="C706" s="166">
        <v>14</v>
      </c>
      <c r="D706" s="96">
        <v>-0.61099999999999999</v>
      </c>
      <c r="E706" s="96">
        <v>-3.6949999999999998</v>
      </c>
      <c r="F706" s="96">
        <v>9.2999999999999999E-2</v>
      </c>
      <c r="G706" s="96">
        <v>-6.7000000000000004E-2</v>
      </c>
      <c r="H706" s="96">
        <v>0</v>
      </c>
      <c r="I706" s="96">
        <v>3.9860000000000002</v>
      </c>
    </row>
    <row r="707" spans="2:9">
      <c r="B707" s="307"/>
      <c r="C707" s="166">
        <v>15</v>
      </c>
      <c r="D707" s="96">
        <v>-0.57299999999999995</v>
      </c>
      <c r="E707" s="96">
        <v>-0.97799999999999998</v>
      </c>
      <c r="F707" s="96">
        <v>0.21299999999999999</v>
      </c>
      <c r="G707" s="96">
        <v>1.169</v>
      </c>
      <c r="H707" s="96">
        <v>0</v>
      </c>
      <c r="I707" s="96">
        <v>3.8660000000000001</v>
      </c>
    </row>
    <row r="708" spans="2:9">
      <c r="B708" s="307"/>
      <c r="C708" s="166">
        <v>16</v>
      </c>
      <c r="D708" s="96">
        <v>5.3999999999999999E-2</v>
      </c>
      <c r="E708" s="96">
        <v>2.0110000000000001</v>
      </c>
      <c r="F708" s="96">
        <v>-4.2999999999999997E-2</v>
      </c>
      <c r="G708" s="96">
        <v>-0.55600000000000005</v>
      </c>
      <c r="H708" s="96">
        <v>0</v>
      </c>
      <c r="I708" s="96">
        <v>-1.228</v>
      </c>
    </row>
    <row r="709" spans="2:9">
      <c r="B709" s="307"/>
      <c r="C709" s="166">
        <v>17</v>
      </c>
      <c r="D709" s="96">
        <v>9.1999999999999998E-2</v>
      </c>
      <c r="E709" s="96">
        <v>4.7270000000000003</v>
      </c>
      <c r="F709" s="96">
        <v>7.8E-2</v>
      </c>
      <c r="G709" s="96">
        <v>0.67900000000000005</v>
      </c>
      <c r="H709" s="96">
        <v>0</v>
      </c>
      <c r="I709" s="96">
        <v>-1.3480000000000001</v>
      </c>
    </row>
    <row r="710" spans="2:9">
      <c r="B710" s="307"/>
      <c r="C710" s="166">
        <v>18</v>
      </c>
      <c r="D710" s="96">
        <v>-0.42299999999999999</v>
      </c>
      <c r="E710" s="96">
        <v>-4.867</v>
      </c>
      <c r="F710" s="96">
        <v>-9.5000000000000001E-2</v>
      </c>
      <c r="G710" s="96">
        <v>-1.68</v>
      </c>
      <c r="H710" s="96">
        <v>0</v>
      </c>
      <c r="I710" s="96">
        <v>2.3010000000000002</v>
      </c>
    </row>
    <row r="711" spans="2:9">
      <c r="B711" s="307"/>
      <c r="C711" s="166">
        <v>19</v>
      </c>
      <c r="D711" s="96">
        <v>-0.29599999999999999</v>
      </c>
      <c r="E711" s="96">
        <v>4.1879999999999997</v>
      </c>
      <c r="F711" s="96">
        <v>0.30599999999999999</v>
      </c>
      <c r="G711" s="96">
        <v>2.4390000000000001</v>
      </c>
      <c r="H711" s="96">
        <v>0</v>
      </c>
      <c r="I711" s="96">
        <v>1.901</v>
      </c>
    </row>
    <row r="712" spans="2:9">
      <c r="B712" s="307"/>
      <c r="C712" s="166">
        <v>20</v>
      </c>
      <c r="D712" s="96">
        <v>-0.223</v>
      </c>
      <c r="E712" s="96">
        <v>-3.1549999999999998</v>
      </c>
      <c r="F712" s="96">
        <v>-0.13600000000000001</v>
      </c>
      <c r="G712" s="96">
        <v>-1.827</v>
      </c>
      <c r="H712" s="96">
        <v>0</v>
      </c>
      <c r="I712" s="96">
        <v>0.73699999999999999</v>
      </c>
    </row>
    <row r="713" spans="2:9">
      <c r="B713" s="307"/>
      <c r="C713" s="166">
        <v>21</v>
      </c>
      <c r="D713" s="96">
        <v>-9.6000000000000002E-2</v>
      </c>
      <c r="E713" s="96">
        <v>5.899</v>
      </c>
      <c r="F713" s="96">
        <v>0.26600000000000001</v>
      </c>
      <c r="G713" s="96">
        <v>2.2919999999999998</v>
      </c>
      <c r="H713" s="96">
        <v>0</v>
      </c>
      <c r="I713" s="96">
        <v>0.33700000000000002</v>
      </c>
    </row>
    <row r="714" spans="2:9">
      <c r="B714" s="307"/>
      <c r="C714" s="166">
        <v>22</v>
      </c>
      <c r="D714" s="96">
        <v>-1.889</v>
      </c>
      <c r="E714" s="96">
        <v>-5.2649999999999997</v>
      </c>
      <c r="F714" s="96">
        <v>-2.1000000000000001E-2</v>
      </c>
      <c r="G714" s="96">
        <v>-0.97599999999999998</v>
      </c>
      <c r="H714" s="96">
        <v>0</v>
      </c>
      <c r="I714" s="96">
        <v>5.55</v>
      </c>
    </row>
    <row r="715" spans="2:9">
      <c r="B715" s="307"/>
      <c r="C715" s="166">
        <v>23</v>
      </c>
      <c r="D715" s="96">
        <v>2.879</v>
      </c>
      <c r="E715" s="96">
        <v>2.5779999999999998</v>
      </c>
      <c r="F715" s="96">
        <v>-9.9000000000000005E-2</v>
      </c>
      <c r="G715" s="96">
        <v>-1.304</v>
      </c>
      <c r="H715" s="96">
        <v>0</v>
      </c>
      <c r="I715" s="96">
        <v>-8.3350000000000009</v>
      </c>
    </row>
    <row r="716" spans="2:9">
      <c r="B716" s="307"/>
      <c r="C716" s="166">
        <v>24</v>
      </c>
      <c r="D716" s="96">
        <v>-2.4020000000000001</v>
      </c>
      <c r="E716" s="96">
        <v>-4.7409999999999997</v>
      </c>
      <c r="F716" s="96">
        <v>-0.27</v>
      </c>
      <c r="G716" s="96">
        <v>-2.0880000000000001</v>
      </c>
      <c r="H716" s="96">
        <v>0</v>
      </c>
      <c r="I716" s="96">
        <v>5.9950000000000001</v>
      </c>
    </row>
    <row r="717" spans="2:9">
      <c r="B717" s="307"/>
      <c r="C717" s="166">
        <v>25</v>
      </c>
      <c r="D717" s="96">
        <v>-2.2429999999999999</v>
      </c>
      <c r="E717" s="96">
        <v>4.101</v>
      </c>
      <c r="F717" s="96">
        <v>0.219</v>
      </c>
      <c r="G717" s="96">
        <v>2.298</v>
      </c>
      <c r="H717" s="96">
        <v>0</v>
      </c>
      <c r="I717" s="96">
        <v>5.3230000000000004</v>
      </c>
    </row>
    <row r="718" spans="2:9">
      <c r="B718" s="308"/>
      <c r="C718" s="166">
        <v>30</v>
      </c>
      <c r="D718" s="96">
        <v>-0.371</v>
      </c>
      <c r="E718" s="96">
        <v>0.18</v>
      </c>
      <c r="F718" s="96">
        <v>0.12</v>
      </c>
      <c r="G718" s="96">
        <v>0.437</v>
      </c>
      <c r="H718" s="96">
        <v>0</v>
      </c>
      <c r="I718" s="96">
        <v>1.885</v>
      </c>
    </row>
    <row r="719" spans="2:9">
      <c r="B719" s="306">
        <v>6274</v>
      </c>
      <c r="C719" s="166">
        <v>14</v>
      </c>
      <c r="D719" s="96">
        <v>-0.68200000000000005</v>
      </c>
      <c r="E719" s="96">
        <v>6.19</v>
      </c>
      <c r="F719" s="96">
        <v>8.5999999999999993E-2</v>
      </c>
      <c r="G719" s="96">
        <v>-0.09</v>
      </c>
      <c r="H719" s="96">
        <v>0</v>
      </c>
      <c r="I719" s="96">
        <v>4.3230000000000004</v>
      </c>
    </row>
    <row r="720" spans="2:9">
      <c r="B720" s="307"/>
      <c r="C720" s="166">
        <v>15</v>
      </c>
      <c r="D720" s="96">
        <v>-0.74199999999999999</v>
      </c>
      <c r="E720" s="96">
        <v>1.6879999999999999</v>
      </c>
      <c r="F720" s="96">
        <v>0.21299999999999999</v>
      </c>
      <c r="G720" s="96">
        <v>1.165</v>
      </c>
      <c r="H720" s="96">
        <v>0</v>
      </c>
      <c r="I720" s="96">
        <v>4.5970000000000004</v>
      </c>
    </row>
    <row r="721" spans="2:9">
      <c r="B721" s="307"/>
      <c r="C721" s="166">
        <v>16</v>
      </c>
      <c r="D721" s="96">
        <v>0.94199999999999995</v>
      </c>
      <c r="E721" s="96">
        <v>15.625999999999999</v>
      </c>
      <c r="F721" s="96">
        <v>-8.6999999999999994E-2</v>
      </c>
      <c r="G721" s="96">
        <v>-0.65800000000000003</v>
      </c>
      <c r="H721" s="96">
        <v>0</v>
      </c>
      <c r="I721" s="96">
        <v>-4.5890000000000004</v>
      </c>
    </row>
    <row r="722" spans="2:9">
      <c r="B722" s="307"/>
      <c r="C722" s="166">
        <v>17</v>
      </c>
      <c r="D722" s="96">
        <v>0.88300000000000001</v>
      </c>
      <c r="E722" s="96">
        <v>11.125</v>
      </c>
      <c r="F722" s="96">
        <v>0.04</v>
      </c>
      <c r="G722" s="96">
        <v>0.59699999999999998</v>
      </c>
      <c r="H722" s="96">
        <v>0</v>
      </c>
      <c r="I722" s="96">
        <v>-4.3150000000000004</v>
      </c>
    </row>
    <row r="723" spans="2:9">
      <c r="B723" s="307"/>
      <c r="C723" s="166">
        <v>18</v>
      </c>
      <c r="D723" s="96">
        <v>-4.3999999999999997E-2</v>
      </c>
      <c r="E723" s="96">
        <v>14.744</v>
      </c>
      <c r="F723" s="96">
        <v>-0.122</v>
      </c>
      <c r="G723" s="96">
        <v>-1.7529999999999999</v>
      </c>
      <c r="H723" s="96">
        <v>0</v>
      </c>
      <c r="I723" s="96">
        <v>0.88500000000000001</v>
      </c>
    </row>
    <row r="724" spans="2:9">
      <c r="B724" s="307"/>
      <c r="C724" s="166">
        <v>19</v>
      </c>
      <c r="D724" s="96">
        <v>-0.24199999999999999</v>
      </c>
      <c r="E724" s="96">
        <v>-0.26100000000000001</v>
      </c>
      <c r="F724" s="96">
        <v>0.3</v>
      </c>
      <c r="G724" s="96">
        <v>2.431</v>
      </c>
      <c r="H724" s="96">
        <v>0</v>
      </c>
      <c r="I724" s="96">
        <v>1.798</v>
      </c>
    </row>
    <row r="725" spans="2:9">
      <c r="B725" s="307"/>
      <c r="C725" s="166">
        <v>20</v>
      </c>
      <c r="D725" s="96">
        <v>0.443</v>
      </c>
      <c r="E725" s="96">
        <v>17.574999999999999</v>
      </c>
      <c r="F725" s="96">
        <v>-0.17399999999999999</v>
      </c>
      <c r="G725" s="96">
        <v>-1.9239999999999999</v>
      </c>
      <c r="H725" s="96">
        <v>0</v>
      </c>
      <c r="I725" s="96">
        <v>-1.7889999999999999</v>
      </c>
    </row>
    <row r="726" spans="2:9">
      <c r="B726" s="307"/>
      <c r="C726" s="166">
        <v>21</v>
      </c>
      <c r="D726" s="96">
        <v>0.245</v>
      </c>
      <c r="E726" s="96">
        <v>2.57</v>
      </c>
      <c r="F726" s="96">
        <v>0.248</v>
      </c>
      <c r="G726" s="96">
        <v>2.2599999999999998</v>
      </c>
      <c r="H726" s="96">
        <v>0</v>
      </c>
      <c r="I726" s="96">
        <v>-0.876</v>
      </c>
    </row>
    <row r="727" spans="2:9">
      <c r="B727" s="307"/>
      <c r="C727" s="166">
        <v>22</v>
      </c>
      <c r="D727" s="96">
        <v>-1.0409999999999999</v>
      </c>
      <c r="E727" s="96">
        <v>4.4930000000000003</v>
      </c>
      <c r="F727" s="96">
        <v>0.94599999999999995</v>
      </c>
      <c r="G727" s="96">
        <v>0.21</v>
      </c>
      <c r="H727" s="96">
        <v>0</v>
      </c>
      <c r="I727" s="96">
        <v>3.2080000000000002</v>
      </c>
    </row>
    <row r="728" spans="2:9">
      <c r="B728" s="307"/>
      <c r="C728" s="166">
        <v>23</v>
      </c>
      <c r="D728" s="96">
        <v>1.472</v>
      </c>
      <c r="E728" s="96">
        <v>8.31</v>
      </c>
      <c r="F728" s="96">
        <v>0.79200000000000004</v>
      </c>
      <c r="G728" s="96">
        <v>-0.28699999999999998</v>
      </c>
      <c r="H728" s="96">
        <v>0</v>
      </c>
      <c r="I728" s="96">
        <v>-4.484</v>
      </c>
    </row>
    <row r="729" spans="2:9">
      <c r="B729" s="307"/>
      <c r="C729" s="166">
        <v>24</v>
      </c>
      <c r="D729" s="96">
        <v>-0.91700000000000004</v>
      </c>
      <c r="E729" s="96">
        <v>6.1829999999999998</v>
      </c>
      <c r="F729" s="96">
        <v>-1.3160000000000001</v>
      </c>
      <c r="G729" s="96">
        <v>-3.3380000000000001</v>
      </c>
      <c r="H729" s="96">
        <v>0</v>
      </c>
      <c r="I729" s="96">
        <v>1.524</v>
      </c>
    </row>
    <row r="730" spans="2:9">
      <c r="B730" s="307"/>
      <c r="C730" s="166">
        <v>25</v>
      </c>
      <c r="D730" s="96">
        <v>-1.1140000000000001</v>
      </c>
      <c r="E730" s="96">
        <v>-6.2290000000000001</v>
      </c>
      <c r="F730" s="96">
        <v>1.077</v>
      </c>
      <c r="G730" s="96">
        <v>3.6890000000000001</v>
      </c>
      <c r="H730" s="96">
        <v>0</v>
      </c>
      <c r="I730" s="96">
        <v>2.2869999999999999</v>
      </c>
    </row>
    <row r="731" spans="2:9">
      <c r="B731" s="308"/>
      <c r="C731" s="166">
        <v>30</v>
      </c>
      <c r="D731" s="96">
        <v>0.14299999999999999</v>
      </c>
      <c r="E731" s="96">
        <v>11.756</v>
      </c>
      <c r="F731" s="96">
        <v>0.09</v>
      </c>
      <c r="G731" s="96">
        <v>0.36399999999999999</v>
      </c>
      <c r="H731" s="96">
        <v>0</v>
      </c>
      <c r="I731" s="96">
        <v>1.0999999999999999E-2</v>
      </c>
    </row>
    <row r="732" spans="2:9">
      <c r="B732" s="306">
        <v>6284</v>
      </c>
      <c r="C732" s="166">
        <v>14</v>
      </c>
      <c r="D732" s="96">
        <v>-0.73399999999999999</v>
      </c>
      <c r="E732" s="96">
        <v>28.814</v>
      </c>
      <c r="F732" s="96">
        <v>1.2999999999999999E-2</v>
      </c>
      <c r="G732" s="96">
        <v>-0.19800000000000001</v>
      </c>
      <c r="H732" s="96">
        <v>0</v>
      </c>
      <c r="I732" s="96">
        <v>4.7089999999999996</v>
      </c>
    </row>
    <row r="733" spans="2:9">
      <c r="B733" s="307"/>
      <c r="C733" s="166">
        <v>15</v>
      </c>
      <c r="D733" s="96">
        <v>-0.748</v>
      </c>
      <c r="E733" s="96">
        <v>28.635999999999999</v>
      </c>
      <c r="F733" s="96">
        <v>0.26200000000000001</v>
      </c>
      <c r="G733" s="96">
        <v>1.5</v>
      </c>
      <c r="H733" s="96">
        <v>0</v>
      </c>
      <c r="I733" s="96">
        <v>4.7939999999999996</v>
      </c>
    </row>
    <row r="734" spans="2:9">
      <c r="B734" s="307"/>
      <c r="C734" s="166">
        <v>16</v>
      </c>
      <c r="D734" s="96">
        <v>0.38700000000000001</v>
      </c>
      <c r="E734" s="96">
        <v>30.841000000000001</v>
      </c>
      <c r="F734" s="96">
        <v>5.0999999999999997E-2</v>
      </c>
      <c r="G734" s="96">
        <v>1.9E-2</v>
      </c>
      <c r="H734" s="96">
        <v>0</v>
      </c>
      <c r="I734" s="96">
        <v>-2.887</v>
      </c>
    </row>
    <row r="735" spans="2:9">
      <c r="B735" s="307"/>
      <c r="C735" s="166">
        <v>17</v>
      </c>
      <c r="D735" s="96">
        <v>0.374</v>
      </c>
      <c r="E735" s="96">
        <v>30.663</v>
      </c>
      <c r="F735" s="96">
        <v>0.30099999999999999</v>
      </c>
      <c r="G735" s="96">
        <v>1.7170000000000001</v>
      </c>
      <c r="H735" s="96">
        <v>0</v>
      </c>
      <c r="I735" s="96">
        <v>-2.8029999999999999</v>
      </c>
    </row>
    <row r="736" spans="2:9">
      <c r="B736" s="307"/>
      <c r="C736" s="166">
        <v>18</v>
      </c>
      <c r="D736" s="96">
        <v>-0.32600000000000001</v>
      </c>
      <c r="E736" s="96">
        <v>29.731000000000002</v>
      </c>
      <c r="F736" s="96">
        <v>-0.26500000000000001</v>
      </c>
      <c r="G736" s="96">
        <v>-2.1040000000000001</v>
      </c>
      <c r="H736" s="96">
        <v>0</v>
      </c>
      <c r="I736" s="96">
        <v>1.9530000000000001</v>
      </c>
    </row>
    <row r="737" spans="2:9">
      <c r="B737" s="307"/>
      <c r="C737" s="166">
        <v>19</v>
      </c>
      <c r="D737" s="96">
        <v>-0.371</v>
      </c>
      <c r="E737" s="96">
        <v>29.138000000000002</v>
      </c>
      <c r="F737" s="96">
        <v>0.56699999999999995</v>
      </c>
      <c r="G737" s="96">
        <v>3.5569999999999999</v>
      </c>
      <c r="H737" s="96">
        <v>0</v>
      </c>
      <c r="I737" s="96">
        <v>2.2330000000000001</v>
      </c>
    </row>
    <row r="738" spans="2:9">
      <c r="B738" s="307"/>
      <c r="C738" s="166">
        <v>20</v>
      </c>
      <c r="D738" s="96">
        <v>0.01</v>
      </c>
      <c r="E738" s="96">
        <v>30.338999999999999</v>
      </c>
      <c r="F738" s="96">
        <v>-0.253</v>
      </c>
      <c r="G738" s="96">
        <v>-2.0390000000000001</v>
      </c>
      <c r="H738" s="96">
        <v>0</v>
      </c>
      <c r="I738" s="96">
        <v>-0.32600000000000001</v>
      </c>
    </row>
    <row r="739" spans="2:9">
      <c r="B739" s="307"/>
      <c r="C739" s="166">
        <v>21</v>
      </c>
      <c r="D739" s="96">
        <v>-3.4000000000000002E-2</v>
      </c>
      <c r="E739" s="96">
        <v>29.745999999999999</v>
      </c>
      <c r="F739" s="96">
        <v>0.57799999999999996</v>
      </c>
      <c r="G739" s="96">
        <v>3.6230000000000002</v>
      </c>
      <c r="H739" s="96">
        <v>0</v>
      </c>
      <c r="I739" s="96">
        <v>-4.5999999999999999E-2</v>
      </c>
    </row>
    <row r="740" spans="2:9">
      <c r="B740" s="307"/>
      <c r="C740" s="166">
        <v>22</v>
      </c>
      <c r="D740" s="96">
        <v>-0.254</v>
      </c>
      <c r="E740" s="96">
        <v>-2.254</v>
      </c>
      <c r="F740" s="96">
        <v>-0.32900000000000001</v>
      </c>
      <c r="G740" s="96">
        <v>-2.16</v>
      </c>
      <c r="H740" s="96">
        <v>0</v>
      </c>
      <c r="I740" s="96">
        <v>1.851</v>
      </c>
    </row>
    <row r="741" spans="2:9">
      <c r="B741" s="307"/>
      <c r="C741" s="166">
        <v>23</v>
      </c>
      <c r="D741" s="96">
        <v>0.40400000000000003</v>
      </c>
      <c r="E741" s="96">
        <v>-3.827</v>
      </c>
      <c r="F741" s="96">
        <v>-0.32800000000000001</v>
      </c>
      <c r="G741" s="96">
        <v>-2.1379999999999999</v>
      </c>
      <c r="H741" s="96">
        <v>0</v>
      </c>
      <c r="I741" s="96">
        <v>-2.7120000000000002</v>
      </c>
    </row>
    <row r="742" spans="2:9">
      <c r="B742" s="307"/>
      <c r="C742" s="166">
        <v>24</v>
      </c>
      <c r="D742" s="96">
        <v>8.9999999999999993E-3</v>
      </c>
      <c r="E742" s="96">
        <v>-2.9220000000000002</v>
      </c>
      <c r="F742" s="96">
        <v>-0.373</v>
      </c>
      <c r="G742" s="96">
        <v>-2.512</v>
      </c>
      <c r="H742" s="96">
        <v>0</v>
      </c>
      <c r="I742" s="96">
        <v>6.0000000000000001E-3</v>
      </c>
    </row>
    <row r="743" spans="2:9">
      <c r="B743" s="307"/>
      <c r="C743" s="166">
        <v>25</v>
      </c>
      <c r="D743" s="96">
        <v>1.7999999999999999E-2</v>
      </c>
      <c r="E743" s="96">
        <v>-1.4950000000000001</v>
      </c>
      <c r="F743" s="96">
        <v>0.46500000000000002</v>
      </c>
      <c r="G743" s="96">
        <v>3.1819999999999999</v>
      </c>
      <c r="H743" s="96">
        <v>0</v>
      </c>
      <c r="I743" s="96">
        <v>-1.2E-2</v>
      </c>
    </row>
    <row r="744" spans="2:9">
      <c r="B744" s="308"/>
      <c r="C744" s="166">
        <v>30</v>
      </c>
      <c r="D744" s="96">
        <v>-0.25700000000000001</v>
      </c>
      <c r="E744" s="96">
        <v>41.99</v>
      </c>
      <c r="F744" s="96">
        <v>0.22600000000000001</v>
      </c>
      <c r="G744" s="96">
        <v>1.0960000000000001</v>
      </c>
      <c r="H744" s="96">
        <v>0</v>
      </c>
      <c r="I744" s="96">
        <v>1.363</v>
      </c>
    </row>
    <row r="745" spans="2:9">
      <c r="B745" s="306">
        <v>6301</v>
      </c>
      <c r="C745" s="166">
        <v>14</v>
      </c>
      <c r="D745" s="96">
        <v>-0.78400000000000003</v>
      </c>
      <c r="E745" s="96">
        <v>38.238</v>
      </c>
      <c r="F745" s="96">
        <v>-0.20699999999999999</v>
      </c>
      <c r="G745" s="96">
        <v>-1.319</v>
      </c>
      <c r="H745" s="96">
        <v>0</v>
      </c>
      <c r="I745" s="96">
        <v>5.0110000000000001</v>
      </c>
    </row>
    <row r="746" spans="2:9">
      <c r="B746" s="307"/>
      <c r="C746" s="166">
        <v>15</v>
      </c>
      <c r="D746" s="96">
        <v>-0.77400000000000002</v>
      </c>
      <c r="E746" s="96">
        <v>38.545000000000002</v>
      </c>
      <c r="F746" s="96">
        <v>5.6000000000000001E-2</v>
      </c>
      <c r="G746" s="96">
        <v>0.45300000000000001</v>
      </c>
      <c r="H746" s="96">
        <v>0</v>
      </c>
      <c r="I746" s="96">
        <v>4.9400000000000004</v>
      </c>
    </row>
    <row r="747" spans="2:9">
      <c r="B747" s="307"/>
      <c r="C747" s="166">
        <v>16</v>
      </c>
      <c r="D747" s="96">
        <v>0.40400000000000003</v>
      </c>
      <c r="E747" s="96">
        <v>41.008000000000003</v>
      </c>
      <c r="F747" s="96">
        <v>-0.20699999999999999</v>
      </c>
      <c r="G747" s="96">
        <v>-1.306</v>
      </c>
      <c r="H747" s="96">
        <v>0</v>
      </c>
      <c r="I747" s="96">
        <v>-2.98</v>
      </c>
    </row>
    <row r="748" spans="2:9">
      <c r="B748" s="307"/>
      <c r="C748" s="166">
        <v>17</v>
      </c>
      <c r="D748" s="96">
        <v>0.41399999999999998</v>
      </c>
      <c r="E748" s="96">
        <v>41.314999999999998</v>
      </c>
      <c r="F748" s="96">
        <v>5.6000000000000001E-2</v>
      </c>
      <c r="G748" s="96">
        <v>0.46700000000000003</v>
      </c>
      <c r="H748" s="96">
        <v>0</v>
      </c>
      <c r="I748" s="96">
        <v>-3.0510000000000002</v>
      </c>
    </row>
    <row r="749" spans="2:9">
      <c r="B749" s="307"/>
      <c r="C749" s="166">
        <v>18</v>
      </c>
      <c r="D749" s="96">
        <v>-0.38</v>
      </c>
      <c r="E749" s="96">
        <v>38.85</v>
      </c>
      <c r="F749" s="96">
        <v>-0.51400000000000001</v>
      </c>
      <c r="G749" s="96">
        <v>-3.383</v>
      </c>
      <c r="H749" s="96">
        <v>0</v>
      </c>
      <c r="I749" s="96">
        <v>2.2970000000000002</v>
      </c>
    </row>
    <row r="750" spans="2:9">
      <c r="B750" s="307"/>
      <c r="C750" s="166">
        <v>19</v>
      </c>
      <c r="D750" s="96">
        <v>-0.34599999999999997</v>
      </c>
      <c r="E750" s="96">
        <v>39.872</v>
      </c>
      <c r="F750" s="96">
        <v>0.36299999999999999</v>
      </c>
      <c r="G750" s="96">
        <v>2.5259999999999998</v>
      </c>
      <c r="H750" s="96">
        <v>0</v>
      </c>
      <c r="I750" s="96">
        <v>2.06</v>
      </c>
    </row>
    <row r="751" spans="2:9">
      <c r="B751" s="307"/>
      <c r="C751" s="166">
        <v>20</v>
      </c>
      <c r="D751" s="96">
        <v>-2.4E-2</v>
      </c>
      <c r="E751" s="96">
        <v>39.680999999999997</v>
      </c>
      <c r="F751" s="96">
        <v>-0.51400000000000001</v>
      </c>
      <c r="G751" s="96">
        <v>-3.379</v>
      </c>
      <c r="H751" s="96">
        <v>0</v>
      </c>
      <c r="I751" s="96">
        <v>-0.1</v>
      </c>
    </row>
    <row r="752" spans="2:9">
      <c r="B752" s="307"/>
      <c r="C752" s="166">
        <v>21</v>
      </c>
      <c r="D752" s="96">
        <v>0.01</v>
      </c>
      <c r="E752" s="96">
        <v>40.703000000000003</v>
      </c>
      <c r="F752" s="96">
        <v>0.36299999999999999</v>
      </c>
      <c r="G752" s="96">
        <v>2.5299999999999998</v>
      </c>
      <c r="H752" s="96">
        <v>0</v>
      </c>
      <c r="I752" s="96">
        <v>-0.33700000000000002</v>
      </c>
    </row>
    <row r="753" spans="2:9">
      <c r="B753" s="307"/>
      <c r="C753" s="166">
        <v>22</v>
      </c>
      <c r="D753" s="96">
        <v>-0.34899999999999998</v>
      </c>
      <c r="E753" s="96">
        <v>-2.1429999999999998</v>
      </c>
      <c r="F753" s="96">
        <v>-0.253</v>
      </c>
      <c r="G753" s="96">
        <v>-1.8089999999999999</v>
      </c>
      <c r="H753" s="96">
        <v>0</v>
      </c>
      <c r="I753" s="96">
        <v>2.4159999999999999</v>
      </c>
    </row>
    <row r="754" spans="2:9">
      <c r="B754" s="307"/>
      <c r="C754" s="166">
        <v>23</v>
      </c>
      <c r="D754" s="96">
        <v>0.32500000000000001</v>
      </c>
      <c r="E754" s="96">
        <v>-4.5190000000000001</v>
      </c>
      <c r="F754" s="96">
        <v>-0.23699999999999999</v>
      </c>
      <c r="G754" s="96">
        <v>-1.7190000000000001</v>
      </c>
      <c r="H754" s="96">
        <v>0</v>
      </c>
      <c r="I754" s="96">
        <v>-2.2549999999999999</v>
      </c>
    </row>
    <row r="755" spans="2:9">
      <c r="B755" s="307"/>
      <c r="C755" s="166">
        <v>24</v>
      </c>
      <c r="D755" s="96">
        <v>1.7000000000000001E-2</v>
      </c>
      <c r="E755" s="96">
        <v>-1.325</v>
      </c>
      <c r="F755" s="96">
        <v>-0.33700000000000002</v>
      </c>
      <c r="G755" s="96">
        <v>-2.347</v>
      </c>
      <c r="H755" s="96">
        <v>0</v>
      </c>
      <c r="I755" s="96">
        <v>-1.2999999999999999E-2</v>
      </c>
    </row>
    <row r="756" spans="2:9">
      <c r="B756" s="307"/>
      <c r="C756" s="166">
        <v>25</v>
      </c>
      <c r="D756" s="96">
        <v>5.5E-2</v>
      </c>
      <c r="E756" s="96">
        <v>-3.7280000000000002</v>
      </c>
      <c r="F756" s="96">
        <v>0.45600000000000002</v>
      </c>
      <c r="G756" s="96">
        <v>3.1709999999999998</v>
      </c>
      <c r="H756" s="96">
        <v>0</v>
      </c>
      <c r="I756" s="96">
        <v>-0.24099999999999999</v>
      </c>
    </row>
    <row r="757" spans="2:9">
      <c r="B757" s="308"/>
      <c r="C757" s="166">
        <v>30</v>
      </c>
      <c r="D757" s="96">
        <v>-0.26400000000000001</v>
      </c>
      <c r="E757" s="96">
        <v>56.097000000000001</v>
      </c>
      <c r="F757" s="96">
        <v>-0.108</v>
      </c>
      <c r="G757" s="96">
        <v>-0.60899999999999999</v>
      </c>
      <c r="H757" s="96">
        <v>0</v>
      </c>
      <c r="I757" s="96">
        <v>1.399</v>
      </c>
    </row>
    <row r="758" spans="2:9">
      <c r="B758" s="306">
        <v>6316</v>
      </c>
      <c r="C758" s="166">
        <v>14</v>
      </c>
      <c r="D758" s="96">
        <v>-1.052</v>
      </c>
      <c r="E758" s="96">
        <v>6.7640000000000002</v>
      </c>
      <c r="F758" s="96">
        <v>-0.44</v>
      </c>
      <c r="G758" s="96">
        <v>-2.4929999999999999</v>
      </c>
      <c r="H758" s="96">
        <v>0</v>
      </c>
      <c r="I758" s="96">
        <v>5.3739999999999997</v>
      </c>
    </row>
    <row r="759" spans="2:9">
      <c r="B759" s="307"/>
      <c r="C759" s="166">
        <v>15</v>
      </c>
      <c r="D759" s="96">
        <v>-0.91700000000000004</v>
      </c>
      <c r="E759" s="96">
        <v>6.7329999999999997</v>
      </c>
      <c r="F759" s="96">
        <v>-0.23499999999999999</v>
      </c>
      <c r="G759" s="96">
        <v>-1</v>
      </c>
      <c r="H759" s="96">
        <v>0</v>
      </c>
      <c r="I759" s="96">
        <v>4.7329999999999997</v>
      </c>
    </row>
    <row r="760" spans="2:9">
      <c r="B760" s="307"/>
      <c r="C760" s="166">
        <v>16</v>
      </c>
      <c r="D760" s="96">
        <v>0.80100000000000005</v>
      </c>
      <c r="E760" s="96">
        <v>6.1109999999999998</v>
      </c>
      <c r="F760" s="96">
        <v>-0.44600000000000001</v>
      </c>
      <c r="G760" s="96">
        <v>-2.5139999999999998</v>
      </c>
      <c r="H760" s="96">
        <v>0</v>
      </c>
      <c r="I760" s="96">
        <v>-4.1349999999999998</v>
      </c>
    </row>
    <row r="761" spans="2:9">
      <c r="B761" s="307"/>
      <c r="C761" s="166">
        <v>17</v>
      </c>
      <c r="D761" s="96">
        <v>0.93600000000000005</v>
      </c>
      <c r="E761" s="96">
        <v>6.0789999999999997</v>
      </c>
      <c r="F761" s="96">
        <v>-0.24099999999999999</v>
      </c>
      <c r="G761" s="96">
        <v>-1.0209999999999999</v>
      </c>
      <c r="H761" s="96">
        <v>0</v>
      </c>
      <c r="I761" s="96">
        <v>-4.7759999999999998</v>
      </c>
    </row>
    <row r="762" spans="2:9">
      <c r="B762" s="307"/>
      <c r="C762" s="166">
        <v>18</v>
      </c>
      <c r="D762" s="96">
        <v>-0.56000000000000005</v>
      </c>
      <c r="E762" s="96">
        <v>6.5720000000000001</v>
      </c>
      <c r="F762" s="96">
        <v>-0.68100000000000005</v>
      </c>
      <c r="G762" s="96">
        <v>-4.242</v>
      </c>
      <c r="H762" s="96">
        <v>0</v>
      </c>
      <c r="I762" s="96">
        <v>2.7949999999999999</v>
      </c>
    </row>
    <row r="763" spans="2:9">
      <c r="B763" s="307"/>
      <c r="C763" s="166">
        <v>19</v>
      </c>
      <c r="D763" s="96">
        <v>-0.112</v>
      </c>
      <c r="E763" s="96">
        <v>6.468</v>
      </c>
      <c r="F763" s="96">
        <v>2E-3</v>
      </c>
      <c r="G763" s="96">
        <v>0.73499999999999999</v>
      </c>
      <c r="H763" s="96">
        <v>0</v>
      </c>
      <c r="I763" s="96">
        <v>0.65600000000000003</v>
      </c>
    </row>
    <row r="764" spans="2:9">
      <c r="B764" s="307"/>
      <c r="C764" s="166">
        <v>20</v>
      </c>
      <c r="D764" s="96">
        <v>-4.0000000000000001E-3</v>
      </c>
      <c r="E764" s="96">
        <v>6.3760000000000003</v>
      </c>
      <c r="F764" s="96">
        <v>-0.68300000000000005</v>
      </c>
      <c r="G764" s="96">
        <v>-4.2489999999999997</v>
      </c>
      <c r="H764" s="96">
        <v>0</v>
      </c>
      <c r="I764" s="96">
        <v>-5.8000000000000003E-2</v>
      </c>
    </row>
    <row r="765" spans="2:9">
      <c r="B765" s="307"/>
      <c r="C765" s="166">
        <v>21</v>
      </c>
      <c r="D765" s="96">
        <v>0.44400000000000001</v>
      </c>
      <c r="E765" s="96">
        <v>6.2720000000000002</v>
      </c>
      <c r="F765" s="96">
        <v>0</v>
      </c>
      <c r="G765" s="96">
        <v>0.72899999999999998</v>
      </c>
      <c r="H765" s="96">
        <v>0</v>
      </c>
      <c r="I765" s="96">
        <v>-2.1970000000000001</v>
      </c>
    </row>
    <row r="766" spans="2:9">
      <c r="B766" s="307"/>
      <c r="C766" s="166">
        <v>22</v>
      </c>
      <c r="D766" s="96">
        <v>-0.80400000000000005</v>
      </c>
      <c r="E766" s="96">
        <v>0.58099999999999996</v>
      </c>
      <c r="F766" s="96">
        <v>-4.2130000000000001</v>
      </c>
      <c r="G766" s="96">
        <v>-11.597</v>
      </c>
      <c r="H766" s="96">
        <v>0</v>
      </c>
      <c r="I766" s="96">
        <v>4.0430000000000001</v>
      </c>
    </row>
    <row r="767" spans="2:9">
      <c r="B767" s="307"/>
      <c r="C767" s="166">
        <v>23</v>
      </c>
      <c r="D767" s="96">
        <v>0.46</v>
      </c>
      <c r="E767" s="96">
        <v>0.14000000000000001</v>
      </c>
      <c r="F767" s="96">
        <v>-4.1909999999999998</v>
      </c>
      <c r="G767" s="96">
        <v>-11.474</v>
      </c>
      <c r="H767" s="96">
        <v>0</v>
      </c>
      <c r="I767" s="96">
        <v>-2.2959999999999998</v>
      </c>
    </row>
    <row r="768" spans="2:9">
      <c r="B768" s="307"/>
      <c r="C768" s="166">
        <v>24</v>
      </c>
      <c r="D768" s="96">
        <v>-0.24</v>
      </c>
      <c r="E768" s="96">
        <v>0.3</v>
      </c>
      <c r="F768" s="96">
        <v>-3.15</v>
      </c>
      <c r="G768" s="96">
        <v>-9.1780000000000008</v>
      </c>
      <c r="H768" s="96">
        <v>0</v>
      </c>
      <c r="I768" s="96">
        <v>1.087</v>
      </c>
    </row>
    <row r="769" spans="2:9">
      <c r="B769" s="307"/>
      <c r="C769" s="166">
        <v>25</v>
      </c>
      <c r="D769" s="96">
        <v>6.2E-2</v>
      </c>
      <c r="E769" s="96">
        <v>0.99</v>
      </c>
      <c r="F769" s="96">
        <v>4.976</v>
      </c>
      <c r="G769" s="96">
        <v>14.465</v>
      </c>
      <c r="H769" s="96">
        <v>0</v>
      </c>
      <c r="I769" s="96">
        <v>-0.38200000000000001</v>
      </c>
    </row>
    <row r="770" spans="2:9">
      <c r="B770" s="308"/>
      <c r="C770" s="166">
        <v>30</v>
      </c>
      <c r="D770" s="96">
        <v>-8.4000000000000005E-2</v>
      </c>
      <c r="E770" s="96">
        <v>8.5879999999999992</v>
      </c>
      <c r="F770" s="96">
        <v>-0.48799999999999999</v>
      </c>
      <c r="G770" s="96">
        <v>-2.5150000000000001</v>
      </c>
      <c r="H770" s="96">
        <v>0</v>
      </c>
      <c r="I770" s="96">
        <v>0.433</v>
      </c>
    </row>
    <row r="771" spans="2:9">
      <c r="B771" s="306">
        <v>6613</v>
      </c>
      <c r="C771" s="166">
        <v>14</v>
      </c>
      <c r="D771" s="96">
        <v>-0.751</v>
      </c>
      <c r="E771" s="96">
        <v>0.85399999999999998</v>
      </c>
      <c r="F771" s="96">
        <v>-9.0999999999999998E-2</v>
      </c>
      <c r="G771" s="96">
        <v>-0.67700000000000005</v>
      </c>
      <c r="H771" s="96">
        <v>0</v>
      </c>
      <c r="I771" s="96">
        <v>4.2869999999999999</v>
      </c>
    </row>
    <row r="772" spans="2:9">
      <c r="B772" s="307"/>
      <c r="C772" s="166">
        <v>15</v>
      </c>
      <c r="D772" s="96">
        <v>-0.77900000000000003</v>
      </c>
      <c r="E772" s="96">
        <v>0.78200000000000003</v>
      </c>
      <c r="F772" s="96">
        <v>0.106</v>
      </c>
      <c r="G772" s="96">
        <v>0.70199999999999996</v>
      </c>
      <c r="H772" s="96">
        <v>0</v>
      </c>
      <c r="I772" s="96">
        <v>4.49</v>
      </c>
    </row>
    <row r="773" spans="2:9">
      <c r="B773" s="307"/>
      <c r="C773" s="166">
        <v>16</v>
      </c>
      <c r="D773" s="96">
        <v>0.56999999999999995</v>
      </c>
      <c r="E773" s="96">
        <v>1.9770000000000001</v>
      </c>
      <c r="F773" s="96">
        <v>-3.5999999999999997E-2</v>
      </c>
      <c r="G773" s="96">
        <v>-0.40600000000000003</v>
      </c>
      <c r="H773" s="96">
        <v>0</v>
      </c>
      <c r="I773" s="96">
        <v>-3.589</v>
      </c>
    </row>
    <row r="774" spans="2:9">
      <c r="B774" s="307"/>
      <c r="C774" s="166">
        <v>17</v>
      </c>
      <c r="D774" s="96">
        <v>0.54300000000000004</v>
      </c>
      <c r="E774" s="96">
        <v>1.905</v>
      </c>
      <c r="F774" s="96">
        <v>0.16</v>
      </c>
      <c r="G774" s="96">
        <v>0.97299999999999998</v>
      </c>
      <c r="H774" s="96">
        <v>0</v>
      </c>
      <c r="I774" s="96">
        <v>-3.3860000000000001</v>
      </c>
    </row>
    <row r="775" spans="2:9">
      <c r="B775" s="307"/>
      <c r="C775" s="166">
        <v>18</v>
      </c>
      <c r="D775" s="96">
        <v>-0.25700000000000001</v>
      </c>
      <c r="E775" s="96">
        <v>1.331</v>
      </c>
      <c r="F775" s="96">
        <v>-0.30099999999999999</v>
      </c>
      <c r="G775" s="96">
        <v>-2.1909999999999998</v>
      </c>
      <c r="H775" s="96">
        <v>0</v>
      </c>
      <c r="I775" s="96">
        <v>1.294</v>
      </c>
    </row>
    <row r="776" spans="2:9">
      <c r="B776" s="307"/>
      <c r="C776" s="166">
        <v>19</v>
      </c>
      <c r="D776" s="96">
        <v>-0.34899999999999998</v>
      </c>
      <c r="E776" s="96">
        <v>1.091</v>
      </c>
      <c r="F776" s="96">
        <v>0.35399999999999998</v>
      </c>
      <c r="G776" s="96">
        <v>2.4049999999999998</v>
      </c>
      <c r="H776" s="96">
        <v>0</v>
      </c>
      <c r="I776" s="96">
        <v>1.97</v>
      </c>
    </row>
    <row r="777" spans="2:9">
      <c r="B777" s="307"/>
      <c r="C777" s="166">
        <v>20</v>
      </c>
      <c r="D777" s="96">
        <v>0.14000000000000001</v>
      </c>
      <c r="E777" s="96">
        <v>1.6679999999999999</v>
      </c>
      <c r="F777" s="96">
        <v>-0.28499999999999998</v>
      </c>
      <c r="G777" s="96">
        <v>-2.11</v>
      </c>
      <c r="H777" s="96">
        <v>0</v>
      </c>
      <c r="I777" s="96">
        <v>-1.069</v>
      </c>
    </row>
    <row r="778" spans="2:9">
      <c r="B778" s="307"/>
      <c r="C778" s="166">
        <v>21</v>
      </c>
      <c r="D778" s="96">
        <v>4.8000000000000001E-2</v>
      </c>
      <c r="E778" s="96">
        <v>1.4279999999999999</v>
      </c>
      <c r="F778" s="96">
        <v>0.371</v>
      </c>
      <c r="G778" s="96">
        <v>2.4870000000000001</v>
      </c>
      <c r="H778" s="96">
        <v>0</v>
      </c>
      <c r="I778" s="96">
        <v>-0.39200000000000002</v>
      </c>
    </row>
    <row r="779" spans="2:9">
      <c r="B779" s="307"/>
      <c r="C779" s="166">
        <v>22</v>
      </c>
      <c r="D779" s="96">
        <v>-0.41199999999999998</v>
      </c>
      <c r="E779" s="96">
        <v>-0.55900000000000005</v>
      </c>
      <c r="F779" s="96">
        <v>3.6070000000000002</v>
      </c>
      <c r="G779" s="96">
        <v>7.62</v>
      </c>
      <c r="H779" s="96">
        <v>0</v>
      </c>
      <c r="I779" s="96">
        <v>2.274</v>
      </c>
    </row>
    <row r="780" spans="2:9">
      <c r="B780" s="307"/>
      <c r="C780" s="166">
        <v>23</v>
      </c>
      <c r="D780" s="96">
        <v>0.60799999999999998</v>
      </c>
      <c r="E780" s="96">
        <v>1.7769999999999999</v>
      </c>
      <c r="F780" s="96">
        <v>3.589</v>
      </c>
      <c r="G780" s="96">
        <v>7.5419999999999998</v>
      </c>
      <c r="H780" s="96">
        <v>0</v>
      </c>
      <c r="I780" s="96">
        <v>-3.4380000000000002</v>
      </c>
    </row>
    <row r="781" spans="2:9">
      <c r="B781" s="307"/>
      <c r="C781" s="166">
        <v>24</v>
      </c>
      <c r="D781" s="96">
        <v>-0.156</v>
      </c>
      <c r="E781" s="96">
        <v>3.298</v>
      </c>
      <c r="F781" s="96">
        <v>-4.5789999999999997</v>
      </c>
      <c r="G781" s="96">
        <v>-12.215999999999999</v>
      </c>
      <c r="H781" s="96">
        <v>0</v>
      </c>
      <c r="I781" s="96">
        <v>0.58599999999999997</v>
      </c>
    </row>
    <row r="782" spans="2:9">
      <c r="B782" s="307"/>
      <c r="C782" s="166">
        <v>25</v>
      </c>
      <c r="D782" s="96">
        <v>-0.24399999999999999</v>
      </c>
      <c r="E782" s="96">
        <v>-0.16900000000000001</v>
      </c>
      <c r="F782" s="96">
        <v>3.1549999999999998</v>
      </c>
      <c r="G782" s="96">
        <v>9.3209999999999997</v>
      </c>
      <c r="H782" s="96">
        <v>0</v>
      </c>
      <c r="I782" s="96">
        <v>1.109</v>
      </c>
    </row>
    <row r="783" spans="2:9">
      <c r="B783" s="308"/>
      <c r="C783" s="166">
        <v>30</v>
      </c>
      <c r="D783" s="96">
        <v>-0.151</v>
      </c>
      <c r="E783" s="96">
        <v>1.339</v>
      </c>
      <c r="F783" s="96">
        <v>5.0999999999999997E-2</v>
      </c>
      <c r="G783" s="96">
        <v>0.218</v>
      </c>
      <c r="H783" s="96">
        <v>0</v>
      </c>
      <c r="I783" s="96">
        <v>0.65200000000000002</v>
      </c>
    </row>
    <row r="784" spans="2:9">
      <c r="B784" s="306">
        <v>6649</v>
      </c>
      <c r="C784" s="166">
        <v>14</v>
      </c>
      <c r="D784" s="96">
        <v>-0.81299999999999994</v>
      </c>
      <c r="E784" s="96">
        <v>3.34</v>
      </c>
      <c r="F784" s="96">
        <v>-0.33600000000000002</v>
      </c>
      <c r="G784" s="96">
        <v>-1.905</v>
      </c>
      <c r="H784" s="96">
        <v>0</v>
      </c>
      <c r="I784" s="96">
        <v>4.58</v>
      </c>
    </row>
    <row r="785" spans="2:9">
      <c r="B785" s="307"/>
      <c r="C785" s="166">
        <v>15</v>
      </c>
      <c r="D785" s="96">
        <v>-0.70799999999999996</v>
      </c>
      <c r="E785" s="96">
        <v>3.5960000000000001</v>
      </c>
      <c r="F785" s="96">
        <v>-0.151</v>
      </c>
      <c r="G785" s="96">
        <v>-0.57699999999999996</v>
      </c>
      <c r="H785" s="96">
        <v>0</v>
      </c>
      <c r="I785" s="96">
        <v>4.0229999999999997</v>
      </c>
    </row>
    <row r="786" spans="2:9">
      <c r="B786" s="307"/>
      <c r="C786" s="166">
        <v>16</v>
      </c>
      <c r="D786" s="96">
        <v>0.67700000000000005</v>
      </c>
      <c r="E786" s="96">
        <v>5.37</v>
      </c>
      <c r="F786" s="96">
        <v>-0.38900000000000001</v>
      </c>
      <c r="G786" s="96">
        <v>-2.1030000000000002</v>
      </c>
      <c r="H786" s="96">
        <v>0</v>
      </c>
      <c r="I786" s="96">
        <v>-3.6309999999999998</v>
      </c>
    </row>
    <row r="787" spans="2:9">
      <c r="B787" s="307"/>
      <c r="C787" s="166">
        <v>17</v>
      </c>
      <c r="D787" s="96">
        <v>0.78200000000000003</v>
      </c>
      <c r="E787" s="96">
        <v>5.6260000000000003</v>
      </c>
      <c r="F787" s="96">
        <v>-0.20300000000000001</v>
      </c>
      <c r="G787" s="96">
        <v>-0.77500000000000002</v>
      </c>
      <c r="H787" s="96">
        <v>0</v>
      </c>
      <c r="I787" s="96">
        <v>-4.1870000000000003</v>
      </c>
    </row>
    <row r="788" spans="2:9">
      <c r="B788" s="307"/>
      <c r="C788" s="166">
        <v>18</v>
      </c>
      <c r="D788" s="96">
        <v>-0.41499999999999998</v>
      </c>
      <c r="E788" s="96">
        <v>3.7519999999999998</v>
      </c>
      <c r="F788" s="96">
        <v>-0.57199999999999995</v>
      </c>
      <c r="G788" s="96">
        <v>-3.5230000000000001</v>
      </c>
      <c r="H788" s="96">
        <v>0</v>
      </c>
      <c r="I788" s="96">
        <v>2.355</v>
      </c>
    </row>
    <row r="789" spans="2:9">
      <c r="B789" s="307"/>
      <c r="C789" s="166">
        <v>19</v>
      </c>
      <c r="D789" s="96">
        <v>-6.3E-2</v>
      </c>
      <c r="E789" s="96">
        <v>4.6050000000000004</v>
      </c>
      <c r="F789" s="96">
        <v>4.8000000000000001E-2</v>
      </c>
      <c r="G789" s="96">
        <v>0.90300000000000002</v>
      </c>
      <c r="H789" s="96">
        <v>0</v>
      </c>
      <c r="I789" s="96">
        <v>0.501</v>
      </c>
    </row>
    <row r="790" spans="2:9">
      <c r="B790" s="307"/>
      <c r="C790" s="166">
        <v>20</v>
      </c>
      <c r="D790" s="96">
        <v>3.2000000000000001E-2</v>
      </c>
      <c r="E790" s="96">
        <v>4.3609999999999998</v>
      </c>
      <c r="F790" s="96">
        <v>-0.58799999999999997</v>
      </c>
      <c r="G790" s="96">
        <v>-3.5830000000000002</v>
      </c>
      <c r="H790" s="96">
        <v>0</v>
      </c>
      <c r="I790" s="96">
        <v>-0.108</v>
      </c>
    </row>
    <row r="791" spans="2:9">
      <c r="B791" s="307"/>
      <c r="C791" s="166">
        <v>21</v>
      </c>
      <c r="D791" s="96">
        <v>0.38400000000000001</v>
      </c>
      <c r="E791" s="96">
        <v>5.2140000000000004</v>
      </c>
      <c r="F791" s="96">
        <v>3.2000000000000001E-2</v>
      </c>
      <c r="G791" s="96">
        <v>0.84399999999999997</v>
      </c>
      <c r="H791" s="96">
        <v>0</v>
      </c>
      <c r="I791" s="96">
        <v>-1.962</v>
      </c>
    </row>
    <row r="792" spans="2:9">
      <c r="B792" s="307"/>
      <c r="C792" s="166">
        <v>22</v>
      </c>
      <c r="D792" s="96">
        <v>-0.63</v>
      </c>
      <c r="E792" s="96">
        <v>-1.075</v>
      </c>
      <c r="F792" s="96">
        <v>-4.0439999999999996</v>
      </c>
      <c r="G792" s="96">
        <v>-10.692</v>
      </c>
      <c r="H792" s="96">
        <v>0</v>
      </c>
      <c r="I792" s="96">
        <v>3.4729999999999999</v>
      </c>
    </row>
    <row r="793" spans="2:9">
      <c r="B793" s="307"/>
      <c r="C793" s="166">
        <v>23</v>
      </c>
      <c r="D793" s="96">
        <v>0.41199999999999998</v>
      </c>
      <c r="E793" s="96">
        <v>0.30199999999999999</v>
      </c>
      <c r="F793" s="96">
        <v>-3.9950000000000001</v>
      </c>
      <c r="G793" s="96">
        <v>-10.412000000000001</v>
      </c>
      <c r="H793" s="96">
        <v>0</v>
      </c>
      <c r="I793" s="96">
        <v>-2.1560000000000001</v>
      </c>
    </row>
    <row r="794" spans="2:9">
      <c r="B794" s="307"/>
      <c r="C794" s="166">
        <v>24</v>
      </c>
      <c r="D794" s="96">
        <v>-0.183</v>
      </c>
      <c r="E794" s="96">
        <v>-0.30199999999999999</v>
      </c>
      <c r="F794" s="96">
        <v>-3.0659999999999998</v>
      </c>
      <c r="G794" s="96">
        <v>-8.7029999999999994</v>
      </c>
      <c r="H794" s="96">
        <v>0</v>
      </c>
      <c r="I794" s="96">
        <v>0.94699999999999995</v>
      </c>
    </row>
    <row r="795" spans="2:9">
      <c r="B795" s="307"/>
      <c r="C795" s="166">
        <v>25</v>
      </c>
      <c r="D795" s="96">
        <v>0</v>
      </c>
      <c r="E795" s="96">
        <v>2.3090000000000002</v>
      </c>
      <c r="F795" s="96">
        <v>4.742</v>
      </c>
      <c r="G795" s="96">
        <v>13.211</v>
      </c>
      <c r="H795" s="96">
        <v>0</v>
      </c>
      <c r="I795" s="96">
        <v>-0.22900000000000001</v>
      </c>
    </row>
    <row r="796" spans="2:9">
      <c r="B796" s="308"/>
      <c r="C796" s="166">
        <v>30</v>
      </c>
      <c r="D796" s="96">
        <v>-2.3E-2</v>
      </c>
      <c r="E796" s="96">
        <v>5.84</v>
      </c>
      <c r="F796" s="96">
        <v>-0.38800000000000001</v>
      </c>
      <c r="G796" s="96">
        <v>-1.9279999999999999</v>
      </c>
      <c r="H796" s="96">
        <v>0</v>
      </c>
      <c r="I796" s="96">
        <v>0.28299999999999997</v>
      </c>
    </row>
    <row r="797" spans="2:9">
      <c r="B797" s="306">
        <v>6946</v>
      </c>
      <c r="C797" s="166">
        <v>14</v>
      </c>
      <c r="D797" s="96">
        <v>-12.765000000000001</v>
      </c>
      <c r="E797" s="96">
        <v>12.566000000000001</v>
      </c>
      <c r="F797" s="96">
        <v>-1.879</v>
      </c>
      <c r="G797" s="96">
        <v>-9.6120000000000001</v>
      </c>
      <c r="H797" s="96">
        <v>0</v>
      </c>
      <c r="I797" s="96">
        <v>70.712999999999994</v>
      </c>
    </row>
    <row r="798" spans="2:9">
      <c r="B798" s="307"/>
      <c r="C798" s="166">
        <v>15</v>
      </c>
      <c r="D798" s="96">
        <v>-13.467000000000001</v>
      </c>
      <c r="E798" s="96">
        <v>16.177</v>
      </c>
      <c r="F798" s="96">
        <v>3</v>
      </c>
      <c r="G798" s="96">
        <v>17.260999999999999</v>
      </c>
      <c r="H798" s="96">
        <v>0</v>
      </c>
      <c r="I798" s="96">
        <v>74.959999999999994</v>
      </c>
    </row>
    <row r="799" spans="2:9">
      <c r="B799" s="307"/>
      <c r="C799" s="166">
        <v>16</v>
      </c>
      <c r="D799" s="96">
        <v>11.192</v>
      </c>
      <c r="E799" s="96">
        <v>-2.41</v>
      </c>
      <c r="F799" s="96">
        <v>-3.2690000000000001</v>
      </c>
      <c r="G799" s="96">
        <v>-18.780999999999999</v>
      </c>
      <c r="H799" s="96">
        <v>0</v>
      </c>
      <c r="I799" s="96">
        <v>-62.896999999999998</v>
      </c>
    </row>
    <row r="800" spans="2:9">
      <c r="B800" s="307"/>
      <c r="C800" s="166">
        <v>17</v>
      </c>
      <c r="D800" s="96">
        <v>10.49</v>
      </c>
      <c r="E800" s="96">
        <v>1.2010000000000001</v>
      </c>
      <c r="F800" s="96">
        <v>1.609</v>
      </c>
      <c r="G800" s="96">
        <v>8.0920000000000005</v>
      </c>
      <c r="H800" s="96">
        <v>0</v>
      </c>
      <c r="I800" s="96">
        <v>-58.651000000000003</v>
      </c>
    </row>
    <row r="801" spans="2:9">
      <c r="B801" s="307"/>
      <c r="C801" s="166">
        <v>18</v>
      </c>
      <c r="D801" s="96">
        <v>-3.5609999999999999</v>
      </c>
      <c r="E801" s="96">
        <v>3.1110000000000002</v>
      </c>
      <c r="F801" s="96">
        <v>-8.0570000000000004</v>
      </c>
      <c r="G801" s="96">
        <v>-44.173999999999999</v>
      </c>
      <c r="H801" s="96">
        <v>0</v>
      </c>
      <c r="I801" s="96">
        <v>18.995999999999999</v>
      </c>
    </row>
    <row r="802" spans="2:9">
      <c r="B802" s="307"/>
      <c r="C802" s="166">
        <v>19</v>
      </c>
      <c r="D802" s="96">
        <v>-5.9009999999999998</v>
      </c>
      <c r="E802" s="96">
        <v>15.148</v>
      </c>
      <c r="F802" s="96">
        <v>8.2040000000000006</v>
      </c>
      <c r="G802" s="96">
        <v>45.405000000000001</v>
      </c>
      <c r="H802" s="96">
        <v>0</v>
      </c>
      <c r="I802" s="96">
        <v>33.15</v>
      </c>
    </row>
    <row r="803" spans="2:9">
      <c r="B803" s="307"/>
      <c r="C803" s="166">
        <v>20</v>
      </c>
      <c r="D803" s="96">
        <v>3.6259999999999999</v>
      </c>
      <c r="E803" s="96">
        <v>-1.381</v>
      </c>
      <c r="F803" s="96">
        <v>-8.4740000000000002</v>
      </c>
      <c r="G803" s="96">
        <v>-46.924999999999997</v>
      </c>
      <c r="H803" s="96">
        <v>0</v>
      </c>
      <c r="I803" s="96">
        <v>-21.088000000000001</v>
      </c>
    </row>
    <row r="804" spans="2:9">
      <c r="B804" s="307"/>
      <c r="C804" s="166">
        <v>21</v>
      </c>
      <c r="D804" s="96">
        <v>1.286</v>
      </c>
      <c r="E804" s="96">
        <v>10.654999999999999</v>
      </c>
      <c r="F804" s="96">
        <v>7.7869999999999999</v>
      </c>
      <c r="G804" s="96">
        <v>42.654000000000003</v>
      </c>
      <c r="H804" s="96">
        <v>0</v>
      </c>
      <c r="I804" s="96">
        <v>-6.9329999999999998</v>
      </c>
    </row>
    <row r="805" spans="2:9">
      <c r="B805" s="307"/>
      <c r="C805" s="166">
        <v>22</v>
      </c>
      <c r="D805" s="96">
        <v>-7.5789999999999997</v>
      </c>
      <c r="E805" s="96">
        <v>6.056</v>
      </c>
      <c r="F805" s="96">
        <v>-2.5950000000000002</v>
      </c>
      <c r="G805" s="96">
        <v>-18.564</v>
      </c>
      <c r="H805" s="96">
        <v>0</v>
      </c>
      <c r="I805" s="96">
        <v>38.463999999999999</v>
      </c>
    </row>
    <row r="806" spans="2:9">
      <c r="B806" s="307"/>
      <c r="C806" s="166">
        <v>23</v>
      </c>
      <c r="D806" s="96">
        <v>12.529</v>
      </c>
      <c r="E806" s="96">
        <v>-3.5550000000000002</v>
      </c>
      <c r="F806" s="96">
        <v>-3.0640000000000001</v>
      </c>
      <c r="G806" s="96">
        <v>-21.914000000000001</v>
      </c>
      <c r="H806" s="96">
        <v>0</v>
      </c>
      <c r="I806" s="96">
        <v>-64.402000000000001</v>
      </c>
    </row>
    <row r="807" spans="2:9">
      <c r="B807" s="307"/>
      <c r="C807" s="166">
        <v>24</v>
      </c>
      <c r="D807" s="96">
        <v>-2.4769999999999999</v>
      </c>
      <c r="E807" s="96">
        <v>0.35399999999999998</v>
      </c>
      <c r="F807" s="96">
        <v>-9.9209999999999994</v>
      </c>
      <c r="G807" s="96">
        <v>-49.293999999999997</v>
      </c>
      <c r="H807" s="96">
        <v>0</v>
      </c>
      <c r="I807" s="96">
        <v>8.3130000000000006</v>
      </c>
    </row>
    <row r="808" spans="2:9">
      <c r="B808" s="307"/>
      <c r="C808" s="166">
        <v>25</v>
      </c>
      <c r="D808" s="96">
        <v>-4.0709999999999997</v>
      </c>
      <c r="E808" s="96">
        <v>12.329000000000001</v>
      </c>
      <c r="F808" s="96">
        <v>10.337</v>
      </c>
      <c r="G808" s="96">
        <v>53.274000000000001</v>
      </c>
      <c r="H808" s="96">
        <v>0</v>
      </c>
      <c r="I808" s="96">
        <v>18.056999999999999</v>
      </c>
    </row>
    <row r="809" spans="2:9">
      <c r="B809" s="308"/>
      <c r="C809" s="166">
        <v>30</v>
      </c>
      <c r="D809" s="96">
        <v>-1.645</v>
      </c>
      <c r="E809" s="96">
        <v>7.4240000000000004</v>
      </c>
      <c r="F809" s="96">
        <v>-0.182</v>
      </c>
      <c r="G809" s="96">
        <v>-1.022</v>
      </c>
      <c r="H809" s="96">
        <v>0</v>
      </c>
      <c r="I809" s="96">
        <v>8.7210000000000001</v>
      </c>
    </row>
    <row r="810" spans="2:9">
      <c r="B810" s="306">
        <v>6954</v>
      </c>
      <c r="C810" s="166">
        <v>14</v>
      </c>
      <c r="D810" s="96">
        <v>-0.72099999999999997</v>
      </c>
      <c r="E810" s="96">
        <v>3.2919999999999998</v>
      </c>
      <c r="F810" s="96">
        <v>-6.2E-2</v>
      </c>
      <c r="G810" s="96">
        <v>-0.45200000000000001</v>
      </c>
      <c r="H810" s="96">
        <v>0</v>
      </c>
      <c r="I810" s="96">
        <v>4.53</v>
      </c>
    </row>
    <row r="811" spans="2:9">
      <c r="B811" s="307"/>
      <c r="C811" s="166">
        <v>15</v>
      </c>
      <c r="D811" s="96">
        <v>-0.71799999999999997</v>
      </c>
      <c r="E811" s="96">
        <v>2.734</v>
      </c>
      <c r="F811" s="96">
        <v>0.155</v>
      </c>
      <c r="G811" s="96">
        <v>0.92100000000000004</v>
      </c>
      <c r="H811" s="96">
        <v>0</v>
      </c>
      <c r="I811" s="96">
        <v>4.5549999999999997</v>
      </c>
    </row>
    <row r="812" spans="2:9">
      <c r="B812" s="307"/>
      <c r="C812" s="166">
        <v>16</v>
      </c>
      <c r="D812" s="96">
        <v>0.32200000000000001</v>
      </c>
      <c r="E812" s="96">
        <v>4.7439999999999998</v>
      </c>
      <c r="F812" s="96">
        <v>-0.20300000000000001</v>
      </c>
      <c r="G812" s="96">
        <v>-1.0880000000000001</v>
      </c>
      <c r="H812" s="96">
        <v>0</v>
      </c>
      <c r="I812" s="96">
        <v>-2.5630000000000002</v>
      </c>
    </row>
    <row r="813" spans="2:9">
      <c r="B813" s="307"/>
      <c r="C813" s="166">
        <v>17</v>
      </c>
      <c r="D813" s="96">
        <v>0.32500000000000001</v>
      </c>
      <c r="E813" s="96">
        <v>4.1870000000000003</v>
      </c>
      <c r="F813" s="96">
        <v>1.4E-2</v>
      </c>
      <c r="G813" s="96">
        <v>0.28499999999999998</v>
      </c>
      <c r="H813" s="96">
        <v>0</v>
      </c>
      <c r="I813" s="96">
        <v>-2.5379999999999998</v>
      </c>
    </row>
    <row r="814" spans="2:9">
      <c r="B814" s="307"/>
      <c r="C814" s="166">
        <v>18</v>
      </c>
      <c r="D814" s="96">
        <v>-0.35899999999999999</v>
      </c>
      <c r="E814" s="96">
        <v>4.4509999999999996</v>
      </c>
      <c r="F814" s="96">
        <v>-0.36399999999999999</v>
      </c>
      <c r="G814" s="96">
        <v>-2.2770000000000001</v>
      </c>
      <c r="H814" s="96">
        <v>0</v>
      </c>
      <c r="I814" s="96">
        <v>2.0190000000000001</v>
      </c>
    </row>
    <row r="815" spans="2:9">
      <c r="B815" s="307"/>
      <c r="C815" s="166">
        <v>19</v>
      </c>
      <c r="D815" s="96">
        <v>-0.35</v>
      </c>
      <c r="E815" s="96">
        <v>2.5920000000000001</v>
      </c>
      <c r="F815" s="96">
        <v>0.35799999999999998</v>
      </c>
      <c r="G815" s="96">
        <v>2.3010000000000002</v>
      </c>
      <c r="H815" s="96">
        <v>0</v>
      </c>
      <c r="I815" s="96">
        <v>2.101</v>
      </c>
    </row>
    <row r="816" spans="2:9">
      <c r="B816" s="307"/>
      <c r="C816" s="166">
        <v>20</v>
      </c>
      <c r="D816" s="96">
        <v>-4.5999999999999999E-2</v>
      </c>
      <c r="E816" s="96">
        <v>4.8860000000000001</v>
      </c>
      <c r="F816" s="96">
        <v>-0.40600000000000003</v>
      </c>
      <c r="G816" s="96">
        <v>-2.468</v>
      </c>
      <c r="H816" s="96">
        <v>0</v>
      </c>
      <c r="I816" s="96">
        <v>-0.109</v>
      </c>
    </row>
    <row r="817" spans="2:9">
      <c r="B817" s="307"/>
      <c r="C817" s="166">
        <v>21</v>
      </c>
      <c r="D817" s="96">
        <v>-3.6999999999999998E-2</v>
      </c>
      <c r="E817" s="96">
        <v>3.028</v>
      </c>
      <c r="F817" s="96">
        <v>0.316</v>
      </c>
      <c r="G817" s="96">
        <v>2.11</v>
      </c>
      <c r="H817" s="96">
        <v>0</v>
      </c>
      <c r="I817" s="96">
        <v>-2.7E-2</v>
      </c>
    </row>
    <row r="818" spans="2:9">
      <c r="B818" s="307"/>
      <c r="C818" s="166">
        <v>22</v>
      </c>
      <c r="D818" s="96">
        <v>-2.464</v>
      </c>
      <c r="E818" s="96">
        <v>0.48</v>
      </c>
      <c r="F818" s="96">
        <v>-0.128</v>
      </c>
      <c r="G818" s="96">
        <v>-0.97199999999999998</v>
      </c>
      <c r="H818" s="96">
        <v>0</v>
      </c>
      <c r="I818" s="96">
        <v>7.0819999999999999</v>
      </c>
    </row>
    <row r="819" spans="2:9">
      <c r="B819" s="307"/>
      <c r="C819" s="166">
        <v>23</v>
      </c>
      <c r="D819" s="96">
        <v>3.7</v>
      </c>
      <c r="E819" s="96">
        <v>2.746</v>
      </c>
      <c r="F819" s="96">
        <v>-0.121</v>
      </c>
      <c r="G819" s="96">
        <v>-1.0680000000000001</v>
      </c>
      <c r="H819" s="96">
        <v>0</v>
      </c>
      <c r="I819" s="96">
        <v>-10.211</v>
      </c>
    </row>
    <row r="820" spans="2:9">
      <c r="B820" s="307"/>
      <c r="C820" s="166">
        <v>24</v>
      </c>
      <c r="D820" s="96">
        <v>-2.9340000000000002</v>
      </c>
      <c r="E820" s="96">
        <v>0.55000000000000004</v>
      </c>
      <c r="F820" s="96">
        <v>-0.44800000000000001</v>
      </c>
      <c r="G820" s="96">
        <v>-2.5510000000000002</v>
      </c>
      <c r="H820" s="96">
        <v>0</v>
      </c>
      <c r="I820" s="96">
        <v>6.7690000000000001</v>
      </c>
    </row>
    <row r="821" spans="2:9">
      <c r="B821" s="307"/>
      <c r="C821" s="166">
        <v>25</v>
      </c>
      <c r="D821" s="96">
        <v>-2.9870000000000001</v>
      </c>
      <c r="E821" s="96">
        <v>-0.89500000000000002</v>
      </c>
      <c r="F821" s="96">
        <v>0.44900000000000001</v>
      </c>
      <c r="G821" s="96">
        <v>2.8250000000000002</v>
      </c>
      <c r="H821" s="96">
        <v>0</v>
      </c>
      <c r="I821" s="96">
        <v>7.0709999999999997</v>
      </c>
    </row>
    <row r="822" spans="2:9">
      <c r="B822" s="308"/>
      <c r="C822" s="166">
        <v>30</v>
      </c>
      <c r="D822" s="96">
        <v>-0.28699999999999998</v>
      </c>
      <c r="E822" s="96">
        <v>4.8140000000000001</v>
      </c>
      <c r="F822" s="96">
        <v>-3.4000000000000002E-2</v>
      </c>
      <c r="G822" s="96">
        <v>-0.11700000000000001</v>
      </c>
      <c r="H822" s="96">
        <v>0</v>
      </c>
      <c r="I822" s="96">
        <v>1.4410000000000001</v>
      </c>
    </row>
    <row r="823" spans="2:9">
      <c r="B823" s="306">
        <v>6962</v>
      </c>
      <c r="C823" s="166">
        <v>14</v>
      </c>
      <c r="D823" s="96">
        <v>-0.83199999999999996</v>
      </c>
      <c r="E823" s="96">
        <v>6.0289999999999999</v>
      </c>
      <c r="F823" s="96">
        <v>-7.0000000000000001E-3</v>
      </c>
      <c r="G823" s="96">
        <v>-0.32900000000000001</v>
      </c>
      <c r="H823" s="96">
        <v>0</v>
      </c>
      <c r="I823" s="96">
        <v>5.12</v>
      </c>
    </row>
    <row r="824" spans="2:9">
      <c r="B824" s="307"/>
      <c r="C824" s="166">
        <v>15</v>
      </c>
      <c r="D824" s="96">
        <v>-0.83799999999999997</v>
      </c>
      <c r="E824" s="96">
        <v>3.5209999999999999</v>
      </c>
      <c r="F824" s="96">
        <v>0.21</v>
      </c>
      <c r="G824" s="96">
        <v>1.0469999999999999</v>
      </c>
      <c r="H824" s="96">
        <v>0</v>
      </c>
      <c r="I824" s="96">
        <v>5.16</v>
      </c>
    </row>
    <row r="825" spans="2:9">
      <c r="B825" s="307"/>
      <c r="C825" s="166">
        <v>16</v>
      </c>
      <c r="D825" s="96">
        <v>0.26500000000000001</v>
      </c>
      <c r="E825" s="96">
        <v>4.9989999999999997</v>
      </c>
      <c r="F825" s="96">
        <v>-0.20499999999999999</v>
      </c>
      <c r="G825" s="96">
        <v>-1.0920000000000001</v>
      </c>
      <c r="H825" s="96">
        <v>0</v>
      </c>
      <c r="I825" s="96">
        <v>-2.35</v>
      </c>
    </row>
    <row r="826" spans="2:9">
      <c r="B826" s="307"/>
      <c r="C826" s="166">
        <v>17</v>
      </c>
      <c r="D826" s="96">
        <v>0.25900000000000001</v>
      </c>
      <c r="E826" s="96">
        <v>2.4910000000000001</v>
      </c>
      <c r="F826" s="96">
        <v>1.2E-2</v>
      </c>
      <c r="G826" s="96">
        <v>0.28399999999999997</v>
      </c>
      <c r="H826" s="96">
        <v>0</v>
      </c>
      <c r="I826" s="96">
        <v>-2.3109999999999999</v>
      </c>
    </row>
    <row r="827" spans="2:9">
      <c r="B827" s="307"/>
      <c r="C827" s="166">
        <v>18</v>
      </c>
      <c r="D827" s="96">
        <v>-0.441</v>
      </c>
      <c r="E827" s="96">
        <v>8.5950000000000006</v>
      </c>
      <c r="F827" s="96">
        <v>-0.33100000000000002</v>
      </c>
      <c r="G827" s="96">
        <v>-2.2010000000000001</v>
      </c>
      <c r="H827" s="96">
        <v>0</v>
      </c>
      <c r="I827" s="96">
        <v>2.46</v>
      </c>
    </row>
    <row r="828" spans="2:9">
      <c r="B828" s="307"/>
      <c r="C828" s="166">
        <v>19</v>
      </c>
      <c r="D828" s="96">
        <v>-0.46100000000000002</v>
      </c>
      <c r="E828" s="96">
        <v>0.23400000000000001</v>
      </c>
      <c r="F828" s="96">
        <v>0.39500000000000002</v>
      </c>
      <c r="G828" s="96">
        <v>2.3849999999999998</v>
      </c>
      <c r="H828" s="96">
        <v>0</v>
      </c>
      <c r="I828" s="96">
        <v>2.5910000000000002</v>
      </c>
    </row>
    <row r="829" spans="2:9">
      <c r="B829" s="307"/>
      <c r="C829" s="166">
        <v>20</v>
      </c>
      <c r="D829" s="96">
        <v>-0.112</v>
      </c>
      <c r="E829" s="96">
        <v>8.2859999999999996</v>
      </c>
      <c r="F829" s="96">
        <v>-0.39</v>
      </c>
      <c r="G829" s="96">
        <v>-2.4300000000000002</v>
      </c>
      <c r="H829" s="96">
        <v>0</v>
      </c>
      <c r="I829" s="96">
        <v>0.219</v>
      </c>
    </row>
    <row r="830" spans="2:9">
      <c r="B830" s="307"/>
      <c r="C830" s="166">
        <v>21</v>
      </c>
      <c r="D830" s="96">
        <v>-0.13200000000000001</v>
      </c>
      <c r="E830" s="96">
        <v>-7.4999999999999997E-2</v>
      </c>
      <c r="F830" s="96">
        <v>0.33500000000000002</v>
      </c>
      <c r="G830" s="96">
        <v>2.1560000000000001</v>
      </c>
      <c r="H830" s="96">
        <v>0</v>
      </c>
      <c r="I830" s="96">
        <v>0.35</v>
      </c>
    </row>
    <row r="831" spans="2:9">
      <c r="B831" s="307"/>
      <c r="C831" s="166">
        <v>22</v>
      </c>
      <c r="D831" s="96">
        <v>-2.468</v>
      </c>
      <c r="E831" s="96">
        <v>3.5089999999999999</v>
      </c>
      <c r="F831" s="96">
        <v>-7.5999999999999998E-2</v>
      </c>
      <c r="G831" s="96">
        <v>-0.85699999999999998</v>
      </c>
      <c r="H831" s="96">
        <v>0</v>
      </c>
      <c r="I831" s="96">
        <v>7.1769999999999996</v>
      </c>
    </row>
    <row r="832" spans="2:9">
      <c r="B832" s="307"/>
      <c r="C832" s="166">
        <v>23</v>
      </c>
      <c r="D832" s="96">
        <v>3.8180000000000001</v>
      </c>
      <c r="E832" s="96">
        <v>3.8239999999999998</v>
      </c>
      <c r="F832" s="96">
        <v>-0.157</v>
      </c>
      <c r="G832" s="96">
        <v>-1.1539999999999999</v>
      </c>
      <c r="H832" s="96">
        <v>0</v>
      </c>
      <c r="I832" s="96">
        <v>-10.743</v>
      </c>
    </row>
    <row r="833" spans="2:9">
      <c r="B833" s="307"/>
      <c r="C833" s="166">
        <v>24</v>
      </c>
      <c r="D833" s="96">
        <v>-2.97</v>
      </c>
      <c r="E833" s="96">
        <v>3.5630000000000002</v>
      </c>
      <c r="F833" s="96">
        <v>-0.44</v>
      </c>
      <c r="G833" s="96">
        <v>-2.5289999999999999</v>
      </c>
      <c r="H833" s="96">
        <v>0</v>
      </c>
      <c r="I833" s="96">
        <v>6.9569999999999999</v>
      </c>
    </row>
    <row r="834" spans="2:9">
      <c r="B834" s="307"/>
      <c r="C834" s="166">
        <v>25</v>
      </c>
      <c r="D834" s="96">
        <v>-3.024</v>
      </c>
      <c r="E834" s="96">
        <v>-3.9510000000000001</v>
      </c>
      <c r="F834" s="96">
        <v>0.55400000000000005</v>
      </c>
      <c r="G834" s="96">
        <v>3.17</v>
      </c>
      <c r="H834" s="96">
        <v>0</v>
      </c>
      <c r="I834" s="96">
        <v>7.21</v>
      </c>
    </row>
    <row r="835" spans="2:9">
      <c r="B835" s="308"/>
      <c r="C835" s="166">
        <v>30</v>
      </c>
      <c r="D835" s="96">
        <v>-0.41499999999999998</v>
      </c>
      <c r="E835" s="96">
        <v>5.6159999999999997</v>
      </c>
      <c r="F835" s="96">
        <v>4.0000000000000001E-3</v>
      </c>
      <c r="G835" s="96">
        <v>-2.9000000000000001E-2</v>
      </c>
      <c r="H835" s="96">
        <v>0</v>
      </c>
      <c r="I835" s="96">
        <v>2.0329999999999999</v>
      </c>
    </row>
    <row r="836" spans="2:9">
      <c r="B836" s="306">
        <v>6970</v>
      </c>
      <c r="C836" s="166">
        <v>14</v>
      </c>
      <c r="D836" s="96">
        <v>-0.89600000000000002</v>
      </c>
      <c r="E836" s="96">
        <v>3.72</v>
      </c>
      <c r="F836" s="96">
        <v>-0.127</v>
      </c>
      <c r="G836" s="96">
        <v>-0.81100000000000005</v>
      </c>
      <c r="H836" s="96">
        <v>0</v>
      </c>
      <c r="I836" s="96">
        <v>5.4480000000000004</v>
      </c>
    </row>
    <row r="837" spans="2:9">
      <c r="B837" s="307"/>
      <c r="C837" s="166">
        <v>15</v>
      </c>
      <c r="D837" s="96">
        <v>-0.89500000000000002</v>
      </c>
      <c r="E837" s="96">
        <v>3.819</v>
      </c>
      <c r="F837" s="96">
        <v>8.7999999999999995E-2</v>
      </c>
      <c r="G837" s="96">
        <v>0.57799999999999996</v>
      </c>
      <c r="H837" s="96">
        <v>0</v>
      </c>
      <c r="I837" s="96">
        <v>5.4409999999999998</v>
      </c>
    </row>
    <row r="838" spans="2:9">
      <c r="B838" s="307"/>
      <c r="C838" s="166">
        <v>16</v>
      </c>
      <c r="D838" s="96">
        <v>0.22900000000000001</v>
      </c>
      <c r="E838" s="96">
        <v>2.9540000000000002</v>
      </c>
      <c r="F838" s="96">
        <v>-0.121</v>
      </c>
      <c r="G838" s="96">
        <v>-0.78900000000000003</v>
      </c>
      <c r="H838" s="96">
        <v>0</v>
      </c>
      <c r="I838" s="96">
        <v>-2.2189999999999999</v>
      </c>
    </row>
    <row r="839" spans="2:9">
      <c r="B839" s="307"/>
      <c r="C839" s="166">
        <v>17</v>
      </c>
      <c r="D839" s="96">
        <v>0.23</v>
      </c>
      <c r="E839" s="96">
        <v>3.0529999999999999</v>
      </c>
      <c r="F839" s="96">
        <v>9.5000000000000001E-2</v>
      </c>
      <c r="G839" s="96">
        <v>0.6</v>
      </c>
      <c r="H839" s="96">
        <v>0</v>
      </c>
      <c r="I839" s="96">
        <v>-2.226</v>
      </c>
    </row>
    <row r="840" spans="2:9">
      <c r="B840" s="307"/>
      <c r="C840" s="166">
        <v>18</v>
      </c>
      <c r="D840" s="96">
        <v>-0.503</v>
      </c>
      <c r="E840" s="96">
        <v>3.3370000000000002</v>
      </c>
      <c r="F840" s="96">
        <v>-0.377</v>
      </c>
      <c r="G840" s="96">
        <v>-2.4239999999999999</v>
      </c>
      <c r="H840" s="96">
        <v>0</v>
      </c>
      <c r="I840" s="96">
        <v>2.7719999999999998</v>
      </c>
    </row>
    <row r="841" spans="2:9">
      <c r="B841" s="307"/>
      <c r="C841" s="166">
        <v>19</v>
      </c>
      <c r="D841" s="96">
        <v>-0.5</v>
      </c>
      <c r="E841" s="96">
        <v>3.6659999999999999</v>
      </c>
      <c r="F841" s="96">
        <v>0.34200000000000003</v>
      </c>
      <c r="G841" s="96">
        <v>2.206</v>
      </c>
      <c r="H841" s="96">
        <v>0</v>
      </c>
      <c r="I841" s="96">
        <v>2.7490000000000001</v>
      </c>
    </row>
    <row r="842" spans="2:9">
      <c r="B842" s="307"/>
      <c r="C842" s="166">
        <v>20</v>
      </c>
      <c r="D842" s="96">
        <v>-0.16600000000000001</v>
      </c>
      <c r="E842" s="96">
        <v>3.1070000000000002</v>
      </c>
      <c r="F842" s="96">
        <v>-0.375</v>
      </c>
      <c r="G842" s="96">
        <v>-2.4169999999999998</v>
      </c>
      <c r="H842" s="96">
        <v>0</v>
      </c>
      <c r="I842" s="96">
        <v>0.47299999999999998</v>
      </c>
    </row>
    <row r="843" spans="2:9">
      <c r="B843" s="307"/>
      <c r="C843" s="166">
        <v>21</v>
      </c>
      <c r="D843" s="96">
        <v>-0.16300000000000001</v>
      </c>
      <c r="E843" s="96">
        <v>3.4359999999999999</v>
      </c>
      <c r="F843" s="96">
        <v>0.34399999999999997</v>
      </c>
      <c r="G843" s="96">
        <v>2.2130000000000001</v>
      </c>
      <c r="H843" s="96">
        <v>0</v>
      </c>
      <c r="I843" s="96">
        <v>0.45</v>
      </c>
    </row>
    <row r="844" spans="2:9">
      <c r="B844" s="307"/>
      <c r="C844" s="166">
        <v>22</v>
      </c>
      <c r="D844" s="96">
        <v>-2.4529999999999998</v>
      </c>
      <c r="E844" s="96">
        <v>0.26500000000000001</v>
      </c>
      <c r="F844" s="96">
        <v>-0.223</v>
      </c>
      <c r="G844" s="96">
        <v>-1.4219999999999999</v>
      </c>
      <c r="H844" s="96">
        <v>0</v>
      </c>
      <c r="I844" s="96">
        <v>7.16</v>
      </c>
    </row>
    <row r="845" spans="2:9">
      <c r="B845" s="307"/>
      <c r="C845" s="166">
        <v>23</v>
      </c>
      <c r="D845" s="96">
        <v>3.839</v>
      </c>
      <c r="E845" s="96">
        <v>0.98899999999999999</v>
      </c>
      <c r="F845" s="96">
        <v>-0.21299999999999999</v>
      </c>
      <c r="G845" s="96">
        <v>-1.365</v>
      </c>
      <c r="H845" s="96">
        <v>0</v>
      </c>
      <c r="I845" s="96">
        <v>-10.83</v>
      </c>
    </row>
    <row r="846" spans="2:9">
      <c r="B846" s="307"/>
      <c r="C846" s="166">
        <v>24</v>
      </c>
      <c r="D846" s="96">
        <v>-2.976</v>
      </c>
      <c r="E846" s="96">
        <v>-0.19700000000000001</v>
      </c>
      <c r="F846" s="96">
        <v>-0.34100000000000003</v>
      </c>
      <c r="G846" s="96">
        <v>-2.2029999999999998</v>
      </c>
      <c r="H846" s="96">
        <v>0</v>
      </c>
      <c r="I846" s="96">
        <v>6.9980000000000002</v>
      </c>
    </row>
    <row r="847" spans="2:9">
      <c r="B847" s="307"/>
      <c r="C847" s="166">
        <v>25</v>
      </c>
      <c r="D847" s="96">
        <v>-2.9889999999999999</v>
      </c>
      <c r="E847" s="96">
        <v>5.8000000000000003E-2</v>
      </c>
      <c r="F847" s="96">
        <v>0.441</v>
      </c>
      <c r="G847" s="96">
        <v>2.843</v>
      </c>
      <c r="H847" s="96">
        <v>0</v>
      </c>
      <c r="I847" s="96">
        <v>7.0519999999999996</v>
      </c>
    </row>
    <row r="848" spans="2:9">
      <c r="B848" s="308"/>
      <c r="C848" s="166">
        <v>30</v>
      </c>
      <c r="D848" s="96">
        <v>-0.48199999999999998</v>
      </c>
      <c r="E848" s="96">
        <v>4.4139999999999997</v>
      </c>
      <c r="F848" s="96">
        <v>-2.3E-2</v>
      </c>
      <c r="G848" s="96">
        <v>-0.14799999999999999</v>
      </c>
      <c r="H848" s="96">
        <v>0</v>
      </c>
      <c r="I848" s="96">
        <v>2.3290000000000002</v>
      </c>
    </row>
    <row r="849" spans="2:9">
      <c r="B849" s="306">
        <v>6977</v>
      </c>
      <c r="C849" s="166">
        <v>14</v>
      </c>
      <c r="D849" s="96">
        <v>-0.873</v>
      </c>
      <c r="E849" s="96">
        <v>3.9529999999999998</v>
      </c>
      <c r="F849" s="96">
        <v>-0.13800000000000001</v>
      </c>
      <c r="G849" s="96">
        <v>-0.89300000000000002</v>
      </c>
      <c r="H849" s="96">
        <v>0</v>
      </c>
      <c r="I849" s="96">
        <v>5.3579999999999997</v>
      </c>
    </row>
    <row r="850" spans="2:9">
      <c r="B850" s="307"/>
      <c r="C850" s="166">
        <v>15</v>
      </c>
      <c r="D850" s="96">
        <v>-0.86499999999999999</v>
      </c>
      <c r="E850" s="96">
        <v>3.96</v>
      </c>
      <c r="F850" s="96">
        <v>0.08</v>
      </c>
      <c r="G850" s="96">
        <v>0.51300000000000001</v>
      </c>
      <c r="H850" s="96">
        <v>0</v>
      </c>
      <c r="I850" s="96">
        <v>5.3129999999999997</v>
      </c>
    </row>
    <row r="851" spans="2:9">
      <c r="B851" s="307"/>
      <c r="C851" s="166">
        <v>16</v>
      </c>
      <c r="D851" s="96">
        <v>0.25800000000000001</v>
      </c>
      <c r="E851" s="96">
        <v>3.298</v>
      </c>
      <c r="F851" s="96">
        <v>-0.113</v>
      </c>
      <c r="G851" s="96">
        <v>-0.73399999999999999</v>
      </c>
      <c r="H851" s="96">
        <v>0</v>
      </c>
      <c r="I851" s="96">
        <v>-2.3460000000000001</v>
      </c>
    </row>
    <row r="852" spans="2:9">
      <c r="B852" s="307"/>
      <c r="C852" s="166">
        <v>17</v>
      </c>
      <c r="D852" s="96">
        <v>0.26500000000000001</v>
      </c>
      <c r="E852" s="96">
        <v>3.3050000000000002</v>
      </c>
      <c r="F852" s="96">
        <v>0.105</v>
      </c>
      <c r="G852" s="96">
        <v>0.67200000000000004</v>
      </c>
      <c r="H852" s="96">
        <v>0</v>
      </c>
      <c r="I852" s="96">
        <v>-2.39</v>
      </c>
    </row>
    <row r="853" spans="2:9">
      <c r="B853" s="307"/>
      <c r="C853" s="166">
        <v>18</v>
      </c>
      <c r="D853" s="96">
        <v>-0.48499999999999999</v>
      </c>
      <c r="E853" s="96">
        <v>3.7149999999999999</v>
      </c>
      <c r="F853" s="96">
        <v>-0.38300000000000001</v>
      </c>
      <c r="G853" s="96">
        <v>-2.4780000000000002</v>
      </c>
      <c r="H853" s="96">
        <v>0</v>
      </c>
      <c r="I853" s="96">
        <v>2.7130000000000001</v>
      </c>
    </row>
    <row r="854" spans="2:9">
      <c r="B854" s="307"/>
      <c r="C854" s="166">
        <v>19</v>
      </c>
      <c r="D854" s="96">
        <v>-0.46100000000000002</v>
      </c>
      <c r="E854" s="96">
        <v>3.7389999999999999</v>
      </c>
      <c r="F854" s="96">
        <v>0.34300000000000003</v>
      </c>
      <c r="G854" s="96">
        <v>2.2090000000000001</v>
      </c>
      <c r="H854" s="96">
        <v>0</v>
      </c>
      <c r="I854" s="96">
        <v>2.5649999999999999</v>
      </c>
    </row>
    <row r="855" spans="2:9">
      <c r="B855" s="307"/>
      <c r="C855" s="166">
        <v>20</v>
      </c>
      <c r="D855" s="96">
        <v>-0.14599999999999999</v>
      </c>
      <c r="E855" s="96">
        <v>3.5190000000000001</v>
      </c>
      <c r="F855" s="96">
        <v>-0.376</v>
      </c>
      <c r="G855" s="96">
        <v>-2.4300000000000002</v>
      </c>
      <c r="H855" s="96">
        <v>0</v>
      </c>
      <c r="I855" s="96">
        <v>0.40200000000000002</v>
      </c>
    </row>
    <row r="856" spans="2:9">
      <c r="B856" s="307"/>
      <c r="C856" s="166">
        <v>21</v>
      </c>
      <c r="D856" s="96">
        <v>-0.122</v>
      </c>
      <c r="E856" s="96">
        <v>3.5419999999999998</v>
      </c>
      <c r="F856" s="96">
        <v>0.35</v>
      </c>
      <c r="G856" s="96">
        <v>2.2559999999999998</v>
      </c>
      <c r="H856" s="96">
        <v>0</v>
      </c>
      <c r="I856" s="96">
        <v>0.254</v>
      </c>
    </row>
    <row r="857" spans="2:9">
      <c r="B857" s="307"/>
      <c r="C857" s="166">
        <v>22</v>
      </c>
      <c r="D857" s="96">
        <v>-2.4620000000000002</v>
      </c>
      <c r="E857" s="96">
        <v>0.25700000000000001</v>
      </c>
      <c r="F857" s="96">
        <v>-0.23300000000000001</v>
      </c>
      <c r="G857" s="96">
        <v>-1.504</v>
      </c>
      <c r="H857" s="96">
        <v>0</v>
      </c>
      <c r="I857" s="96">
        <v>7.2249999999999996</v>
      </c>
    </row>
    <row r="858" spans="2:9">
      <c r="B858" s="307"/>
      <c r="C858" s="166">
        <v>23</v>
      </c>
      <c r="D858" s="96">
        <v>3.8239999999999998</v>
      </c>
      <c r="E858" s="96">
        <v>1.02</v>
      </c>
      <c r="F858" s="96">
        <v>-0.21</v>
      </c>
      <c r="G858" s="96">
        <v>-1.355</v>
      </c>
      <c r="H858" s="96">
        <v>0</v>
      </c>
      <c r="I858" s="96">
        <v>-10.741</v>
      </c>
    </row>
    <row r="859" spans="2:9">
      <c r="B859" s="307"/>
      <c r="C859" s="166">
        <v>24</v>
      </c>
      <c r="D859" s="96">
        <v>-2.984</v>
      </c>
      <c r="E859" s="96">
        <v>-0.03</v>
      </c>
      <c r="F859" s="96">
        <v>-0.34499999999999997</v>
      </c>
      <c r="G859" s="96">
        <v>-2.2309999999999999</v>
      </c>
      <c r="H859" s="96">
        <v>0</v>
      </c>
      <c r="I859" s="96">
        <v>7.0359999999999996</v>
      </c>
    </row>
    <row r="860" spans="2:9">
      <c r="B860" s="307"/>
      <c r="C860" s="166">
        <v>25</v>
      </c>
      <c r="D860" s="96">
        <v>-2.9870000000000001</v>
      </c>
      <c r="E860" s="96">
        <v>-1.6E-2</v>
      </c>
      <c r="F860" s="96">
        <v>0.439</v>
      </c>
      <c r="G860" s="96">
        <v>2.839</v>
      </c>
      <c r="H860" s="96">
        <v>0</v>
      </c>
      <c r="I860" s="96">
        <v>7.03</v>
      </c>
    </row>
    <row r="861" spans="2:9">
      <c r="B861" s="308"/>
      <c r="C861" s="166">
        <v>30</v>
      </c>
      <c r="D861" s="96">
        <v>-0.439</v>
      </c>
      <c r="E861" s="96">
        <v>4.7610000000000001</v>
      </c>
      <c r="F861" s="96">
        <v>-2.4E-2</v>
      </c>
      <c r="G861" s="96">
        <v>-0.156</v>
      </c>
      <c r="H861" s="96">
        <v>0</v>
      </c>
      <c r="I861" s="96">
        <v>2.1440000000000001</v>
      </c>
    </row>
    <row r="862" spans="2:9">
      <c r="B862" s="306">
        <v>6984</v>
      </c>
      <c r="C862" s="166">
        <v>14</v>
      </c>
      <c r="D862" s="96">
        <v>-0.82399999999999995</v>
      </c>
      <c r="E862" s="96">
        <v>4.5880000000000001</v>
      </c>
      <c r="F862" s="96">
        <v>-0.161</v>
      </c>
      <c r="G862" s="96">
        <v>-1.03</v>
      </c>
      <c r="H862" s="96">
        <v>0</v>
      </c>
      <c r="I862" s="96">
        <v>5.1319999999999997</v>
      </c>
    </row>
    <row r="863" spans="2:9">
      <c r="B863" s="307"/>
      <c r="C863" s="166">
        <v>15</v>
      </c>
      <c r="D863" s="96">
        <v>-0.80800000000000005</v>
      </c>
      <c r="E863" s="96">
        <v>4.5579999999999998</v>
      </c>
      <c r="F863" s="96">
        <v>0.05</v>
      </c>
      <c r="G863" s="96">
        <v>0.34499999999999997</v>
      </c>
      <c r="H863" s="96">
        <v>0</v>
      </c>
      <c r="I863" s="96">
        <v>5.0339999999999998</v>
      </c>
    </row>
    <row r="864" spans="2:9">
      <c r="B864" s="307"/>
      <c r="C864" s="166">
        <v>16</v>
      </c>
      <c r="D864" s="96">
        <v>0.28599999999999998</v>
      </c>
      <c r="E864" s="96">
        <v>4.024</v>
      </c>
      <c r="F864" s="96">
        <v>-9.9000000000000005E-2</v>
      </c>
      <c r="G864" s="96">
        <v>-0.64900000000000002</v>
      </c>
      <c r="H864" s="96">
        <v>0</v>
      </c>
      <c r="I864" s="96">
        <v>-2.4420000000000002</v>
      </c>
    </row>
    <row r="865" spans="2:9">
      <c r="B865" s="307"/>
      <c r="C865" s="166">
        <v>17</v>
      </c>
      <c r="D865" s="96">
        <v>0.30199999999999999</v>
      </c>
      <c r="E865" s="96">
        <v>3.9929999999999999</v>
      </c>
      <c r="F865" s="96">
        <v>0.112</v>
      </c>
      <c r="G865" s="96">
        <v>0.72499999999999998</v>
      </c>
      <c r="H865" s="96">
        <v>0</v>
      </c>
      <c r="I865" s="96">
        <v>-2.54</v>
      </c>
    </row>
    <row r="866" spans="2:9">
      <c r="B866" s="307"/>
      <c r="C866" s="166">
        <v>18</v>
      </c>
      <c r="D866" s="96">
        <v>-0.45400000000000001</v>
      </c>
      <c r="E866" s="96">
        <v>4.4269999999999996</v>
      </c>
      <c r="F866" s="96">
        <v>-0.38700000000000001</v>
      </c>
      <c r="G866" s="96">
        <v>-2.5</v>
      </c>
      <c r="H866" s="96">
        <v>0</v>
      </c>
      <c r="I866" s="96">
        <v>2.5950000000000002</v>
      </c>
    </row>
    <row r="867" spans="2:9">
      <c r="B867" s="307"/>
      <c r="C867" s="166">
        <v>19</v>
      </c>
      <c r="D867" s="96">
        <v>-0.4</v>
      </c>
      <c r="E867" s="96">
        <v>4.3239999999999998</v>
      </c>
      <c r="F867" s="96">
        <v>0.31900000000000001</v>
      </c>
      <c r="G867" s="96">
        <v>2.081</v>
      </c>
      <c r="H867" s="96">
        <v>0</v>
      </c>
      <c r="I867" s="96">
        <v>2.2690000000000001</v>
      </c>
    </row>
    <row r="868" spans="2:9">
      <c r="B868" s="307"/>
      <c r="C868" s="166">
        <v>20</v>
      </c>
      <c r="D868" s="96">
        <v>-0.121</v>
      </c>
      <c r="E868" s="96">
        <v>4.2569999999999997</v>
      </c>
      <c r="F868" s="96">
        <v>-0.36799999999999999</v>
      </c>
      <c r="G868" s="96">
        <v>-2.3860000000000001</v>
      </c>
      <c r="H868" s="96">
        <v>0</v>
      </c>
      <c r="I868" s="96">
        <v>0.32300000000000001</v>
      </c>
    </row>
    <row r="869" spans="2:9">
      <c r="B869" s="307"/>
      <c r="C869" s="166">
        <v>21</v>
      </c>
      <c r="D869" s="96">
        <v>-6.7000000000000004E-2</v>
      </c>
      <c r="E869" s="96">
        <v>4.1550000000000002</v>
      </c>
      <c r="F869" s="96">
        <v>0.33800000000000002</v>
      </c>
      <c r="G869" s="96">
        <v>2.1949999999999998</v>
      </c>
      <c r="H869" s="96">
        <v>0</v>
      </c>
      <c r="I869" s="96">
        <v>-3.0000000000000001E-3</v>
      </c>
    </row>
    <row r="870" spans="2:9">
      <c r="B870" s="307"/>
      <c r="C870" s="166">
        <v>22</v>
      </c>
      <c r="D870" s="96">
        <v>-2.4990000000000001</v>
      </c>
      <c r="E870" s="96">
        <v>0.32500000000000001</v>
      </c>
      <c r="F870" s="96">
        <v>-0.22900000000000001</v>
      </c>
      <c r="G870" s="96">
        <v>-1.506</v>
      </c>
      <c r="H870" s="96">
        <v>0</v>
      </c>
      <c r="I870" s="96">
        <v>7.4029999999999996</v>
      </c>
    </row>
    <row r="871" spans="2:9">
      <c r="B871" s="307"/>
      <c r="C871" s="166">
        <v>23</v>
      </c>
      <c r="D871" s="96">
        <v>3.7829999999999999</v>
      </c>
      <c r="E871" s="96">
        <v>0.96499999999999997</v>
      </c>
      <c r="F871" s="96">
        <v>-0.21199999999999999</v>
      </c>
      <c r="G871" s="96">
        <v>-1.3620000000000001</v>
      </c>
      <c r="H871" s="96">
        <v>0</v>
      </c>
      <c r="I871" s="96">
        <v>-10.507</v>
      </c>
    </row>
    <row r="872" spans="2:9">
      <c r="B872" s="307"/>
      <c r="C872" s="166">
        <v>24</v>
      </c>
      <c r="D872" s="96">
        <v>-3.0139999999999998</v>
      </c>
      <c r="E872" s="96">
        <v>2.4E-2</v>
      </c>
      <c r="F872" s="96">
        <v>-0.318</v>
      </c>
      <c r="G872" s="96">
        <v>-2.0950000000000002</v>
      </c>
      <c r="H872" s="96">
        <v>0</v>
      </c>
      <c r="I872" s="96">
        <v>7.1689999999999996</v>
      </c>
    </row>
    <row r="873" spans="2:9">
      <c r="B873" s="307"/>
      <c r="C873" s="166">
        <v>25</v>
      </c>
      <c r="D873" s="96">
        <v>-2.9670000000000001</v>
      </c>
      <c r="E873" s="96">
        <v>-0.38500000000000001</v>
      </c>
      <c r="F873" s="96">
        <v>0.434</v>
      </c>
      <c r="G873" s="96">
        <v>2.8050000000000002</v>
      </c>
      <c r="H873" s="96">
        <v>0</v>
      </c>
      <c r="I873" s="96">
        <v>6.907</v>
      </c>
    </row>
    <row r="874" spans="2:9">
      <c r="B874" s="308"/>
      <c r="C874" s="166">
        <v>30</v>
      </c>
      <c r="D874" s="96">
        <v>-0.377</v>
      </c>
      <c r="E874" s="96">
        <v>5.7190000000000003</v>
      </c>
      <c r="F874" s="96">
        <v>-3.5000000000000003E-2</v>
      </c>
      <c r="G874" s="96">
        <v>-0.215</v>
      </c>
      <c r="H874" s="96">
        <v>0</v>
      </c>
      <c r="I874" s="96">
        <v>1.8720000000000001</v>
      </c>
    </row>
    <row r="875" spans="2:9">
      <c r="B875" s="306">
        <v>6991</v>
      </c>
      <c r="C875" s="166">
        <v>14</v>
      </c>
      <c r="D875" s="96">
        <v>-0.81499999999999995</v>
      </c>
      <c r="E875" s="96">
        <v>2.54</v>
      </c>
      <c r="F875" s="96">
        <v>-0.309</v>
      </c>
      <c r="G875" s="96">
        <v>-1.5580000000000001</v>
      </c>
      <c r="H875" s="96">
        <v>0</v>
      </c>
      <c r="I875" s="96">
        <v>5.0359999999999996</v>
      </c>
    </row>
    <row r="876" spans="2:9">
      <c r="B876" s="307"/>
      <c r="C876" s="166">
        <v>15</v>
      </c>
      <c r="D876" s="96">
        <v>-0.79400000000000004</v>
      </c>
      <c r="E876" s="96">
        <v>4.6639999999999997</v>
      </c>
      <c r="F876" s="96">
        <v>-7.3999999999999996E-2</v>
      </c>
      <c r="G876" s="96">
        <v>-0.128</v>
      </c>
      <c r="H876" s="96">
        <v>0</v>
      </c>
      <c r="I876" s="96">
        <v>4.8949999999999996</v>
      </c>
    </row>
    <row r="877" spans="2:9">
      <c r="B877" s="307"/>
      <c r="C877" s="166">
        <v>16</v>
      </c>
      <c r="D877" s="96">
        <v>0.254</v>
      </c>
      <c r="E877" s="96">
        <v>2.6120000000000001</v>
      </c>
      <c r="F877" s="96">
        <v>-2.5000000000000001E-2</v>
      </c>
      <c r="G877" s="96">
        <v>-0.36499999999999999</v>
      </c>
      <c r="H877" s="96">
        <v>0</v>
      </c>
      <c r="I877" s="96">
        <v>-2.2530000000000001</v>
      </c>
    </row>
    <row r="878" spans="2:9">
      <c r="B878" s="307"/>
      <c r="C878" s="166">
        <v>17</v>
      </c>
      <c r="D878" s="96">
        <v>0.27500000000000002</v>
      </c>
      <c r="E878" s="96">
        <v>4.7359999999999998</v>
      </c>
      <c r="F878" s="96">
        <v>0.21</v>
      </c>
      <c r="G878" s="96">
        <v>1.0649999999999999</v>
      </c>
      <c r="H878" s="96">
        <v>0</v>
      </c>
      <c r="I878" s="96">
        <v>-2.3940000000000001</v>
      </c>
    </row>
    <row r="879" spans="2:9">
      <c r="B879" s="307"/>
      <c r="C879" s="166">
        <v>18</v>
      </c>
      <c r="D879" s="96">
        <v>-0.46500000000000002</v>
      </c>
      <c r="E879" s="96">
        <v>8.5999999999999993E-2</v>
      </c>
      <c r="F879" s="96">
        <v>-0.48399999999999999</v>
      </c>
      <c r="G879" s="96">
        <v>-2.8079999999999998</v>
      </c>
      <c r="H879" s="96">
        <v>0</v>
      </c>
      <c r="I879" s="96">
        <v>2.65</v>
      </c>
    </row>
    <row r="880" spans="2:9">
      <c r="B880" s="307"/>
      <c r="C880" s="166">
        <v>19</v>
      </c>
      <c r="D880" s="96">
        <v>-0.39500000000000002</v>
      </c>
      <c r="E880" s="96">
        <v>7.1680000000000001</v>
      </c>
      <c r="F880" s="96">
        <v>0.3</v>
      </c>
      <c r="G880" s="96">
        <v>1.9570000000000001</v>
      </c>
      <c r="H880" s="96">
        <v>0</v>
      </c>
      <c r="I880" s="96">
        <v>2.1789999999999998</v>
      </c>
    </row>
    <row r="881" spans="2:9">
      <c r="B881" s="307"/>
      <c r="C881" s="166">
        <v>20</v>
      </c>
      <c r="D881" s="96">
        <v>-0.14499999999999999</v>
      </c>
      <c r="E881" s="96">
        <v>0.108</v>
      </c>
      <c r="F881" s="96">
        <v>-0.39900000000000002</v>
      </c>
      <c r="G881" s="96">
        <v>-2.4500000000000002</v>
      </c>
      <c r="H881" s="96">
        <v>0</v>
      </c>
      <c r="I881" s="96">
        <v>0.46300000000000002</v>
      </c>
    </row>
    <row r="882" spans="2:9">
      <c r="B882" s="307"/>
      <c r="C882" s="166">
        <v>21</v>
      </c>
      <c r="D882" s="96">
        <v>-7.4999999999999997E-2</v>
      </c>
      <c r="E882" s="96">
        <v>7.1890000000000001</v>
      </c>
      <c r="F882" s="96">
        <v>0.38500000000000001</v>
      </c>
      <c r="G882" s="96">
        <v>2.3149999999999999</v>
      </c>
      <c r="H882" s="96">
        <v>0</v>
      </c>
      <c r="I882" s="96">
        <v>-7.0000000000000001E-3</v>
      </c>
    </row>
    <row r="883" spans="2:9">
      <c r="B883" s="307"/>
      <c r="C883" s="166">
        <v>22</v>
      </c>
      <c r="D883" s="96">
        <v>-2.5299999999999998</v>
      </c>
      <c r="E883" s="96">
        <v>-1.7230000000000001</v>
      </c>
      <c r="F883" s="96">
        <v>-0.44</v>
      </c>
      <c r="G883" s="96">
        <v>-2.25</v>
      </c>
      <c r="H883" s="96">
        <v>0</v>
      </c>
      <c r="I883" s="96">
        <v>7.556</v>
      </c>
    </row>
    <row r="884" spans="2:9">
      <c r="B884" s="307"/>
      <c r="C884" s="166">
        <v>23</v>
      </c>
      <c r="D884" s="96">
        <v>3.7309999999999999</v>
      </c>
      <c r="E884" s="96">
        <v>-0.69</v>
      </c>
      <c r="F884" s="96">
        <v>-0.29299999999999998</v>
      </c>
      <c r="G884" s="96">
        <v>-1.599</v>
      </c>
      <c r="H884" s="96">
        <v>0</v>
      </c>
      <c r="I884" s="96">
        <v>-10.202</v>
      </c>
    </row>
    <row r="885" spans="2:9">
      <c r="B885" s="307"/>
      <c r="C885" s="166">
        <v>24</v>
      </c>
      <c r="D885" s="96">
        <v>-3.0369999999999999</v>
      </c>
      <c r="E885" s="96">
        <v>-2.9860000000000002</v>
      </c>
      <c r="F885" s="96">
        <v>-0.434</v>
      </c>
      <c r="G885" s="96">
        <v>-2.476</v>
      </c>
      <c r="H885" s="96">
        <v>0</v>
      </c>
      <c r="I885" s="96">
        <v>7.2930000000000001</v>
      </c>
    </row>
    <row r="886" spans="2:9">
      <c r="B886" s="307"/>
      <c r="C886" s="166">
        <v>25</v>
      </c>
      <c r="D886" s="96">
        <v>-2.927</v>
      </c>
      <c r="E886" s="96">
        <v>4.5890000000000004</v>
      </c>
      <c r="F886" s="96">
        <v>0.51600000000000001</v>
      </c>
      <c r="G886" s="96">
        <v>3.052</v>
      </c>
      <c r="H886" s="96">
        <v>0</v>
      </c>
      <c r="I886" s="96">
        <v>6.6950000000000003</v>
      </c>
    </row>
    <row r="887" spans="2:9">
      <c r="B887" s="308"/>
      <c r="C887" s="166">
        <v>30</v>
      </c>
      <c r="D887" s="96">
        <v>-0.39100000000000001</v>
      </c>
      <c r="E887" s="96">
        <v>4.7359999999999998</v>
      </c>
      <c r="F887" s="96">
        <v>-7.0999999999999994E-2</v>
      </c>
      <c r="G887" s="96">
        <v>-0.35299999999999998</v>
      </c>
      <c r="H887" s="96">
        <v>0</v>
      </c>
      <c r="I887" s="96">
        <v>1.911</v>
      </c>
    </row>
    <row r="888" spans="2:9">
      <c r="B888" s="306">
        <v>6999</v>
      </c>
      <c r="C888" s="166">
        <v>14</v>
      </c>
      <c r="D888" s="96">
        <v>-0.72399999999999998</v>
      </c>
      <c r="E888" s="96">
        <v>2.4300000000000002</v>
      </c>
      <c r="F888" s="96">
        <v>-0.23200000000000001</v>
      </c>
      <c r="G888" s="96">
        <v>-1.347</v>
      </c>
      <c r="H888" s="96">
        <v>0</v>
      </c>
      <c r="I888" s="96">
        <v>4.5259999999999998</v>
      </c>
    </row>
    <row r="889" spans="2:9">
      <c r="B889" s="307"/>
      <c r="C889" s="166">
        <v>15</v>
      </c>
      <c r="D889" s="96">
        <v>-0.70399999999999996</v>
      </c>
      <c r="E889" s="96">
        <v>2.81</v>
      </c>
      <c r="F889" s="96">
        <v>-2.5000000000000001E-2</v>
      </c>
      <c r="G889" s="96">
        <v>-3.4000000000000002E-2</v>
      </c>
      <c r="H889" s="96">
        <v>0</v>
      </c>
      <c r="I889" s="96">
        <v>4.3620000000000001</v>
      </c>
    </row>
    <row r="890" spans="2:9">
      <c r="B890" s="307"/>
      <c r="C890" s="166">
        <v>16</v>
      </c>
      <c r="D890" s="96">
        <v>0.23100000000000001</v>
      </c>
      <c r="E890" s="96">
        <v>3.1680000000000001</v>
      </c>
      <c r="F890" s="96">
        <v>-2.9000000000000001E-2</v>
      </c>
      <c r="G890" s="96">
        <v>-0.34799999999999998</v>
      </c>
      <c r="H890" s="96">
        <v>0</v>
      </c>
      <c r="I890" s="96">
        <v>-2.0670000000000002</v>
      </c>
    </row>
    <row r="891" spans="2:9">
      <c r="B891" s="307"/>
      <c r="C891" s="166">
        <v>17</v>
      </c>
      <c r="D891" s="96">
        <v>0.25</v>
      </c>
      <c r="E891" s="96">
        <v>3.548</v>
      </c>
      <c r="F891" s="96">
        <v>0.17799999999999999</v>
      </c>
      <c r="G891" s="96">
        <v>0.96499999999999997</v>
      </c>
      <c r="H891" s="96">
        <v>0</v>
      </c>
      <c r="I891" s="96">
        <v>-2.2309999999999999</v>
      </c>
    </row>
    <row r="892" spans="2:9">
      <c r="B892" s="307"/>
      <c r="C892" s="166">
        <v>18</v>
      </c>
      <c r="D892" s="96">
        <v>-0.41199999999999998</v>
      </c>
      <c r="E892" s="96">
        <v>2.2450000000000001</v>
      </c>
      <c r="F892" s="96">
        <v>-0.40200000000000002</v>
      </c>
      <c r="G892" s="96">
        <v>-2.5289999999999999</v>
      </c>
      <c r="H892" s="96">
        <v>0</v>
      </c>
      <c r="I892" s="96">
        <v>2.4089999999999998</v>
      </c>
    </row>
    <row r="893" spans="2:9">
      <c r="B893" s="307"/>
      <c r="C893" s="166">
        <v>19</v>
      </c>
      <c r="D893" s="96">
        <v>-0.34799999999999998</v>
      </c>
      <c r="E893" s="96">
        <v>3.5110000000000001</v>
      </c>
      <c r="F893" s="96">
        <v>0.28699999999999998</v>
      </c>
      <c r="G893" s="96">
        <v>1.8480000000000001</v>
      </c>
      <c r="H893" s="96">
        <v>0</v>
      </c>
      <c r="I893" s="96">
        <v>1.8640000000000001</v>
      </c>
    </row>
    <row r="894" spans="2:9">
      <c r="B894" s="307"/>
      <c r="C894" s="166">
        <v>20</v>
      </c>
      <c r="D894" s="96">
        <v>-0.126</v>
      </c>
      <c r="E894" s="96">
        <v>2.4670000000000001</v>
      </c>
      <c r="F894" s="96">
        <v>-0.34100000000000003</v>
      </c>
      <c r="G894" s="96">
        <v>-2.23</v>
      </c>
      <c r="H894" s="96">
        <v>0</v>
      </c>
      <c r="I894" s="96">
        <v>0.43099999999999999</v>
      </c>
    </row>
    <row r="895" spans="2:9">
      <c r="B895" s="307"/>
      <c r="C895" s="166">
        <v>21</v>
      </c>
      <c r="D895" s="96">
        <v>-6.0999999999999999E-2</v>
      </c>
      <c r="E895" s="96">
        <v>3.7330000000000001</v>
      </c>
      <c r="F895" s="96">
        <v>0.34799999999999998</v>
      </c>
      <c r="G895" s="96">
        <v>2.1480000000000001</v>
      </c>
      <c r="H895" s="96">
        <v>0</v>
      </c>
      <c r="I895" s="96">
        <v>-0.114</v>
      </c>
    </row>
    <row r="896" spans="2:9">
      <c r="B896" s="307"/>
      <c r="C896" s="166">
        <v>22</v>
      </c>
      <c r="D896" s="96">
        <v>-2.5099999999999998</v>
      </c>
      <c r="E896" s="96">
        <v>-0.67</v>
      </c>
      <c r="F896" s="96">
        <v>-0.35099999999999998</v>
      </c>
      <c r="G896" s="96">
        <v>-1.998</v>
      </c>
      <c r="H896" s="96">
        <v>0</v>
      </c>
      <c r="I896" s="96">
        <v>7.4619999999999997</v>
      </c>
    </row>
    <row r="897" spans="2:9">
      <c r="B897" s="307"/>
      <c r="C897" s="166">
        <v>23</v>
      </c>
      <c r="D897" s="96">
        <v>3.637</v>
      </c>
      <c r="E897" s="96">
        <v>1.746</v>
      </c>
      <c r="F897" s="96">
        <v>-0.307</v>
      </c>
      <c r="G897" s="96">
        <v>-1.591</v>
      </c>
      <c r="H897" s="96">
        <v>0</v>
      </c>
      <c r="I897" s="96">
        <v>-9.673</v>
      </c>
    </row>
    <row r="898" spans="2:9">
      <c r="B898" s="307"/>
      <c r="C898" s="166">
        <v>24</v>
      </c>
      <c r="D898" s="96">
        <v>-3.024</v>
      </c>
      <c r="E898" s="96">
        <v>-0.83299999999999996</v>
      </c>
      <c r="F898" s="96">
        <v>-0.35499999999999998</v>
      </c>
      <c r="G898" s="96">
        <v>-2.2189999999999999</v>
      </c>
      <c r="H898" s="96">
        <v>0</v>
      </c>
      <c r="I898" s="96">
        <v>7.2629999999999999</v>
      </c>
    </row>
    <row r="899" spans="2:9">
      <c r="B899" s="307"/>
      <c r="C899" s="166">
        <v>25</v>
      </c>
      <c r="D899" s="96">
        <v>-2.903</v>
      </c>
      <c r="E899" s="96">
        <v>1.038</v>
      </c>
      <c r="F899" s="96">
        <v>0.54500000000000004</v>
      </c>
      <c r="G899" s="96">
        <v>3.1259999999999999</v>
      </c>
      <c r="H899" s="96">
        <v>0</v>
      </c>
      <c r="I899" s="96">
        <v>6.53</v>
      </c>
    </row>
    <row r="900" spans="2:9">
      <c r="B900" s="308"/>
      <c r="C900" s="166">
        <v>30</v>
      </c>
      <c r="D900" s="96">
        <v>-0.34200000000000003</v>
      </c>
      <c r="E900" s="96">
        <v>3.7440000000000002</v>
      </c>
      <c r="F900" s="96">
        <v>-3.7999999999999999E-2</v>
      </c>
      <c r="G900" s="96">
        <v>-0.27200000000000002</v>
      </c>
      <c r="H900" s="96">
        <v>0</v>
      </c>
      <c r="I900" s="96">
        <v>1.659</v>
      </c>
    </row>
    <row r="901" spans="2:9">
      <c r="B901" s="306">
        <v>7007</v>
      </c>
      <c r="C901" s="166">
        <v>14</v>
      </c>
      <c r="D901" s="96">
        <v>-13.930999999999999</v>
      </c>
      <c r="E901" s="96">
        <v>16.027000000000001</v>
      </c>
      <c r="F901" s="96">
        <v>-4.1769999999999996</v>
      </c>
      <c r="G901" s="96">
        <v>-23.626999999999999</v>
      </c>
      <c r="H901" s="96">
        <v>0</v>
      </c>
      <c r="I901" s="96">
        <v>75.700999999999993</v>
      </c>
    </row>
    <row r="902" spans="2:9">
      <c r="B902" s="307"/>
      <c r="C902" s="166">
        <v>15</v>
      </c>
      <c r="D902" s="96">
        <v>-12.366</v>
      </c>
      <c r="E902" s="96">
        <v>12.413</v>
      </c>
      <c r="F902" s="96">
        <v>0.158</v>
      </c>
      <c r="G902" s="96">
        <v>0.35499999999999998</v>
      </c>
      <c r="H902" s="96">
        <v>0</v>
      </c>
      <c r="I902" s="96">
        <v>66.869</v>
      </c>
    </row>
    <row r="903" spans="2:9">
      <c r="B903" s="307"/>
      <c r="C903" s="166">
        <v>16</v>
      </c>
      <c r="D903" s="96">
        <v>10.661</v>
      </c>
      <c r="E903" s="96">
        <v>2.8279999999999998</v>
      </c>
      <c r="F903" s="96">
        <v>-1.5469999999999999</v>
      </c>
      <c r="G903" s="96">
        <v>-8.0839999999999996</v>
      </c>
      <c r="H903" s="96">
        <v>0</v>
      </c>
      <c r="I903" s="96">
        <v>-57.456000000000003</v>
      </c>
    </row>
    <row r="904" spans="2:9">
      <c r="B904" s="307"/>
      <c r="C904" s="166">
        <v>17</v>
      </c>
      <c r="D904" s="96">
        <v>12.226000000000001</v>
      </c>
      <c r="E904" s="96">
        <v>-0.78700000000000003</v>
      </c>
      <c r="F904" s="96">
        <v>2.7879999999999998</v>
      </c>
      <c r="G904" s="96">
        <v>15.898</v>
      </c>
      <c r="H904" s="96">
        <v>0</v>
      </c>
      <c r="I904" s="96">
        <v>-66.287999999999997</v>
      </c>
    </row>
    <row r="905" spans="2:9">
      <c r="B905" s="307"/>
      <c r="C905" s="166">
        <v>18</v>
      </c>
      <c r="D905" s="96">
        <v>-7.15</v>
      </c>
      <c r="E905" s="96">
        <v>15.624000000000001</v>
      </c>
      <c r="F905" s="96">
        <v>-8.3149999999999995</v>
      </c>
      <c r="G905" s="96">
        <v>-46.164999999999999</v>
      </c>
      <c r="H905" s="96">
        <v>0</v>
      </c>
      <c r="I905" s="96">
        <v>39.399000000000001</v>
      </c>
    </row>
    <row r="906" spans="2:9">
      <c r="B906" s="307"/>
      <c r="C906" s="166">
        <v>19</v>
      </c>
      <c r="D906" s="96">
        <v>-1.9330000000000001</v>
      </c>
      <c r="E906" s="96">
        <v>3.5760000000000001</v>
      </c>
      <c r="F906" s="96">
        <v>6.1360000000000001</v>
      </c>
      <c r="G906" s="96">
        <v>33.774000000000001</v>
      </c>
      <c r="H906" s="96">
        <v>0</v>
      </c>
      <c r="I906" s="96">
        <v>9.9610000000000003</v>
      </c>
    </row>
    <row r="907" spans="2:9">
      <c r="B907" s="307"/>
      <c r="C907" s="166">
        <v>20</v>
      </c>
      <c r="D907" s="96">
        <v>0.22800000000000001</v>
      </c>
      <c r="E907" s="96">
        <v>11.664</v>
      </c>
      <c r="F907" s="96">
        <v>-7.5259999999999998</v>
      </c>
      <c r="G907" s="96">
        <v>-41.502000000000002</v>
      </c>
      <c r="H907" s="96">
        <v>0</v>
      </c>
      <c r="I907" s="96">
        <v>-0.54800000000000004</v>
      </c>
    </row>
    <row r="908" spans="2:9">
      <c r="B908" s="307"/>
      <c r="C908" s="166">
        <v>21</v>
      </c>
      <c r="D908" s="96">
        <v>5.4450000000000003</v>
      </c>
      <c r="E908" s="96">
        <v>-0.38400000000000001</v>
      </c>
      <c r="F908" s="96">
        <v>6.9260000000000002</v>
      </c>
      <c r="G908" s="96">
        <v>38.436999999999998</v>
      </c>
      <c r="H908" s="96">
        <v>0</v>
      </c>
      <c r="I908" s="96">
        <v>-29.986000000000001</v>
      </c>
    </row>
    <row r="909" spans="2:9">
      <c r="B909" s="307"/>
      <c r="C909" s="166">
        <v>22</v>
      </c>
      <c r="D909" s="96">
        <v>-11.233000000000001</v>
      </c>
      <c r="E909" s="96">
        <v>14.1</v>
      </c>
      <c r="F909" s="96">
        <v>-7.5990000000000002</v>
      </c>
      <c r="G909" s="96">
        <v>-37.06</v>
      </c>
      <c r="H909" s="96">
        <v>0</v>
      </c>
      <c r="I909" s="96">
        <v>58.232999999999997</v>
      </c>
    </row>
    <row r="910" spans="2:9">
      <c r="B910" s="307"/>
      <c r="C910" s="166">
        <v>23</v>
      </c>
      <c r="D910" s="96">
        <v>7.9809999999999999</v>
      </c>
      <c r="E910" s="96">
        <v>5.069</v>
      </c>
      <c r="F910" s="96">
        <v>-5.9930000000000003</v>
      </c>
      <c r="G910" s="96">
        <v>-27.933</v>
      </c>
      <c r="H910" s="96">
        <v>0</v>
      </c>
      <c r="I910" s="96">
        <v>-38.838999999999999</v>
      </c>
    </row>
    <row r="911" spans="2:9">
      <c r="B911" s="307"/>
      <c r="C911" s="166">
        <v>24</v>
      </c>
      <c r="D911" s="96">
        <v>-3.7970000000000002</v>
      </c>
      <c r="E911" s="96">
        <v>11.384</v>
      </c>
      <c r="F911" s="96">
        <v>-8.3450000000000006</v>
      </c>
      <c r="G911" s="96">
        <v>-42.268999999999998</v>
      </c>
      <c r="H911" s="96">
        <v>0</v>
      </c>
      <c r="I911" s="96">
        <v>17.213999999999999</v>
      </c>
    </row>
    <row r="912" spans="2:9">
      <c r="B912" s="307"/>
      <c r="C912" s="166">
        <v>25</v>
      </c>
      <c r="D912" s="96">
        <v>0.23899999999999999</v>
      </c>
      <c r="E912" s="96">
        <v>-1.6559999999999999</v>
      </c>
      <c r="F912" s="96">
        <v>12.003</v>
      </c>
      <c r="G912" s="96">
        <v>60.460999999999999</v>
      </c>
      <c r="H912" s="96">
        <v>0</v>
      </c>
      <c r="I912" s="96">
        <v>-5.25</v>
      </c>
    </row>
    <row r="913" spans="2:9">
      <c r="B913" s="308"/>
      <c r="C913" s="166">
        <v>30</v>
      </c>
      <c r="D913" s="96">
        <v>-1.228</v>
      </c>
      <c r="E913" s="96">
        <v>8.468</v>
      </c>
      <c r="F913" s="96">
        <v>-0.99199999999999999</v>
      </c>
      <c r="G913" s="96">
        <v>-5.5140000000000002</v>
      </c>
      <c r="H913" s="96">
        <v>0</v>
      </c>
      <c r="I913" s="96">
        <v>6.7789999999999999</v>
      </c>
    </row>
    <row r="914" spans="2:9">
      <c r="B914" s="306">
        <v>7012</v>
      </c>
      <c r="C914" s="166">
        <v>14</v>
      </c>
      <c r="D914" s="96">
        <v>-0.41899999999999998</v>
      </c>
      <c r="E914" s="96">
        <v>0.98399999999999999</v>
      </c>
      <c r="F914" s="96">
        <v>-0.26800000000000002</v>
      </c>
      <c r="G914" s="96">
        <v>-0.97399999999999998</v>
      </c>
      <c r="H914" s="96">
        <v>0</v>
      </c>
      <c r="I914" s="96">
        <v>2.0459999999999998</v>
      </c>
    </row>
    <row r="915" spans="2:9">
      <c r="B915" s="307"/>
      <c r="C915" s="166">
        <v>15</v>
      </c>
      <c r="D915" s="96">
        <v>-0.13900000000000001</v>
      </c>
      <c r="E915" s="96">
        <v>1.3320000000000001</v>
      </c>
      <c r="F915" s="96">
        <v>3.2000000000000001E-2</v>
      </c>
      <c r="G915" s="96">
        <v>0.219</v>
      </c>
      <c r="H915" s="96">
        <v>0</v>
      </c>
      <c r="I915" s="96">
        <v>1.081</v>
      </c>
    </row>
    <row r="916" spans="2:9">
      <c r="B916" s="307"/>
      <c r="C916" s="166">
        <v>16</v>
      </c>
      <c r="D916" s="96">
        <v>0.72</v>
      </c>
      <c r="E916" s="96">
        <v>1.893</v>
      </c>
      <c r="F916" s="96">
        <v>0.51200000000000001</v>
      </c>
      <c r="G916" s="96">
        <v>1.389</v>
      </c>
      <c r="H916" s="96">
        <v>0</v>
      </c>
      <c r="I916" s="96">
        <v>-2.7770000000000001</v>
      </c>
    </row>
    <row r="917" spans="2:9">
      <c r="B917" s="307"/>
      <c r="C917" s="166">
        <v>17</v>
      </c>
      <c r="D917" s="96">
        <v>1.0009999999999999</v>
      </c>
      <c r="E917" s="96">
        <v>2.2410000000000001</v>
      </c>
      <c r="F917" s="96">
        <v>0.81200000000000006</v>
      </c>
      <c r="G917" s="96">
        <v>2.5819999999999999</v>
      </c>
      <c r="H917" s="96">
        <v>0</v>
      </c>
      <c r="I917" s="96">
        <v>-3.7429999999999999</v>
      </c>
    </row>
    <row r="918" spans="2:9">
      <c r="B918" s="307"/>
      <c r="C918" s="166">
        <v>18</v>
      </c>
      <c r="D918" s="96">
        <v>-0.34799999999999998</v>
      </c>
      <c r="E918" s="96">
        <v>0.89600000000000002</v>
      </c>
      <c r="F918" s="96">
        <v>-0.34399999999999997</v>
      </c>
      <c r="G918" s="96">
        <v>-1.5389999999999999</v>
      </c>
      <c r="H918" s="96">
        <v>0</v>
      </c>
      <c r="I918" s="96">
        <v>1.4850000000000001</v>
      </c>
    </row>
    <row r="919" spans="2:9">
      <c r="B919" s="307"/>
      <c r="C919" s="166">
        <v>19</v>
      </c>
      <c r="D919" s="96">
        <v>0.58799999999999997</v>
      </c>
      <c r="E919" s="96">
        <v>2.0569999999999999</v>
      </c>
      <c r="F919" s="96">
        <v>0.65500000000000003</v>
      </c>
      <c r="G919" s="96">
        <v>2.4369999999999998</v>
      </c>
      <c r="H919" s="96">
        <v>0</v>
      </c>
      <c r="I919" s="96">
        <v>-1.734</v>
      </c>
    </row>
    <row r="920" spans="2:9">
      <c r="B920" s="307"/>
      <c r="C920" s="166">
        <v>20</v>
      </c>
      <c r="D920" s="96">
        <v>-6.0000000000000001E-3</v>
      </c>
      <c r="E920" s="96">
        <v>1.169</v>
      </c>
      <c r="F920" s="96">
        <v>-0.11</v>
      </c>
      <c r="G920" s="96">
        <v>-0.83</v>
      </c>
      <c r="H920" s="96">
        <v>0</v>
      </c>
      <c r="I920" s="96">
        <v>3.7999999999999999E-2</v>
      </c>
    </row>
    <row r="921" spans="2:9">
      <c r="B921" s="307"/>
      <c r="C921" s="166">
        <v>21</v>
      </c>
      <c r="D921" s="96">
        <v>0.93</v>
      </c>
      <c r="E921" s="96">
        <v>2.3290000000000002</v>
      </c>
      <c r="F921" s="96">
        <v>0.88900000000000001</v>
      </c>
      <c r="G921" s="96">
        <v>3.1459999999999999</v>
      </c>
      <c r="H921" s="96">
        <v>0</v>
      </c>
      <c r="I921" s="96">
        <v>-3.181</v>
      </c>
    </row>
    <row r="922" spans="2:9">
      <c r="B922" s="307"/>
      <c r="C922" s="166">
        <v>22</v>
      </c>
      <c r="D922" s="96">
        <v>-2.4289999999999998</v>
      </c>
      <c r="E922" s="96">
        <v>-0.72</v>
      </c>
      <c r="F922" s="96">
        <v>0.35599999999999998</v>
      </c>
      <c r="G922" s="96">
        <v>-0.95299999999999996</v>
      </c>
      <c r="H922" s="96">
        <v>0</v>
      </c>
      <c r="I922" s="96">
        <v>6.9390000000000001</v>
      </c>
    </row>
    <row r="923" spans="2:9">
      <c r="B923" s="307"/>
      <c r="C923" s="166">
        <v>23</v>
      </c>
      <c r="D923" s="96">
        <v>0.74199999999999999</v>
      </c>
      <c r="E923" s="96">
        <v>0.318</v>
      </c>
      <c r="F923" s="96">
        <v>1.1839999999999999</v>
      </c>
      <c r="G923" s="96">
        <v>1.71</v>
      </c>
      <c r="H923" s="96">
        <v>0</v>
      </c>
      <c r="I923" s="96">
        <v>-1.702</v>
      </c>
    </row>
    <row r="924" spans="2:9">
      <c r="B924" s="307"/>
      <c r="C924" s="166">
        <v>24</v>
      </c>
      <c r="D924" s="96">
        <v>1.272</v>
      </c>
      <c r="E924" s="96">
        <v>0.32700000000000001</v>
      </c>
      <c r="F924" s="96">
        <v>-1.54</v>
      </c>
      <c r="G924" s="96">
        <v>-3.181</v>
      </c>
      <c r="H924" s="96">
        <v>0</v>
      </c>
      <c r="I924" s="96">
        <v>-3.1040000000000001</v>
      </c>
    </row>
    <row r="925" spans="2:9">
      <c r="B925" s="307"/>
      <c r="C925" s="166">
        <v>25</v>
      </c>
      <c r="D925" s="96">
        <v>1.7709999999999999</v>
      </c>
      <c r="E925" s="96">
        <v>1.2250000000000001</v>
      </c>
      <c r="F925" s="96">
        <v>1.6120000000000001</v>
      </c>
      <c r="G925" s="96">
        <v>4.2679999999999998</v>
      </c>
      <c r="H925" s="96">
        <v>0</v>
      </c>
      <c r="I925" s="96">
        <v>-4.7009999999999996</v>
      </c>
    </row>
    <row r="926" spans="2:9">
      <c r="B926" s="308"/>
      <c r="C926" s="166">
        <v>30</v>
      </c>
      <c r="D926" s="96">
        <v>0.42099999999999999</v>
      </c>
      <c r="E926" s="96">
        <v>2.0950000000000002</v>
      </c>
      <c r="F926" s="96">
        <v>0.39400000000000002</v>
      </c>
      <c r="G926" s="96">
        <v>1.1619999999999999</v>
      </c>
      <c r="H926" s="96">
        <v>0</v>
      </c>
      <c r="I926" s="96">
        <v>-1.226</v>
      </c>
    </row>
    <row r="927" spans="2:9">
      <c r="B927" s="306">
        <v>7024</v>
      </c>
      <c r="C927" s="166">
        <v>14</v>
      </c>
      <c r="D927" s="96">
        <v>-0.754</v>
      </c>
      <c r="E927" s="96">
        <v>2.9990000000000001</v>
      </c>
      <c r="F927" s="96">
        <v>0.186</v>
      </c>
      <c r="G927" s="96">
        <v>1.4E-2</v>
      </c>
      <c r="H927" s="96">
        <v>0</v>
      </c>
      <c r="I927" s="96">
        <v>2.8420000000000001</v>
      </c>
    </row>
    <row r="928" spans="2:9">
      <c r="B928" s="307"/>
      <c r="C928" s="166">
        <v>15</v>
      </c>
      <c r="D928" s="96">
        <v>-0.58099999999999996</v>
      </c>
      <c r="E928" s="96">
        <v>2.972</v>
      </c>
      <c r="F928" s="96">
        <v>0.65600000000000003</v>
      </c>
      <c r="G928" s="96">
        <v>1.87</v>
      </c>
      <c r="H928" s="96">
        <v>0</v>
      </c>
      <c r="I928" s="96">
        <v>2.1469999999999998</v>
      </c>
    </row>
    <row r="929" spans="2:9">
      <c r="B929" s="307"/>
      <c r="C929" s="166">
        <v>16</v>
      </c>
      <c r="D929" s="96">
        <v>0.76800000000000002</v>
      </c>
      <c r="E929" s="96">
        <v>2.8319999999999999</v>
      </c>
      <c r="F929" s="96">
        <v>0.29499999999999998</v>
      </c>
      <c r="G929" s="96">
        <v>0.50700000000000001</v>
      </c>
      <c r="H929" s="96">
        <v>0</v>
      </c>
      <c r="I929" s="96">
        <v>-2.9289999999999998</v>
      </c>
    </row>
    <row r="930" spans="2:9">
      <c r="B930" s="307"/>
      <c r="C930" s="166">
        <v>17</v>
      </c>
      <c r="D930" s="96">
        <v>0.94099999999999995</v>
      </c>
      <c r="E930" s="96">
        <v>2.8050000000000002</v>
      </c>
      <c r="F930" s="96">
        <v>0.76600000000000001</v>
      </c>
      <c r="G930" s="96">
        <v>2.363</v>
      </c>
      <c r="H930" s="96">
        <v>0</v>
      </c>
      <c r="I930" s="96">
        <v>-3.6230000000000002</v>
      </c>
    </row>
    <row r="931" spans="2:9">
      <c r="B931" s="307"/>
      <c r="C931" s="166">
        <v>18</v>
      </c>
      <c r="D931" s="96">
        <v>-0.42299999999999999</v>
      </c>
      <c r="E931" s="96">
        <v>2.972</v>
      </c>
      <c r="F931" s="96">
        <v>-0.32500000000000001</v>
      </c>
      <c r="G931" s="96">
        <v>-1.98</v>
      </c>
      <c r="H931" s="96">
        <v>0</v>
      </c>
      <c r="I931" s="96">
        <v>1.6319999999999999</v>
      </c>
    </row>
    <row r="932" spans="2:9">
      <c r="B932" s="307"/>
      <c r="C932" s="166">
        <v>19</v>
      </c>
      <c r="D932" s="96">
        <v>0.154</v>
      </c>
      <c r="E932" s="96">
        <v>2.8820000000000001</v>
      </c>
      <c r="F932" s="96">
        <v>1.244</v>
      </c>
      <c r="G932" s="96">
        <v>4.2080000000000002</v>
      </c>
      <c r="H932" s="96">
        <v>0</v>
      </c>
      <c r="I932" s="96">
        <v>-0.68200000000000005</v>
      </c>
    </row>
    <row r="933" spans="2:9">
      <c r="B933" s="307"/>
      <c r="C933" s="166">
        <v>20</v>
      </c>
      <c r="D933" s="96">
        <v>3.4000000000000002E-2</v>
      </c>
      <c r="E933" s="96">
        <v>2.9209999999999998</v>
      </c>
      <c r="F933" s="96">
        <v>-0.29199999999999998</v>
      </c>
      <c r="G933" s="96">
        <v>-1.8320000000000001</v>
      </c>
      <c r="H933" s="96">
        <v>0</v>
      </c>
      <c r="I933" s="96">
        <v>-9.9000000000000005E-2</v>
      </c>
    </row>
    <row r="934" spans="2:9">
      <c r="B934" s="307"/>
      <c r="C934" s="166">
        <v>21</v>
      </c>
      <c r="D934" s="96">
        <v>0.61</v>
      </c>
      <c r="E934" s="96">
        <v>2.8319999999999999</v>
      </c>
      <c r="F934" s="96">
        <v>1.2769999999999999</v>
      </c>
      <c r="G934" s="96">
        <v>4.3559999999999999</v>
      </c>
      <c r="H934" s="96">
        <v>0</v>
      </c>
      <c r="I934" s="96">
        <v>-2.4140000000000001</v>
      </c>
    </row>
    <row r="935" spans="2:9">
      <c r="B935" s="307"/>
      <c r="C935" s="166">
        <v>22</v>
      </c>
      <c r="D935" s="96">
        <v>-1.458</v>
      </c>
      <c r="E935" s="96">
        <v>0.23799999999999999</v>
      </c>
      <c r="F935" s="96">
        <v>0.34699999999999998</v>
      </c>
      <c r="G935" s="96">
        <v>-1.2669999999999999</v>
      </c>
      <c r="H935" s="96">
        <v>0</v>
      </c>
      <c r="I935" s="96">
        <v>5.593</v>
      </c>
    </row>
    <row r="936" spans="2:9">
      <c r="B936" s="307"/>
      <c r="C936" s="166">
        <v>23</v>
      </c>
      <c r="D936" s="96">
        <v>0.46200000000000002</v>
      </c>
      <c r="E936" s="96">
        <v>0.127</v>
      </c>
      <c r="F936" s="96">
        <v>0.53700000000000003</v>
      </c>
      <c r="G936" s="96">
        <v>-0.48399999999999999</v>
      </c>
      <c r="H936" s="96">
        <v>0</v>
      </c>
      <c r="I936" s="96">
        <v>-1.7</v>
      </c>
    </row>
    <row r="937" spans="2:9">
      <c r="B937" s="307"/>
      <c r="C937" s="166">
        <v>24</v>
      </c>
      <c r="D937" s="96">
        <v>0.70899999999999996</v>
      </c>
      <c r="E937" s="96">
        <v>0.19700000000000001</v>
      </c>
      <c r="F937" s="96">
        <v>-1.8560000000000001</v>
      </c>
      <c r="G937" s="96">
        <v>-4.0739999999999998</v>
      </c>
      <c r="H937" s="96">
        <v>0</v>
      </c>
      <c r="I937" s="96">
        <v>-2.6440000000000001</v>
      </c>
    </row>
    <row r="938" spans="2:9">
      <c r="B938" s="307"/>
      <c r="C938" s="166">
        <v>25</v>
      </c>
      <c r="D938" s="96">
        <v>0.90900000000000003</v>
      </c>
      <c r="E938" s="96">
        <v>-2.9000000000000001E-2</v>
      </c>
      <c r="F938" s="96">
        <v>1.5349999999999999</v>
      </c>
      <c r="G938" s="96">
        <v>4.22</v>
      </c>
      <c r="H938" s="96">
        <v>0</v>
      </c>
      <c r="I938" s="96">
        <v>-3.508</v>
      </c>
    </row>
    <row r="939" spans="2:9">
      <c r="B939" s="308"/>
      <c r="C939" s="166">
        <v>30</v>
      </c>
      <c r="D939" s="96">
        <v>0.13300000000000001</v>
      </c>
      <c r="E939" s="96">
        <v>3.927</v>
      </c>
      <c r="F939" s="96">
        <v>0.68799999999999994</v>
      </c>
      <c r="G939" s="96">
        <v>1.722</v>
      </c>
      <c r="H939" s="96">
        <v>0</v>
      </c>
      <c r="I939" s="96">
        <v>-0.55800000000000005</v>
      </c>
    </row>
    <row r="940" spans="2:9">
      <c r="B940" s="306">
        <v>7033</v>
      </c>
      <c r="C940" s="166">
        <v>14</v>
      </c>
      <c r="D940" s="96">
        <v>-0.216</v>
      </c>
      <c r="E940" s="96">
        <v>1.3839999999999999</v>
      </c>
      <c r="F940" s="96">
        <v>6.5000000000000002E-2</v>
      </c>
      <c r="G940" s="96">
        <v>-0.43099999999999999</v>
      </c>
      <c r="H940" s="96">
        <v>-0.222</v>
      </c>
      <c r="I940" s="96">
        <v>1.5609999999999999</v>
      </c>
    </row>
    <row r="941" spans="2:9">
      <c r="B941" s="307"/>
      <c r="C941" s="166">
        <v>15</v>
      </c>
      <c r="D941" s="96">
        <v>-0.16200000000000001</v>
      </c>
      <c r="E941" s="96">
        <v>1.3280000000000001</v>
      </c>
      <c r="F941" s="96">
        <v>0.26800000000000002</v>
      </c>
      <c r="G941" s="96">
        <v>1.0249999999999999</v>
      </c>
      <c r="H941" s="96">
        <v>-0.183</v>
      </c>
      <c r="I941" s="96">
        <v>1.1830000000000001</v>
      </c>
    </row>
    <row r="942" spans="2:9">
      <c r="B942" s="307"/>
      <c r="C942" s="166">
        <v>16</v>
      </c>
      <c r="D942" s="96">
        <v>0.245</v>
      </c>
      <c r="E942" s="96">
        <v>1.1040000000000001</v>
      </c>
      <c r="F942" s="96">
        <v>3.3000000000000002E-2</v>
      </c>
      <c r="G942" s="96">
        <v>-0.374</v>
      </c>
      <c r="H942" s="96">
        <v>0.24199999999999999</v>
      </c>
      <c r="I942" s="96">
        <v>-1.639</v>
      </c>
    </row>
    <row r="943" spans="2:9">
      <c r="B943" s="307"/>
      <c r="C943" s="166">
        <v>17</v>
      </c>
      <c r="D943" s="96">
        <v>0.29899999999999999</v>
      </c>
      <c r="E943" s="96">
        <v>1.048</v>
      </c>
      <c r="F943" s="96">
        <v>0.23599999999999999</v>
      </c>
      <c r="G943" s="96">
        <v>1.0820000000000001</v>
      </c>
      <c r="H943" s="96">
        <v>0.28000000000000003</v>
      </c>
      <c r="I943" s="96">
        <v>-2.0169999999999999</v>
      </c>
    </row>
    <row r="944" spans="2:9">
      <c r="B944" s="307"/>
      <c r="C944" s="166">
        <v>18</v>
      </c>
      <c r="D944" s="96">
        <v>-0.11799999999999999</v>
      </c>
      <c r="E944" s="96">
        <v>1.3520000000000001</v>
      </c>
      <c r="F944" s="96">
        <v>-0.183</v>
      </c>
      <c r="G944" s="96">
        <v>-2.109</v>
      </c>
      <c r="H944" s="96">
        <v>-0.104</v>
      </c>
      <c r="I944" s="96">
        <v>0.88100000000000001</v>
      </c>
    </row>
    <row r="945" spans="2:9">
      <c r="B945" s="307"/>
      <c r="C945" s="166">
        <v>19</v>
      </c>
      <c r="D945" s="96">
        <v>6.2E-2</v>
      </c>
      <c r="E945" s="96">
        <v>1.165</v>
      </c>
      <c r="F945" s="96">
        <v>0.49399999999999999</v>
      </c>
      <c r="G945" s="96">
        <v>2.7429999999999999</v>
      </c>
      <c r="H945" s="96">
        <v>2.3E-2</v>
      </c>
      <c r="I945" s="96">
        <v>-0.378</v>
      </c>
    </row>
    <row r="946" spans="2:9">
      <c r="B946" s="307"/>
      <c r="C946" s="166">
        <v>20</v>
      </c>
      <c r="D946" s="96">
        <v>0.02</v>
      </c>
      <c r="E946" s="96">
        <v>1.268</v>
      </c>
      <c r="F946" s="96">
        <v>-0.193</v>
      </c>
      <c r="G946" s="96">
        <v>-2.0920000000000001</v>
      </c>
      <c r="H946" s="96">
        <v>3.5000000000000003E-2</v>
      </c>
      <c r="I946" s="96">
        <v>-7.8E-2</v>
      </c>
    </row>
    <row r="947" spans="2:9">
      <c r="B947" s="307"/>
      <c r="C947" s="166">
        <v>21</v>
      </c>
      <c r="D947" s="96">
        <v>0.20100000000000001</v>
      </c>
      <c r="E947" s="96">
        <v>1.08</v>
      </c>
      <c r="F947" s="96">
        <v>0.48399999999999999</v>
      </c>
      <c r="G947" s="96">
        <v>2.76</v>
      </c>
      <c r="H947" s="96">
        <v>0.16200000000000001</v>
      </c>
      <c r="I947" s="96">
        <v>-1.337</v>
      </c>
    </row>
    <row r="948" spans="2:9">
      <c r="B948" s="307"/>
      <c r="C948" s="166">
        <v>22</v>
      </c>
      <c r="D948" s="96">
        <v>-0.443</v>
      </c>
      <c r="E948" s="96">
        <v>0.83399999999999996</v>
      </c>
      <c r="F948" s="96">
        <v>-0.218</v>
      </c>
      <c r="G948" s="96">
        <v>-1.8320000000000001</v>
      </c>
      <c r="H948" s="96">
        <v>-0.42499999999999999</v>
      </c>
      <c r="I948" s="96">
        <v>3.0760000000000001</v>
      </c>
    </row>
    <row r="949" spans="2:9">
      <c r="B949" s="307"/>
      <c r="C949" s="166">
        <v>23</v>
      </c>
      <c r="D949" s="96">
        <v>0.14299999999999999</v>
      </c>
      <c r="E949" s="96">
        <v>0.48099999999999998</v>
      </c>
      <c r="F949" s="96">
        <v>-0.26300000000000001</v>
      </c>
      <c r="G949" s="96">
        <v>-1.786</v>
      </c>
      <c r="H949" s="96">
        <v>0.16400000000000001</v>
      </c>
      <c r="I949" s="96">
        <v>-0.98599999999999999</v>
      </c>
    </row>
    <row r="950" spans="2:9">
      <c r="B950" s="307"/>
      <c r="C950" s="166">
        <v>24</v>
      </c>
      <c r="D950" s="96">
        <v>0.20699999999999999</v>
      </c>
      <c r="E950" s="96">
        <v>0.308</v>
      </c>
      <c r="F950" s="96">
        <v>-0.27500000000000002</v>
      </c>
      <c r="G950" s="96">
        <v>-1.7010000000000001</v>
      </c>
      <c r="H950" s="96">
        <v>0.22900000000000001</v>
      </c>
      <c r="I950" s="96">
        <v>-1.4410000000000001</v>
      </c>
    </row>
    <row r="951" spans="2:9">
      <c r="B951" s="307"/>
      <c r="C951" s="166">
        <v>25</v>
      </c>
      <c r="D951" s="96">
        <v>0.28299999999999997</v>
      </c>
      <c r="E951" s="96">
        <v>0.26</v>
      </c>
      <c r="F951" s="96">
        <v>0.29799999999999999</v>
      </c>
      <c r="G951" s="96">
        <v>2.298</v>
      </c>
      <c r="H951" s="96">
        <v>0.25900000000000001</v>
      </c>
      <c r="I951" s="96">
        <v>-1.968</v>
      </c>
    </row>
    <row r="952" spans="2:9">
      <c r="B952" s="308"/>
      <c r="C952" s="166">
        <v>30</v>
      </c>
      <c r="D952" s="96">
        <v>5.8999999999999997E-2</v>
      </c>
      <c r="E952" s="96">
        <v>1.4910000000000001</v>
      </c>
      <c r="F952" s="96">
        <v>0.20899999999999999</v>
      </c>
      <c r="G952" s="96">
        <v>0.45600000000000002</v>
      </c>
      <c r="H952" s="96">
        <v>4.2000000000000003E-2</v>
      </c>
      <c r="I952" s="96">
        <v>-0.32600000000000001</v>
      </c>
    </row>
  </sheetData>
  <mergeCells count="80">
    <mergeCell ref="B4:B16"/>
    <mergeCell ref="B108:B120"/>
    <mergeCell ref="B95:B107"/>
    <mergeCell ref="B82:B94"/>
    <mergeCell ref="B69:B81"/>
    <mergeCell ref="B56:B68"/>
    <mergeCell ref="B134:B146"/>
    <mergeCell ref="B121:B133"/>
    <mergeCell ref="B43:B55"/>
    <mergeCell ref="B30:B42"/>
    <mergeCell ref="B17:B29"/>
    <mergeCell ref="B810:B822"/>
    <mergeCell ref="B797:B809"/>
    <mergeCell ref="B784:B796"/>
    <mergeCell ref="B719:B731"/>
    <mergeCell ref="B706:B718"/>
    <mergeCell ref="B771:B783"/>
    <mergeCell ref="B758:B770"/>
    <mergeCell ref="B745:B757"/>
    <mergeCell ref="B732:B744"/>
    <mergeCell ref="B875:B887"/>
    <mergeCell ref="B862:B874"/>
    <mergeCell ref="B849:B861"/>
    <mergeCell ref="B836:B848"/>
    <mergeCell ref="B823:B835"/>
    <mergeCell ref="B940:B952"/>
    <mergeCell ref="B927:B939"/>
    <mergeCell ref="B914:B926"/>
    <mergeCell ref="B901:B913"/>
    <mergeCell ref="B888:B900"/>
    <mergeCell ref="B654:B666"/>
    <mergeCell ref="B693:B705"/>
    <mergeCell ref="B680:B692"/>
    <mergeCell ref="B667:B679"/>
    <mergeCell ref="B641:B653"/>
    <mergeCell ref="B628:B640"/>
    <mergeCell ref="B615:B627"/>
    <mergeCell ref="B472:B484"/>
    <mergeCell ref="B459:B471"/>
    <mergeCell ref="B602:B614"/>
    <mergeCell ref="B589:B601"/>
    <mergeCell ref="B576:B588"/>
    <mergeCell ref="B563:B575"/>
    <mergeCell ref="B550:B562"/>
    <mergeCell ref="B537:B549"/>
    <mergeCell ref="B524:B536"/>
    <mergeCell ref="B511:B523"/>
    <mergeCell ref="B498:B510"/>
    <mergeCell ref="B485:B497"/>
    <mergeCell ref="B446:B458"/>
    <mergeCell ref="B433:B445"/>
    <mergeCell ref="B290:B302"/>
    <mergeCell ref="B277:B289"/>
    <mergeCell ref="B264:B276"/>
    <mergeCell ref="B420:B432"/>
    <mergeCell ref="B407:B419"/>
    <mergeCell ref="B394:B406"/>
    <mergeCell ref="B381:B393"/>
    <mergeCell ref="B368:B380"/>
    <mergeCell ref="B355:B367"/>
    <mergeCell ref="B342:B354"/>
    <mergeCell ref="B329:B341"/>
    <mergeCell ref="B316:B328"/>
    <mergeCell ref="B303:B315"/>
    <mergeCell ref="B251:B263"/>
    <mergeCell ref="N2:N3"/>
    <mergeCell ref="M2:M3"/>
    <mergeCell ref="L2:L3"/>
    <mergeCell ref="R2:T2"/>
    <mergeCell ref="C2:C3"/>
    <mergeCell ref="B2:B3"/>
    <mergeCell ref="G2:I2"/>
    <mergeCell ref="B238:B250"/>
    <mergeCell ref="B225:B237"/>
    <mergeCell ref="B212:B224"/>
    <mergeCell ref="B199:B211"/>
    <mergeCell ref="B186:B198"/>
    <mergeCell ref="B173:B185"/>
    <mergeCell ref="B160:B172"/>
    <mergeCell ref="B147:B159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8D03-1F10-4FEF-B641-9AE2027C7515}">
  <dimension ref="B2:B5053"/>
  <sheetViews>
    <sheetView topLeftCell="A43" workbookViewId="0">
      <selection activeCell="B6" sqref="B6"/>
    </sheetView>
  </sheetViews>
  <sheetFormatPr baseColWidth="10" defaultRowHeight="14.4"/>
  <sheetData>
    <row r="2" spans="2:2">
      <c r="B2" t="s">
        <v>373</v>
      </c>
    </row>
    <row r="3" spans="2:2">
      <c r="B3" t="s">
        <v>374</v>
      </c>
    </row>
    <row r="4" spans="2:2">
      <c r="B4" t="s">
        <v>375</v>
      </c>
    </row>
    <row r="5" spans="2:2">
      <c r="B5" t="s">
        <v>376</v>
      </c>
    </row>
    <row r="6" spans="2:2">
      <c r="B6" t="s">
        <v>377</v>
      </c>
    </row>
    <row r="7" spans="2:2">
      <c r="B7" t="s">
        <v>378</v>
      </c>
    </row>
    <row r="8" spans="2:2">
      <c r="B8" t="s">
        <v>379</v>
      </c>
    </row>
    <row r="9" spans="2:2">
      <c r="B9" t="s">
        <v>380</v>
      </c>
    </row>
    <row r="10" spans="2:2">
      <c r="B10" t="s">
        <v>381</v>
      </c>
    </row>
    <row r="11" spans="2:2">
      <c r="B11" t="s">
        <v>382</v>
      </c>
    </row>
    <row r="12" spans="2:2">
      <c r="B12" t="s">
        <v>383</v>
      </c>
    </row>
    <row r="13" spans="2:2">
      <c r="B13" t="s">
        <v>384</v>
      </c>
    </row>
    <row r="14" spans="2:2">
      <c r="B14" t="s">
        <v>385</v>
      </c>
    </row>
    <row r="15" spans="2:2">
      <c r="B15" t="s">
        <v>386</v>
      </c>
    </row>
    <row r="16" spans="2:2">
      <c r="B16" t="s">
        <v>387</v>
      </c>
    </row>
    <row r="17" spans="2:2">
      <c r="B17" t="s">
        <v>388</v>
      </c>
    </row>
    <row r="18" spans="2:2">
      <c r="B18" t="s">
        <v>389</v>
      </c>
    </row>
    <row r="19" spans="2:2">
      <c r="B19" t="s">
        <v>390</v>
      </c>
    </row>
    <row r="20" spans="2:2">
      <c r="B20" t="s">
        <v>391</v>
      </c>
    </row>
    <row r="21" spans="2:2">
      <c r="B21" t="s">
        <v>392</v>
      </c>
    </row>
    <row r="22" spans="2:2">
      <c r="B22" t="s">
        <v>393</v>
      </c>
    </row>
    <row r="23" spans="2:2">
      <c r="B23" t="s">
        <v>394</v>
      </c>
    </row>
    <row r="24" spans="2:2">
      <c r="B24" t="s">
        <v>395</v>
      </c>
    </row>
    <row r="25" spans="2:2">
      <c r="B25" t="s">
        <v>396</v>
      </c>
    </row>
    <row r="26" spans="2:2">
      <c r="B26" t="s">
        <v>397</v>
      </c>
    </row>
    <row r="27" spans="2:2">
      <c r="B27" t="s">
        <v>398</v>
      </c>
    </row>
    <row r="28" spans="2:2">
      <c r="B28" t="s">
        <v>399</v>
      </c>
    </row>
    <row r="29" spans="2:2">
      <c r="B29" t="s">
        <v>400</v>
      </c>
    </row>
    <row r="30" spans="2:2">
      <c r="B30" t="s">
        <v>401</v>
      </c>
    </row>
    <row r="31" spans="2:2">
      <c r="B31" t="s">
        <v>402</v>
      </c>
    </row>
    <row r="32" spans="2:2">
      <c r="B32" t="s">
        <v>403</v>
      </c>
    </row>
    <row r="33" spans="2:2">
      <c r="B33" t="s">
        <v>404</v>
      </c>
    </row>
    <row r="34" spans="2:2">
      <c r="B34" t="s">
        <v>405</v>
      </c>
    </row>
    <row r="35" spans="2:2">
      <c r="B35" t="s">
        <v>406</v>
      </c>
    </row>
    <row r="36" spans="2:2">
      <c r="B36" t="s">
        <v>407</v>
      </c>
    </row>
    <row r="37" spans="2:2">
      <c r="B37" t="s">
        <v>408</v>
      </c>
    </row>
    <row r="38" spans="2:2">
      <c r="B38" t="s">
        <v>409</v>
      </c>
    </row>
    <row r="39" spans="2:2">
      <c r="B39" t="s">
        <v>410</v>
      </c>
    </row>
    <row r="40" spans="2:2">
      <c r="B40" t="s">
        <v>411</v>
      </c>
    </row>
    <row r="41" spans="2:2">
      <c r="B41" t="s">
        <v>412</v>
      </c>
    </row>
    <row r="42" spans="2:2">
      <c r="B42" t="s">
        <v>413</v>
      </c>
    </row>
    <row r="43" spans="2:2">
      <c r="B43" t="s">
        <v>414</v>
      </c>
    </row>
    <row r="44" spans="2:2">
      <c r="B44" t="s">
        <v>415</v>
      </c>
    </row>
    <row r="45" spans="2:2">
      <c r="B45" t="s">
        <v>416</v>
      </c>
    </row>
    <row r="46" spans="2:2">
      <c r="B46" t="s">
        <v>417</v>
      </c>
    </row>
    <row r="47" spans="2:2">
      <c r="B47" t="s">
        <v>418</v>
      </c>
    </row>
    <row r="48" spans="2:2">
      <c r="B48" t="s">
        <v>419</v>
      </c>
    </row>
    <row r="49" spans="2:2">
      <c r="B49" t="s">
        <v>420</v>
      </c>
    </row>
    <row r="50" spans="2:2">
      <c r="B50" t="s">
        <v>421</v>
      </c>
    </row>
    <row r="51" spans="2:2">
      <c r="B51" t="s">
        <v>422</v>
      </c>
    </row>
    <row r="52" spans="2:2">
      <c r="B52" t="s">
        <v>423</v>
      </c>
    </row>
    <row r="53" spans="2:2">
      <c r="B53" t="s">
        <v>424</v>
      </c>
    </row>
    <row r="54" spans="2:2">
      <c r="B54" t="s">
        <v>425</v>
      </c>
    </row>
    <row r="55" spans="2:2">
      <c r="B55" t="s">
        <v>426</v>
      </c>
    </row>
    <row r="56" spans="2:2">
      <c r="B56" t="s">
        <v>427</v>
      </c>
    </row>
    <row r="57" spans="2:2">
      <c r="B57" t="s">
        <v>428</v>
      </c>
    </row>
    <row r="58" spans="2:2">
      <c r="B58" t="s">
        <v>429</v>
      </c>
    </row>
    <row r="59" spans="2:2">
      <c r="B59" t="s">
        <v>430</v>
      </c>
    </row>
    <row r="60" spans="2:2">
      <c r="B60" t="s">
        <v>431</v>
      </c>
    </row>
    <row r="61" spans="2:2">
      <c r="B61" t="s">
        <v>432</v>
      </c>
    </row>
    <row r="62" spans="2:2">
      <c r="B62" t="s">
        <v>433</v>
      </c>
    </row>
    <row r="63" spans="2:2">
      <c r="B63" t="s">
        <v>434</v>
      </c>
    </row>
    <row r="64" spans="2:2">
      <c r="B64" t="s">
        <v>435</v>
      </c>
    </row>
    <row r="65" spans="2:2">
      <c r="B65" t="s">
        <v>436</v>
      </c>
    </row>
    <row r="66" spans="2:2">
      <c r="B66" t="s">
        <v>437</v>
      </c>
    </row>
    <row r="67" spans="2:2">
      <c r="B67" t="s">
        <v>438</v>
      </c>
    </row>
    <row r="68" spans="2:2">
      <c r="B68" t="s">
        <v>439</v>
      </c>
    </row>
    <row r="69" spans="2:2">
      <c r="B69" t="s">
        <v>440</v>
      </c>
    </row>
    <row r="70" spans="2:2">
      <c r="B70" t="s">
        <v>441</v>
      </c>
    </row>
    <row r="71" spans="2:2">
      <c r="B71" t="s">
        <v>442</v>
      </c>
    </row>
    <row r="72" spans="2:2">
      <c r="B72" t="s">
        <v>443</v>
      </c>
    </row>
    <row r="73" spans="2:2">
      <c r="B73" t="s">
        <v>444</v>
      </c>
    </row>
    <row r="74" spans="2:2">
      <c r="B74" t="s">
        <v>445</v>
      </c>
    </row>
    <row r="75" spans="2:2">
      <c r="B75" t="s">
        <v>446</v>
      </c>
    </row>
    <row r="76" spans="2:2">
      <c r="B76" t="s">
        <v>447</v>
      </c>
    </row>
    <row r="77" spans="2:2">
      <c r="B77" t="s">
        <v>448</v>
      </c>
    </row>
    <row r="78" spans="2:2">
      <c r="B78" t="s">
        <v>449</v>
      </c>
    </row>
    <row r="79" spans="2:2">
      <c r="B79" t="s">
        <v>450</v>
      </c>
    </row>
    <row r="80" spans="2:2">
      <c r="B80" t="s">
        <v>451</v>
      </c>
    </row>
    <row r="81" spans="2:2">
      <c r="B81" t="s">
        <v>452</v>
      </c>
    </row>
    <row r="82" spans="2:2">
      <c r="B82" t="s">
        <v>453</v>
      </c>
    </row>
    <row r="83" spans="2:2">
      <c r="B83" t="s">
        <v>454</v>
      </c>
    </row>
    <row r="84" spans="2:2">
      <c r="B84" t="s">
        <v>455</v>
      </c>
    </row>
    <row r="85" spans="2:2">
      <c r="B85" t="s">
        <v>456</v>
      </c>
    </row>
    <row r="86" spans="2:2">
      <c r="B86" t="s">
        <v>457</v>
      </c>
    </row>
    <row r="87" spans="2:2">
      <c r="B87" t="s">
        <v>458</v>
      </c>
    </row>
    <row r="88" spans="2:2">
      <c r="B88" t="s">
        <v>459</v>
      </c>
    </row>
    <row r="89" spans="2:2">
      <c r="B89" t="s">
        <v>460</v>
      </c>
    </row>
    <row r="90" spans="2:2">
      <c r="B90" t="s">
        <v>461</v>
      </c>
    </row>
    <row r="91" spans="2:2">
      <c r="B91" t="s">
        <v>462</v>
      </c>
    </row>
    <row r="92" spans="2:2">
      <c r="B92" t="s">
        <v>463</v>
      </c>
    </row>
    <row r="93" spans="2:2">
      <c r="B93" t="s">
        <v>464</v>
      </c>
    </row>
    <row r="94" spans="2:2">
      <c r="B94" t="s">
        <v>465</v>
      </c>
    </row>
    <row r="95" spans="2:2">
      <c r="B95" t="s">
        <v>466</v>
      </c>
    </row>
    <row r="96" spans="2:2">
      <c r="B96" t="s">
        <v>467</v>
      </c>
    </row>
    <row r="97" spans="2:2">
      <c r="B97" t="s">
        <v>468</v>
      </c>
    </row>
    <row r="98" spans="2:2">
      <c r="B98" t="s">
        <v>469</v>
      </c>
    </row>
    <row r="99" spans="2:2">
      <c r="B99" t="s">
        <v>470</v>
      </c>
    </row>
    <row r="100" spans="2:2">
      <c r="B100" t="s">
        <v>471</v>
      </c>
    </row>
    <row r="101" spans="2:2">
      <c r="B101" t="s">
        <v>472</v>
      </c>
    </row>
    <row r="102" spans="2:2">
      <c r="B102" t="s">
        <v>473</v>
      </c>
    </row>
    <row r="103" spans="2:2">
      <c r="B103" t="s">
        <v>474</v>
      </c>
    </row>
    <row r="104" spans="2:2">
      <c r="B104" t="s">
        <v>475</v>
      </c>
    </row>
    <row r="105" spans="2:2">
      <c r="B105" t="s">
        <v>476</v>
      </c>
    </row>
    <row r="106" spans="2:2">
      <c r="B106" t="s">
        <v>477</v>
      </c>
    </row>
    <row r="107" spans="2:2">
      <c r="B107" t="s">
        <v>478</v>
      </c>
    </row>
    <row r="108" spans="2:2">
      <c r="B108" t="s">
        <v>479</v>
      </c>
    </row>
    <row r="109" spans="2:2">
      <c r="B109" t="s">
        <v>480</v>
      </c>
    </row>
    <row r="110" spans="2:2">
      <c r="B110" t="s">
        <v>481</v>
      </c>
    </row>
    <row r="111" spans="2:2">
      <c r="B111" t="s">
        <v>482</v>
      </c>
    </row>
    <row r="112" spans="2:2">
      <c r="B112" t="s">
        <v>483</v>
      </c>
    </row>
    <row r="113" spans="2:2">
      <c r="B113" t="s">
        <v>484</v>
      </c>
    </row>
    <row r="114" spans="2:2">
      <c r="B114" t="s">
        <v>485</v>
      </c>
    </row>
    <row r="115" spans="2:2">
      <c r="B115" t="s">
        <v>486</v>
      </c>
    </row>
    <row r="116" spans="2:2">
      <c r="B116" t="s">
        <v>487</v>
      </c>
    </row>
    <row r="117" spans="2:2">
      <c r="B117" t="s">
        <v>488</v>
      </c>
    </row>
    <row r="118" spans="2:2">
      <c r="B118" t="s">
        <v>489</v>
      </c>
    </row>
    <row r="119" spans="2:2">
      <c r="B119" t="s">
        <v>490</v>
      </c>
    </row>
    <row r="120" spans="2:2">
      <c r="B120" t="s">
        <v>491</v>
      </c>
    </row>
    <row r="121" spans="2:2">
      <c r="B121" t="s">
        <v>492</v>
      </c>
    </row>
    <row r="122" spans="2:2">
      <c r="B122" t="s">
        <v>493</v>
      </c>
    </row>
    <row r="123" spans="2:2">
      <c r="B123" t="s">
        <v>494</v>
      </c>
    </row>
    <row r="124" spans="2:2">
      <c r="B124" t="s">
        <v>495</v>
      </c>
    </row>
    <row r="125" spans="2:2">
      <c r="B125" t="s">
        <v>496</v>
      </c>
    </row>
    <row r="126" spans="2:2">
      <c r="B126" t="s">
        <v>497</v>
      </c>
    </row>
    <row r="127" spans="2:2">
      <c r="B127" t="s">
        <v>498</v>
      </c>
    </row>
    <row r="128" spans="2:2">
      <c r="B128" t="s">
        <v>499</v>
      </c>
    </row>
    <row r="129" spans="2:2">
      <c r="B129" t="s">
        <v>500</v>
      </c>
    </row>
    <row r="130" spans="2:2">
      <c r="B130" t="s">
        <v>501</v>
      </c>
    </row>
    <row r="131" spans="2:2">
      <c r="B131" t="s">
        <v>502</v>
      </c>
    </row>
    <row r="132" spans="2:2">
      <c r="B132" t="s">
        <v>503</v>
      </c>
    </row>
    <row r="133" spans="2:2">
      <c r="B133" t="s">
        <v>504</v>
      </c>
    </row>
    <row r="134" spans="2:2">
      <c r="B134" t="s">
        <v>505</v>
      </c>
    </row>
    <row r="135" spans="2:2">
      <c r="B135" t="s">
        <v>506</v>
      </c>
    </row>
    <row r="136" spans="2:2">
      <c r="B136" t="s">
        <v>507</v>
      </c>
    </row>
    <row r="137" spans="2:2">
      <c r="B137" t="s">
        <v>508</v>
      </c>
    </row>
    <row r="138" spans="2:2">
      <c r="B138" t="s">
        <v>509</v>
      </c>
    </row>
    <row r="139" spans="2:2">
      <c r="B139" t="s">
        <v>510</v>
      </c>
    </row>
    <row r="140" spans="2:2">
      <c r="B140" t="s">
        <v>511</v>
      </c>
    </row>
    <row r="141" spans="2:2">
      <c r="B141" t="s">
        <v>512</v>
      </c>
    </row>
    <row r="142" spans="2:2">
      <c r="B142" t="s">
        <v>513</v>
      </c>
    </row>
    <row r="143" spans="2:2">
      <c r="B143" t="s">
        <v>514</v>
      </c>
    </row>
    <row r="144" spans="2:2">
      <c r="B144" t="s">
        <v>515</v>
      </c>
    </row>
    <row r="145" spans="2:2">
      <c r="B145" t="s">
        <v>516</v>
      </c>
    </row>
    <row r="146" spans="2:2">
      <c r="B146" t="s">
        <v>517</v>
      </c>
    </row>
    <row r="147" spans="2:2">
      <c r="B147" t="s">
        <v>518</v>
      </c>
    </row>
    <row r="148" spans="2:2">
      <c r="B148" t="s">
        <v>519</v>
      </c>
    </row>
    <row r="149" spans="2:2">
      <c r="B149" t="s">
        <v>520</v>
      </c>
    </row>
    <row r="150" spans="2:2">
      <c r="B150" t="s">
        <v>521</v>
      </c>
    </row>
    <row r="151" spans="2:2">
      <c r="B151" t="s">
        <v>522</v>
      </c>
    </row>
    <row r="152" spans="2:2">
      <c r="B152" t="s">
        <v>523</v>
      </c>
    </row>
    <row r="153" spans="2:2">
      <c r="B153" t="s">
        <v>524</v>
      </c>
    </row>
    <row r="154" spans="2:2">
      <c r="B154" t="s">
        <v>525</v>
      </c>
    </row>
    <row r="155" spans="2:2">
      <c r="B155" t="s">
        <v>526</v>
      </c>
    </row>
    <row r="156" spans="2:2">
      <c r="B156" t="s">
        <v>527</v>
      </c>
    </row>
    <row r="157" spans="2:2">
      <c r="B157" t="s">
        <v>528</v>
      </c>
    </row>
    <row r="158" spans="2:2">
      <c r="B158" t="s">
        <v>529</v>
      </c>
    </row>
    <row r="159" spans="2:2">
      <c r="B159" t="s">
        <v>530</v>
      </c>
    </row>
    <row r="160" spans="2:2">
      <c r="B160" t="s">
        <v>531</v>
      </c>
    </row>
    <row r="161" spans="2:2">
      <c r="B161" t="s">
        <v>532</v>
      </c>
    </row>
    <row r="162" spans="2:2">
      <c r="B162" t="s">
        <v>533</v>
      </c>
    </row>
    <row r="163" spans="2:2">
      <c r="B163" t="s">
        <v>534</v>
      </c>
    </row>
    <row r="164" spans="2:2">
      <c r="B164" t="s">
        <v>535</v>
      </c>
    </row>
    <row r="165" spans="2:2">
      <c r="B165" t="s">
        <v>536</v>
      </c>
    </row>
    <row r="166" spans="2:2">
      <c r="B166" t="s">
        <v>537</v>
      </c>
    </row>
    <row r="167" spans="2:2">
      <c r="B167" t="s">
        <v>538</v>
      </c>
    </row>
    <row r="168" spans="2:2">
      <c r="B168" t="s">
        <v>539</v>
      </c>
    </row>
    <row r="169" spans="2:2">
      <c r="B169" t="s">
        <v>540</v>
      </c>
    </row>
    <row r="170" spans="2:2">
      <c r="B170" t="s">
        <v>541</v>
      </c>
    </row>
    <row r="171" spans="2:2">
      <c r="B171" t="s">
        <v>542</v>
      </c>
    </row>
    <row r="172" spans="2:2">
      <c r="B172" t="s">
        <v>543</v>
      </c>
    </row>
    <row r="173" spans="2:2">
      <c r="B173" t="s">
        <v>544</v>
      </c>
    </row>
    <row r="174" spans="2:2">
      <c r="B174" t="s">
        <v>545</v>
      </c>
    </row>
    <row r="175" spans="2:2">
      <c r="B175" t="s">
        <v>546</v>
      </c>
    </row>
    <row r="176" spans="2:2">
      <c r="B176" t="s">
        <v>547</v>
      </c>
    </row>
    <row r="177" spans="2:2">
      <c r="B177" t="s">
        <v>548</v>
      </c>
    </row>
    <row r="178" spans="2:2">
      <c r="B178" t="s">
        <v>549</v>
      </c>
    </row>
    <row r="179" spans="2:2">
      <c r="B179" t="s">
        <v>550</v>
      </c>
    </row>
    <row r="180" spans="2:2">
      <c r="B180" t="s">
        <v>551</v>
      </c>
    </row>
    <row r="181" spans="2:2">
      <c r="B181" t="s">
        <v>552</v>
      </c>
    </row>
    <row r="182" spans="2:2">
      <c r="B182" t="s">
        <v>553</v>
      </c>
    </row>
    <row r="183" spans="2:2">
      <c r="B183" t="s">
        <v>554</v>
      </c>
    </row>
    <row r="184" spans="2:2">
      <c r="B184" t="s">
        <v>555</v>
      </c>
    </row>
    <row r="185" spans="2:2">
      <c r="B185" t="s">
        <v>556</v>
      </c>
    </row>
    <row r="186" spans="2:2">
      <c r="B186" t="s">
        <v>557</v>
      </c>
    </row>
    <row r="187" spans="2:2">
      <c r="B187" t="s">
        <v>558</v>
      </c>
    </row>
    <row r="188" spans="2:2">
      <c r="B188" t="s">
        <v>559</v>
      </c>
    </row>
    <row r="189" spans="2:2">
      <c r="B189" t="s">
        <v>560</v>
      </c>
    </row>
    <row r="190" spans="2:2">
      <c r="B190" t="s">
        <v>561</v>
      </c>
    </row>
    <row r="191" spans="2:2">
      <c r="B191" t="s">
        <v>562</v>
      </c>
    </row>
    <row r="192" spans="2:2">
      <c r="B192" t="s">
        <v>563</v>
      </c>
    </row>
    <row r="193" spans="2:2">
      <c r="B193" t="s">
        <v>564</v>
      </c>
    </row>
    <row r="194" spans="2:2">
      <c r="B194" t="s">
        <v>565</v>
      </c>
    </row>
    <row r="195" spans="2:2">
      <c r="B195" t="s">
        <v>566</v>
      </c>
    </row>
    <row r="196" spans="2:2">
      <c r="B196" t="s">
        <v>567</v>
      </c>
    </row>
    <row r="197" spans="2:2">
      <c r="B197" t="s">
        <v>568</v>
      </c>
    </row>
    <row r="198" spans="2:2">
      <c r="B198" t="s">
        <v>569</v>
      </c>
    </row>
    <row r="199" spans="2:2">
      <c r="B199" t="s">
        <v>570</v>
      </c>
    </row>
    <row r="200" spans="2:2">
      <c r="B200" t="s">
        <v>571</v>
      </c>
    </row>
    <row r="201" spans="2:2">
      <c r="B201" t="s">
        <v>572</v>
      </c>
    </row>
    <row r="202" spans="2:2">
      <c r="B202" t="s">
        <v>573</v>
      </c>
    </row>
    <row r="203" spans="2:2">
      <c r="B203" t="s">
        <v>574</v>
      </c>
    </row>
    <row r="204" spans="2:2">
      <c r="B204" t="s">
        <v>575</v>
      </c>
    </row>
    <row r="205" spans="2:2">
      <c r="B205" t="s">
        <v>576</v>
      </c>
    </row>
    <row r="206" spans="2:2">
      <c r="B206" t="s">
        <v>577</v>
      </c>
    </row>
    <row r="207" spans="2:2">
      <c r="B207" t="s">
        <v>578</v>
      </c>
    </row>
    <row r="208" spans="2:2">
      <c r="B208" t="s">
        <v>579</v>
      </c>
    </row>
    <row r="209" spans="2:2">
      <c r="B209" t="s">
        <v>580</v>
      </c>
    </row>
    <row r="210" spans="2:2">
      <c r="B210" t="s">
        <v>581</v>
      </c>
    </row>
    <row r="211" spans="2:2">
      <c r="B211" t="s">
        <v>582</v>
      </c>
    </row>
    <row r="212" spans="2:2">
      <c r="B212" t="s">
        <v>583</v>
      </c>
    </row>
    <row r="213" spans="2:2">
      <c r="B213" t="s">
        <v>584</v>
      </c>
    </row>
    <row r="214" spans="2:2">
      <c r="B214" t="s">
        <v>585</v>
      </c>
    </row>
    <row r="215" spans="2:2">
      <c r="B215" t="s">
        <v>586</v>
      </c>
    </row>
    <row r="216" spans="2:2">
      <c r="B216" t="s">
        <v>587</v>
      </c>
    </row>
    <row r="217" spans="2:2">
      <c r="B217" t="s">
        <v>588</v>
      </c>
    </row>
    <row r="218" spans="2:2">
      <c r="B218" t="s">
        <v>589</v>
      </c>
    </row>
    <row r="219" spans="2:2">
      <c r="B219" t="s">
        <v>590</v>
      </c>
    </row>
    <row r="220" spans="2:2">
      <c r="B220" t="s">
        <v>591</v>
      </c>
    </row>
    <row r="221" spans="2:2">
      <c r="B221" t="s">
        <v>592</v>
      </c>
    </row>
    <row r="222" spans="2:2">
      <c r="B222" t="s">
        <v>593</v>
      </c>
    </row>
    <row r="223" spans="2:2">
      <c r="B223" t="s">
        <v>594</v>
      </c>
    </row>
    <row r="224" spans="2:2">
      <c r="B224" t="s">
        <v>595</v>
      </c>
    </row>
    <row r="225" spans="2:2">
      <c r="B225" t="s">
        <v>596</v>
      </c>
    </row>
    <row r="226" spans="2:2">
      <c r="B226" t="s">
        <v>597</v>
      </c>
    </row>
    <row r="227" spans="2:2">
      <c r="B227" t="s">
        <v>598</v>
      </c>
    </row>
    <row r="228" spans="2:2">
      <c r="B228" t="s">
        <v>599</v>
      </c>
    </row>
    <row r="229" spans="2:2">
      <c r="B229" t="s">
        <v>600</v>
      </c>
    </row>
    <row r="230" spans="2:2">
      <c r="B230" t="s">
        <v>601</v>
      </c>
    </row>
    <row r="231" spans="2:2">
      <c r="B231" t="s">
        <v>602</v>
      </c>
    </row>
    <row r="232" spans="2:2">
      <c r="B232" t="s">
        <v>603</v>
      </c>
    </row>
    <row r="233" spans="2:2">
      <c r="B233" t="s">
        <v>604</v>
      </c>
    </row>
    <row r="234" spans="2:2">
      <c r="B234" t="s">
        <v>605</v>
      </c>
    </row>
    <row r="235" spans="2:2">
      <c r="B235" t="s">
        <v>606</v>
      </c>
    </row>
    <row r="236" spans="2:2">
      <c r="B236" t="s">
        <v>607</v>
      </c>
    </row>
    <row r="237" spans="2:2">
      <c r="B237" t="s">
        <v>608</v>
      </c>
    </row>
    <row r="238" spans="2:2">
      <c r="B238" t="s">
        <v>609</v>
      </c>
    </row>
    <row r="239" spans="2:2">
      <c r="B239" t="s">
        <v>610</v>
      </c>
    </row>
    <row r="240" spans="2:2">
      <c r="B240" t="s">
        <v>611</v>
      </c>
    </row>
    <row r="241" spans="2:2">
      <c r="B241" t="s">
        <v>612</v>
      </c>
    </row>
    <row r="242" spans="2:2">
      <c r="B242" t="s">
        <v>613</v>
      </c>
    </row>
    <row r="243" spans="2:2">
      <c r="B243" t="s">
        <v>614</v>
      </c>
    </row>
    <row r="244" spans="2:2">
      <c r="B244" t="s">
        <v>615</v>
      </c>
    </row>
    <row r="245" spans="2:2">
      <c r="B245" t="s">
        <v>616</v>
      </c>
    </row>
    <row r="246" spans="2:2">
      <c r="B246" t="s">
        <v>617</v>
      </c>
    </row>
    <row r="247" spans="2:2">
      <c r="B247" t="s">
        <v>618</v>
      </c>
    </row>
    <row r="248" spans="2:2">
      <c r="B248" t="s">
        <v>619</v>
      </c>
    </row>
    <row r="249" spans="2:2">
      <c r="B249" t="s">
        <v>620</v>
      </c>
    </row>
    <row r="250" spans="2:2">
      <c r="B250" t="s">
        <v>621</v>
      </c>
    </row>
    <row r="251" spans="2:2">
      <c r="B251" t="s">
        <v>622</v>
      </c>
    </row>
    <row r="252" spans="2:2">
      <c r="B252" t="s">
        <v>623</v>
      </c>
    </row>
    <row r="253" spans="2:2">
      <c r="B253" t="s">
        <v>624</v>
      </c>
    </row>
    <row r="254" spans="2:2">
      <c r="B254" t="s">
        <v>625</v>
      </c>
    </row>
    <row r="255" spans="2:2">
      <c r="B255" t="s">
        <v>626</v>
      </c>
    </row>
    <row r="256" spans="2:2">
      <c r="B256" t="s">
        <v>627</v>
      </c>
    </row>
    <row r="257" spans="2:2">
      <c r="B257" t="s">
        <v>628</v>
      </c>
    </row>
    <row r="258" spans="2:2">
      <c r="B258" t="s">
        <v>629</v>
      </c>
    </row>
    <row r="259" spans="2:2">
      <c r="B259" t="s">
        <v>630</v>
      </c>
    </row>
    <row r="260" spans="2:2">
      <c r="B260" t="s">
        <v>631</v>
      </c>
    </row>
    <row r="261" spans="2:2">
      <c r="B261" t="s">
        <v>632</v>
      </c>
    </row>
    <row r="262" spans="2:2">
      <c r="B262" t="s">
        <v>633</v>
      </c>
    </row>
    <row r="263" spans="2:2">
      <c r="B263" t="s">
        <v>634</v>
      </c>
    </row>
    <row r="264" spans="2:2">
      <c r="B264" t="s">
        <v>635</v>
      </c>
    </row>
    <row r="265" spans="2:2">
      <c r="B265" t="s">
        <v>636</v>
      </c>
    </row>
    <row r="266" spans="2:2">
      <c r="B266" t="s">
        <v>637</v>
      </c>
    </row>
    <row r="267" spans="2:2">
      <c r="B267" t="s">
        <v>638</v>
      </c>
    </row>
    <row r="268" spans="2:2">
      <c r="B268" t="s">
        <v>639</v>
      </c>
    </row>
    <row r="269" spans="2:2">
      <c r="B269" t="s">
        <v>640</v>
      </c>
    </row>
    <row r="270" spans="2:2">
      <c r="B270" t="s">
        <v>641</v>
      </c>
    </row>
    <row r="271" spans="2:2">
      <c r="B271" t="s">
        <v>642</v>
      </c>
    </row>
    <row r="272" spans="2:2">
      <c r="B272" t="s">
        <v>643</v>
      </c>
    </row>
    <row r="273" spans="2:2">
      <c r="B273" t="s">
        <v>644</v>
      </c>
    </row>
    <row r="274" spans="2:2">
      <c r="B274" t="s">
        <v>645</v>
      </c>
    </row>
    <row r="275" spans="2:2">
      <c r="B275" t="s">
        <v>646</v>
      </c>
    </row>
    <row r="276" spans="2:2">
      <c r="B276" t="s">
        <v>647</v>
      </c>
    </row>
    <row r="277" spans="2:2">
      <c r="B277" t="s">
        <v>648</v>
      </c>
    </row>
    <row r="278" spans="2:2">
      <c r="B278" t="s">
        <v>649</v>
      </c>
    </row>
    <row r="279" spans="2:2">
      <c r="B279" t="s">
        <v>650</v>
      </c>
    </row>
    <row r="280" spans="2:2">
      <c r="B280" t="s">
        <v>651</v>
      </c>
    </row>
    <row r="281" spans="2:2">
      <c r="B281" t="s">
        <v>652</v>
      </c>
    </row>
    <row r="282" spans="2:2">
      <c r="B282" t="s">
        <v>653</v>
      </c>
    </row>
    <row r="283" spans="2:2">
      <c r="B283" t="s">
        <v>654</v>
      </c>
    </row>
    <row r="284" spans="2:2">
      <c r="B284" t="s">
        <v>655</v>
      </c>
    </row>
    <row r="285" spans="2:2">
      <c r="B285" t="s">
        <v>656</v>
      </c>
    </row>
    <row r="286" spans="2:2">
      <c r="B286" t="s">
        <v>657</v>
      </c>
    </row>
    <row r="287" spans="2:2">
      <c r="B287" t="s">
        <v>658</v>
      </c>
    </row>
    <row r="288" spans="2:2">
      <c r="B288" t="s">
        <v>659</v>
      </c>
    </row>
    <row r="289" spans="2:2">
      <c r="B289" t="s">
        <v>660</v>
      </c>
    </row>
    <row r="290" spans="2:2">
      <c r="B290" t="s">
        <v>661</v>
      </c>
    </row>
    <row r="291" spans="2:2">
      <c r="B291" t="s">
        <v>662</v>
      </c>
    </row>
    <row r="292" spans="2:2">
      <c r="B292" t="s">
        <v>663</v>
      </c>
    </row>
    <row r="293" spans="2:2">
      <c r="B293" t="s">
        <v>664</v>
      </c>
    </row>
    <row r="294" spans="2:2">
      <c r="B294" t="s">
        <v>665</v>
      </c>
    </row>
    <row r="295" spans="2:2">
      <c r="B295" t="s">
        <v>666</v>
      </c>
    </row>
    <row r="296" spans="2:2">
      <c r="B296" t="s">
        <v>667</v>
      </c>
    </row>
    <row r="297" spans="2:2">
      <c r="B297" t="s">
        <v>668</v>
      </c>
    </row>
    <row r="298" spans="2:2">
      <c r="B298" t="s">
        <v>669</v>
      </c>
    </row>
    <row r="299" spans="2:2">
      <c r="B299" t="s">
        <v>670</v>
      </c>
    </row>
    <row r="300" spans="2:2">
      <c r="B300" t="s">
        <v>671</v>
      </c>
    </row>
    <row r="301" spans="2:2">
      <c r="B301" t="s">
        <v>672</v>
      </c>
    </row>
    <row r="302" spans="2:2">
      <c r="B302" t="s">
        <v>673</v>
      </c>
    </row>
    <row r="303" spans="2:2">
      <c r="B303" t="s">
        <v>674</v>
      </c>
    </row>
    <row r="304" spans="2:2">
      <c r="B304" t="s">
        <v>675</v>
      </c>
    </row>
    <row r="305" spans="2:2">
      <c r="B305" t="s">
        <v>676</v>
      </c>
    </row>
    <row r="306" spans="2:2">
      <c r="B306" t="s">
        <v>677</v>
      </c>
    </row>
    <row r="307" spans="2:2">
      <c r="B307" t="s">
        <v>678</v>
      </c>
    </row>
    <row r="308" spans="2:2">
      <c r="B308" t="s">
        <v>679</v>
      </c>
    </row>
    <row r="309" spans="2:2">
      <c r="B309" t="s">
        <v>680</v>
      </c>
    </row>
    <row r="310" spans="2:2">
      <c r="B310" t="s">
        <v>681</v>
      </c>
    </row>
    <row r="311" spans="2:2">
      <c r="B311" t="s">
        <v>682</v>
      </c>
    </row>
    <row r="312" spans="2:2">
      <c r="B312" t="s">
        <v>683</v>
      </c>
    </row>
    <row r="313" spans="2:2">
      <c r="B313" t="s">
        <v>684</v>
      </c>
    </row>
    <row r="314" spans="2:2">
      <c r="B314" t="s">
        <v>685</v>
      </c>
    </row>
    <row r="315" spans="2:2">
      <c r="B315" t="s">
        <v>686</v>
      </c>
    </row>
    <row r="316" spans="2:2">
      <c r="B316" t="s">
        <v>687</v>
      </c>
    </row>
    <row r="317" spans="2:2">
      <c r="B317" t="s">
        <v>688</v>
      </c>
    </row>
    <row r="318" spans="2:2">
      <c r="B318" t="s">
        <v>689</v>
      </c>
    </row>
    <row r="319" spans="2:2">
      <c r="B319" t="s">
        <v>690</v>
      </c>
    </row>
    <row r="320" spans="2:2">
      <c r="B320" t="s">
        <v>691</v>
      </c>
    </row>
    <row r="321" spans="2:2">
      <c r="B321" t="s">
        <v>692</v>
      </c>
    </row>
    <row r="322" spans="2:2">
      <c r="B322" t="s">
        <v>693</v>
      </c>
    </row>
    <row r="323" spans="2:2">
      <c r="B323" t="s">
        <v>694</v>
      </c>
    </row>
    <row r="324" spans="2:2">
      <c r="B324" t="s">
        <v>695</v>
      </c>
    </row>
    <row r="325" spans="2:2">
      <c r="B325" t="s">
        <v>696</v>
      </c>
    </row>
    <row r="326" spans="2:2">
      <c r="B326" t="s">
        <v>697</v>
      </c>
    </row>
    <row r="327" spans="2:2">
      <c r="B327" t="s">
        <v>698</v>
      </c>
    </row>
    <row r="328" spans="2:2">
      <c r="B328" t="s">
        <v>699</v>
      </c>
    </row>
    <row r="329" spans="2:2">
      <c r="B329" t="s">
        <v>700</v>
      </c>
    </row>
    <row r="330" spans="2:2">
      <c r="B330" t="s">
        <v>701</v>
      </c>
    </row>
    <row r="331" spans="2:2">
      <c r="B331" t="s">
        <v>702</v>
      </c>
    </row>
    <row r="332" spans="2:2">
      <c r="B332" t="s">
        <v>703</v>
      </c>
    </row>
    <row r="333" spans="2:2">
      <c r="B333" t="s">
        <v>704</v>
      </c>
    </row>
    <row r="334" spans="2:2">
      <c r="B334" t="s">
        <v>705</v>
      </c>
    </row>
    <row r="335" spans="2:2">
      <c r="B335" t="s">
        <v>706</v>
      </c>
    </row>
    <row r="336" spans="2:2">
      <c r="B336" t="s">
        <v>707</v>
      </c>
    </row>
    <row r="337" spans="2:2">
      <c r="B337" t="s">
        <v>708</v>
      </c>
    </row>
    <row r="338" spans="2:2">
      <c r="B338" t="s">
        <v>709</v>
      </c>
    </row>
    <row r="339" spans="2:2">
      <c r="B339" t="s">
        <v>710</v>
      </c>
    </row>
    <row r="340" spans="2:2">
      <c r="B340" t="s">
        <v>711</v>
      </c>
    </row>
    <row r="341" spans="2:2">
      <c r="B341" t="s">
        <v>712</v>
      </c>
    </row>
    <row r="342" spans="2:2">
      <c r="B342" t="s">
        <v>713</v>
      </c>
    </row>
    <row r="343" spans="2:2">
      <c r="B343" t="s">
        <v>714</v>
      </c>
    </row>
    <row r="344" spans="2:2">
      <c r="B344" t="s">
        <v>715</v>
      </c>
    </row>
    <row r="345" spans="2:2">
      <c r="B345" t="s">
        <v>716</v>
      </c>
    </row>
    <row r="346" spans="2:2">
      <c r="B346" t="s">
        <v>717</v>
      </c>
    </row>
    <row r="347" spans="2:2">
      <c r="B347" t="s">
        <v>718</v>
      </c>
    </row>
    <row r="348" spans="2:2">
      <c r="B348" t="s">
        <v>719</v>
      </c>
    </row>
    <row r="349" spans="2:2">
      <c r="B349" t="s">
        <v>720</v>
      </c>
    </row>
    <row r="350" spans="2:2">
      <c r="B350" t="s">
        <v>721</v>
      </c>
    </row>
    <row r="351" spans="2:2">
      <c r="B351" t="s">
        <v>722</v>
      </c>
    </row>
    <row r="352" spans="2:2">
      <c r="B352" t="s">
        <v>723</v>
      </c>
    </row>
    <row r="353" spans="2:2">
      <c r="B353" t="s">
        <v>724</v>
      </c>
    </row>
    <row r="354" spans="2:2">
      <c r="B354" t="s">
        <v>725</v>
      </c>
    </row>
    <row r="355" spans="2:2">
      <c r="B355" t="s">
        <v>726</v>
      </c>
    </row>
    <row r="356" spans="2:2">
      <c r="B356" t="s">
        <v>727</v>
      </c>
    </row>
    <row r="357" spans="2:2">
      <c r="B357" t="s">
        <v>728</v>
      </c>
    </row>
    <row r="358" spans="2:2">
      <c r="B358" t="s">
        <v>729</v>
      </c>
    </row>
    <row r="359" spans="2:2">
      <c r="B359" t="s">
        <v>730</v>
      </c>
    </row>
    <row r="360" spans="2:2">
      <c r="B360" t="s">
        <v>731</v>
      </c>
    </row>
    <row r="361" spans="2:2">
      <c r="B361" t="s">
        <v>732</v>
      </c>
    </row>
    <row r="362" spans="2:2">
      <c r="B362" t="s">
        <v>733</v>
      </c>
    </row>
    <row r="363" spans="2:2">
      <c r="B363" t="s">
        <v>734</v>
      </c>
    </row>
    <row r="364" spans="2:2">
      <c r="B364" t="s">
        <v>735</v>
      </c>
    </row>
    <row r="365" spans="2:2">
      <c r="B365" t="s">
        <v>736</v>
      </c>
    </row>
    <row r="366" spans="2:2">
      <c r="B366" t="s">
        <v>737</v>
      </c>
    </row>
    <row r="367" spans="2:2">
      <c r="B367" t="s">
        <v>738</v>
      </c>
    </row>
    <row r="368" spans="2:2">
      <c r="B368" t="s">
        <v>739</v>
      </c>
    </row>
    <row r="369" spans="2:2">
      <c r="B369" t="s">
        <v>740</v>
      </c>
    </row>
    <row r="370" spans="2:2">
      <c r="B370" t="s">
        <v>741</v>
      </c>
    </row>
    <row r="371" spans="2:2">
      <c r="B371" t="s">
        <v>742</v>
      </c>
    </row>
    <row r="372" spans="2:2">
      <c r="B372" t="s">
        <v>743</v>
      </c>
    </row>
    <row r="373" spans="2:2">
      <c r="B373" t="s">
        <v>744</v>
      </c>
    </row>
    <row r="374" spans="2:2">
      <c r="B374" t="s">
        <v>745</v>
      </c>
    </row>
    <row r="375" spans="2:2">
      <c r="B375" t="s">
        <v>746</v>
      </c>
    </row>
    <row r="376" spans="2:2">
      <c r="B376" t="s">
        <v>747</v>
      </c>
    </row>
    <row r="377" spans="2:2">
      <c r="B377" t="s">
        <v>748</v>
      </c>
    </row>
    <row r="378" spans="2:2">
      <c r="B378" t="s">
        <v>749</v>
      </c>
    </row>
    <row r="379" spans="2:2">
      <c r="B379" t="s">
        <v>750</v>
      </c>
    </row>
    <row r="380" spans="2:2">
      <c r="B380" t="s">
        <v>751</v>
      </c>
    </row>
    <row r="381" spans="2:2">
      <c r="B381" t="s">
        <v>752</v>
      </c>
    </row>
    <row r="382" spans="2:2">
      <c r="B382" t="s">
        <v>753</v>
      </c>
    </row>
    <row r="383" spans="2:2">
      <c r="B383" t="s">
        <v>754</v>
      </c>
    </row>
    <row r="384" spans="2:2">
      <c r="B384" t="s">
        <v>755</v>
      </c>
    </row>
    <row r="385" spans="2:2">
      <c r="B385" t="s">
        <v>756</v>
      </c>
    </row>
    <row r="386" spans="2:2">
      <c r="B386" t="s">
        <v>757</v>
      </c>
    </row>
    <row r="387" spans="2:2">
      <c r="B387" t="s">
        <v>758</v>
      </c>
    </row>
    <row r="388" spans="2:2">
      <c r="B388" t="s">
        <v>759</v>
      </c>
    </row>
    <row r="389" spans="2:2">
      <c r="B389" t="s">
        <v>760</v>
      </c>
    </row>
    <row r="390" spans="2:2">
      <c r="B390" t="s">
        <v>761</v>
      </c>
    </row>
    <row r="391" spans="2:2">
      <c r="B391" t="s">
        <v>762</v>
      </c>
    </row>
    <row r="392" spans="2:2">
      <c r="B392" t="s">
        <v>763</v>
      </c>
    </row>
    <row r="393" spans="2:2">
      <c r="B393" t="s">
        <v>764</v>
      </c>
    </row>
    <row r="394" spans="2:2">
      <c r="B394" t="s">
        <v>765</v>
      </c>
    </row>
    <row r="395" spans="2:2">
      <c r="B395" t="s">
        <v>766</v>
      </c>
    </row>
    <row r="396" spans="2:2">
      <c r="B396" t="s">
        <v>767</v>
      </c>
    </row>
    <row r="397" spans="2:2">
      <c r="B397" t="s">
        <v>768</v>
      </c>
    </row>
    <row r="398" spans="2:2">
      <c r="B398" t="s">
        <v>769</v>
      </c>
    </row>
    <row r="399" spans="2:2">
      <c r="B399" t="s">
        <v>770</v>
      </c>
    </row>
    <row r="400" spans="2:2">
      <c r="B400" t="s">
        <v>771</v>
      </c>
    </row>
    <row r="401" spans="2:2">
      <c r="B401" t="s">
        <v>772</v>
      </c>
    </row>
    <row r="402" spans="2:2">
      <c r="B402" t="s">
        <v>773</v>
      </c>
    </row>
    <row r="403" spans="2:2">
      <c r="B403" t="s">
        <v>774</v>
      </c>
    </row>
    <row r="404" spans="2:2">
      <c r="B404" t="s">
        <v>775</v>
      </c>
    </row>
    <row r="405" spans="2:2">
      <c r="B405" t="s">
        <v>776</v>
      </c>
    </row>
    <row r="406" spans="2:2">
      <c r="B406" t="s">
        <v>777</v>
      </c>
    </row>
    <row r="407" spans="2:2">
      <c r="B407" t="s">
        <v>778</v>
      </c>
    </row>
    <row r="408" spans="2:2">
      <c r="B408" t="s">
        <v>779</v>
      </c>
    </row>
    <row r="409" spans="2:2">
      <c r="B409" t="s">
        <v>780</v>
      </c>
    </row>
    <row r="410" spans="2:2">
      <c r="B410" t="s">
        <v>781</v>
      </c>
    </row>
    <row r="411" spans="2:2">
      <c r="B411" t="s">
        <v>782</v>
      </c>
    </row>
    <row r="412" spans="2:2">
      <c r="B412" t="s">
        <v>783</v>
      </c>
    </row>
    <row r="413" spans="2:2">
      <c r="B413" t="s">
        <v>784</v>
      </c>
    </row>
    <row r="414" spans="2:2">
      <c r="B414" t="s">
        <v>785</v>
      </c>
    </row>
    <row r="415" spans="2:2">
      <c r="B415" t="s">
        <v>786</v>
      </c>
    </row>
    <row r="416" spans="2:2">
      <c r="B416" t="s">
        <v>787</v>
      </c>
    </row>
    <row r="417" spans="2:2">
      <c r="B417" t="s">
        <v>788</v>
      </c>
    </row>
    <row r="418" spans="2:2">
      <c r="B418" t="s">
        <v>789</v>
      </c>
    </row>
    <row r="419" spans="2:2">
      <c r="B419" t="s">
        <v>790</v>
      </c>
    </row>
    <row r="420" spans="2:2">
      <c r="B420" t="s">
        <v>791</v>
      </c>
    </row>
    <row r="421" spans="2:2">
      <c r="B421" t="s">
        <v>792</v>
      </c>
    </row>
    <row r="422" spans="2:2">
      <c r="B422" t="s">
        <v>793</v>
      </c>
    </row>
    <row r="423" spans="2:2">
      <c r="B423" t="s">
        <v>794</v>
      </c>
    </row>
    <row r="424" spans="2:2">
      <c r="B424" t="s">
        <v>795</v>
      </c>
    </row>
    <row r="425" spans="2:2">
      <c r="B425" t="s">
        <v>796</v>
      </c>
    </row>
    <row r="426" spans="2:2">
      <c r="B426" t="s">
        <v>797</v>
      </c>
    </row>
    <row r="427" spans="2:2">
      <c r="B427" t="s">
        <v>798</v>
      </c>
    </row>
    <row r="428" spans="2:2">
      <c r="B428" t="s">
        <v>799</v>
      </c>
    </row>
    <row r="429" spans="2:2">
      <c r="B429" t="s">
        <v>800</v>
      </c>
    </row>
    <row r="430" spans="2:2">
      <c r="B430" t="s">
        <v>801</v>
      </c>
    </row>
    <row r="431" spans="2:2">
      <c r="B431" t="s">
        <v>802</v>
      </c>
    </row>
    <row r="432" spans="2:2">
      <c r="B432" t="s">
        <v>803</v>
      </c>
    </row>
    <row r="433" spans="2:2">
      <c r="B433" t="s">
        <v>804</v>
      </c>
    </row>
    <row r="434" spans="2:2">
      <c r="B434" t="s">
        <v>805</v>
      </c>
    </row>
    <row r="435" spans="2:2">
      <c r="B435" t="s">
        <v>806</v>
      </c>
    </row>
    <row r="436" spans="2:2">
      <c r="B436" t="s">
        <v>807</v>
      </c>
    </row>
    <row r="437" spans="2:2">
      <c r="B437" t="s">
        <v>808</v>
      </c>
    </row>
    <row r="438" spans="2:2">
      <c r="B438" t="s">
        <v>809</v>
      </c>
    </row>
    <row r="439" spans="2:2">
      <c r="B439" t="s">
        <v>810</v>
      </c>
    </row>
    <row r="440" spans="2:2">
      <c r="B440" t="s">
        <v>811</v>
      </c>
    </row>
    <row r="441" spans="2:2">
      <c r="B441" t="s">
        <v>812</v>
      </c>
    </row>
    <row r="442" spans="2:2">
      <c r="B442" t="s">
        <v>813</v>
      </c>
    </row>
    <row r="443" spans="2:2">
      <c r="B443" t="s">
        <v>814</v>
      </c>
    </row>
    <row r="444" spans="2:2">
      <c r="B444" t="s">
        <v>815</v>
      </c>
    </row>
    <row r="445" spans="2:2">
      <c r="B445" t="s">
        <v>816</v>
      </c>
    </row>
    <row r="446" spans="2:2">
      <c r="B446" t="s">
        <v>817</v>
      </c>
    </row>
    <row r="447" spans="2:2">
      <c r="B447" t="s">
        <v>818</v>
      </c>
    </row>
    <row r="448" spans="2:2">
      <c r="B448" t="s">
        <v>819</v>
      </c>
    </row>
    <row r="449" spans="2:2">
      <c r="B449" t="s">
        <v>820</v>
      </c>
    </row>
    <row r="450" spans="2:2">
      <c r="B450" t="s">
        <v>821</v>
      </c>
    </row>
    <row r="451" spans="2:2">
      <c r="B451" t="s">
        <v>822</v>
      </c>
    </row>
    <row r="452" spans="2:2">
      <c r="B452" t="s">
        <v>823</v>
      </c>
    </row>
    <row r="453" spans="2:2">
      <c r="B453" t="s">
        <v>824</v>
      </c>
    </row>
    <row r="454" spans="2:2">
      <c r="B454" t="s">
        <v>825</v>
      </c>
    </row>
    <row r="455" spans="2:2">
      <c r="B455" t="s">
        <v>826</v>
      </c>
    </row>
    <row r="456" spans="2:2">
      <c r="B456" t="s">
        <v>827</v>
      </c>
    </row>
    <row r="457" spans="2:2">
      <c r="B457" t="s">
        <v>828</v>
      </c>
    </row>
    <row r="458" spans="2:2">
      <c r="B458" t="s">
        <v>829</v>
      </c>
    </row>
    <row r="459" spans="2:2">
      <c r="B459" t="s">
        <v>830</v>
      </c>
    </row>
    <row r="460" spans="2:2">
      <c r="B460" t="s">
        <v>831</v>
      </c>
    </row>
    <row r="461" spans="2:2">
      <c r="B461" t="s">
        <v>832</v>
      </c>
    </row>
    <row r="462" spans="2:2">
      <c r="B462" t="s">
        <v>833</v>
      </c>
    </row>
    <row r="463" spans="2:2">
      <c r="B463" t="s">
        <v>834</v>
      </c>
    </row>
    <row r="464" spans="2:2">
      <c r="B464" t="s">
        <v>835</v>
      </c>
    </row>
    <row r="465" spans="2:2">
      <c r="B465" t="s">
        <v>836</v>
      </c>
    </row>
    <row r="466" spans="2:2">
      <c r="B466" t="s">
        <v>837</v>
      </c>
    </row>
    <row r="467" spans="2:2">
      <c r="B467" t="s">
        <v>838</v>
      </c>
    </row>
    <row r="468" spans="2:2">
      <c r="B468" t="s">
        <v>839</v>
      </c>
    </row>
    <row r="469" spans="2:2">
      <c r="B469" t="s">
        <v>840</v>
      </c>
    </row>
    <row r="470" spans="2:2">
      <c r="B470" t="s">
        <v>841</v>
      </c>
    </row>
    <row r="471" spans="2:2">
      <c r="B471" t="s">
        <v>842</v>
      </c>
    </row>
    <row r="472" spans="2:2">
      <c r="B472" t="s">
        <v>843</v>
      </c>
    </row>
    <row r="473" spans="2:2">
      <c r="B473" t="s">
        <v>844</v>
      </c>
    </row>
    <row r="474" spans="2:2">
      <c r="B474" t="s">
        <v>845</v>
      </c>
    </row>
    <row r="475" spans="2:2">
      <c r="B475" t="s">
        <v>846</v>
      </c>
    </row>
    <row r="476" spans="2:2">
      <c r="B476" t="s">
        <v>847</v>
      </c>
    </row>
    <row r="477" spans="2:2">
      <c r="B477" t="s">
        <v>848</v>
      </c>
    </row>
    <row r="478" spans="2:2">
      <c r="B478" t="s">
        <v>849</v>
      </c>
    </row>
    <row r="479" spans="2:2">
      <c r="B479" t="s">
        <v>850</v>
      </c>
    </row>
    <row r="480" spans="2:2">
      <c r="B480" t="s">
        <v>851</v>
      </c>
    </row>
    <row r="481" spans="2:2">
      <c r="B481" t="s">
        <v>852</v>
      </c>
    </row>
    <row r="482" spans="2:2">
      <c r="B482" t="s">
        <v>853</v>
      </c>
    </row>
    <row r="483" spans="2:2">
      <c r="B483" t="s">
        <v>854</v>
      </c>
    </row>
    <row r="484" spans="2:2">
      <c r="B484" t="s">
        <v>855</v>
      </c>
    </row>
    <row r="485" spans="2:2">
      <c r="B485" t="s">
        <v>856</v>
      </c>
    </row>
    <row r="486" spans="2:2">
      <c r="B486" t="s">
        <v>857</v>
      </c>
    </row>
    <row r="487" spans="2:2">
      <c r="B487" t="s">
        <v>858</v>
      </c>
    </row>
    <row r="488" spans="2:2">
      <c r="B488" t="s">
        <v>859</v>
      </c>
    </row>
    <row r="489" spans="2:2">
      <c r="B489" t="s">
        <v>860</v>
      </c>
    </row>
    <row r="490" spans="2:2">
      <c r="B490" t="s">
        <v>861</v>
      </c>
    </row>
    <row r="491" spans="2:2">
      <c r="B491" t="s">
        <v>862</v>
      </c>
    </row>
    <row r="492" spans="2:2">
      <c r="B492" t="s">
        <v>863</v>
      </c>
    </row>
    <row r="493" spans="2:2">
      <c r="B493" t="s">
        <v>864</v>
      </c>
    </row>
    <row r="494" spans="2:2">
      <c r="B494" t="s">
        <v>865</v>
      </c>
    </row>
    <row r="495" spans="2:2">
      <c r="B495" t="s">
        <v>866</v>
      </c>
    </row>
    <row r="496" spans="2:2">
      <c r="B496" t="s">
        <v>867</v>
      </c>
    </row>
    <row r="497" spans="2:2">
      <c r="B497" t="s">
        <v>868</v>
      </c>
    </row>
    <row r="498" spans="2:2">
      <c r="B498" t="s">
        <v>869</v>
      </c>
    </row>
    <row r="499" spans="2:2">
      <c r="B499" t="s">
        <v>870</v>
      </c>
    </row>
    <row r="500" spans="2:2">
      <c r="B500" t="s">
        <v>871</v>
      </c>
    </row>
    <row r="501" spans="2:2">
      <c r="B501" t="s">
        <v>872</v>
      </c>
    </row>
    <row r="502" spans="2:2">
      <c r="B502" t="s">
        <v>873</v>
      </c>
    </row>
    <row r="503" spans="2:2">
      <c r="B503" t="s">
        <v>874</v>
      </c>
    </row>
    <row r="504" spans="2:2">
      <c r="B504" t="s">
        <v>875</v>
      </c>
    </row>
    <row r="505" spans="2:2">
      <c r="B505" t="s">
        <v>876</v>
      </c>
    </row>
    <row r="506" spans="2:2">
      <c r="B506" t="s">
        <v>877</v>
      </c>
    </row>
    <row r="507" spans="2:2">
      <c r="B507" t="s">
        <v>878</v>
      </c>
    </row>
    <row r="508" spans="2:2">
      <c r="B508" t="s">
        <v>879</v>
      </c>
    </row>
    <row r="509" spans="2:2">
      <c r="B509" t="s">
        <v>880</v>
      </c>
    </row>
    <row r="510" spans="2:2">
      <c r="B510" t="s">
        <v>881</v>
      </c>
    </row>
    <row r="511" spans="2:2">
      <c r="B511" t="s">
        <v>882</v>
      </c>
    </row>
    <row r="512" spans="2:2">
      <c r="B512" t="s">
        <v>883</v>
      </c>
    </row>
    <row r="513" spans="2:2">
      <c r="B513" t="s">
        <v>884</v>
      </c>
    </row>
    <row r="514" spans="2:2">
      <c r="B514" t="s">
        <v>885</v>
      </c>
    </row>
    <row r="515" spans="2:2">
      <c r="B515" t="s">
        <v>886</v>
      </c>
    </row>
    <row r="516" spans="2:2">
      <c r="B516" t="s">
        <v>887</v>
      </c>
    </row>
    <row r="517" spans="2:2">
      <c r="B517" t="s">
        <v>888</v>
      </c>
    </row>
    <row r="518" spans="2:2">
      <c r="B518" t="s">
        <v>889</v>
      </c>
    </row>
    <row r="519" spans="2:2">
      <c r="B519" t="s">
        <v>890</v>
      </c>
    </row>
    <row r="520" spans="2:2">
      <c r="B520" t="s">
        <v>891</v>
      </c>
    </row>
    <row r="521" spans="2:2">
      <c r="B521" t="s">
        <v>892</v>
      </c>
    </row>
    <row r="522" spans="2:2">
      <c r="B522" t="s">
        <v>893</v>
      </c>
    </row>
    <row r="523" spans="2:2">
      <c r="B523" t="s">
        <v>894</v>
      </c>
    </row>
    <row r="524" spans="2:2">
      <c r="B524" t="s">
        <v>895</v>
      </c>
    </row>
    <row r="525" spans="2:2">
      <c r="B525" t="s">
        <v>896</v>
      </c>
    </row>
    <row r="526" spans="2:2">
      <c r="B526" t="s">
        <v>897</v>
      </c>
    </row>
    <row r="527" spans="2:2">
      <c r="B527" t="s">
        <v>898</v>
      </c>
    </row>
    <row r="528" spans="2:2">
      <c r="B528" t="s">
        <v>899</v>
      </c>
    </row>
    <row r="529" spans="2:2">
      <c r="B529" t="s">
        <v>900</v>
      </c>
    </row>
    <row r="530" spans="2:2">
      <c r="B530" t="s">
        <v>901</v>
      </c>
    </row>
    <row r="531" spans="2:2">
      <c r="B531" t="s">
        <v>902</v>
      </c>
    </row>
    <row r="532" spans="2:2">
      <c r="B532" t="s">
        <v>903</v>
      </c>
    </row>
    <row r="533" spans="2:2">
      <c r="B533" t="s">
        <v>904</v>
      </c>
    </row>
    <row r="534" spans="2:2">
      <c r="B534" t="s">
        <v>905</v>
      </c>
    </row>
    <row r="535" spans="2:2">
      <c r="B535" t="s">
        <v>906</v>
      </c>
    </row>
    <row r="536" spans="2:2">
      <c r="B536" t="s">
        <v>907</v>
      </c>
    </row>
    <row r="537" spans="2:2">
      <c r="B537" t="s">
        <v>908</v>
      </c>
    </row>
    <row r="538" spans="2:2">
      <c r="B538" t="s">
        <v>909</v>
      </c>
    </row>
    <row r="539" spans="2:2">
      <c r="B539" t="s">
        <v>910</v>
      </c>
    </row>
    <row r="540" spans="2:2">
      <c r="B540" t="s">
        <v>911</v>
      </c>
    </row>
    <row r="541" spans="2:2">
      <c r="B541" t="s">
        <v>912</v>
      </c>
    </row>
    <row r="542" spans="2:2">
      <c r="B542" t="s">
        <v>913</v>
      </c>
    </row>
    <row r="543" spans="2:2">
      <c r="B543" t="s">
        <v>914</v>
      </c>
    </row>
    <row r="544" spans="2:2">
      <c r="B544" t="s">
        <v>915</v>
      </c>
    </row>
    <row r="545" spans="2:2">
      <c r="B545" t="s">
        <v>916</v>
      </c>
    </row>
    <row r="546" spans="2:2">
      <c r="B546" t="s">
        <v>917</v>
      </c>
    </row>
    <row r="547" spans="2:2">
      <c r="B547" t="s">
        <v>918</v>
      </c>
    </row>
    <row r="548" spans="2:2">
      <c r="B548" t="s">
        <v>919</v>
      </c>
    </row>
    <row r="549" spans="2:2">
      <c r="B549" t="s">
        <v>920</v>
      </c>
    </row>
    <row r="550" spans="2:2">
      <c r="B550" t="s">
        <v>921</v>
      </c>
    </row>
    <row r="551" spans="2:2">
      <c r="B551" t="s">
        <v>922</v>
      </c>
    </row>
    <row r="552" spans="2:2">
      <c r="B552" t="s">
        <v>923</v>
      </c>
    </row>
    <row r="553" spans="2:2">
      <c r="B553" t="s">
        <v>924</v>
      </c>
    </row>
    <row r="554" spans="2:2">
      <c r="B554" t="s">
        <v>925</v>
      </c>
    </row>
    <row r="555" spans="2:2">
      <c r="B555" t="s">
        <v>926</v>
      </c>
    </row>
    <row r="556" spans="2:2">
      <c r="B556" t="s">
        <v>927</v>
      </c>
    </row>
    <row r="557" spans="2:2">
      <c r="B557" t="s">
        <v>928</v>
      </c>
    </row>
    <row r="558" spans="2:2">
      <c r="B558" t="s">
        <v>929</v>
      </c>
    </row>
    <row r="559" spans="2:2">
      <c r="B559" t="s">
        <v>930</v>
      </c>
    </row>
    <row r="560" spans="2:2">
      <c r="B560" t="s">
        <v>931</v>
      </c>
    </row>
    <row r="561" spans="2:2">
      <c r="B561" t="s">
        <v>932</v>
      </c>
    </row>
    <row r="562" spans="2:2">
      <c r="B562" t="s">
        <v>933</v>
      </c>
    </row>
    <row r="563" spans="2:2">
      <c r="B563" t="s">
        <v>934</v>
      </c>
    </row>
    <row r="564" spans="2:2">
      <c r="B564" t="s">
        <v>935</v>
      </c>
    </row>
    <row r="565" spans="2:2">
      <c r="B565" t="s">
        <v>936</v>
      </c>
    </row>
    <row r="566" spans="2:2">
      <c r="B566" t="s">
        <v>937</v>
      </c>
    </row>
    <row r="567" spans="2:2">
      <c r="B567" t="s">
        <v>938</v>
      </c>
    </row>
    <row r="568" spans="2:2">
      <c r="B568" t="s">
        <v>939</v>
      </c>
    </row>
    <row r="569" spans="2:2">
      <c r="B569" t="s">
        <v>940</v>
      </c>
    </row>
    <row r="570" spans="2:2">
      <c r="B570" t="s">
        <v>941</v>
      </c>
    </row>
    <row r="571" spans="2:2">
      <c r="B571" t="s">
        <v>942</v>
      </c>
    </row>
    <row r="572" spans="2:2">
      <c r="B572" t="s">
        <v>943</v>
      </c>
    </row>
    <row r="573" spans="2:2">
      <c r="B573" t="s">
        <v>944</v>
      </c>
    </row>
    <row r="574" spans="2:2">
      <c r="B574" t="s">
        <v>945</v>
      </c>
    </row>
    <row r="575" spans="2:2">
      <c r="B575" t="s">
        <v>946</v>
      </c>
    </row>
    <row r="576" spans="2:2">
      <c r="B576" t="s">
        <v>947</v>
      </c>
    </row>
    <row r="577" spans="2:2">
      <c r="B577" t="s">
        <v>948</v>
      </c>
    </row>
    <row r="578" spans="2:2">
      <c r="B578" t="s">
        <v>949</v>
      </c>
    </row>
    <row r="579" spans="2:2">
      <c r="B579" t="s">
        <v>950</v>
      </c>
    </row>
    <row r="580" spans="2:2">
      <c r="B580" t="s">
        <v>951</v>
      </c>
    </row>
    <row r="581" spans="2:2">
      <c r="B581" t="s">
        <v>952</v>
      </c>
    </row>
    <row r="582" spans="2:2">
      <c r="B582" t="s">
        <v>953</v>
      </c>
    </row>
    <row r="583" spans="2:2">
      <c r="B583" t="s">
        <v>954</v>
      </c>
    </row>
    <row r="584" spans="2:2">
      <c r="B584" t="s">
        <v>955</v>
      </c>
    </row>
    <row r="585" spans="2:2">
      <c r="B585" t="s">
        <v>956</v>
      </c>
    </row>
    <row r="586" spans="2:2">
      <c r="B586" t="s">
        <v>957</v>
      </c>
    </row>
    <row r="587" spans="2:2">
      <c r="B587" t="s">
        <v>958</v>
      </c>
    </row>
    <row r="588" spans="2:2">
      <c r="B588" t="s">
        <v>959</v>
      </c>
    </row>
    <row r="589" spans="2:2">
      <c r="B589" t="s">
        <v>960</v>
      </c>
    </row>
    <row r="590" spans="2:2">
      <c r="B590" t="s">
        <v>961</v>
      </c>
    </row>
    <row r="591" spans="2:2">
      <c r="B591" t="s">
        <v>962</v>
      </c>
    </row>
    <row r="592" spans="2:2">
      <c r="B592" t="s">
        <v>963</v>
      </c>
    </row>
    <row r="593" spans="2:2">
      <c r="B593" t="s">
        <v>964</v>
      </c>
    </row>
    <row r="594" spans="2:2">
      <c r="B594" t="s">
        <v>965</v>
      </c>
    </row>
    <row r="595" spans="2:2">
      <c r="B595" t="s">
        <v>966</v>
      </c>
    </row>
    <row r="596" spans="2:2">
      <c r="B596" t="s">
        <v>967</v>
      </c>
    </row>
    <row r="597" spans="2:2">
      <c r="B597" t="s">
        <v>968</v>
      </c>
    </row>
    <row r="598" spans="2:2">
      <c r="B598" t="s">
        <v>969</v>
      </c>
    </row>
    <row r="599" spans="2:2">
      <c r="B599" t="s">
        <v>970</v>
      </c>
    </row>
    <row r="600" spans="2:2">
      <c r="B600" t="s">
        <v>971</v>
      </c>
    </row>
    <row r="601" spans="2:2">
      <c r="B601" t="s">
        <v>972</v>
      </c>
    </row>
    <row r="602" spans="2:2">
      <c r="B602" t="s">
        <v>973</v>
      </c>
    </row>
    <row r="603" spans="2:2">
      <c r="B603" t="s">
        <v>974</v>
      </c>
    </row>
    <row r="604" spans="2:2">
      <c r="B604" t="s">
        <v>975</v>
      </c>
    </row>
    <row r="605" spans="2:2">
      <c r="B605" t="s">
        <v>976</v>
      </c>
    </row>
    <row r="606" spans="2:2">
      <c r="B606" t="s">
        <v>977</v>
      </c>
    </row>
    <row r="607" spans="2:2">
      <c r="B607" t="s">
        <v>978</v>
      </c>
    </row>
    <row r="608" spans="2:2">
      <c r="B608" t="s">
        <v>979</v>
      </c>
    </row>
    <row r="609" spans="2:2">
      <c r="B609" t="s">
        <v>980</v>
      </c>
    </row>
    <row r="610" spans="2:2">
      <c r="B610" t="s">
        <v>981</v>
      </c>
    </row>
    <row r="611" spans="2:2">
      <c r="B611" t="s">
        <v>982</v>
      </c>
    </row>
    <row r="612" spans="2:2">
      <c r="B612" t="s">
        <v>983</v>
      </c>
    </row>
    <row r="613" spans="2:2">
      <c r="B613" t="s">
        <v>984</v>
      </c>
    </row>
    <row r="614" spans="2:2">
      <c r="B614" t="s">
        <v>985</v>
      </c>
    </row>
    <row r="615" spans="2:2">
      <c r="B615" t="s">
        <v>986</v>
      </c>
    </row>
    <row r="616" spans="2:2">
      <c r="B616" t="s">
        <v>987</v>
      </c>
    </row>
    <row r="617" spans="2:2">
      <c r="B617" t="s">
        <v>988</v>
      </c>
    </row>
    <row r="618" spans="2:2">
      <c r="B618" t="s">
        <v>989</v>
      </c>
    </row>
    <row r="619" spans="2:2">
      <c r="B619" t="s">
        <v>990</v>
      </c>
    </row>
    <row r="620" spans="2:2">
      <c r="B620" t="s">
        <v>991</v>
      </c>
    </row>
    <row r="621" spans="2:2">
      <c r="B621" t="s">
        <v>992</v>
      </c>
    </row>
    <row r="622" spans="2:2">
      <c r="B622" t="s">
        <v>993</v>
      </c>
    </row>
    <row r="623" spans="2:2">
      <c r="B623" t="s">
        <v>994</v>
      </c>
    </row>
    <row r="624" spans="2:2">
      <c r="B624" t="s">
        <v>995</v>
      </c>
    </row>
    <row r="625" spans="2:2">
      <c r="B625" t="s">
        <v>996</v>
      </c>
    </row>
    <row r="626" spans="2:2">
      <c r="B626" t="s">
        <v>997</v>
      </c>
    </row>
    <row r="627" spans="2:2">
      <c r="B627" t="s">
        <v>998</v>
      </c>
    </row>
    <row r="628" spans="2:2">
      <c r="B628" t="s">
        <v>999</v>
      </c>
    </row>
    <row r="629" spans="2:2">
      <c r="B629" t="s">
        <v>1000</v>
      </c>
    </row>
    <row r="630" spans="2:2">
      <c r="B630" t="s">
        <v>1001</v>
      </c>
    </row>
    <row r="631" spans="2:2">
      <c r="B631" t="s">
        <v>1002</v>
      </c>
    </row>
    <row r="632" spans="2:2">
      <c r="B632" t="s">
        <v>1003</v>
      </c>
    </row>
    <row r="633" spans="2:2">
      <c r="B633" t="s">
        <v>1004</v>
      </c>
    </row>
    <row r="634" spans="2:2">
      <c r="B634" t="s">
        <v>1005</v>
      </c>
    </row>
    <row r="635" spans="2:2">
      <c r="B635" t="s">
        <v>1006</v>
      </c>
    </row>
    <row r="636" spans="2:2">
      <c r="B636" t="s">
        <v>1007</v>
      </c>
    </row>
    <row r="637" spans="2:2">
      <c r="B637" t="s">
        <v>1008</v>
      </c>
    </row>
    <row r="638" spans="2:2">
      <c r="B638" t="s">
        <v>1009</v>
      </c>
    </row>
    <row r="639" spans="2:2">
      <c r="B639" t="s">
        <v>1010</v>
      </c>
    </row>
    <row r="640" spans="2:2">
      <c r="B640" t="s">
        <v>1011</v>
      </c>
    </row>
    <row r="641" spans="2:2">
      <c r="B641" t="s">
        <v>1012</v>
      </c>
    </row>
    <row r="642" spans="2:2">
      <c r="B642" t="s">
        <v>1013</v>
      </c>
    </row>
    <row r="643" spans="2:2">
      <c r="B643" t="s">
        <v>1014</v>
      </c>
    </row>
    <row r="644" spans="2:2">
      <c r="B644" t="s">
        <v>1015</v>
      </c>
    </row>
    <row r="645" spans="2:2">
      <c r="B645" t="s">
        <v>1016</v>
      </c>
    </row>
    <row r="646" spans="2:2">
      <c r="B646" t="s">
        <v>1017</v>
      </c>
    </row>
    <row r="647" spans="2:2">
      <c r="B647" t="s">
        <v>1018</v>
      </c>
    </row>
    <row r="648" spans="2:2">
      <c r="B648" t="s">
        <v>1019</v>
      </c>
    </row>
    <row r="649" spans="2:2">
      <c r="B649" t="s">
        <v>1020</v>
      </c>
    </row>
    <row r="650" spans="2:2">
      <c r="B650" t="s">
        <v>1021</v>
      </c>
    </row>
    <row r="651" spans="2:2">
      <c r="B651" t="s">
        <v>1022</v>
      </c>
    </row>
    <row r="652" spans="2:2">
      <c r="B652" t="s">
        <v>1023</v>
      </c>
    </row>
    <row r="653" spans="2:2">
      <c r="B653" t="s">
        <v>1024</v>
      </c>
    </row>
    <row r="654" spans="2:2">
      <c r="B654" t="s">
        <v>1025</v>
      </c>
    </row>
    <row r="655" spans="2:2">
      <c r="B655" t="s">
        <v>1026</v>
      </c>
    </row>
    <row r="656" spans="2:2">
      <c r="B656" t="s">
        <v>1027</v>
      </c>
    </row>
    <row r="657" spans="2:2">
      <c r="B657" t="s">
        <v>1028</v>
      </c>
    </row>
    <row r="658" spans="2:2">
      <c r="B658" t="s">
        <v>1029</v>
      </c>
    </row>
    <row r="659" spans="2:2">
      <c r="B659" t="s">
        <v>1030</v>
      </c>
    </row>
    <row r="660" spans="2:2">
      <c r="B660" t="s">
        <v>1031</v>
      </c>
    </row>
    <row r="661" spans="2:2">
      <c r="B661" t="s">
        <v>1032</v>
      </c>
    </row>
    <row r="662" spans="2:2">
      <c r="B662" t="s">
        <v>1033</v>
      </c>
    </row>
    <row r="663" spans="2:2">
      <c r="B663" t="s">
        <v>1034</v>
      </c>
    </row>
    <row r="664" spans="2:2">
      <c r="B664" t="s">
        <v>1035</v>
      </c>
    </row>
    <row r="665" spans="2:2">
      <c r="B665" t="s">
        <v>1036</v>
      </c>
    </row>
    <row r="666" spans="2:2">
      <c r="B666" t="s">
        <v>1037</v>
      </c>
    </row>
    <row r="667" spans="2:2">
      <c r="B667" t="s">
        <v>1038</v>
      </c>
    </row>
    <row r="668" spans="2:2">
      <c r="B668" t="s">
        <v>1039</v>
      </c>
    </row>
    <row r="669" spans="2:2">
      <c r="B669" t="s">
        <v>1040</v>
      </c>
    </row>
    <row r="670" spans="2:2">
      <c r="B670" t="s">
        <v>1041</v>
      </c>
    </row>
    <row r="671" spans="2:2">
      <c r="B671" t="s">
        <v>1042</v>
      </c>
    </row>
    <row r="672" spans="2:2">
      <c r="B672" t="s">
        <v>1043</v>
      </c>
    </row>
    <row r="673" spans="2:2">
      <c r="B673" t="s">
        <v>1044</v>
      </c>
    </row>
    <row r="674" spans="2:2">
      <c r="B674" t="s">
        <v>1045</v>
      </c>
    </row>
    <row r="675" spans="2:2">
      <c r="B675" t="s">
        <v>1046</v>
      </c>
    </row>
    <row r="676" spans="2:2">
      <c r="B676" t="s">
        <v>1047</v>
      </c>
    </row>
    <row r="677" spans="2:2">
      <c r="B677" t="s">
        <v>1048</v>
      </c>
    </row>
    <row r="678" spans="2:2">
      <c r="B678" t="s">
        <v>1049</v>
      </c>
    </row>
    <row r="679" spans="2:2">
      <c r="B679" t="s">
        <v>1050</v>
      </c>
    </row>
    <row r="680" spans="2:2">
      <c r="B680" t="s">
        <v>1051</v>
      </c>
    </row>
    <row r="681" spans="2:2">
      <c r="B681" t="s">
        <v>1052</v>
      </c>
    </row>
    <row r="682" spans="2:2">
      <c r="B682" t="s">
        <v>1053</v>
      </c>
    </row>
    <row r="683" spans="2:2">
      <c r="B683" t="s">
        <v>1054</v>
      </c>
    </row>
    <row r="684" spans="2:2">
      <c r="B684" t="s">
        <v>1055</v>
      </c>
    </row>
    <row r="685" spans="2:2">
      <c r="B685" t="s">
        <v>1056</v>
      </c>
    </row>
    <row r="686" spans="2:2">
      <c r="B686" t="s">
        <v>1057</v>
      </c>
    </row>
    <row r="687" spans="2:2">
      <c r="B687" t="s">
        <v>1058</v>
      </c>
    </row>
    <row r="688" spans="2:2">
      <c r="B688" t="s">
        <v>1059</v>
      </c>
    </row>
    <row r="689" spans="2:2">
      <c r="B689" t="s">
        <v>1060</v>
      </c>
    </row>
    <row r="690" spans="2:2">
      <c r="B690" t="s">
        <v>1061</v>
      </c>
    </row>
    <row r="691" spans="2:2">
      <c r="B691" t="s">
        <v>1062</v>
      </c>
    </row>
    <row r="692" spans="2:2">
      <c r="B692" t="s">
        <v>1063</v>
      </c>
    </row>
    <row r="693" spans="2:2">
      <c r="B693" t="s">
        <v>1064</v>
      </c>
    </row>
    <row r="694" spans="2:2">
      <c r="B694" t="s">
        <v>1065</v>
      </c>
    </row>
    <row r="695" spans="2:2">
      <c r="B695" t="s">
        <v>1066</v>
      </c>
    </row>
    <row r="696" spans="2:2">
      <c r="B696" t="s">
        <v>1067</v>
      </c>
    </row>
    <row r="697" spans="2:2">
      <c r="B697" t="s">
        <v>1068</v>
      </c>
    </row>
    <row r="698" spans="2:2">
      <c r="B698" t="s">
        <v>1069</v>
      </c>
    </row>
    <row r="699" spans="2:2">
      <c r="B699" t="s">
        <v>1070</v>
      </c>
    </row>
    <row r="700" spans="2:2">
      <c r="B700" t="s">
        <v>1071</v>
      </c>
    </row>
    <row r="701" spans="2:2">
      <c r="B701" t="s">
        <v>1072</v>
      </c>
    </row>
    <row r="702" spans="2:2">
      <c r="B702" t="s">
        <v>1073</v>
      </c>
    </row>
    <row r="703" spans="2:2">
      <c r="B703" t="s">
        <v>1074</v>
      </c>
    </row>
    <row r="704" spans="2:2">
      <c r="B704" t="s">
        <v>1075</v>
      </c>
    </row>
    <row r="705" spans="2:2">
      <c r="B705" t="s">
        <v>1076</v>
      </c>
    </row>
    <row r="706" spans="2:2">
      <c r="B706" t="s">
        <v>1077</v>
      </c>
    </row>
    <row r="707" spans="2:2">
      <c r="B707" t="s">
        <v>1078</v>
      </c>
    </row>
    <row r="708" spans="2:2">
      <c r="B708" t="s">
        <v>1079</v>
      </c>
    </row>
    <row r="709" spans="2:2">
      <c r="B709" t="s">
        <v>1080</v>
      </c>
    </row>
    <row r="710" spans="2:2">
      <c r="B710" t="s">
        <v>1081</v>
      </c>
    </row>
    <row r="711" spans="2:2">
      <c r="B711" t="s">
        <v>1082</v>
      </c>
    </row>
    <row r="712" spans="2:2">
      <c r="B712" t="s">
        <v>1083</v>
      </c>
    </row>
    <row r="713" spans="2:2">
      <c r="B713" t="s">
        <v>1084</v>
      </c>
    </row>
    <row r="714" spans="2:2">
      <c r="B714" t="s">
        <v>1085</v>
      </c>
    </row>
    <row r="715" spans="2:2">
      <c r="B715" t="s">
        <v>1086</v>
      </c>
    </row>
    <row r="716" spans="2:2">
      <c r="B716" t="s">
        <v>1087</v>
      </c>
    </row>
    <row r="717" spans="2:2">
      <c r="B717" t="s">
        <v>1088</v>
      </c>
    </row>
    <row r="718" spans="2:2">
      <c r="B718" t="s">
        <v>1089</v>
      </c>
    </row>
    <row r="719" spans="2:2">
      <c r="B719" t="s">
        <v>1090</v>
      </c>
    </row>
    <row r="720" spans="2:2">
      <c r="B720" t="s">
        <v>1091</v>
      </c>
    </row>
    <row r="721" spans="2:2">
      <c r="B721" t="s">
        <v>1092</v>
      </c>
    </row>
    <row r="722" spans="2:2">
      <c r="B722" t="s">
        <v>1093</v>
      </c>
    </row>
    <row r="723" spans="2:2">
      <c r="B723" t="s">
        <v>1094</v>
      </c>
    </row>
    <row r="724" spans="2:2">
      <c r="B724" t="s">
        <v>1095</v>
      </c>
    </row>
    <row r="725" spans="2:2">
      <c r="B725" t="s">
        <v>1096</v>
      </c>
    </row>
    <row r="726" spans="2:2">
      <c r="B726" t="s">
        <v>1097</v>
      </c>
    </row>
    <row r="727" spans="2:2">
      <c r="B727" t="s">
        <v>1098</v>
      </c>
    </row>
    <row r="728" spans="2:2">
      <c r="B728" t="s">
        <v>1099</v>
      </c>
    </row>
    <row r="729" spans="2:2">
      <c r="B729" t="s">
        <v>1100</v>
      </c>
    </row>
    <row r="730" spans="2:2">
      <c r="B730" t="s">
        <v>1101</v>
      </c>
    </row>
    <row r="731" spans="2:2">
      <c r="B731" t="s">
        <v>1102</v>
      </c>
    </row>
    <row r="732" spans="2:2">
      <c r="B732" t="s">
        <v>1103</v>
      </c>
    </row>
    <row r="733" spans="2:2">
      <c r="B733" t="s">
        <v>1104</v>
      </c>
    </row>
    <row r="734" spans="2:2">
      <c r="B734" t="s">
        <v>1105</v>
      </c>
    </row>
    <row r="735" spans="2:2">
      <c r="B735" t="s">
        <v>1106</v>
      </c>
    </row>
    <row r="736" spans="2:2">
      <c r="B736" t="s">
        <v>1107</v>
      </c>
    </row>
    <row r="737" spans="2:2">
      <c r="B737" t="s">
        <v>1108</v>
      </c>
    </row>
    <row r="738" spans="2:2">
      <c r="B738" t="s">
        <v>1109</v>
      </c>
    </row>
    <row r="739" spans="2:2">
      <c r="B739" t="s">
        <v>1110</v>
      </c>
    </row>
    <row r="740" spans="2:2">
      <c r="B740" t="s">
        <v>1111</v>
      </c>
    </row>
    <row r="741" spans="2:2">
      <c r="B741" t="s">
        <v>1112</v>
      </c>
    </row>
    <row r="742" spans="2:2">
      <c r="B742" t="s">
        <v>1113</v>
      </c>
    </row>
    <row r="743" spans="2:2">
      <c r="B743" t="s">
        <v>1114</v>
      </c>
    </row>
    <row r="744" spans="2:2">
      <c r="B744" t="s">
        <v>1115</v>
      </c>
    </row>
    <row r="745" spans="2:2">
      <c r="B745" t="s">
        <v>1116</v>
      </c>
    </row>
    <row r="746" spans="2:2">
      <c r="B746" t="s">
        <v>1117</v>
      </c>
    </row>
    <row r="747" spans="2:2">
      <c r="B747" t="s">
        <v>1118</v>
      </c>
    </row>
    <row r="748" spans="2:2">
      <c r="B748" t="s">
        <v>1119</v>
      </c>
    </row>
    <row r="749" spans="2:2">
      <c r="B749" t="s">
        <v>1120</v>
      </c>
    </row>
    <row r="750" spans="2:2">
      <c r="B750" t="s">
        <v>1121</v>
      </c>
    </row>
    <row r="751" spans="2:2">
      <c r="B751" t="s">
        <v>1122</v>
      </c>
    </row>
    <row r="752" spans="2:2">
      <c r="B752" t="s">
        <v>1123</v>
      </c>
    </row>
    <row r="753" spans="2:2">
      <c r="B753" t="s">
        <v>1124</v>
      </c>
    </row>
    <row r="754" spans="2:2">
      <c r="B754" t="s">
        <v>1125</v>
      </c>
    </row>
    <row r="755" spans="2:2">
      <c r="B755" t="s">
        <v>1126</v>
      </c>
    </row>
    <row r="756" spans="2:2">
      <c r="B756" t="s">
        <v>1127</v>
      </c>
    </row>
    <row r="757" spans="2:2">
      <c r="B757" t="s">
        <v>1128</v>
      </c>
    </row>
    <row r="758" spans="2:2">
      <c r="B758" t="s">
        <v>1129</v>
      </c>
    </row>
    <row r="759" spans="2:2">
      <c r="B759" t="s">
        <v>1130</v>
      </c>
    </row>
    <row r="760" spans="2:2">
      <c r="B760" t="s">
        <v>1131</v>
      </c>
    </row>
    <row r="761" spans="2:2">
      <c r="B761" t="s">
        <v>1132</v>
      </c>
    </row>
    <row r="762" spans="2:2">
      <c r="B762" t="s">
        <v>1133</v>
      </c>
    </row>
    <row r="763" spans="2:2">
      <c r="B763" t="s">
        <v>1134</v>
      </c>
    </row>
    <row r="764" spans="2:2">
      <c r="B764" t="s">
        <v>1135</v>
      </c>
    </row>
    <row r="765" spans="2:2">
      <c r="B765" t="s">
        <v>1136</v>
      </c>
    </row>
    <row r="766" spans="2:2">
      <c r="B766" t="s">
        <v>1137</v>
      </c>
    </row>
    <row r="767" spans="2:2">
      <c r="B767" t="s">
        <v>1138</v>
      </c>
    </row>
    <row r="768" spans="2:2">
      <c r="B768" t="s">
        <v>1139</v>
      </c>
    </row>
    <row r="769" spans="2:2">
      <c r="B769" t="s">
        <v>1140</v>
      </c>
    </row>
    <row r="770" spans="2:2">
      <c r="B770" t="s">
        <v>1141</v>
      </c>
    </row>
    <row r="771" spans="2:2">
      <c r="B771" t="s">
        <v>1142</v>
      </c>
    </row>
    <row r="772" spans="2:2">
      <c r="B772" t="s">
        <v>1143</v>
      </c>
    </row>
    <row r="773" spans="2:2">
      <c r="B773" t="s">
        <v>1144</v>
      </c>
    </row>
    <row r="774" spans="2:2">
      <c r="B774" t="s">
        <v>1145</v>
      </c>
    </row>
    <row r="775" spans="2:2">
      <c r="B775" t="s">
        <v>1146</v>
      </c>
    </row>
    <row r="776" spans="2:2">
      <c r="B776" t="s">
        <v>1147</v>
      </c>
    </row>
    <row r="777" spans="2:2">
      <c r="B777" t="s">
        <v>1148</v>
      </c>
    </row>
    <row r="778" spans="2:2">
      <c r="B778" t="s">
        <v>1149</v>
      </c>
    </row>
    <row r="779" spans="2:2">
      <c r="B779" t="s">
        <v>1150</v>
      </c>
    </row>
    <row r="780" spans="2:2">
      <c r="B780" t="s">
        <v>1151</v>
      </c>
    </row>
    <row r="781" spans="2:2">
      <c r="B781" t="s">
        <v>1152</v>
      </c>
    </row>
    <row r="782" spans="2:2">
      <c r="B782" t="s">
        <v>1153</v>
      </c>
    </row>
    <row r="783" spans="2:2">
      <c r="B783" t="s">
        <v>1154</v>
      </c>
    </row>
    <row r="784" spans="2:2">
      <c r="B784" t="s">
        <v>1155</v>
      </c>
    </row>
    <row r="785" spans="2:2">
      <c r="B785" t="s">
        <v>1156</v>
      </c>
    </row>
    <row r="786" spans="2:2">
      <c r="B786" t="s">
        <v>1157</v>
      </c>
    </row>
    <row r="787" spans="2:2">
      <c r="B787" t="s">
        <v>1158</v>
      </c>
    </row>
    <row r="788" spans="2:2">
      <c r="B788" t="s">
        <v>1159</v>
      </c>
    </row>
    <row r="789" spans="2:2">
      <c r="B789" t="s">
        <v>1160</v>
      </c>
    </row>
    <row r="790" spans="2:2">
      <c r="B790" t="s">
        <v>1161</v>
      </c>
    </row>
    <row r="791" spans="2:2">
      <c r="B791" t="s">
        <v>1162</v>
      </c>
    </row>
    <row r="792" spans="2:2">
      <c r="B792" t="s">
        <v>1163</v>
      </c>
    </row>
    <row r="793" spans="2:2">
      <c r="B793" t="s">
        <v>1164</v>
      </c>
    </row>
    <row r="794" spans="2:2">
      <c r="B794" t="s">
        <v>1165</v>
      </c>
    </row>
    <row r="795" spans="2:2">
      <c r="B795" t="s">
        <v>1166</v>
      </c>
    </row>
    <row r="796" spans="2:2">
      <c r="B796" t="s">
        <v>1167</v>
      </c>
    </row>
    <row r="797" spans="2:2">
      <c r="B797" t="s">
        <v>1168</v>
      </c>
    </row>
    <row r="798" spans="2:2">
      <c r="B798" t="s">
        <v>1169</v>
      </c>
    </row>
    <row r="799" spans="2:2">
      <c r="B799" t="s">
        <v>1170</v>
      </c>
    </row>
    <row r="800" spans="2:2">
      <c r="B800" t="s">
        <v>1171</v>
      </c>
    </row>
    <row r="801" spans="2:2">
      <c r="B801" t="s">
        <v>1172</v>
      </c>
    </row>
    <row r="802" spans="2:2">
      <c r="B802" t="s">
        <v>1173</v>
      </c>
    </row>
    <row r="803" spans="2:2">
      <c r="B803" t="s">
        <v>1174</v>
      </c>
    </row>
    <row r="804" spans="2:2">
      <c r="B804" t="s">
        <v>1175</v>
      </c>
    </row>
    <row r="805" spans="2:2">
      <c r="B805" t="s">
        <v>1176</v>
      </c>
    </row>
    <row r="806" spans="2:2">
      <c r="B806" t="s">
        <v>1177</v>
      </c>
    </row>
    <row r="807" spans="2:2">
      <c r="B807" t="s">
        <v>1178</v>
      </c>
    </row>
    <row r="808" spans="2:2">
      <c r="B808" t="s">
        <v>1179</v>
      </c>
    </row>
    <row r="809" spans="2:2">
      <c r="B809" t="s">
        <v>1180</v>
      </c>
    </row>
    <row r="810" spans="2:2">
      <c r="B810" t="s">
        <v>1181</v>
      </c>
    </row>
    <row r="811" spans="2:2">
      <c r="B811" t="s">
        <v>1182</v>
      </c>
    </row>
    <row r="812" spans="2:2">
      <c r="B812" t="s">
        <v>1183</v>
      </c>
    </row>
    <row r="813" spans="2:2">
      <c r="B813" t="s">
        <v>1184</v>
      </c>
    </row>
    <row r="814" spans="2:2">
      <c r="B814" t="s">
        <v>1185</v>
      </c>
    </row>
    <row r="815" spans="2:2">
      <c r="B815" t="s">
        <v>1186</v>
      </c>
    </row>
    <row r="816" spans="2:2">
      <c r="B816" t="s">
        <v>1187</v>
      </c>
    </row>
    <row r="817" spans="2:2">
      <c r="B817" t="s">
        <v>1188</v>
      </c>
    </row>
    <row r="818" spans="2:2">
      <c r="B818" t="s">
        <v>1189</v>
      </c>
    </row>
    <row r="819" spans="2:2">
      <c r="B819" t="s">
        <v>1190</v>
      </c>
    </row>
    <row r="820" spans="2:2">
      <c r="B820" t="s">
        <v>1191</v>
      </c>
    </row>
    <row r="821" spans="2:2">
      <c r="B821" t="s">
        <v>1192</v>
      </c>
    </row>
    <row r="822" spans="2:2">
      <c r="B822" t="s">
        <v>1193</v>
      </c>
    </row>
    <row r="823" spans="2:2">
      <c r="B823" t="s">
        <v>1194</v>
      </c>
    </row>
    <row r="824" spans="2:2">
      <c r="B824" t="s">
        <v>1195</v>
      </c>
    </row>
    <row r="825" spans="2:2">
      <c r="B825" t="s">
        <v>1196</v>
      </c>
    </row>
    <row r="826" spans="2:2">
      <c r="B826" t="s">
        <v>1197</v>
      </c>
    </row>
    <row r="827" spans="2:2">
      <c r="B827" t="s">
        <v>1198</v>
      </c>
    </row>
    <row r="828" spans="2:2">
      <c r="B828" t="s">
        <v>1199</v>
      </c>
    </row>
    <row r="829" spans="2:2">
      <c r="B829" t="s">
        <v>1200</v>
      </c>
    </row>
    <row r="830" spans="2:2">
      <c r="B830" t="s">
        <v>1201</v>
      </c>
    </row>
    <row r="831" spans="2:2">
      <c r="B831" t="s">
        <v>1202</v>
      </c>
    </row>
    <row r="832" spans="2:2">
      <c r="B832" t="s">
        <v>1203</v>
      </c>
    </row>
    <row r="833" spans="2:2">
      <c r="B833" t="s">
        <v>1204</v>
      </c>
    </row>
    <row r="834" spans="2:2">
      <c r="B834" t="s">
        <v>1205</v>
      </c>
    </row>
    <row r="835" spans="2:2">
      <c r="B835" t="s">
        <v>1206</v>
      </c>
    </row>
    <row r="836" spans="2:2">
      <c r="B836" t="s">
        <v>1207</v>
      </c>
    </row>
    <row r="837" spans="2:2">
      <c r="B837" t="s">
        <v>1208</v>
      </c>
    </row>
    <row r="838" spans="2:2">
      <c r="B838" t="s">
        <v>1209</v>
      </c>
    </row>
    <row r="839" spans="2:2">
      <c r="B839" t="s">
        <v>1210</v>
      </c>
    </row>
    <row r="840" spans="2:2">
      <c r="B840" t="s">
        <v>1211</v>
      </c>
    </row>
    <row r="841" spans="2:2">
      <c r="B841" t="s">
        <v>1212</v>
      </c>
    </row>
    <row r="842" spans="2:2">
      <c r="B842" t="s">
        <v>1213</v>
      </c>
    </row>
    <row r="843" spans="2:2">
      <c r="B843" t="s">
        <v>1214</v>
      </c>
    </row>
    <row r="844" spans="2:2">
      <c r="B844" t="s">
        <v>1215</v>
      </c>
    </row>
    <row r="845" spans="2:2">
      <c r="B845" t="s">
        <v>1216</v>
      </c>
    </row>
    <row r="846" spans="2:2">
      <c r="B846" t="s">
        <v>1217</v>
      </c>
    </row>
    <row r="847" spans="2:2">
      <c r="B847" t="s">
        <v>1218</v>
      </c>
    </row>
    <row r="848" spans="2:2">
      <c r="B848" t="s">
        <v>1219</v>
      </c>
    </row>
    <row r="849" spans="2:2">
      <c r="B849" t="s">
        <v>1220</v>
      </c>
    </row>
    <row r="850" spans="2:2">
      <c r="B850" t="s">
        <v>1221</v>
      </c>
    </row>
    <row r="851" spans="2:2">
      <c r="B851" t="s">
        <v>1222</v>
      </c>
    </row>
    <row r="852" spans="2:2">
      <c r="B852" t="s">
        <v>1223</v>
      </c>
    </row>
    <row r="853" spans="2:2">
      <c r="B853" t="s">
        <v>1224</v>
      </c>
    </row>
    <row r="854" spans="2:2">
      <c r="B854" t="s">
        <v>1225</v>
      </c>
    </row>
    <row r="855" spans="2:2">
      <c r="B855" t="s">
        <v>1226</v>
      </c>
    </row>
    <row r="856" spans="2:2">
      <c r="B856" t="s">
        <v>1227</v>
      </c>
    </row>
    <row r="857" spans="2:2">
      <c r="B857" t="s">
        <v>1228</v>
      </c>
    </row>
    <row r="858" spans="2:2">
      <c r="B858" t="s">
        <v>1229</v>
      </c>
    </row>
    <row r="859" spans="2:2">
      <c r="B859" t="s">
        <v>1230</v>
      </c>
    </row>
    <row r="860" spans="2:2">
      <c r="B860" t="s">
        <v>1231</v>
      </c>
    </row>
    <row r="861" spans="2:2">
      <c r="B861" t="s">
        <v>1232</v>
      </c>
    </row>
    <row r="862" spans="2:2">
      <c r="B862" t="s">
        <v>1233</v>
      </c>
    </row>
    <row r="863" spans="2:2">
      <c r="B863" t="s">
        <v>1234</v>
      </c>
    </row>
    <row r="864" spans="2:2">
      <c r="B864" t="s">
        <v>1235</v>
      </c>
    </row>
    <row r="865" spans="2:2">
      <c r="B865" t="s">
        <v>1236</v>
      </c>
    </row>
    <row r="866" spans="2:2">
      <c r="B866" t="s">
        <v>1237</v>
      </c>
    </row>
    <row r="867" spans="2:2">
      <c r="B867" t="s">
        <v>1238</v>
      </c>
    </row>
    <row r="868" spans="2:2">
      <c r="B868" t="s">
        <v>1239</v>
      </c>
    </row>
    <row r="869" spans="2:2">
      <c r="B869" t="s">
        <v>1240</v>
      </c>
    </row>
    <row r="870" spans="2:2">
      <c r="B870" t="s">
        <v>1241</v>
      </c>
    </row>
    <row r="871" spans="2:2">
      <c r="B871" t="s">
        <v>1242</v>
      </c>
    </row>
    <row r="872" spans="2:2">
      <c r="B872" t="s">
        <v>1243</v>
      </c>
    </row>
    <row r="873" spans="2:2">
      <c r="B873" t="s">
        <v>1244</v>
      </c>
    </row>
    <row r="874" spans="2:2">
      <c r="B874" t="s">
        <v>1245</v>
      </c>
    </row>
    <row r="875" spans="2:2">
      <c r="B875" t="s">
        <v>1246</v>
      </c>
    </row>
    <row r="876" spans="2:2">
      <c r="B876" t="s">
        <v>1247</v>
      </c>
    </row>
    <row r="877" spans="2:2">
      <c r="B877" t="s">
        <v>1248</v>
      </c>
    </row>
    <row r="878" spans="2:2">
      <c r="B878" t="s">
        <v>1249</v>
      </c>
    </row>
    <row r="879" spans="2:2">
      <c r="B879" t="s">
        <v>1250</v>
      </c>
    </row>
    <row r="880" spans="2:2">
      <c r="B880" t="s">
        <v>1251</v>
      </c>
    </row>
    <row r="881" spans="2:2">
      <c r="B881" t="s">
        <v>1252</v>
      </c>
    </row>
    <row r="882" spans="2:2">
      <c r="B882" t="s">
        <v>1253</v>
      </c>
    </row>
    <row r="883" spans="2:2">
      <c r="B883" t="s">
        <v>1254</v>
      </c>
    </row>
    <row r="884" spans="2:2">
      <c r="B884" t="s">
        <v>1255</v>
      </c>
    </row>
    <row r="885" spans="2:2">
      <c r="B885" t="s">
        <v>1256</v>
      </c>
    </row>
    <row r="886" spans="2:2">
      <c r="B886" t="s">
        <v>1257</v>
      </c>
    </row>
    <row r="887" spans="2:2">
      <c r="B887" t="s">
        <v>1258</v>
      </c>
    </row>
    <row r="888" spans="2:2">
      <c r="B888" t="s">
        <v>1259</v>
      </c>
    </row>
    <row r="889" spans="2:2">
      <c r="B889" t="s">
        <v>1260</v>
      </c>
    </row>
    <row r="890" spans="2:2">
      <c r="B890" t="s">
        <v>1261</v>
      </c>
    </row>
    <row r="891" spans="2:2">
      <c r="B891" t="s">
        <v>1262</v>
      </c>
    </row>
    <row r="892" spans="2:2">
      <c r="B892" t="s">
        <v>1263</v>
      </c>
    </row>
    <row r="893" spans="2:2">
      <c r="B893" t="s">
        <v>1264</v>
      </c>
    </row>
    <row r="894" spans="2:2">
      <c r="B894" t="s">
        <v>1265</v>
      </c>
    </row>
    <row r="895" spans="2:2">
      <c r="B895" t="s">
        <v>1266</v>
      </c>
    </row>
    <row r="896" spans="2:2">
      <c r="B896" t="s">
        <v>1267</v>
      </c>
    </row>
    <row r="897" spans="2:2">
      <c r="B897" t="s">
        <v>1268</v>
      </c>
    </row>
    <row r="898" spans="2:2">
      <c r="B898" t="s">
        <v>1269</v>
      </c>
    </row>
    <row r="899" spans="2:2">
      <c r="B899" t="s">
        <v>1270</v>
      </c>
    </row>
    <row r="900" spans="2:2">
      <c r="B900" t="s">
        <v>1271</v>
      </c>
    </row>
    <row r="901" spans="2:2">
      <c r="B901" t="s">
        <v>1272</v>
      </c>
    </row>
    <row r="902" spans="2:2">
      <c r="B902" t="s">
        <v>1273</v>
      </c>
    </row>
    <row r="903" spans="2:2">
      <c r="B903" t="s">
        <v>1274</v>
      </c>
    </row>
    <row r="904" spans="2:2">
      <c r="B904" t="s">
        <v>1275</v>
      </c>
    </row>
    <row r="905" spans="2:2">
      <c r="B905" t="s">
        <v>1276</v>
      </c>
    </row>
    <row r="906" spans="2:2">
      <c r="B906" t="s">
        <v>1277</v>
      </c>
    </row>
    <row r="907" spans="2:2">
      <c r="B907" t="s">
        <v>1278</v>
      </c>
    </row>
    <row r="908" spans="2:2">
      <c r="B908" t="s">
        <v>1279</v>
      </c>
    </row>
    <row r="909" spans="2:2">
      <c r="B909" t="s">
        <v>1280</v>
      </c>
    </row>
    <row r="910" spans="2:2">
      <c r="B910" t="s">
        <v>1281</v>
      </c>
    </row>
    <row r="911" spans="2:2">
      <c r="B911" t="s">
        <v>1282</v>
      </c>
    </row>
    <row r="912" spans="2:2">
      <c r="B912" t="s">
        <v>1283</v>
      </c>
    </row>
    <row r="913" spans="2:2">
      <c r="B913" t="s">
        <v>1284</v>
      </c>
    </row>
    <row r="914" spans="2:2">
      <c r="B914" t="s">
        <v>1285</v>
      </c>
    </row>
    <row r="915" spans="2:2">
      <c r="B915" t="s">
        <v>1286</v>
      </c>
    </row>
    <row r="916" spans="2:2">
      <c r="B916" t="s">
        <v>1287</v>
      </c>
    </row>
    <row r="917" spans="2:2">
      <c r="B917" t="s">
        <v>1288</v>
      </c>
    </row>
    <row r="918" spans="2:2">
      <c r="B918" t="s">
        <v>1289</v>
      </c>
    </row>
    <row r="919" spans="2:2">
      <c r="B919" t="s">
        <v>1290</v>
      </c>
    </row>
    <row r="920" spans="2:2">
      <c r="B920" t="s">
        <v>1291</v>
      </c>
    </row>
    <row r="921" spans="2:2">
      <c r="B921" t="s">
        <v>1292</v>
      </c>
    </row>
    <row r="922" spans="2:2">
      <c r="B922" t="s">
        <v>1293</v>
      </c>
    </row>
    <row r="923" spans="2:2">
      <c r="B923" t="s">
        <v>1294</v>
      </c>
    </row>
    <row r="924" spans="2:2">
      <c r="B924" t="s">
        <v>1295</v>
      </c>
    </row>
    <row r="925" spans="2:2">
      <c r="B925" t="s">
        <v>1296</v>
      </c>
    </row>
    <row r="926" spans="2:2">
      <c r="B926" t="s">
        <v>1297</v>
      </c>
    </row>
    <row r="927" spans="2:2">
      <c r="B927" t="s">
        <v>1298</v>
      </c>
    </row>
    <row r="928" spans="2:2">
      <c r="B928" t="s">
        <v>1299</v>
      </c>
    </row>
    <row r="929" spans="2:2">
      <c r="B929" t="s">
        <v>1300</v>
      </c>
    </row>
    <row r="930" spans="2:2">
      <c r="B930" t="s">
        <v>1301</v>
      </c>
    </row>
    <row r="931" spans="2:2">
      <c r="B931" t="s">
        <v>1302</v>
      </c>
    </row>
    <row r="932" spans="2:2">
      <c r="B932" t="s">
        <v>1303</v>
      </c>
    </row>
    <row r="933" spans="2:2">
      <c r="B933" t="s">
        <v>1304</v>
      </c>
    </row>
    <row r="934" spans="2:2">
      <c r="B934" t="s">
        <v>1305</v>
      </c>
    </row>
    <row r="935" spans="2:2">
      <c r="B935" t="s">
        <v>1306</v>
      </c>
    </row>
    <row r="936" spans="2:2">
      <c r="B936" t="s">
        <v>1307</v>
      </c>
    </row>
    <row r="937" spans="2:2">
      <c r="B937" t="s">
        <v>1308</v>
      </c>
    </row>
    <row r="938" spans="2:2">
      <c r="B938" t="s">
        <v>1309</v>
      </c>
    </row>
    <row r="939" spans="2:2">
      <c r="B939" t="s">
        <v>1310</v>
      </c>
    </row>
    <row r="940" spans="2:2">
      <c r="B940" t="s">
        <v>1311</v>
      </c>
    </row>
    <row r="941" spans="2:2">
      <c r="B941" t="s">
        <v>1312</v>
      </c>
    </row>
    <row r="942" spans="2:2">
      <c r="B942" t="s">
        <v>1313</v>
      </c>
    </row>
    <row r="943" spans="2:2">
      <c r="B943" t="s">
        <v>1314</v>
      </c>
    </row>
    <row r="944" spans="2:2">
      <c r="B944" t="s">
        <v>1315</v>
      </c>
    </row>
    <row r="945" spans="2:2">
      <c r="B945" t="s">
        <v>1316</v>
      </c>
    </row>
    <row r="946" spans="2:2">
      <c r="B946" t="s">
        <v>1317</v>
      </c>
    </row>
    <row r="947" spans="2:2">
      <c r="B947" t="s">
        <v>1318</v>
      </c>
    </row>
    <row r="948" spans="2:2">
      <c r="B948" t="s">
        <v>1319</v>
      </c>
    </row>
    <row r="949" spans="2:2">
      <c r="B949" t="s">
        <v>1320</v>
      </c>
    </row>
    <row r="950" spans="2:2">
      <c r="B950" t="s">
        <v>1321</v>
      </c>
    </row>
    <row r="951" spans="2:2">
      <c r="B951" t="s">
        <v>1322</v>
      </c>
    </row>
    <row r="952" spans="2:2">
      <c r="B952" t="s">
        <v>1323</v>
      </c>
    </row>
    <row r="953" spans="2:2">
      <c r="B953" t="s">
        <v>1324</v>
      </c>
    </row>
    <row r="954" spans="2:2">
      <c r="B954" t="s">
        <v>1325</v>
      </c>
    </row>
    <row r="955" spans="2:2">
      <c r="B955" t="s">
        <v>1326</v>
      </c>
    </row>
    <row r="956" spans="2:2">
      <c r="B956" t="s">
        <v>1327</v>
      </c>
    </row>
    <row r="957" spans="2:2">
      <c r="B957" t="s">
        <v>1328</v>
      </c>
    </row>
    <row r="958" spans="2:2">
      <c r="B958" t="s">
        <v>1329</v>
      </c>
    </row>
    <row r="959" spans="2:2">
      <c r="B959" t="s">
        <v>1330</v>
      </c>
    </row>
    <row r="960" spans="2:2">
      <c r="B960" t="s">
        <v>1331</v>
      </c>
    </row>
    <row r="961" spans="2:2">
      <c r="B961" t="s">
        <v>1332</v>
      </c>
    </row>
    <row r="962" spans="2:2">
      <c r="B962" t="s">
        <v>1333</v>
      </c>
    </row>
    <row r="963" spans="2:2">
      <c r="B963" t="s">
        <v>1334</v>
      </c>
    </row>
    <row r="964" spans="2:2">
      <c r="B964" t="s">
        <v>1335</v>
      </c>
    </row>
    <row r="965" spans="2:2">
      <c r="B965" t="s">
        <v>1336</v>
      </c>
    </row>
    <row r="966" spans="2:2">
      <c r="B966" t="s">
        <v>1337</v>
      </c>
    </row>
    <row r="967" spans="2:2">
      <c r="B967" t="s">
        <v>1338</v>
      </c>
    </row>
    <row r="968" spans="2:2">
      <c r="B968" t="s">
        <v>1339</v>
      </c>
    </row>
    <row r="969" spans="2:2">
      <c r="B969" t="s">
        <v>1340</v>
      </c>
    </row>
    <row r="970" spans="2:2">
      <c r="B970" t="s">
        <v>1341</v>
      </c>
    </row>
    <row r="971" spans="2:2">
      <c r="B971" t="s">
        <v>1342</v>
      </c>
    </row>
    <row r="972" spans="2:2">
      <c r="B972" t="s">
        <v>1343</v>
      </c>
    </row>
    <row r="973" spans="2:2">
      <c r="B973" t="s">
        <v>1344</v>
      </c>
    </row>
    <row r="974" spans="2:2">
      <c r="B974" t="s">
        <v>1345</v>
      </c>
    </row>
    <row r="975" spans="2:2">
      <c r="B975" t="s">
        <v>1346</v>
      </c>
    </row>
    <row r="976" spans="2:2">
      <c r="B976" t="s">
        <v>1347</v>
      </c>
    </row>
    <row r="977" spans="2:2">
      <c r="B977" t="s">
        <v>1348</v>
      </c>
    </row>
    <row r="978" spans="2:2">
      <c r="B978" t="s">
        <v>1349</v>
      </c>
    </row>
    <row r="979" spans="2:2">
      <c r="B979" t="s">
        <v>1350</v>
      </c>
    </row>
    <row r="980" spans="2:2">
      <c r="B980" t="s">
        <v>1351</v>
      </c>
    </row>
    <row r="981" spans="2:2">
      <c r="B981" t="s">
        <v>1352</v>
      </c>
    </row>
    <row r="982" spans="2:2">
      <c r="B982" t="s">
        <v>1353</v>
      </c>
    </row>
    <row r="983" spans="2:2">
      <c r="B983" t="s">
        <v>1354</v>
      </c>
    </row>
    <row r="984" spans="2:2">
      <c r="B984" t="s">
        <v>1355</v>
      </c>
    </row>
    <row r="985" spans="2:2">
      <c r="B985" t="s">
        <v>1356</v>
      </c>
    </row>
    <row r="986" spans="2:2">
      <c r="B986" t="s">
        <v>1357</v>
      </c>
    </row>
    <row r="987" spans="2:2">
      <c r="B987" t="s">
        <v>1358</v>
      </c>
    </row>
    <row r="988" spans="2:2">
      <c r="B988" t="s">
        <v>1359</v>
      </c>
    </row>
    <row r="989" spans="2:2">
      <c r="B989" t="s">
        <v>1360</v>
      </c>
    </row>
    <row r="990" spans="2:2">
      <c r="B990" t="s">
        <v>1361</v>
      </c>
    </row>
    <row r="991" spans="2:2">
      <c r="B991" t="s">
        <v>1362</v>
      </c>
    </row>
    <row r="992" spans="2:2">
      <c r="B992" t="s">
        <v>1363</v>
      </c>
    </row>
    <row r="993" spans="2:2">
      <c r="B993" t="s">
        <v>1364</v>
      </c>
    </row>
    <row r="994" spans="2:2">
      <c r="B994" t="s">
        <v>1365</v>
      </c>
    </row>
    <row r="995" spans="2:2">
      <c r="B995" t="s">
        <v>1366</v>
      </c>
    </row>
    <row r="996" spans="2:2">
      <c r="B996" t="s">
        <v>1367</v>
      </c>
    </row>
    <row r="997" spans="2:2">
      <c r="B997" t="s">
        <v>1368</v>
      </c>
    </row>
    <row r="998" spans="2:2">
      <c r="B998" t="s">
        <v>1369</v>
      </c>
    </row>
    <row r="999" spans="2:2">
      <c r="B999" t="s">
        <v>1370</v>
      </c>
    </row>
    <row r="1000" spans="2:2">
      <c r="B1000" t="s">
        <v>1371</v>
      </c>
    </row>
    <row r="1001" spans="2:2">
      <c r="B1001" t="s">
        <v>1372</v>
      </c>
    </row>
    <row r="1002" spans="2:2">
      <c r="B1002" t="s">
        <v>1373</v>
      </c>
    </row>
    <row r="1003" spans="2:2">
      <c r="B1003" t="s">
        <v>1374</v>
      </c>
    </row>
    <row r="1004" spans="2:2">
      <c r="B1004" t="s">
        <v>1375</v>
      </c>
    </row>
    <row r="1005" spans="2:2">
      <c r="B1005" t="s">
        <v>1376</v>
      </c>
    </row>
    <row r="1006" spans="2:2">
      <c r="B1006" t="s">
        <v>1377</v>
      </c>
    </row>
    <row r="1007" spans="2:2">
      <c r="B1007" t="s">
        <v>1378</v>
      </c>
    </row>
    <row r="1008" spans="2:2">
      <c r="B1008" t="s">
        <v>1379</v>
      </c>
    </row>
    <row r="1009" spans="2:2">
      <c r="B1009" t="s">
        <v>1380</v>
      </c>
    </row>
    <row r="1010" spans="2:2">
      <c r="B1010" t="s">
        <v>1381</v>
      </c>
    </row>
    <row r="1011" spans="2:2">
      <c r="B1011" t="s">
        <v>1382</v>
      </c>
    </row>
    <row r="1012" spans="2:2">
      <c r="B1012" t="s">
        <v>1383</v>
      </c>
    </row>
    <row r="1013" spans="2:2">
      <c r="B1013" t="s">
        <v>1384</v>
      </c>
    </row>
    <row r="1014" spans="2:2">
      <c r="B1014" t="s">
        <v>1385</v>
      </c>
    </row>
    <row r="1015" spans="2:2">
      <c r="B1015" t="s">
        <v>1386</v>
      </c>
    </row>
    <row r="1016" spans="2:2">
      <c r="B1016" t="s">
        <v>1387</v>
      </c>
    </row>
    <row r="1017" spans="2:2">
      <c r="B1017" t="s">
        <v>1388</v>
      </c>
    </row>
    <row r="1018" spans="2:2">
      <c r="B1018" t="s">
        <v>1389</v>
      </c>
    </row>
    <row r="1019" spans="2:2">
      <c r="B1019" t="s">
        <v>1390</v>
      </c>
    </row>
    <row r="1020" spans="2:2">
      <c r="B1020" t="s">
        <v>1391</v>
      </c>
    </row>
    <row r="1021" spans="2:2">
      <c r="B1021" t="s">
        <v>1392</v>
      </c>
    </row>
    <row r="1022" spans="2:2">
      <c r="B1022" t="s">
        <v>1393</v>
      </c>
    </row>
    <row r="1023" spans="2:2">
      <c r="B1023" t="s">
        <v>1394</v>
      </c>
    </row>
    <row r="1024" spans="2:2">
      <c r="B1024" t="s">
        <v>1395</v>
      </c>
    </row>
    <row r="1025" spans="2:2">
      <c r="B1025" t="s">
        <v>1396</v>
      </c>
    </row>
    <row r="1026" spans="2:2">
      <c r="B1026" t="s">
        <v>1397</v>
      </c>
    </row>
    <row r="1027" spans="2:2">
      <c r="B1027" t="s">
        <v>1398</v>
      </c>
    </row>
    <row r="1028" spans="2:2">
      <c r="B1028" t="s">
        <v>1399</v>
      </c>
    </row>
    <row r="1029" spans="2:2">
      <c r="B1029" t="s">
        <v>1400</v>
      </c>
    </row>
    <row r="1030" spans="2:2">
      <c r="B1030" t="s">
        <v>1401</v>
      </c>
    </row>
    <row r="1031" spans="2:2">
      <c r="B1031" t="s">
        <v>1402</v>
      </c>
    </row>
    <row r="1032" spans="2:2">
      <c r="B1032" t="s">
        <v>1403</v>
      </c>
    </row>
    <row r="1033" spans="2:2">
      <c r="B1033" t="s">
        <v>1404</v>
      </c>
    </row>
    <row r="1034" spans="2:2">
      <c r="B1034" t="s">
        <v>1405</v>
      </c>
    </row>
    <row r="1035" spans="2:2">
      <c r="B1035" t="s">
        <v>1406</v>
      </c>
    </row>
    <row r="1036" spans="2:2">
      <c r="B1036" t="s">
        <v>1407</v>
      </c>
    </row>
    <row r="1037" spans="2:2">
      <c r="B1037" t="s">
        <v>1408</v>
      </c>
    </row>
    <row r="1038" spans="2:2">
      <c r="B1038" t="s">
        <v>1409</v>
      </c>
    </row>
    <row r="1039" spans="2:2">
      <c r="B1039" t="s">
        <v>1410</v>
      </c>
    </row>
    <row r="1040" spans="2:2">
      <c r="B1040" t="s">
        <v>1411</v>
      </c>
    </row>
    <row r="1041" spans="2:2">
      <c r="B1041" t="s">
        <v>1412</v>
      </c>
    </row>
    <row r="1042" spans="2:2">
      <c r="B1042" t="s">
        <v>1413</v>
      </c>
    </row>
    <row r="1043" spans="2:2">
      <c r="B1043" t="s">
        <v>1414</v>
      </c>
    </row>
    <row r="1044" spans="2:2">
      <c r="B1044" t="s">
        <v>1415</v>
      </c>
    </row>
    <row r="1045" spans="2:2">
      <c r="B1045" t="s">
        <v>1416</v>
      </c>
    </row>
    <row r="1046" spans="2:2">
      <c r="B1046" t="s">
        <v>1417</v>
      </c>
    </row>
    <row r="1047" spans="2:2">
      <c r="B1047" t="s">
        <v>1418</v>
      </c>
    </row>
    <row r="1048" spans="2:2">
      <c r="B1048" t="s">
        <v>1419</v>
      </c>
    </row>
    <row r="1049" spans="2:2">
      <c r="B1049" t="s">
        <v>1420</v>
      </c>
    </row>
    <row r="1050" spans="2:2">
      <c r="B1050" t="s">
        <v>1421</v>
      </c>
    </row>
    <row r="1051" spans="2:2">
      <c r="B1051" t="s">
        <v>1422</v>
      </c>
    </row>
    <row r="1052" spans="2:2">
      <c r="B1052" t="s">
        <v>1423</v>
      </c>
    </row>
    <row r="1053" spans="2:2">
      <c r="B1053" t="s">
        <v>1424</v>
      </c>
    </row>
    <row r="1054" spans="2:2">
      <c r="B1054" t="s">
        <v>1425</v>
      </c>
    </row>
    <row r="1055" spans="2:2">
      <c r="B1055" t="s">
        <v>1426</v>
      </c>
    </row>
    <row r="1056" spans="2:2">
      <c r="B1056" t="s">
        <v>1427</v>
      </c>
    </row>
    <row r="1057" spans="2:2">
      <c r="B1057" t="s">
        <v>1428</v>
      </c>
    </row>
    <row r="1058" spans="2:2">
      <c r="B1058" t="s">
        <v>1429</v>
      </c>
    </row>
    <row r="1059" spans="2:2">
      <c r="B1059" t="s">
        <v>1430</v>
      </c>
    </row>
    <row r="1060" spans="2:2">
      <c r="B1060" t="s">
        <v>1431</v>
      </c>
    </row>
    <row r="1061" spans="2:2">
      <c r="B1061" t="s">
        <v>1432</v>
      </c>
    </row>
    <row r="1062" spans="2:2">
      <c r="B1062" t="s">
        <v>1433</v>
      </c>
    </row>
    <row r="1063" spans="2:2">
      <c r="B1063" t="s">
        <v>1434</v>
      </c>
    </row>
    <row r="1064" spans="2:2">
      <c r="B1064" t="s">
        <v>1435</v>
      </c>
    </row>
    <row r="1065" spans="2:2">
      <c r="B1065" t="s">
        <v>1436</v>
      </c>
    </row>
    <row r="1066" spans="2:2">
      <c r="B1066" t="s">
        <v>1437</v>
      </c>
    </row>
    <row r="1067" spans="2:2">
      <c r="B1067" t="s">
        <v>1438</v>
      </c>
    </row>
    <row r="1068" spans="2:2">
      <c r="B1068" t="s">
        <v>1439</v>
      </c>
    </row>
    <row r="1069" spans="2:2">
      <c r="B1069" t="s">
        <v>1440</v>
      </c>
    </row>
    <row r="1070" spans="2:2">
      <c r="B1070" t="s">
        <v>1441</v>
      </c>
    </row>
    <row r="1071" spans="2:2">
      <c r="B1071" t="s">
        <v>1442</v>
      </c>
    </row>
    <row r="1072" spans="2:2">
      <c r="B1072" t="s">
        <v>1443</v>
      </c>
    </row>
    <row r="1073" spans="2:2">
      <c r="B1073" t="s">
        <v>1444</v>
      </c>
    </row>
    <row r="1074" spans="2:2">
      <c r="B1074" t="s">
        <v>1445</v>
      </c>
    </row>
    <row r="1075" spans="2:2">
      <c r="B1075" t="s">
        <v>1446</v>
      </c>
    </row>
    <row r="1076" spans="2:2">
      <c r="B1076" t="s">
        <v>1447</v>
      </c>
    </row>
    <row r="1077" spans="2:2">
      <c r="B1077" t="s">
        <v>1448</v>
      </c>
    </row>
    <row r="1078" spans="2:2">
      <c r="B1078" t="s">
        <v>1449</v>
      </c>
    </row>
    <row r="1079" spans="2:2">
      <c r="B1079" t="s">
        <v>1450</v>
      </c>
    </row>
    <row r="1080" spans="2:2">
      <c r="B1080" t="s">
        <v>1451</v>
      </c>
    </row>
    <row r="1081" spans="2:2">
      <c r="B1081" t="s">
        <v>1452</v>
      </c>
    </row>
    <row r="1082" spans="2:2">
      <c r="B1082" t="s">
        <v>1453</v>
      </c>
    </row>
    <row r="1083" spans="2:2">
      <c r="B1083" t="s">
        <v>1454</v>
      </c>
    </row>
    <row r="1084" spans="2:2">
      <c r="B1084" t="s">
        <v>1455</v>
      </c>
    </row>
    <row r="1085" spans="2:2">
      <c r="B1085" t="s">
        <v>1456</v>
      </c>
    </row>
    <row r="1086" spans="2:2">
      <c r="B1086" t="s">
        <v>1457</v>
      </c>
    </row>
    <row r="1087" spans="2:2">
      <c r="B1087" t="s">
        <v>1458</v>
      </c>
    </row>
    <row r="1088" spans="2:2">
      <c r="B1088" t="s">
        <v>1459</v>
      </c>
    </row>
    <row r="1089" spans="2:2">
      <c r="B1089" t="s">
        <v>1460</v>
      </c>
    </row>
    <row r="1090" spans="2:2">
      <c r="B1090" t="s">
        <v>1461</v>
      </c>
    </row>
    <row r="1091" spans="2:2">
      <c r="B1091" t="s">
        <v>1462</v>
      </c>
    </row>
    <row r="1092" spans="2:2">
      <c r="B1092" t="s">
        <v>1463</v>
      </c>
    </row>
    <row r="1093" spans="2:2">
      <c r="B1093" t="s">
        <v>1464</v>
      </c>
    </row>
    <row r="1094" spans="2:2">
      <c r="B1094" t="s">
        <v>1465</v>
      </c>
    </row>
    <row r="1095" spans="2:2">
      <c r="B1095" t="s">
        <v>1466</v>
      </c>
    </row>
    <row r="1096" spans="2:2">
      <c r="B1096" t="s">
        <v>1467</v>
      </c>
    </row>
    <row r="1097" spans="2:2">
      <c r="B1097" t="s">
        <v>1468</v>
      </c>
    </row>
    <row r="1098" spans="2:2">
      <c r="B1098" t="s">
        <v>1469</v>
      </c>
    </row>
    <row r="1099" spans="2:2">
      <c r="B1099" t="s">
        <v>1470</v>
      </c>
    </row>
    <row r="1100" spans="2:2">
      <c r="B1100" t="s">
        <v>1471</v>
      </c>
    </row>
    <row r="1101" spans="2:2">
      <c r="B1101" t="s">
        <v>1472</v>
      </c>
    </row>
    <row r="1102" spans="2:2">
      <c r="B1102" t="s">
        <v>1473</v>
      </c>
    </row>
    <row r="1103" spans="2:2">
      <c r="B1103" t="s">
        <v>1474</v>
      </c>
    </row>
    <row r="1104" spans="2:2">
      <c r="B1104" t="s">
        <v>1475</v>
      </c>
    </row>
    <row r="1105" spans="2:2">
      <c r="B1105" t="s">
        <v>1476</v>
      </c>
    </row>
    <row r="1106" spans="2:2">
      <c r="B1106" t="s">
        <v>1477</v>
      </c>
    </row>
    <row r="1107" spans="2:2">
      <c r="B1107" t="s">
        <v>1478</v>
      </c>
    </row>
    <row r="1108" spans="2:2">
      <c r="B1108" t="s">
        <v>1479</v>
      </c>
    </row>
    <row r="1109" spans="2:2">
      <c r="B1109" t="s">
        <v>1480</v>
      </c>
    </row>
    <row r="1110" spans="2:2">
      <c r="B1110" t="s">
        <v>1481</v>
      </c>
    </row>
    <row r="1111" spans="2:2">
      <c r="B1111" t="s">
        <v>1482</v>
      </c>
    </row>
    <row r="1112" spans="2:2">
      <c r="B1112" t="s">
        <v>1483</v>
      </c>
    </row>
    <row r="1113" spans="2:2">
      <c r="B1113" t="s">
        <v>1484</v>
      </c>
    </row>
    <row r="1114" spans="2:2">
      <c r="B1114" t="s">
        <v>1485</v>
      </c>
    </row>
    <row r="1115" spans="2:2">
      <c r="B1115" t="s">
        <v>1486</v>
      </c>
    </row>
    <row r="1116" spans="2:2">
      <c r="B1116" t="s">
        <v>1487</v>
      </c>
    </row>
    <row r="1117" spans="2:2">
      <c r="B1117" t="s">
        <v>1488</v>
      </c>
    </row>
    <row r="1118" spans="2:2">
      <c r="B1118" t="s">
        <v>1489</v>
      </c>
    </row>
    <row r="1119" spans="2:2">
      <c r="B1119" t="s">
        <v>1490</v>
      </c>
    </row>
    <row r="1120" spans="2:2">
      <c r="B1120" t="s">
        <v>1491</v>
      </c>
    </row>
    <row r="1121" spans="2:2">
      <c r="B1121" t="s">
        <v>1492</v>
      </c>
    </row>
    <row r="1122" spans="2:2">
      <c r="B1122" t="s">
        <v>1493</v>
      </c>
    </row>
    <row r="1123" spans="2:2">
      <c r="B1123" t="s">
        <v>1494</v>
      </c>
    </row>
    <row r="1124" spans="2:2">
      <c r="B1124" t="s">
        <v>1495</v>
      </c>
    </row>
    <row r="1125" spans="2:2">
      <c r="B1125" t="s">
        <v>1496</v>
      </c>
    </row>
    <row r="1126" spans="2:2">
      <c r="B1126" t="s">
        <v>1497</v>
      </c>
    </row>
    <row r="1127" spans="2:2">
      <c r="B1127" t="s">
        <v>1498</v>
      </c>
    </row>
    <row r="1128" spans="2:2">
      <c r="B1128" t="s">
        <v>1499</v>
      </c>
    </row>
    <row r="1129" spans="2:2">
      <c r="B1129" t="s">
        <v>1500</v>
      </c>
    </row>
    <row r="1130" spans="2:2">
      <c r="B1130" t="s">
        <v>1501</v>
      </c>
    </row>
    <row r="1131" spans="2:2">
      <c r="B1131" t="s">
        <v>1502</v>
      </c>
    </row>
    <row r="1132" spans="2:2">
      <c r="B1132" t="s">
        <v>1503</v>
      </c>
    </row>
    <row r="1133" spans="2:2">
      <c r="B1133" t="s">
        <v>1504</v>
      </c>
    </row>
    <row r="1134" spans="2:2">
      <c r="B1134" t="s">
        <v>1505</v>
      </c>
    </row>
    <row r="1135" spans="2:2">
      <c r="B1135" t="s">
        <v>1506</v>
      </c>
    </row>
    <row r="1136" spans="2:2">
      <c r="B1136" t="s">
        <v>1507</v>
      </c>
    </row>
    <row r="1137" spans="2:2">
      <c r="B1137" t="s">
        <v>1508</v>
      </c>
    </row>
    <row r="1138" spans="2:2">
      <c r="B1138" t="s">
        <v>1509</v>
      </c>
    </row>
    <row r="1139" spans="2:2">
      <c r="B1139" t="s">
        <v>1510</v>
      </c>
    </row>
    <row r="1140" spans="2:2">
      <c r="B1140" t="s">
        <v>1511</v>
      </c>
    </row>
    <row r="1141" spans="2:2">
      <c r="B1141" t="s">
        <v>1512</v>
      </c>
    </row>
    <row r="1142" spans="2:2">
      <c r="B1142" t="s">
        <v>1513</v>
      </c>
    </row>
    <row r="1143" spans="2:2">
      <c r="B1143" t="s">
        <v>1514</v>
      </c>
    </row>
    <row r="1144" spans="2:2">
      <c r="B1144" t="s">
        <v>1515</v>
      </c>
    </row>
    <row r="1145" spans="2:2">
      <c r="B1145" t="s">
        <v>1516</v>
      </c>
    </row>
    <row r="1146" spans="2:2">
      <c r="B1146" t="s">
        <v>1517</v>
      </c>
    </row>
    <row r="1147" spans="2:2">
      <c r="B1147" t="s">
        <v>1518</v>
      </c>
    </row>
    <row r="1148" spans="2:2">
      <c r="B1148" t="s">
        <v>1519</v>
      </c>
    </row>
    <row r="1149" spans="2:2">
      <c r="B1149" t="s">
        <v>1520</v>
      </c>
    </row>
    <row r="1150" spans="2:2">
      <c r="B1150" t="s">
        <v>1521</v>
      </c>
    </row>
    <row r="1151" spans="2:2">
      <c r="B1151" t="s">
        <v>1522</v>
      </c>
    </row>
    <row r="1152" spans="2:2">
      <c r="B1152" t="s">
        <v>1523</v>
      </c>
    </row>
    <row r="1153" spans="2:2">
      <c r="B1153" t="s">
        <v>1524</v>
      </c>
    </row>
    <row r="1154" spans="2:2">
      <c r="B1154" t="s">
        <v>1525</v>
      </c>
    </row>
    <row r="1155" spans="2:2">
      <c r="B1155" t="s">
        <v>1526</v>
      </c>
    </row>
    <row r="1156" spans="2:2">
      <c r="B1156" t="s">
        <v>1527</v>
      </c>
    </row>
    <row r="1157" spans="2:2">
      <c r="B1157" t="s">
        <v>1528</v>
      </c>
    </row>
    <row r="1158" spans="2:2">
      <c r="B1158" t="s">
        <v>1529</v>
      </c>
    </row>
    <row r="1159" spans="2:2">
      <c r="B1159" t="s">
        <v>1530</v>
      </c>
    </row>
    <row r="1160" spans="2:2">
      <c r="B1160" t="s">
        <v>1531</v>
      </c>
    </row>
    <row r="1161" spans="2:2">
      <c r="B1161" t="s">
        <v>1532</v>
      </c>
    </row>
    <row r="1162" spans="2:2">
      <c r="B1162" t="s">
        <v>1533</v>
      </c>
    </row>
    <row r="1163" spans="2:2">
      <c r="B1163" t="s">
        <v>1534</v>
      </c>
    </row>
    <row r="1164" spans="2:2">
      <c r="B1164" t="s">
        <v>1535</v>
      </c>
    </row>
    <row r="1165" spans="2:2">
      <c r="B1165" t="s">
        <v>1536</v>
      </c>
    </row>
    <row r="1166" spans="2:2">
      <c r="B1166" t="s">
        <v>1537</v>
      </c>
    </row>
    <row r="1167" spans="2:2">
      <c r="B1167" t="s">
        <v>1538</v>
      </c>
    </row>
    <row r="1168" spans="2:2">
      <c r="B1168" t="s">
        <v>1539</v>
      </c>
    </row>
    <row r="1169" spans="2:2">
      <c r="B1169" t="s">
        <v>1540</v>
      </c>
    </row>
    <row r="1170" spans="2:2">
      <c r="B1170" t="s">
        <v>1541</v>
      </c>
    </row>
    <row r="1171" spans="2:2">
      <c r="B1171" t="s">
        <v>1542</v>
      </c>
    </row>
    <row r="1172" spans="2:2">
      <c r="B1172" t="s">
        <v>1543</v>
      </c>
    </row>
    <row r="1173" spans="2:2">
      <c r="B1173" t="s">
        <v>1544</v>
      </c>
    </row>
    <row r="1174" spans="2:2">
      <c r="B1174" t="s">
        <v>1545</v>
      </c>
    </row>
    <row r="1175" spans="2:2">
      <c r="B1175" t="s">
        <v>1546</v>
      </c>
    </row>
    <row r="1176" spans="2:2">
      <c r="B1176" t="s">
        <v>1547</v>
      </c>
    </row>
    <row r="1177" spans="2:2">
      <c r="B1177" t="s">
        <v>1548</v>
      </c>
    </row>
    <row r="1178" spans="2:2">
      <c r="B1178" t="s">
        <v>1549</v>
      </c>
    </row>
    <row r="1179" spans="2:2">
      <c r="B1179" t="s">
        <v>1550</v>
      </c>
    </row>
    <row r="1180" spans="2:2">
      <c r="B1180" t="s">
        <v>1551</v>
      </c>
    </row>
    <row r="1181" spans="2:2">
      <c r="B1181" t="s">
        <v>1552</v>
      </c>
    </row>
    <row r="1182" spans="2:2">
      <c r="B1182" t="s">
        <v>1553</v>
      </c>
    </row>
    <row r="1183" spans="2:2">
      <c r="B1183" t="s">
        <v>1554</v>
      </c>
    </row>
    <row r="1184" spans="2:2">
      <c r="B1184" t="s">
        <v>1555</v>
      </c>
    </row>
    <row r="1185" spans="2:2">
      <c r="B1185" t="s">
        <v>1556</v>
      </c>
    </row>
    <row r="1186" spans="2:2">
      <c r="B1186" t="s">
        <v>1557</v>
      </c>
    </row>
    <row r="1187" spans="2:2">
      <c r="B1187" t="s">
        <v>1558</v>
      </c>
    </row>
    <row r="1188" spans="2:2">
      <c r="B1188" t="s">
        <v>1559</v>
      </c>
    </row>
    <row r="1189" spans="2:2">
      <c r="B1189" t="s">
        <v>1560</v>
      </c>
    </row>
    <row r="1190" spans="2:2">
      <c r="B1190" t="s">
        <v>1561</v>
      </c>
    </row>
    <row r="1191" spans="2:2">
      <c r="B1191" t="s">
        <v>1562</v>
      </c>
    </row>
    <row r="1192" spans="2:2">
      <c r="B1192" t="s">
        <v>1563</v>
      </c>
    </row>
    <row r="1193" spans="2:2">
      <c r="B1193" t="s">
        <v>1564</v>
      </c>
    </row>
    <row r="1194" spans="2:2">
      <c r="B1194" t="s">
        <v>1565</v>
      </c>
    </row>
    <row r="1195" spans="2:2">
      <c r="B1195" t="s">
        <v>1566</v>
      </c>
    </row>
    <row r="1196" spans="2:2">
      <c r="B1196" t="s">
        <v>1567</v>
      </c>
    </row>
    <row r="1197" spans="2:2">
      <c r="B1197" t="s">
        <v>1568</v>
      </c>
    </row>
    <row r="1198" spans="2:2">
      <c r="B1198" t="s">
        <v>1569</v>
      </c>
    </row>
    <row r="1199" spans="2:2">
      <c r="B1199" t="s">
        <v>1570</v>
      </c>
    </row>
    <row r="1200" spans="2:2">
      <c r="B1200" t="s">
        <v>1571</v>
      </c>
    </row>
    <row r="1201" spans="2:2">
      <c r="B1201" t="s">
        <v>1572</v>
      </c>
    </row>
    <row r="1202" spans="2:2">
      <c r="B1202" t="s">
        <v>1573</v>
      </c>
    </row>
    <row r="1203" spans="2:2">
      <c r="B1203" t="s">
        <v>1574</v>
      </c>
    </row>
    <row r="1204" spans="2:2">
      <c r="B1204" t="s">
        <v>1575</v>
      </c>
    </row>
    <row r="1205" spans="2:2">
      <c r="B1205" t="s">
        <v>1576</v>
      </c>
    </row>
    <row r="1206" spans="2:2">
      <c r="B1206" t="s">
        <v>1577</v>
      </c>
    </row>
    <row r="1207" spans="2:2">
      <c r="B1207" t="s">
        <v>1578</v>
      </c>
    </row>
    <row r="1208" spans="2:2">
      <c r="B1208" t="s">
        <v>1579</v>
      </c>
    </row>
    <row r="1209" spans="2:2">
      <c r="B1209" t="s">
        <v>1580</v>
      </c>
    </row>
    <row r="1210" spans="2:2">
      <c r="B1210" t="s">
        <v>1581</v>
      </c>
    </row>
    <row r="1211" spans="2:2">
      <c r="B1211" t="s">
        <v>1582</v>
      </c>
    </row>
    <row r="1212" spans="2:2">
      <c r="B1212" t="s">
        <v>1583</v>
      </c>
    </row>
    <row r="1213" spans="2:2">
      <c r="B1213" t="s">
        <v>1584</v>
      </c>
    </row>
    <row r="1214" spans="2:2">
      <c r="B1214" t="s">
        <v>1585</v>
      </c>
    </row>
    <row r="1215" spans="2:2">
      <c r="B1215" t="s">
        <v>1586</v>
      </c>
    </row>
    <row r="1216" spans="2:2">
      <c r="B1216" t="s">
        <v>1587</v>
      </c>
    </row>
    <row r="1217" spans="2:2">
      <c r="B1217" t="s">
        <v>1588</v>
      </c>
    </row>
    <row r="1218" spans="2:2">
      <c r="B1218" t="s">
        <v>1589</v>
      </c>
    </row>
    <row r="1219" spans="2:2">
      <c r="B1219" t="s">
        <v>1590</v>
      </c>
    </row>
    <row r="1220" spans="2:2">
      <c r="B1220" t="s">
        <v>1591</v>
      </c>
    </row>
    <row r="1221" spans="2:2">
      <c r="B1221" t="s">
        <v>1592</v>
      </c>
    </row>
    <row r="1222" spans="2:2">
      <c r="B1222" t="s">
        <v>1593</v>
      </c>
    </row>
    <row r="1223" spans="2:2">
      <c r="B1223" t="s">
        <v>1594</v>
      </c>
    </row>
    <row r="1224" spans="2:2">
      <c r="B1224" t="s">
        <v>1595</v>
      </c>
    </row>
    <row r="1225" spans="2:2">
      <c r="B1225" t="s">
        <v>1596</v>
      </c>
    </row>
    <row r="1226" spans="2:2">
      <c r="B1226" t="s">
        <v>1597</v>
      </c>
    </row>
    <row r="1227" spans="2:2">
      <c r="B1227" t="s">
        <v>1598</v>
      </c>
    </row>
    <row r="1228" spans="2:2">
      <c r="B1228" t="s">
        <v>1599</v>
      </c>
    </row>
    <row r="1229" spans="2:2">
      <c r="B1229" t="s">
        <v>1600</v>
      </c>
    </row>
    <row r="1230" spans="2:2">
      <c r="B1230" t="s">
        <v>1601</v>
      </c>
    </row>
    <row r="1231" spans="2:2">
      <c r="B1231" t="s">
        <v>1602</v>
      </c>
    </row>
    <row r="1232" spans="2:2">
      <c r="B1232" t="s">
        <v>1603</v>
      </c>
    </row>
    <row r="1233" spans="2:2">
      <c r="B1233" t="s">
        <v>1604</v>
      </c>
    </row>
    <row r="1234" spans="2:2">
      <c r="B1234" t="s">
        <v>1605</v>
      </c>
    </row>
    <row r="1235" spans="2:2">
      <c r="B1235" t="s">
        <v>1606</v>
      </c>
    </row>
    <row r="1236" spans="2:2">
      <c r="B1236" t="s">
        <v>1607</v>
      </c>
    </row>
    <row r="1237" spans="2:2">
      <c r="B1237" t="s">
        <v>1608</v>
      </c>
    </row>
    <row r="1238" spans="2:2">
      <c r="B1238" t="s">
        <v>1609</v>
      </c>
    </row>
    <row r="1239" spans="2:2">
      <c r="B1239" t="s">
        <v>1610</v>
      </c>
    </row>
    <row r="1240" spans="2:2">
      <c r="B1240" t="s">
        <v>1611</v>
      </c>
    </row>
    <row r="1241" spans="2:2">
      <c r="B1241" t="s">
        <v>1612</v>
      </c>
    </row>
    <row r="1242" spans="2:2">
      <c r="B1242" t="s">
        <v>1613</v>
      </c>
    </row>
    <row r="1243" spans="2:2">
      <c r="B1243" t="s">
        <v>1614</v>
      </c>
    </row>
    <row r="1244" spans="2:2">
      <c r="B1244" t="s">
        <v>1615</v>
      </c>
    </row>
    <row r="1245" spans="2:2">
      <c r="B1245" t="s">
        <v>1616</v>
      </c>
    </row>
    <row r="1246" spans="2:2">
      <c r="B1246" t="s">
        <v>1617</v>
      </c>
    </row>
    <row r="1247" spans="2:2">
      <c r="B1247" t="s">
        <v>1618</v>
      </c>
    </row>
    <row r="1248" spans="2:2">
      <c r="B1248" t="s">
        <v>1619</v>
      </c>
    </row>
    <row r="1249" spans="2:2">
      <c r="B1249" t="s">
        <v>1620</v>
      </c>
    </row>
    <row r="1250" spans="2:2">
      <c r="B1250" t="s">
        <v>1621</v>
      </c>
    </row>
    <row r="1251" spans="2:2">
      <c r="B1251" t="s">
        <v>1622</v>
      </c>
    </row>
    <row r="1252" spans="2:2">
      <c r="B1252" t="s">
        <v>1623</v>
      </c>
    </row>
    <row r="1253" spans="2:2">
      <c r="B1253" t="s">
        <v>1624</v>
      </c>
    </row>
    <row r="1254" spans="2:2">
      <c r="B1254" t="s">
        <v>1625</v>
      </c>
    </row>
    <row r="1255" spans="2:2">
      <c r="B1255" t="s">
        <v>1626</v>
      </c>
    </row>
    <row r="1256" spans="2:2">
      <c r="B1256" t="s">
        <v>1627</v>
      </c>
    </row>
    <row r="1257" spans="2:2">
      <c r="B1257" t="s">
        <v>1628</v>
      </c>
    </row>
    <row r="1258" spans="2:2">
      <c r="B1258" t="s">
        <v>1629</v>
      </c>
    </row>
    <row r="1259" spans="2:2">
      <c r="B1259" t="s">
        <v>1630</v>
      </c>
    </row>
    <row r="1260" spans="2:2">
      <c r="B1260" t="s">
        <v>1631</v>
      </c>
    </row>
    <row r="1261" spans="2:2">
      <c r="B1261" t="s">
        <v>1632</v>
      </c>
    </row>
    <row r="1262" spans="2:2">
      <c r="B1262" t="s">
        <v>1633</v>
      </c>
    </row>
    <row r="1263" spans="2:2">
      <c r="B1263" t="s">
        <v>1634</v>
      </c>
    </row>
    <row r="1264" spans="2:2">
      <c r="B1264" t="s">
        <v>1635</v>
      </c>
    </row>
    <row r="1265" spans="2:2">
      <c r="B1265" t="s">
        <v>1636</v>
      </c>
    </row>
    <row r="1266" spans="2:2">
      <c r="B1266" t="s">
        <v>1637</v>
      </c>
    </row>
    <row r="1267" spans="2:2">
      <c r="B1267" t="s">
        <v>1638</v>
      </c>
    </row>
    <row r="1268" spans="2:2">
      <c r="B1268" t="s">
        <v>1639</v>
      </c>
    </row>
    <row r="1269" spans="2:2">
      <c r="B1269" t="s">
        <v>1640</v>
      </c>
    </row>
    <row r="1270" spans="2:2">
      <c r="B1270" t="s">
        <v>1641</v>
      </c>
    </row>
    <row r="1271" spans="2:2">
      <c r="B1271" t="s">
        <v>1642</v>
      </c>
    </row>
    <row r="1272" spans="2:2">
      <c r="B1272" t="s">
        <v>1643</v>
      </c>
    </row>
    <row r="1273" spans="2:2">
      <c r="B1273" t="s">
        <v>1644</v>
      </c>
    </row>
    <row r="1274" spans="2:2">
      <c r="B1274" t="s">
        <v>1645</v>
      </c>
    </row>
    <row r="1275" spans="2:2">
      <c r="B1275" t="s">
        <v>1646</v>
      </c>
    </row>
    <row r="1276" spans="2:2">
      <c r="B1276" t="s">
        <v>1647</v>
      </c>
    </row>
    <row r="1277" spans="2:2">
      <c r="B1277" t="s">
        <v>1648</v>
      </c>
    </row>
    <row r="1278" spans="2:2">
      <c r="B1278" t="s">
        <v>1649</v>
      </c>
    </row>
    <row r="1279" spans="2:2">
      <c r="B1279" t="s">
        <v>1650</v>
      </c>
    </row>
    <row r="1280" spans="2:2">
      <c r="B1280" t="s">
        <v>1651</v>
      </c>
    </row>
    <row r="1281" spans="2:2">
      <c r="B1281" t="s">
        <v>1652</v>
      </c>
    </row>
    <row r="1282" spans="2:2">
      <c r="B1282" t="s">
        <v>1653</v>
      </c>
    </row>
    <row r="1283" spans="2:2">
      <c r="B1283" t="s">
        <v>1654</v>
      </c>
    </row>
    <row r="1284" spans="2:2">
      <c r="B1284" t="s">
        <v>1655</v>
      </c>
    </row>
    <row r="1285" spans="2:2">
      <c r="B1285" t="s">
        <v>1656</v>
      </c>
    </row>
    <row r="1286" spans="2:2">
      <c r="B1286" t="s">
        <v>1657</v>
      </c>
    </row>
    <row r="1287" spans="2:2">
      <c r="B1287" t="s">
        <v>1658</v>
      </c>
    </row>
    <row r="1288" spans="2:2">
      <c r="B1288" t="s">
        <v>1659</v>
      </c>
    </row>
    <row r="1289" spans="2:2">
      <c r="B1289" t="s">
        <v>1660</v>
      </c>
    </row>
    <row r="1290" spans="2:2">
      <c r="B1290" t="s">
        <v>1661</v>
      </c>
    </row>
    <row r="1291" spans="2:2">
      <c r="B1291" t="s">
        <v>1662</v>
      </c>
    </row>
    <row r="1292" spans="2:2">
      <c r="B1292" t="s">
        <v>1663</v>
      </c>
    </row>
    <row r="1293" spans="2:2">
      <c r="B1293" t="s">
        <v>1664</v>
      </c>
    </row>
    <row r="1294" spans="2:2">
      <c r="B1294" t="s">
        <v>1665</v>
      </c>
    </row>
    <row r="1295" spans="2:2">
      <c r="B1295" t="s">
        <v>1666</v>
      </c>
    </row>
    <row r="1296" spans="2:2">
      <c r="B1296" t="s">
        <v>1667</v>
      </c>
    </row>
    <row r="1297" spans="2:2">
      <c r="B1297" t="s">
        <v>1668</v>
      </c>
    </row>
    <row r="1298" spans="2:2">
      <c r="B1298" t="s">
        <v>1669</v>
      </c>
    </row>
    <row r="1299" spans="2:2">
      <c r="B1299" t="s">
        <v>1670</v>
      </c>
    </row>
    <row r="1300" spans="2:2">
      <c r="B1300" t="s">
        <v>1671</v>
      </c>
    </row>
    <row r="1301" spans="2:2">
      <c r="B1301" t="s">
        <v>1672</v>
      </c>
    </row>
    <row r="1302" spans="2:2">
      <c r="B1302" t="s">
        <v>1673</v>
      </c>
    </row>
    <row r="1303" spans="2:2">
      <c r="B1303" t="s">
        <v>1674</v>
      </c>
    </row>
    <row r="1304" spans="2:2">
      <c r="B1304" t="s">
        <v>1675</v>
      </c>
    </row>
    <row r="1305" spans="2:2">
      <c r="B1305" t="s">
        <v>1676</v>
      </c>
    </row>
    <row r="1306" spans="2:2">
      <c r="B1306" t="s">
        <v>1677</v>
      </c>
    </row>
    <row r="1307" spans="2:2">
      <c r="B1307" t="s">
        <v>1678</v>
      </c>
    </row>
    <row r="1308" spans="2:2">
      <c r="B1308" t="s">
        <v>1679</v>
      </c>
    </row>
    <row r="1309" spans="2:2">
      <c r="B1309" t="s">
        <v>1680</v>
      </c>
    </row>
    <row r="1310" spans="2:2">
      <c r="B1310" t="s">
        <v>1681</v>
      </c>
    </row>
    <row r="1311" spans="2:2">
      <c r="B1311" t="s">
        <v>1682</v>
      </c>
    </row>
    <row r="1312" spans="2:2">
      <c r="B1312" t="s">
        <v>1683</v>
      </c>
    </row>
    <row r="1313" spans="2:2">
      <c r="B1313" t="s">
        <v>1684</v>
      </c>
    </row>
    <row r="1314" spans="2:2">
      <c r="B1314" t="s">
        <v>1685</v>
      </c>
    </row>
    <row r="1315" spans="2:2">
      <c r="B1315" t="s">
        <v>1686</v>
      </c>
    </row>
    <row r="1316" spans="2:2">
      <c r="B1316" t="s">
        <v>1687</v>
      </c>
    </row>
    <row r="1317" spans="2:2">
      <c r="B1317" t="s">
        <v>1688</v>
      </c>
    </row>
    <row r="1318" spans="2:2">
      <c r="B1318" t="s">
        <v>1689</v>
      </c>
    </row>
    <row r="1319" spans="2:2">
      <c r="B1319" t="s">
        <v>1690</v>
      </c>
    </row>
    <row r="1320" spans="2:2">
      <c r="B1320" t="s">
        <v>1691</v>
      </c>
    </row>
    <row r="1321" spans="2:2">
      <c r="B1321" t="s">
        <v>1692</v>
      </c>
    </row>
    <row r="1322" spans="2:2">
      <c r="B1322" t="s">
        <v>1693</v>
      </c>
    </row>
    <row r="1323" spans="2:2">
      <c r="B1323" t="s">
        <v>1694</v>
      </c>
    </row>
    <row r="1324" spans="2:2">
      <c r="B1324" t="s">
        <v>1695</v>
      </c>
    </row>
    <row r="1325" spans="2:2">
      <c r="B1325" t="s">
        <v>1696</v>
      </c>
    </row>
    <row r="1326" spans="2:2">
      <c r="B1326" t="s">
        <v>1697</v>
      </c>
    </row>
    <row r="1327" spans="2:2">
      <c r="B1327" t="s">
        <v>1698</v>
      </c>
    </row>
    <row r="1328" spans="2:2">
      <c r="B1328" t="s">
        <v>1699</v>
      </c>
    </row>
    <row r="1329" spans="2:2">
      <c r="B1329" t="s">
        <v>1700</v>
      </c>
    </row>
    <row r="1330" spans="2:2">
      <c r="B1330" t="s">
        <v>1701</v>
      </c>
    </row>
    <row r="1331" spans="2:2">
      <c r="B1331" t="s">
        <v>1702</v>
      </c>
    </row>
    <row r="1332" spans="2:2">
      <c r="B1332" t="s">
        <v>1703</v>
      </c>
    </row>
    <row r="1333" spans="2:2">
      <c r="B1333" t="s">
        <v>1704</v>
      </c>
    </row>
    <row r="1334" spans="2:2">
      <c r="B1334" t="s">
        <v>1705</v>
      </c>
    </row>
    <row r="1335" spans="2:2">
      <c r="B1335" t="s">
        <v>1706</v>
      </c>
    </row>
    <row r="1336" spans="2:2">
      <c r="B1336" t="s">
        <v>1707</v>
      </c>
    </row>
    <row r="1337" spans="2:2">
      <c r="B1337" t="s">
        <v>1708</v>
      </c>
    </row>
    <row r="1338" spans="2:2">
      <c r="B1338" t="s">
        <v>1709</v>
      </c>
    </row>
    <row r="1339" spans="2:2">
      <c r="B1339" t="s">
        <v>1710</v>
      </c>
    </row>
    <row r="1340" spans="2:2">
      <c r="B1340" t="s">
        <v>1711</v>
      </c>
    </row>
    <row r="1341" spans="2:2">
      <c r="B1341" t="s">
        <v>1712</v>
      </c>
    </row>
    <row r="1342" spans="2:2">
      <c r="B1342" t="s">
        <v>1713</v>
      </c>
    </row>
    <row r="1343" spans="2:2">
      <c r="B1343" t="s">
        <v>1714</v>
      </c>
    </row>
    <row r="1344" spans="2:2">
      <c r="B1344" t="s">
        <v>1715</v>
      </c>
    </row>
    <row r="1345" spans="2:2">
      <c r="B1345" t="s">
        <v>1716</v>
      </c>
    </row>
    <row r="1346" spans="2:2">
      <c r="B1346" t="s">
        <v>1717</v>
      </c>
    </row>
    <row r="1347" spans="2:2">
      <c r="B1347" t="s">
        <v>1718</v>
      </c>
    </row>
    <row r="1348" spans="2:2">
      <c r="B1348" t="s">
        <v>1719</v>
      </c>
    </row>
    <row r="1349" spans="2:2">
      <c r="B1349" t="s">
        <v>1720</v>
      </c>
    </row>
    <row r="1350" spans="2:2">
      <c r="B1350" t="s">
        <v>1721</v>
      </c>
    </row>
    <row r="1351" spans="2:2">
      <c r="B1351" t="s">
        <v>1722</v>
      </c>
    </row>
    <row r="1352" spans="2:2">
      <c r="B1352" t="s">
        <v>1723</v>
      </c>
    </row>
    <row r="1353" spans="2:2">
      <c r="B1353" t="s">
        <v>1724</v>
      </c>
    </row>
    <row r="1354" spans="2:2">
      <c r="B1354" t="s">
        <v>1725</v>
      </c>
    </row>
    <row r="1355" spans="2:2">
      <c r="B1355" t="s">
        <v>1726</v>
      </c>
    </row>
    <row r="1356" spans="2:2">
      <c r="B1356" t="s">
        <v>1727</v>
      </c>
    </row>
    <row r="1357" spans="2:2">
      <c r="B1357" t="s">
        <v>1728</v>
      </c>
    </row>
    <row r="1358" spans="2:2">
      <c r="B1358" t="s">
        <v>1729</v>
      </c>
    </row>
    <row r="1359" spans="2:2">
      <c r="B1359" t="s">
        <v>1730</v>
      </c>
    </row>
    <row r="1360" spans="2:2">
      <c r="B1360" t="s">
        <v>1731</v>
      </c>
    </row>
    <row r="1361" spans="2:2">
      <c r="B1361" t="s">
        <v>1732</v>
      </c>
    </row>
    <row r="1362" spans="2:2">
      <c r="B1362" t="s">
        <v>1733</v>
      </c>
    </row>
    <row r="1363" spans="2:2">
      <c r="B1363" t="s">
        <v>1734</v>
      </c>
    </row>
    <row r="1364" spans="2:2">
      <c r="B1364" t="s">
        <v>1735</v>
      </c>
    </row>
    <row r="1365" spans="2:2">
      <c r="B1365" t="s">
        <v>1736</v>
      </c>
    </row>
    <row r="1366" spans="2:2">
      <c r="B1366" t="s">
        <v>1737</v>
      </c>
    </row>
    <row r="1367" spans="2:2">
      <c r="B1367" t="s">
        <v>1738</v>
      </c>
    </row>
    <row r="1368" spans="2:2">
      <c r="B1368" t="s">
        <v>1739</v>
      </c>
    </row>
    <row r="1369" spans="2:2">
      <c r="B1369" t="s">
        <v>1740</v>
      </c>
    </row>
    <row r="1370" spans="2:2">
      <c r="B1370" t="s">
        <v>1741</v>
      </c>
    </row>
    <row r="1371" spans="2:2">
      <c r="B1371" t="s">
        <v>1742</v>
      </c>
    </row>
    <row r="1372" spans="2:2">
      <c r="B1372" t="s">
        <v>1743</v>
      </c>
    </row>
    <row r="1373" spans="2:2">
      <c r="B1373" t="s">
        <v>1744</v>
      </c>
    </row>
    <row r="1374" spans="2:2">
      <c r="B1374" t="s">
        <v>1745</v>
      </c>
    </row>
    <row r="1375" spans="2:2">
      <c r="B1375" t="s">
        <v>1746</v>
      </c>
    </row>
    <row r="1376" spans="2:2">
      <c r="B1376" t="s">
        <v>1747</v>
      </c>
    </row>
    <row r="1377" spans="2:2">
      <c r="B1377" t="s">
        <v>1748</v>
      </c>
    </row>
    <row r="1378" spans="2:2">
      <c r="B1378" t="s">
        <v>1749</v>
      </c>
    </row>
    <row r="1379" spans="2:2">
      <c r="B1379" t="s">
        <v>1750</v>
      </c>
    </row>
    <row r="1380" spans="2:2">
      <c r="B1380" t="s">
        <v>1751</v>
      </c>
    </row>
    <row r="1381" spans="2:2">
      <c r="B1381" t="s">
        <v>1752</v>
      </c>
    </row>
    <row r="1382" spans="2:2">
      <c r="B1382" t="s">
        <v>1753</v>
      </c>
    </row>
    <row r="1383" spans="2:2">
      <c r="B1383" t="s">
        <v>1754</v>
      </c>
    </row>
    <row r="1384" spans="2:2">
      <c r="B1384" t="s">
        <v>1755</v>
      </c>
    </row>
    <row r="1385" spans="2:2">
      <c r="B1385" t="s">
        <v>1756</v>
      </c>
    </row>
    <row r="1386" spans="2:2">
      <c r="B1386" t="s">
        <v>1757</v>
      </c>
    </row>
    <row r="1387" spans="2:2">
      <c r="B1387" t="s">
        <v>1758</v>
      </c>
    </row>
    <row r="1388" spans="2:2">
      <c r="B1388" t="s">
        <v>1759</v>
      </c>
    </row>
    <row r="1389" spans="2:2">
      <c r="B1389" t="s">
        <v>1760</v>
      </c>
    </row>
    <row r="1390" spans="2:2">
      <c r="B1390" t="s">
        <v>1761</v>
      </c>
    </row>
    <row r="1391" spans="2:2">
      <c r="B1391" t="s">
        <v>1762</v>
      </c>
    </row>
    <row r="1392" spans="2:2">
      <c r="B1392" t="s">
        <v>1763</v>
      </c>
    </row>
    <row r="1393" spans="2:2">
      <c r="B1393" t="s">
        <v>1764</v>
      </c>
    </row>
    <row r="1394" spans="2:2">
      <c r="B1394" t="s">
        <v>1765</v>
      </c>
    </row>
    <row r="1395" spans="2:2">
      <c r="B1395" t="s">
        <v>1766</v>
      </c>
    </row>
    <row r="1396" spans="2:2">
      <c r="B1396" t="s">
        <v>1767</v>
      </c>
    </row>
    <row r="1397" spans="2:2">
      <c r="B1397" t="s">
        <v>1768</v>
      </c>
    </row>
    <row r="1398" spans="2:2">
      <c r="B1398" t="s">
        <v>1769</v>
      </c>
    </row>
    <row r="1399" spans="2:2">
      <c r="B1399" t="s">
        <v>1770</v>
      </c>
    </row>
    <row r="1400" spans="2:2">
      <c r="B1400" t="s">
        <v>1771</v>
      </c>
    </row>
    <row r="1401" spans="2:2">
      <c r="B1401" t="s">
        <v>1772</v>
      </c>
    </row>
    <row r="1402" spans="2:2">
      <c r="B1402" t="s">
        <v>1773</v>
      </c>
    </row>
    <row r="1403" spans="2:2">
      <c r="B1403" t="s">
        <v>1774</v>
      </c>
    </row>
    <row r="1404" spans="2:2">
      <c r="B1404" t="s">
        <v>1775</v>
      </c>
    </row>
    <row r="1405" spans="2:2">
      <c r="B1405" t="s">
        <v>1776</v>
      </c>
    </row>
    <row r="1406" spans="2:2">
      <c r="B1406" t="s">
        <v>1777</v>
      </c>
    </row>
    <row r="1407" spans="2:2">
      <c r="B1407" t="s">
        <v>1778</v>
      </c>
    </row>
    <row r="1408" spans="2:2">
      <c r="B1408" t="s">
        <v>1779</v>
      </c>
    </row>
    <row r="1409" spans="2:2">
      <c r="B1409" t="s">
        <v>1780</v>
      </c>
    </row>
    <row r="1410" spans="2:2">
      <c r="B1410" t="s">
        <v>1781</v>
      </c>
    </row>
    <row r="1411" spans="2:2">
      <c r="B1411" t="s">
        <v>1782</v>
      </c>
    </row>
    <row r="1412" spans="2:2">
      <c r="B1412" t="s">
        <v>1783</v>
      </c>
    </row>
    <row r="1413" spans="2:2">
      <c r="B1413" t="s">
        <v>1784</v>
      </c>
    </row>
    <row r="1414" spans="2:2">
      <c r="B1414" t="s">
        <v>1785</v>
      </c>
    </row>
    <row r="1415" spans="2:2">
      <c r="B1415" t="s">
        <v>1786</v>
      </c>
    </row>
    <row r="1416" spans="2:2">
      <c r="B1416" t="s">
        <v>1787</v>
      </c>
    </row>
    <row r="1417" spans="2:2">
      <c r="B1417" t="s">
        <v>1788</v>
      </c>
    </row>
    <row r="1418" spans="2:2">
      <c r="B1418" t="s">
        <v>1789</v>
      </c>
    </row>
    <row r="1419" spans="2:2">
      <c r="B1419" t="s">
        <v>1790</v>
      </c>
    </row>
    <row r="1420" spans="2:2">
      <c r="B1420" t="s">
        <v>1791</v>
      </c>
    </row>
    <row r="1421" spans="2:2">
      <c r="B1421" t="s">
        <v>1792</v>
      </c>
    </row>
    <row r="1422" spans="2:2">
      <c r="B1422" t="s">
        <v>1793</v>
      </c>
    </row>
    <row r="1423" spans="2:2">
      <c r="B1423" t="s">
        <v>1794</v>
      </c>
    </row>
    <row r="1424" spans="2:2">
      <c r="B1424" t="s">
        <v>1795</v>
      </c>
    </row>
    <row r="1425" spans="2:2">
      <c r="B1425" t="s">
        <v>1796</v>
      </c>
    </row>
    <row r="1426" spans="2:2">
      <c r="B1426" t="s">
        <v>1797</v>
      </c>
    </row>
    <row r="1427" spans="2:2">
      <c r="B1427" t="s">
        <v>1798</v>
      </c>
    </row>
    <row r="1428" spans="2:2">
      <c r="B1428" t="s">
        <v>1799</v>
      </c>
    </row>
    <row r="1429" spans="2:2">
      <c r="B1429" t="s">
        <v>1800</v>
      </c>
    </row>
    <row r="1430" spans="2:2">
      <c r="B1430" t="s">
        <v>1801</v>
      </c>
    </row>
    <row r="1431" spans="2:2">
      <c r="B1431" t="s">
        <v>1802</v>
      </c>
    </row>
    <row r="1432" spans="2:2">
      <c r="B1432" t="s">
        <v>1803</v>
      </c>
    </row>
    <row r="1433" spans="2:2">
      <c r="B1433" t="s">
        <v>1804</v>
      </c>
    </row>
    <row r="1434" spans="2:2">
      <c r="B1434" t="s">
        <v>1805</v>
      </c>
    </row>
    <row r="1435" spans="2:2">
      <c r="B1435" t="s">
        <v>1806</v>
      </c>
    </row>
    <row r="1436" spans="2:2">
      <c r="B1436" t="s">
        <v>1807</v>
      </c>
    </row>
    <row r="1437" spans="2:2">
      <c r="B1437" t="s">
        <v>1808</v>
      </c>
    </row>
    <row r="1438" spans="2:2">
      <c r="B1438" t="s">
        <v>1809</v>
      </c>
    </row>
    <row r="1439" spans="2:2">
      <c r="B1439" t="s">
        <v>1810</v>
      </c>
    </row>
    <row r="1440" spans="2:2">
      <c r="B1440" t="s">
        <v>1811</v>
      </c>
    </row>
    <row r="1441" spans="2:2">
      <c r="B1441" t="s">
        <v>1812</v>
      </c>
    </row>
    <row r="1442" spans="2:2">
      <c r="B1442" t="s">
        <v>1813</v>
      </c>
    </row>
    <row r="1443" spans="2:2">
      <c r="B1443" t="s">
        <v>1814</v>
      </c>
    </row>
    <row r="1444" spans="2:2">
      <c r="B1444" t="s">
        <v>1815</v>
      </c>
    </row>
    <row r="1445" spans="2:2">
      <c r="B1445" t="s">
        <v>1816</v>
      </c>
    </row>
    <row r="1446" spans="2:2">
      <c r="B1446" t="s">
        <v>1817</v>
      </c>
    </row>
    <row r="1447" spans="2:2">
      <c r="B1447" t="s">
        <v>1818</v>
      </c>
    </row>
    <row r="1448" spans="2:2">
      <c r="B1448" t="s">
        <v>1819</v>
      </c>
    </row>
    <row r="1449" spans="2:2">
      <c r="B1449" t="s">
        <v>1820</v>
      </c>
    </row>
    <row r="1450" spans="2:2">
      <c r="B1450" t="s">
        <v>1821</v>
      </c>
    </row>
    <row r="1451" spans="2:2">
      <c r="B1451" t="s">
        <v>1822</v>
      </c>
    </row>
    <row r="1452" spans="2:2">
      <c r="B1452" t="s">
        <v>1823</v>
      </c>
    </row>
    <row r="1453" spans="2:2">
      <c r="B1453" t="s">
        <v>1824</v>
      </c>
    </row>
    <row r="1454" spans="2:2">
      <c r="B1454" t="s">
        <v>1825</v>
      </c>
    </row>
    <row r="1455" spans="2:2">
      <c r="B1455" t="s">
        <v>1826</v>
      </c>
    </row>
    <row r="1456" spans="2:2">
      <c r="B1456" t="s">
        <v>1827</v>
      </c>
    </row>
    <row r="1457" spans="2:2">
      <c r="B1457" t="s">
        <v>1828</v>
      </c>
    </row>
    <row r="1458" spans="2:2">
      <c r="B1458" t="s">
        <v>1829</v>
      </c>
    </row>
    <row r="1459" spans="2:2">
      <c r="B1459" t="s">
        <v>1830</v>
      </c>
    </row>
    <row r="1460" spans="2:2">
      <c r="B1460" t="s">
        <v>1831</v>
      </c>
    </row>
    <row r="1461" spans="2:2">
      <c r="B1461" t="s">
        <v>1832</v>
      </c>
    </row>
    <row r="1462" spans="2:2">
      <c r="B1462" t="s">
        <v>1833</v>
      </c>
    </row>
    <row r="1463" spans="2:2">
      <c r="B1463" t="s">
        <v>1834</v>
      </c>
    </row>
    <row r="1464" spans="2:2">
      <c r="B1464" t="s">
        <v>1835</v>
      </c>
    </row>
    <row r="1465" spans="2:2">
      <c r="B1465" t="s">
        <v>1836</v>
      </c>
    </row>
    <row r="1466" spans="2:2">
      <c r="B1466" t="s">
        <v>1837</v>
      </c>
    </row>
    <row r="1467" spans="2:2">
      <c r="B1467" t="s">
        <v>1838</v>
      </c>
    </row>
    <row r="1468" spans="2:2">
      <c r="B1468" t="s">
        <v>1839</v>
      </c>
    </row>
    <row r="1469" spans="2:2">
      <c r="B1469" t="s">
        <v>1840</v>
      </c>
    </row>
    <row r="1470" spans="2:2">
      <c r="B1470" t="s">
        <v>1841</v>
      </c>
    </row>
    <row r="1471" spans="2:2">
      <c r="B1471" t="s">
        <v>1842</v>
      </c>
    </row>
    <row r="1472" spans="2:2">
      <c r="B1472" t="s">
        <v>1843</v>
      </c>
    </row>
    <row r="1473" spans="2:2">
      <c r="B1473" t="s">
        <v>1844</v>
      </c>
    </row>
    <row r="1474" spans="2:2">
      <c r="B1474" t="s">
        <v>1845</v>
      </c>
    </row>
    <row r="1475" spans="2:2">
      <c r="B1475" t="s">
        <v>1846</v>
      </c>
    </row>
    <row r="1476" spans="2:2">
      <c r="B1476" t="s">
        <v>1847</v>
      </c>
    </row>
    <row r="1477" spans="2:2">
      <c r="B1477" t="s">
        <v>1848</v>
      </c>
    </row>
    <row r="1478" spans="2:2">
      <c r="B1478" t="s">
        <v>1849</v>
      </c>
    </row>
    <row r="1479" spans="2:2">
      <c r="B1479" t="s">
        <v>1850</v>
      </c>
    </row>
    <row r="1480" spans="2:2">
      <c r="B1480" t="s">
        <v>1851</v>
      </c>
    </row>
    <row r="1481" spans="2:2">
      <c r="B1481" t="s">
        <v>1852</v>
      </c>
    </row>
    <row r="1482" spans="2:2">
      <c r="B1482" t="s">
        <v>1853</v>
      </c>
    </row>
    <row r="1483" spans="2:2">
      <c r="B1483" t="s">
        <v>1854</v>
      </c>
    </row>
    <row r="1484" spans="2:2">
      <c r="B1484" t="s">
        <v>1855</v>
      </c>
    </row>
    <row r="1485" spans="2:2">
      <c r="B1485" t="s">
        <v>1856</v>
      </c>
    </row>
    <row r="1486" spans="2:2">
      <c r="B1486" t="s">
        <v>1857</v>
      </c>
    </row>
    <row r="1487" spans="2:2">
      <c r="B1487" t="s">
        <v>1858</v>
      </c>
    </row>
    <row r="1488" spans="2:2">
      <c r="B1488" t="s">
        <v>1859</v>
      </c>
    </row>
    <row r="1489" spans="2:2">
      <c r="B1489" t="s">
        <v>1860</v>
      </c>
    </row>
    <row r="1490" spans="2:2">
      <c r="B1490" t="s">
        <v>1861</v>
      </c>
    </row>
    <row r="1491" spans="2:2">
      <c r="B1491" t="s">
        <v>1862</v>
      </c>
    </row>
    <row r="1492" spans="2:2">
      <c r="B1492" t="s">
        <v>1863</v>
      </c>
    </row>
    <row r="1493" spans="2:2">
      <c r="B1493" t="s">
        <v>1864</v>
      </c>
    </row>
    <row r="1494" spans="2:2">
      <c r="B1494" t="s">
        <v>1865</v>
      </c>
    </row>
    <row r="1495" spans="2:2">
      <c r="B1495" t="s">
        <v>1866</v>
      </c>
    </row>
    <row r="1496" spans="2:2">
      <c r="B1496" t="s">
        <v>1867</v>
      </c>
    </row>
    <row r="1497" spans="2:2">
      <c r="B1497" t="s">
        <v>1868</v>
      </c>
    </row>
    <row r="1498" spans="2:2">
      <c r="B1498" t="s">
        <v>1869</v>
      </c>
    </row>
    <row r="1499" spans="2:2">
      <c r="B1499" t="s">
        <v>1870</v>
      </c>
    </row>
    <row r="1500" spans="2:2">
      <c r="B1500" t="s">
        <v>1871</v>
      </c>
    </row>
    <row r="1501" spans="2:2">
      <c r="B1501" t="s">
        <v>1872</v>
      </c>
    </row>
    <row r="1502" spans="2:2">
      <c r="B1502" t="s">
        <v>1873</v>
      </c>
    </row>
    <row r="1503" spans="2:2">
      <c r="B1503" t="s">
        <v>1874</v>
      </c>
    </row>
    <row r="1504" spans="2:2">
      <c r="B1504" t="s">
        <v>1875</v>
      </c>
    </row>
    <row r="1505" spans="2:2">
      <c r="B1505" t="s">
        <v>1876</v>
      </c>
    </row>
    <row r="1506" spans="2:2">
      <c r="B1506" t="s">
        <v>1877</v>
      </c>
    </row>
    <row r="1507" spans="2:2">
      <c r="B1507" t="s">
        <v>1878</v>
      </c>
    </row>
    <row r="1508" spans="2:2">
      <c r="B1508" t="s">
        <v>1879</v>
      </c>
    </row>
    <row r="1509" spans="2:2">
      <c r="B1509" t="s">
        <v>1880</v>
      </c>
    </row>
    <row r="1510" spans="2:2">
      <c r="B1510" t="s">
        <v>1881</v>
      </c>
    </row>
    <row r="1511" spans="2:2">
      <c r="B1511" t="s">
        <v>1882</v>
      </c>
    </row>
    <row r="1512" spans="2:2">
      <c r="B1512" t="s">
        <v>1883</v>
      </c>
    </row>
    <row r="1513" spans="2:2">
      <c r="B1513" t="s">
        <v>1884</v>
      </c>
    </row>
    <row r="1514" spans="2:2">
      <c r="B1514" t="s">
        <v>1885</v>
      </c>
    </row>
    <row r="1515" spans="2:2">
      <c r="B1515" t="s">
        <v>1886</v>
      </c>
    </row>
    <row r="1516" spans="2:2">
      <c r="B1516" t="s">
        <v>1887</v>
      </c>
    </row>
    <row r="1517" spans="2:2">
      <c r="B1517" t="s">
        <v>1888</v>
      </c>
    </row>
    <row r="1518" spans="2:2">
      <c r="B1518" t="s">
        <v>1889</v>
      </c>
    </row>
    <row r="1519" spans="2:2">
      <c r="B1519" t="s">
        <v>1890</v>
      </c>
    </row>
    <row r="1520" spans="2:2">
      <c r="B1520" t="s">
        <v>1891</v>
      </c>
    </row>
    <row r="1521" spans="2:2">
      <c r="B1521" t="s">
        <v>1892</v>
      </c>
    </row>
    <row r="1522" spans="2:2">
      <c r="B1522" t="s">
        <v>1893</v>
      </c>
    </row>
    <row r="1523" spans="2:2">
      <c r="B1523" t="s">
        <v>1894</v>
      </c>
    </row>
    <row r="1524" spans="2:2">
      <c r="B1524" t="s">
        <v>1895</v>
      </c>
    </row>
    <row r="1525" spans="2:2">
      <c r="B1525" t="s">
        <v>1896</v>
      </c>
    </row>
    <row r="1526" spans="2:2">
      <c r="B1526" t="s">
        <v>1897</v>
      </c>
    </row>
    <row r="1527" spans="2:2">
      <c r="B1527" t="s">
        <v>1898</v>
      </c>
    </row>
    <row r="1528" spans="2:2">
      <c r="B1528" t="s">
        <v>1899</v>
      </c>
    </row>
    <row r="1529" spans="2:2">
      <c r="B1529" t="s">
        <v>1900</v>
      </c>
    </row>
    <row r="1530" spans="2:2">
      <c r="B1530" t="s">
        <v>1901</v>
      </c>
    </row>
    <row r="1531" spans="2:2">
      <c r="B1531" t="s">
        <v>1902</v>
      </c>
    </row>
    <row r="1532" spans="2:2">
      <c r="B1532" t="s">
        <v>1903</v>
      </c>
    </row>
    <row r="1533" spans="2:2">
      <c r="B1533" t="s">
        <v>1904</v>
      </c>
    </row>
    <row r="1534" spans="2:2">
      <c r="B1534" t="s">
        <v>1905</v>
      </c>
    </row>
    <row r="1535" spans="2:2">
      <c r="B1535" t="s">
        <v>1906</v>
      </c>
    </row>
    <row r="1536" spans="2:2">
      <c r="B1536" t="s">
        <v>1907</v>
      </c>
    </row>
    <row r="1537" spans="2:2">
      <c r="B1537" t="s">
        <v>1908</v>
      </c>
    </row>
    <row r="1538" spans="2:2">
      <c r="B1538" t="s">
        <v>1909</v>
      </c>
    </row>
    <row r="1539" spans="2:2">
      <c r="B1539" t="s">
        <v>1910</v>
      </c>
    </row>
    <row r="1540" spans="2:2">
      <c r="B1540" t="s">
        <v>1911</v>
      </c>
    </row>
    <row r="1541" spans="2:2">
      <c r="B1541" t="s">
        <v>1912</v>
      </c>
    </row>
    <row r="1542" spans="2:2">
      <c r="B1542" t="s">
        <v>1913</v>
      </c>
    </row>
    <row r="1543" spans="2:2">
      <c r="B1543" t="s">
        <v>1914</v>
      </c>
    </row>
    <row r="1544" spans="2:2">
      <c r="B1544" t="s">
        <v>1915</v>
      </c>
    </row>
    <row r="1545" spans="2:2">
      <c r="B1545" t="s">
        <v>1916</v>
      </c>
    </row>
    <row r="1546" spans="2:2">
      <c r="B1546" t="s">
        <v>1917</v>
      </c>
    </row>
    <row r="1547" spans="2:2">
      <c r="B1547" t="s">
        <v>1918</v>
      </c>
    </row>
    <row r="1548" spans="2:2">
      <c r="B1548" t="s">
        <v>1919</v>
      </c>
    </row>
    <row r="1549" spans="2:2">
      <c r="B1549" t="s">
        <v>1920</v>
      </c>
    </row>
    <row r="1550" spans="2:2">
      <c r="B1550" t="s">
        <v>1921</v>
      </c>
    </row>
    <row r="1551" spans="2:2">
      <c r="B1551" t="s">
        <v>1922</v>
      </c>
    </row>
    <row r="1552" spans="2:2">
      <c r="B1552" t="s">
        <v>1923</v>
      </c>
    </row>
    <row r="1553" spans="2:2">
      <c r="B1553" t="s">
        <v>1924</v>
      </c>
    </row>
    <row r="1554" spans="2:2">
      <c r="B1554" t="s">
        <v>1925</v>
      </c>
    </row>
    <row r="1555" spans="2:2">
      <c r="B1555" t="s">
        <v>1926</v>
      </c>
    </row>
    <row r="1556" spans="2:2">
      <c r="B1556" t="s">
        <v>1927</v>
      </c>
    </row>
    <row r="1557" spans="2:2">
      <c r="B1557" t="s">
        <v>1928</v>
      </c>
    </row>
    <row r="1558" spans="2:2">
      <c r="B1558" t="s">
        <v>1929</v>
      </c>
    </row>
    <row r="1559" spans="2:2">
      <c r="B1559" t="s">
        <v>1930</v>
      </c>
    </row>
    <row r="1560" spans="2:2">
      <c r="B1560" t="s">
        <v>1931</v>
      </c>
    </row>
    <row r="1561" spans="2:2">
      <c r="B1561" t="s">
        <v>1932</v>
      </c>
    </row>
    <row r="1562" spans="2:2">
      <c r="B1562" t="s">
        <v>1933</v>
      </c>
    </row>
    <row r="1563" spans="2:2">
      <c r="B1563" t="s">
        <v>1934</v>
      </c>
    </row>
    <row r="1564" spans="2:2">
      <c r="B1564" t="s">
        <v>1935</v>
      </c>
    </row>
    <row r="1565" spans="2:2">
      <c r="B1565" t="s">
        <v>1936</v>
      </c>
    </row>
    <row r="1566" spans="2:2">
      <c r="B1566" t="s">
        <v>1937</v>
      </c>
    </row>
    <row r="1567" spans="2:2">
      <c r="B1567" t="s">
        <v>1938</v>
      </c>
    </row>
    <row r="1568" spans="2:2">
      <c r="B1568" t="s">
        <v>1939</v>
      </c>
    </row>
    <row r="1569" spans="2:2">
      <c r="B1569" t="s">
        <v>1940</v>
      </c>
    </row>
    <row r="1570" spans="2:2">
      <c r="B1570" t="s">
        <v>1941</v>
      </c>
    </row>
    <row r="1571" spans="2:2">
      <c r="B1571" t="s">
        <v>1942</v>
      </c>
    </row>
    <row r="1572" spans="2:2">
      <c r="B1572" t="s">
        <v>1943</v>
      </c>
    </row>
    <row r="1573" spans="2:2">
      <c r="B1573" t="s">
        <v>1944</v>
      </c>
    </row>
    <row r="1574" spans="2:2">
      <c r="B1574" t="s">
        <v>1945</v>
      </c>
    </row>
    <row r="1575" spans="2:2">
      <c r="B1575" t="s">
        <v>1946</v>
      </c>
    </row>
    <row r="1576" spans="2:2">
      <c r="B1576" t="s">
        <v>1947</v>
      </c>
    </row>
    <row r="1577" spans="2:2">
      <c r="B1577" t="s">
        <v>1948</v>
      </c>
    </row>
    <row r="1578" spans="2:2">
      <c r="B1578" t="s">
        <v>1949</v>
      </c>
    </row>
    <row r="1579" spans="2:2">
      <c r="B1579" t="s">
        <v>1950</v>
      </c>
    </row>
    <row r="1580" spans="2:2">
      <c r="B1580" t="s">
        <v>1951</v>
      </c>
    </row>
    <row r="1581" spans="2:2">
      <c r="B1581" t="s">
        <v>1952</v>
      </c>
    </row>
    <row r="1582" spans="2:2">
      <c r="B1582" t="s">
        <v>1953</v>
      </c>
    </row>
    <row r="1583" spans="2:2">
      <c r="B1583" t="s">
        <v>1954</v>
      </c>
    </row>
    <row r="1584" spans="2:2">
      <c r="B1584" t="s">
        <v>1955</v>
      </c>
    </row>
    <row r="1585" spans="2:2">
      <c r="B1585" t="s">
        <v>1956</v>
      </c>
    </row>
    <row r="1586" spans="2:2">
      <c r="B1586" t="s">
        <v>1957</v>
      </c>
    </row>
    <row r="1587" spans="2:2">
      <c r="B1587" t="s">
        <v>1958</v>
      </c>
    </row>
    <row r="1588" spans="2:2">
      <c r="B1588" t="s">
        <v>1959</v>
      </c>
    </row>
    <row r="1589" spans="2:2">
      <c r="B1589" t="s">
        <v>1960</v>
      </c>
    </row>
    <row r="1590" spans="2:2">
      <c r="B1590" t="s">
        <v>1961</v>
      </c>
    </row>
    <row r="1591" spans="2:2">
      <c r="B1591" t="s">
        <v>1962</v>
      </c>
    </row>
    <row r="1592" spans="2:2">
      <c r="B1592" t="s">
        <v>1963</v>
      </c>
    </row>
    <row r="1593" spans="2:2">
      <c r="B1593" t="s">
        <v>1964</v>
      </c>
    </row>
    <row r="1594" spans="2:2">
      <c r="B1594" t="s">
        <v>1965</v>
      </c>
    </row>
    <row r="1595" spans="2:2">
      <c r="B1595" t="s">
        <v>1966</v>
      </c>
    </row>
    <row r="1596" spans="2:2">
      <c r="B1596" t="s">
        <v>1967</v>
      </c>
    </row>
    <row r="1597" spans="2:2">
      <c r="B1597" t="s">
        <v>1968</v>
      </c>
    </row>
    <row r="1598" spans="2:2">
      <c r="B1598" t="s">
        <v>1969</v>
      </c>
    </row>
    <row r="1599" spans="2:2">
      <c r="B1599" t="s">
        <v>1970</v>
      </c>
    </row>
    <row r="1600" spans="2:2">
      <c r="B1600" t="s">
        <v>1971</v>
      </c>
    </row>
    <row r="1601" spans="2:2">
      <c r="B1601" t="s">
        <v>1972</v>
      </c>
    </row>
    <row r="1602" spans="2:2">
      <c r="B1602" t="s">
        <v>1973</v>
      </c>
    </row>
    <row r="1603" spans="2:2">
      <c r="B1603" t="s">
        <v>1974</v>
      </c>
    </row>
    <row r="1604" spans="2:2">
      <c r="B1604" t="s">
        <v>1975</v>
      </c>
    </row>
    <row r="1605" spans="2:2">
      <c r="B1605" t="s">
        <v>1976</v>
      </c>
    </row>
    <row r="1606" spans="2:2">
      <c r="B1606" t="s">
        <v>1977</v>
      </c>
    </row>
    <row r="1607" spans="2:2">
      <c r="B1607" t="s">
        <v>1978</v>
      </c>
    </row>
    <row r="1608" spans="2:2">
      <c r="B1608" t="s">
        <v>1979</v>
      </c>
    </row>
    <row r="1609" spans="2:2">
      <c r="B1609" t="s">
        <v>1980</v>
      </c>
    </row>
    <row r="1610" spans="2:2">
      <c r="B1610" t="s">
        <v>1981</v>
      </c>
    </row>
    <row r="1611" spans="2:2">
      <c r="B1611" t="s">
        <v>1982</v>
      </c>
    </row>
    <row r="1612" spans="2:2">
      <c r="B1612" t="s">
        <v>1983</v>
      </c>
    </row>
    <row r="1613" spans="2:2">
      <c r="B1613" t="s">
        <v>1984</v>
      </c>
    </row>
    <row r="1614" spans="2:2">
      <c r="B1614" t="s">
        <v>1985</v>
      </c>
    </row>
    <row r="1615" spans="2:2">
      <c r="B1615" t="s">
        <v>1986</v>
      </c>
    </row>
    <row r="1616" spans="2:2">
      <c r="B1616" t="s">
        <v>1987</v>
      </c>
    </row>
    <row r="1617" spans="2:2">
      <c r="B1617" t="s">
        <v>1988</v>
      </c>
    </row>
    <row r="1618" spans="2:2">
      <c r="B1618" t="s">
        <v>1989</v>
      </c>
    </row>
    <row r="1619" spans="2:2">
      <c r="B1619" t="s">
        <v>1990</v>
      </c>
    </row>
    <row r="1620" spans="2:2">
      <c r="B1620" t="s">
        <v>1991</v>
      </c>
    </row>
    <row r="1621" spans="2:2">
      <c r="B1621" t="s">
        <v>1992</v>
      </c>
    </row>
    <row r="1622" spans="2:2">
      <c r="B1622" t="s">
        <v>1993</v>
      </c>
    </row>
    <row r="1623" spans="2:2">
      <c r="B1623" t="s">
        <v>1994</v>
      </c>
    </row>
    <row r="1624" spans="2:2">
      <c r="B1624" t="s">
        <v>1995</v>
      </c>
    </row>
    <row r="1625" spans="2:2">
      <c r="B1625" t="s">
        <v>1996</v>
      </c>
    </row>
    <row r="1626" spans="2:2">
      <c r="B1626" t="s">
        <v>1997</v>
      </c>
    </row>
    <row r="1627" spans="2:2">
      <c r="B1627" t="s">
        <v>1998</v>
      </c>
    </row>
    <row r="1628" spans="2:2">
      <c r="B1628" t="s">
        <v>1999</v>
      </c>
    </row>
    <row r="1629" spans="2:2">
      <c r="B1629" t="s">
        <v>2000</v>
      </c>
    </row>
    <row r="1630" spans="2:2">
      <c r="B1630" t="s">
        <v>2001</v>
      </c>
    </row>
    <row r="1631" spans="2:2">
      <c r="B1631" t="s">
        <v>2002</v>
      </c>
    </row>
    <row r="1632" spans="2:2">
      <c r="B1632" t="s">
        <v>2003</v>
      </c>
    </row>
    <row r="1633" spans="2:2">
      <c r="B1633" t="s">
        <v>2004</v>
      </c>
    </row>
    <row r="1634" spans="2:2">
      <c r="B1634" t="s">
        <v>2005</v>
      </c>
    </row>
    <row r="1635" spans="2:2">
      <c r="B1635" t="s">
        <v>2006</v>
      </c>
    </row>
    <row r="1636" spans="2:2">
      <c r="B1636" t="s">
        <v>2007</v>
      </c>
    </row>
    <row r="1637" spans="2:2">
      <c r="B1637" t="s">
        <v>2008</v>
      </c>
    </row>
    <row r="1638" spans="2:2">
      <c r="B1638" t="s">
        <v>2009</v>
      </c>
    </row>
    <row r="1639" spans="2:2">
      <c r="B1639" t="s">
        <v>2010</v>
      </c>
    </row>
    <row r="1640" spans="2:2">
      <c r="B1640" t="s">
        <v>2011</v>
      </c>
    </row>
    <row r="1641" spans="2:2">
      <c r="B1641" t="s">
        <v>2012</v>
      </c>
    </row>
    <row r="1642" spans="2:2">
      <c r="B1642" t="s">
        <v>2013</v>
      </c>
    </row>
    <row r="1643" spans="2:2">
      <c r="B1643" t="s">
        <v>2014</v>
      </c>
    </row>
    <row r="1644" spans="2:2">
      <c r="B1644" t="s">
        <v>2015</v>
      </c>
    </row>
    <row r="1645" spans="2:2">
      <c r="B1645" t="s">
        <v>2016</v>
      </c>
    </row>
    <row r="1646" spans="2:2">
      <c r="B1646" t="s">
        <v>2017</v>
      </c>
    </row>
    <row r="1647" spans="2:2">
      <c r="B1647" t="s">
        <v>2018</v>
      </c>
    </row>
    <row r="1648" spans="2:2">
      <c r="B1648" t="s">
        <v>2019</v>
      </c>
    </row>
    <row r="1649" spans="2:2">
      <c r="B1649" t="s">
        <v>2020</v>
      </c>
    </row>
    <row r="1650" spans="2:2">
      <c r="B1650" t="s">
        <v>2021</v>
      </c>
    </row>
    <row r="1651" spans="2:2">
      <c r="B1651" t="s">
        <v>2022</v>
      </c>
    </row>
    <row r="1652" spans="2:2">
      <c r="B1652" t="s">
        <v>2023</v>
      </c>
    </row>
    <row r="1653" spans="2:2">
      <c r="B1653" t="s">
        <v>2024</v>
      </c>
    </row>
    <row r="1654" spans="2:2">
      <c r="B1654" t="s">
        <v>2025</v>
      </c>
    </row>
    <row r="1655" spans="2:2">
      <c r="B1655" t="s">
        <v>2026</v>
      </c>
    </row>
    <row r="1656" spans="2:2">
      <c r="B1656" t="s">
        <v>2027</v>
      </c>
    </row>
    <row r="1657" spans="2:2">
      <c r="B1657" t="s">
        <v>2028</v>
      </c>
    </row>
    <row r="1658" spans="2:2">
      <c r="B1658" t="s">
        <v>2029</v>
      </c>
    </row>
    <row r="1659" spans="2:2">
      <c r="B1659" t="s">
        <v>2030</v>
      </c>
    </row>
    <row r="1660" spans="2:2">
      <c r="B1660" t="s">
        <v>2031</v>
      </c>
    </row>
    <row r="1661" spans="2:2">
      <c r="B1661" t="s">
        <v>2032</v>
      </c>
    </row>
    <row r="1662" spans="2:2">
      <c r="B1662" t="s">
        <v>2033</v>
      </c>
    </row>
    <row r="1663" spans="2:2">
      <c r="B1663" t="s">
        <v>2034</v>
      </c>
    </row>
    <row r="1664" spans="2:2">
      <c r="B1664" t="s">
        <v>2035</v>
      </c>
    </row>
    <row r="1665" spans="2:2">
      <c r="B1665" t="s">
        <v>2036</v>
      </c>
    </row>
    <row r="1666" spans="2:2">
      <c r="B1666" t="s">
        <v>2037</v>
      </c>
    </row>
    <row r="1667" spans="2:2">
      <c r="B1667" t="s">
        <v>2038</v>
      </c>
    </row>
    <row r="1668" spans="2:2">
      <c r="B1668" t="s">
        <v>2039</v>
      </c>
    </row>
    <row r="1669" spans="2:2">
      <c r="B1669" t="s">
        <v>2040</v>
      </c>
    </row>
    <row r="1670" spans="2:2">
      <c r="B1670" t="s">
        <v>2041</v>
      </c>
    </row>
    <row r="1671" spans="2:2">
      <c r="B1671" t="s">
        <v>2042</v>
      </c>
    </row>
    <row r="1672" spans="2:2">
      <c r="B1672" t="s">
        <v>2043</v>
      </c>
    </row>
    <row r="1673" spans="2:2">
      <c r="B1673" t="s">
        <v>2044</v>
      </c>
    </row>
    <row r="1674" spans="2:2">
      <c r="B1674" t="s">
        <v>2045</v>
      </c>
    </row>
    <row r="1675" spans="2:2">
      <c r="B1675" t="s">
        <v>2046</v>
      </c>
    </row>
    <row r="1676" spans="2:2">
      <c r="B1676" t="s">
        <v>2047</v>
      </c>
    </row>
    <row r="1677" spans="2:2">
      <c r="B1677" t="s">
        <v>2048</v>
      </c>
    </row>
    <row r="1678" spans="2:2">
      <c r="B1678" t="s">
        <v>2049</v>
      </c>
    </row>
    <row r="1679" spans="2:2">
      <c r="B1679" t="s">
        <v>2050</v>
      </c>
    </row>
    <row r="1680" spans="2:2">
      <c r="B1680" t="s">
        <v>2051</v>
      </c>
    </row>
    <row r="1681" spans="2:2">
      <c r="B1681" t="s">
        <v>2052</v>
      </c>
    </row>
    <row r="1682" spans="2:2">
      <c r="B1682" t="s">
        <v>2053</v>
      </c>
    </row>
    <row r="1683" spans="2:2">
      <c r="B1683" t="s">
        <v>2054</v>
      </c>
    </row>
    <row r="1684" spans="2:2">
      <c r="B1684" t="s">
        <v>2055</v>
      </c>
    </row>
    <row r="1685" spans="2:2">
      <c r="B1685" t="s">
        <v>2056</v>
      </c>
    </row>
    <row r="1686" spans="2:2">
      <c r="B1686" t="s">
        <v>2057</v>
      </c>
    </row>
    <row r="1687" spans="2:2">
      <c r="B1687" t="s">
        <v>2058</v>
      </c>
    </row>
    <row r="1688" spans="2:2">
      <c r="B1688" t="s">
        <v>2059</v>
      </c>
    </row>
    <row r="1689" spans="2:2">
      <c r="B1689" t="s">
        <v>2060</v>
      </c>
    </row>
    <row r="1690" spans="2:2">
      <c r="B1690" t="s">
        <v>2061</v>
      </c>
    </row>
    <row r="1691" spans="2:2">
      <c r="B1691" t="s">
        <v>2062</v>
      </c>
    </row>
    <row r="1692" spans="2:2">
      <c r="B1692" t="s">
        <v>2063</v>
      </c>
    </row>
    <row r="1693" spans="2:2">
      <c r="B1693" t="s">
        <v>2064</v>
      </c>
    </row>
    <row r="1694" spans="2:2">
      <c r="B1694" t="s">
        <v>2065</v>
      </c>
    </row>
    <row r="1695" spans="2:2">
      <c r="B1695" t="s">
        <v>2066</v>
      </c>
    </row>
    <row r="1696" spans="2:2">
      <c r="B1696" t="s">
        <v>2067</v>
      </c>
    </row>
    <row r="1697" spans="2:2">
      <c r="B1697" t="s">
        <v>2068</v>
      </c>
    </row>
    <row r="1698" spans="2:2">
      <c r="B1698" t="s">
        <v>2069</v>
      </c>
    </row>
    <row r="1699" spans="2:2">
      <c r="B1699" t="s">
        <v>2070</v>
      </c>
    </row>
    <row r="1700" spans="2:2">
      <c r="B1700" t="s">
        <v>2071</v>
      </c>
    </row>
    <row r="1701" spans="2:2">
      <c r="B1701" t="s">
        <v>2072</v>
      </c>
    </row>
    <row r="1702" spans="2:2">
      <c r="B1702" t="s">
        <v>2073</v>
      </c>
    </row>
    <row r="1703" spans="2:2">
      <c r="B1703" t="s">
        <v>2074</v>
      </c>
    </row>
    <row r="1704" spans="2:2">
      <c r="B1704" t="s">
        <v>2075</v>
      </c>
    </row>
    <row r="1705" spans="2:2">
      <c r="B1705" t="s">
        <v>2076</v>
      </c>
    </row>
    <row r="1706" spans="2:2">
      <c r="B1706" t="s">
        <v>2077</v>
      </c>
    </row>
    <row r="1707" spans="2:2">
      <c r="B1707" t="s">
        <v>2078</v>
      </c>
    </row>
    <row r="1708" spans="2:2">
      <c r="B1708" t="s">
        <v>2079</v>
      </c>
    </row>
    <row r="1709" spans="2:2">
      <c r="B1709" t="s">
        <v>2080</v>
      </c>
    </row>
    <row r="1710" spans="2:2">
      <c r="B1710" t="s">
        <v>2081</v>
      </c>
    </row>
    <row r="1711" spans="2:2">
      <c r="B1711" t="s">
        <v>2082</v>
      </c>
    </row>
    <row r="1712" spans="2:2">
      <c r="B1712" t="s">
        <v>2083</v>
      </c>
    </row>
    <row r="1713" spans="2:2">
      <c r="B1713" t="s">
        <v>2084</v>
      </c>
    </row>
    <row r="1714" spans="2:2">
      <c r="B1714" t="s">
        <v>2085</v>
      </c>
    </row>
    <row r="1715" spans="2:2">
      <c r="B1715" t="s">
        <v>2086</v>
      </c>
    </row>
    <row r="1716" spans="2:2">
      <c r="B1716" t="s">
        <v>2087</v>
      </c>
    </row>
    <row r="1717" spans="2:2">
      <c r="B1717" t="s">
        <v>2088</v>
      </c>
    </row>
    <row r="1718" spans="2:2">
      <c r="B1718" t="s">
        <v>2089</v>
      </c>
    </row>
    <row r="1719" spans="2:2">
      <c r="B1719" t="s">
        <v>2090</v>
      </c>
    </row>
    <row r="1720" spans="2:2">
      <c r="B1720" t="s">
        <v>2091</v>
      </c>
    </row>
    <row r="1721" spans="2:2">
      <c r="B1721" t="s">
        <v>2092</v>
      </c>
    </row>
    <row r="1722" spans="2:2">
      <c r="B1722" t="s">
        <v>2093</v>
      </c>
    </row>
    <row r="1723" spans="2:2">
      <c r="B1723" t="s">
        <v>2094</v>
      </c>
    </row>
    <row r="1724" spans="2:2">
      <c r="B1724" t="s">
        <v>2095</v>
      </c>
    </row>
    <row r="1725" spans="2:2">
      <c r="B1725" t="s">
        <v>2096</v>
      </c>
    </row>
    <row r="1726" spans="2:2">
      <c r="B1726" t="s">
        <v>2097</v>
      </c>
    </row>
    <row r="1727" spans="2:2">
      <c r="B1727" t="s">
        <v>2098</v>
      </c>
    </row>
    <row r="1728" spans="2:2">
      <c r="B1728" t="s">
        <v>2099</v>
      </c>
    </row>
    <row r="1729" spans="2:2">
      <c r="B1729" t="s">
        <v>2100</v>
      </c>
    </row>
    <row r="1730" spans="2:2">
      <c r="B1730" t="s">
        <v>2101</v>
      </c>
    </row>
    <row r="1731" spans="2:2">
      <c r="B1731" t="s">
        <v>2102</v>
      </c>
    </row>
    <row r="1732" spans="2:2">
      <c r="B1732" t="s">
        <v>2103</v>
      </c>
    </row>
    <row r="1733" spans="2:2">
      <c r="B1733" t="s">
        <v>2104</v>
      </c>
    </row>
    <row r="1734" spans="2:2">
      <c r="B1734" t="s">
        <v>2105</v>
      </c>
    </row>
    <row r="1735" spans="2:2">
      <c r="B1735" t="s">
        <v>2106</v>
      </c>
    </row>
    <row r="1736" spans="2:2">
      <c r="B1736" t="s">
        <v>2107</v>
      </c>
    </row>
    <row r="1737" spans="2:2">
      <c r="B1737" t="s">
        <v>2108</v>
      </c>
    </row>
    <row r="1738" spans="2:2">
      <c r="B1738" t="s">
        <v>2109</v>
      </c>
    </row>
    <row r="1739" spans="2:2">
      <c r="B1739" t="s">
        <v>2110</v>
      </c>
    </row>
    <row r="1740" spans="2:2">
      <c r="B1740" t="s">
        <v>2111</v>
      </c>
    </row>
    <row r="1741" spans="2:2">
      <c r="B1741" t="s">
        <v>2112</v>
      </c>
    </row>
    <row r="1742" spans="2:2">
      <c r="B1742" t="s">
        <v>2113</v>
      </c>
    </row>
    <row r="1743" spans="2:2">
      <c r="B1743" t="s">
        <v>2114</v>
      </c>
    </row>
    <row r="1744" spans="2:2">
      <c r="B1744" t="s">
        <v>2115</v>
      </c>
    </row>
    <row r="1745" spans="2:2">
      <c r="B1745" t="s">
        <v>2116</v>
      </c>
    </row>
    <row r="1746" spans="2:2">
      <c r="B1746" t="s">
        <v>2117</v>
      </c>
    </row>
    <row r="1747" spans="2:2">
      <c r="B1747" t="s">
        <v>2118</v>
      </c>
    </row>
    <row r="1748" spans="2:2">
      <c r="B1748" t="s">
        <v>2119</v>
      </c>
    </row>
    <row r="1749" spans="2:2">
      <c r="B1749" t="s">
        <v>2120</v>
      </c>
    </row>
    <row r="1750" spans="2:2">
      <c r="B1750" t="s">
        <v>2121</v>
      </c>
    </row>
    <row r="1751" spans="2:2">
      <c r="B1751" t="s">
        <v>2122</v>
      </c>
    </row>
    <row r="1752" spans="2:2">
      <c r="B1752" t="s">
        <v>2123</v>
      </c>
    </row>
    <row r="1753" spans="2:2">
      <c r="B1753" t="s">
        <v>2124</v>
      </c>
    </row>
    <row r="1754" spans="2:2">
      <c r="B1754" t="s">
        <v>2125</v>
      </c>
    </row>
    <row r="1755" spans="2:2">
      <c r="B1755" t="s">
        <v>2126</v>
      </c>
    </row>
    <row r="1756" spans="2:2">
      <c r="B1756" t="s">
        <v>2127</v>
      </c>
    </row>
    <row r="1757" spans="2:2">
      <c r="B1757" t="s">
        <v>2128</v>
      </c>
    </row>
    <row r="1758" spans="2:2">
      <c r="B1758" t="s">
        <v>2129</v>
      </c>
    </row>
    <row r="1759" spans="2:2">
      <c r="B1759" t="s">
        <v>2130</v>
      </c>
    </row>
    <row r="1760" spans="2:2">
      <c r="B1760" t="s">
        <v>2131</v>
      </c>
    </row>
    <row r="1761" spans="2:2">
      <c r="B1761" t="s">
        <v>2132</v>
      </c>
    </row>
    <row r="1762" spans="2:2">
      <c r="B1762" t="s">
        <v>2133</v>
      </c>
    </row>
    <row r="1763" spans="2:2">
      <c r="B1763" t="s">
        <v>2134</v>
      </c>
    </row>
    <row r="1764" spans="2:2">
      <c r="B1764" t="s">
        <v>2135</v>
      </c>
    </row>
    <row r="1765" spans="2:2">
      <c r="B1765" t="s">
        <v>2136</v>
      </c>
    </row>
    <row r="1766" spans="2:2">
      <c r="B1766" t="s">
        <v>2137</v>
      </c>
    </row>
    <row r="1767" spans="2:2">
      <c r="B1767" t="s">
        <v>2138</v>
      </c>
    </row>
    <row r="1768" spans="2:2">
      <c r="B1768" t="s">
        <v>2139</v>
      </c>
    </row>
    <row r="1769" spans="2:2">
      <c r="B1769" t="s">
        <v>2140</v>
      </c>
    </row>
    <row r="1770" spans="2:2">
      <c r="B1770" t="s">
        <v>2141</v>
      </c>
    </row>
    <row r="1771" spans="2:2">
      <c r="B1771" t="s">
        <v>2142</v>
      </c>
    </row>
    <row r="1772" spans="2:2">
      <c r="B1772" t="s">
        <v>2143</v>
      </c>
    </row>
    <row r="1773" spans="2:2">
      <c r="B1773" t="s">
        <v>2144</v>
      </c>
    </row>
    <row r="1774" spans="2:2">
      <c r="B1774" t="s">
        <v>2145</v>
      </c>
    </row>
    <row r="1775" spans="2:2">
      <c r="B1775" t="s">
        <v>2146</v>
      </c>
    </row>
    <row r="1776" spans="2:2">
      <c r="B1776" t="s">
        <v>2147</v>
      </c>
    </row>
    <row r="1777" spans="2:2">
      <c r="B1777" t="s">
        <v>2148</v>
      </c>
    </row>
    <row r="1778" spans="2:2">
      <c r="B1778" t="s">
        <v>2149</v>
      </c>
    </row>
    <row r="1779" spans="2:2">
      <c r="B1779" t="s">
        <v>2150</v>
      </c>
    </row>
    <row r="1780" spans="2:2">
      <c r="B1780" t="s">
        <v>2151</v>
      </c>
    </row>
    <row r="1781" spans="2:2">
      <c r="B1781" t="s">
        <v>2152</v>
      </c>
    </row>
    <row r="1782" spans="2:2">
      <c r="B1782" t="s">
        <v>2153</v>
      </c>
    </row>
    <row r="1783" spans="2:2">
      <c r="B1783" t="s">
        <v>2154</v>
      </c>
    </row>
    <row r="1784" spans="2:2">
      <c r="B1784" t="s">
        <v>2155</v>
      </c>
    </row>
    <row r="1785" spans="2:2">
      <c r="B1785" t="s">
        <v>2156</v>
      </c>
    </row>
    <row r="1786" spans="2:2">
      <c r="B1786" t="s">
        <v>2157</v>
      </c>
    </row>
    <row r="1787" spans="2:2">
      <c r="B1787" t="s">
        <v>2158</v>
      </c>
    </row>
    <row r="1788" spans="2:2">
      <c r="B1788" t="s">
        <v>2159</v>
      </c>
    </row>
    <row r="1789" spans="2:2">
      <c r="B1789" t="s">
        <v>2160</v>
      </c>
    </row>
    <row r="1790" spans="2:2">
      <c r="B1790" t="s">
        <v>2161</v>
      </c>
    </row>
    <row r="1791" spans="2:2">
      <c r="B1791" t="s">
        <v>2162</v>
      </c>
    </row>
    <row r="1792" spans="2:2">
      <c r="B1792" t="s">
        <v>2163</v>
      </c>
    </row>
    <row r="1793" spans="2:2">
      <c r="B1793" t="s">
        <v>2164</v>
      </c>
    </row>
    <row r="1794" spans="2:2">
      <c r="B1794" t="s">
        <v>2165</v>
      </c>
    </row>
    <row r="1795" spans="2:2">
      <c r="B1795" t="s">
        <v>2166</v>
      </c>
    </row>
    <row r="1796" spans="2:2">
      <c r="B1796" t="s">
        <v>2167</v>
      </c>
    </row>
    <row r="1797" spans="2:2">
      <c r="B1797" t="s">
        <v>2168</v>
      </c>
    </row>
    <row r="1798" spans="2:2">
      <c r="B1798" t="s">
        <v>2169</v>
      </c>
    </row>
    <row r="1799" spans="2:2">
      <c r="B1799" t="s">
        <v>2170</v>
      </c>
    </row>
    <row r="1800" spans="2:2">
      <c r="B1800" t="s">
        <v>2171</v>
      </c>
    </row>
    <row r="1801" spans="2:2">
      <c r="B1801" t="s">
        <v>2172</v>
      </c>
    </row>
    <row r="1802" spans="2:2">
      <c r="B1802" t="s">
        <v>2173</v>
      </c>
    </row>
    <row r="1803" spans="2:2">
      <c r="B1803" t="s">
        <v>2174</v>
      </c>
    </row>
    <row r="1804" spans="2:2">
      <c r="B1804" t="s">
        <v>2175</v>
      </c>
    </row>
    <row r="1805" spans="2:2">
      <c r="B1805" t="s">
        <v>2176</v>
      </c>
    </row>
    <row r="1806" spans="2:2">
      <c r="B1806" t="s">
        <v>2177</v>
      </c>
    </row>
    <row r="1807" spans="2:2">
      <c r="B1807" t="s">
        <v>2178</v>
      </c>
    </row>
    <row r="1808" spans="2:2">
      <c r="B1808" t="s">
        <v>2179</v>
      </c>
    </row>
    <row r="1809" spans="2:2">
      <c r="B1809" t="s">
        <v>2180</v>
      </c>
    </row>
    <row r="1810" spans="2:2">
      <c r="B1810" t="s">
        <v>2181</v>
      </c>
    </row>
    <row r="1811" spans="2:2">
      <c r="B1811" t="s">
        <v>2182</v>
      </c>
    </row>
    <row r="1812" spans="2:2">
      <c r="B1812" t="s">
        <v>2183</v>
      </c>
    </row>
    <row r="1813" spans="2:2">
      <c r="B1813" t="s">
        <v>2184</v>
      </c>
    </row>
    <row r="1814" spans="2:2">
      <c r="B1814" t="s">
        <v>2185</v>
      </c>
    </row>
    <row r="1815" spans="2:2">
      <c r="B1815" t="s">
        <v>2186</v>
      </c>
    </row>
    <row r="1816" spans="2:2">
      <c r="B1816" t="s">
        <v>2187</v>
      </c>
    </row>
    <row r="1817" spans="2:2">
      <c r="B1817" t="s">
        <v>2188</v>
      </c>
    </row>
    <row r="1818" spans="2:2">
      <c r="B1818" t="s">
        <v>2189</v>
      </c>
    </row>
    <row r="1819" spans="2:2">
      <c r="B1819" t="s">
        <v>2190</v>
      </c>
    </row>
    <row r="1820" spans="2:2">
      <c r="B1820" t="s">
        <v>2191</v>
      </c>
    </row>
    <row r="1821" spans="2:2">
      <c r="B1821" t="s">
        <v>2192</v>
      </c>
    </row>
    <row r="1822" spans="2:2">
      <c r="B1822" t="s">
        <v>2193</v>
      </c>
    </row>
    <row r="1823" spans="2:2">
      <c r="B1823" t="s">
        <v>2194</v>
      </c>
    </row>
    <row r="1824" spans="2:2">
      <c r="B1824" t="s">
        <v>2195</v>
      </c>
    </row>
    <row r="1825" spans="2:2">
      <c r="B1825" t="s">
        <v>2196</v>
      </c>
    </row>
    <row r="1826" spans="2:2">
      <c r="B1826" t="s">
        <v>2197</v>
      </c>
    </row>
    <row r="1827" spans="2:2">
      <c r="B1827" t="s">
        <v>2198</v>
      </c>
    </row>
    <row r="1828" spans="2:2">
      <c r="B1828" t="s">
        <v>2199</v>
      </c>
    </row>
    <row r="1829" spans="2:2">
      <c r="B1829" t="s">
        <v>2200</v>
      </c>
    </row>
    <row r="1830" spans="2:2">
      <c r="B1830" t="s">
        <v>2201</v>
      </c>
    </row>
    <row r="1831" spans="2:2">
      <c r="B1831" t="s">
        <v>2202</v>
      </c>
    </row>
    <row r="1832" spans="2:2">
      <c r="B1832" t="s">
        <v>2203</v>
      </c>
    </row>
    <row r="1833" spans="2:2">
      <c r="B1833" t="s">
        <v>2204</v>
      </c>
    </row>
    <row r="1834" spans="2:2">
      <c r="B1834" t="s">
        <v>2205</v>
      </c>
    </row>
    <row r="1835" spans="2:2">
      <c r="B1835" t="s">
        <v>2206</v>
      </c>
    </row>
    <row r="1836" spans="2:2">
      <c r="B1836" t="s">
        <v>2207</v>
      </c>
    </row>
    <row r="1837" spans="2:2">
      <c r="B1837" t="s">
        <v>2208</v>
      </c>
    </row>
    <row r="1838" spans="2:2">
      <c r="B1838" t="s">
        <v>2209</v>
      </c>
    </row>
    <row r="1839" spans="2:2">
      <c r="B1839" t="s">
        <v>2210</v>
      </c>
    </row>
    <row r="1840" spans="2:2">
      <c r="B1840" t="s">
        <v>2211</v>
      </c>
    </row>
    <row r="1841" spans="2:2">
      <c r="B1841" t="s">
        <v>2212</v>
      </c>
    </row>
    <row r="1842" spans="2:2">
      <c r="B1842" t="s">
        <v>2213</v>
      </c>
    </row>
    <row r="1843" spans="2:2">
      <c r="B1843" t="s">
        <v>2214</v>
      </c>
    </row>
    <row r="1844" spans="2:2">
      <c r="B1844" t="s">
        <v>2215</v>
      </c>
    </row>
    <row r="1845" spans="2:2">
      <c r="B1845" t="s">
        <v>2216</v>
      </c>
    </row>
    <row r="1846" spans="2:2">
      <c r="B1846" t="s">
        <v>2217</v>
      </c>
    </row>
    <row r="1847" spans="2:2">
      <c r="B1847" t="s">
        <v>2218</v>
      </c>
    </row>
    <row r="1848" spans="2:2">
      <c r="B1848" t="s">
        <v>2219</v>
      </c>
    </row>
    <row r="1849" spans="2:2">
      <c r="B1849" t="s">
        <v>2220</v>
      </c>
    </row>
    <row r="1850" spans="2:2">
      <c r="B1850" t="s">
        <v>2221</v>
      </c>
    </row>
    <row r="1851" spans="2:2">
      <c r="B1851" t="s">
        <v>2222</v>
      </c>
    </row>
    <row r="1852" spans="2:2">
      <c r="B1852" t="s">
        <v>2223</v>
      </c>
    </row>
    <row r="1853" spans="2:2">
      <c r="B1853" t="s">
        <v>2224</v>
      </c>
    </row>
    <row r="1854" spans="2:2">
      <c r="B1854" t="s">
        <v>2225</v>
      </c>
    </row>
    <row r="1855" spans="2:2">
      <c r="B1855" t="s">
        <v>2226</v>
      </c>
    </row>
    <row r="1856" spans="2:2">
      <c r="B1856" t="s">
        <v>2227</v>
      </c>
    </row>
    <row r="1857" spans="2:2">
      <c r="B1857" t="s">
        <v>2228</v>
      </c>
    </row>
    <row r="1858" spans="2:2">
      <c r="B1858" t="s">
        <v>2229</v>
      </c>
    </row>
    <row r="1859" spans="2:2">
      <c r="B1859" t="s">
        <v>2230</v>
      </c>
    </row>
    <row r="1860" spans="2:2">
      <c r="B1860" t="s">
        <v>2231</v>
      </c>
    </row>
    <row r="1861" spans="2:2">
      <c r="B1861" t="s">
        <v>2232</v>
      </c>
    </row>
    <row r="1862" spans="2:2">
      <c r="B1862" t="s">
        <v>2233</v>
      </c>
    </row>
    <row r="1863" spans="2:2">
      <c r="B1863" t="s">
        <v>2234</v>
      </c>
    </row>
    <row r="1864" spans="2:2">
      <c r="B1864" t="s">
        <v>2235</v>
      </c>
    </row>
    <row r="1865" spans="2:2">
      <c r="B1865" t="s">
        <v>2236</v>
      </c>
    </row>
    <row r="1866" spans="2:2">
      <c r="B1866" t="s">
        <v>2237</v>
      </c>
    </row>
    <row r="1867" spans="2:2">
      <c r="B1867" t="s">
        <v>2238</v>
      </c>
    </row>
    <row r="1868" spans="2:2">
      <c r="B1868" t="s">
        <v>2239</v>
      </c>
    </row>
    <row r="1869" spans="2:2">
      <c r="B1869" t="s">
        <v>2240</v>
      </c>
    </row>
    <row r="1870" spans="2:2">
      <c r="B1870" t="s">
        <v>2241</v>
      </c>
    </row>
    <row r="1871" spans="2:2">
      <c r="B1871" t="s">
        <v>2242</v>
      </c>
    </row>
    <row r="1872" spans="2:2">
      <c r="B1872" t="s">
        <v>2243</v>
      </c>
    </row>
    <row r="1873" spans="2:2">
      <c r="B1873" t="s">
        <v>2244</v>
      </c>
    </row>
    <row r="1874" spans="2:2">
      <c r="B1874" t="s">
        <v>2245</v>
      </c>
    </row>
    <row r="1875" spans="2:2">
      <c r="B1875" t="s">
        <v>2246</v>
      </c>
    </row>
    <row r="1876" spans="2:2">
      <c r="B1876" t="s">
        <v>2247</v>
      </c>
    </row>
    <row r="1877" spans="2:2">
      <c r="B1877" t="s">
        <v>2248</v>
      </c>
    </row>
    <row r="1878" spans="2:2">
      <c r="B1878" t="s">
        <v>2249</v>
      </c>
    </row>
    <row r="1879" spans="2:2">
      <c r="B1879" t="s">
        <v>2250</v>
      </c>
    </row>
    <row r="1880" spans="2:2">
      <c r="B1880" t="s">
        <v>2251</v>
      </c>
    </row>
    <row r="1881" spans="2:2">
      <c r="B1881" t="s">
        <v>2252</v>
      </c>
    </row>
    <row r="1882" spans="2:2">
      <c r="B1882" t="s">
        <v>2253</v>
      </c>
    </row>
    <row r="1883" spans="2:2">
      <c r="B1883" t="s">
        <v>2254</v>
      </c>
    </row>
    <row r="1884" spans="2:2">
      <c r="B1884" t="s">
        <v>2255</v>
      </c>
    </row>
    <row r="1885" spans="2:2">
      <c r="B1885" t="s">
        <v>2256</v>
      </c>
    </row>
    <row r="1886" spans="2:2">
      <c r="B1886" t="s">
        <v>2257</v>
      </c>
    </row>
    <row r="1887" spans="2:2">
      <c r="B1887" t="s">
        <v>2258</v>
      </c>
    </row>
    <row r="1888" spans="2:2">
      <c r="B1888" t="s">
        <v>2259</v>
      </c>
    </row>
    <row r="1889" spans="2:2">
      <c r="B1889" t="s">
        <v>2260</v>
      </c>
    </row>
    <row r="1890" spans="2:2">
      <c r="B1890" t="s">
        <v>2261</v>
      </c>
    </row>
    <row r="1891" spans="2:2">
      <c r="B1891" t="s">
        <v>2262</v>
      </c>
    </row>
    <row r="1892" spans="2:2">
      <c r="B1892" t="s">
        <v>2263</v>
      </c>
    </row>
    <row r="1893" spans="2:2">
      <c r="B1893" t="s">
        <v>2264</v>
      </c>
    </row>
    <row r="1894" spans="2:2">
      <c r="B1894" t="s">
        <v>2265</v>
      </c>
    </row>
    <row r="1895" spans="2:2">
      <c r="B1895" t="s">
        <v>2266</v>
      </c>
    </row>
    <row r="1896" spans="2:2">
      <c r="B1896" t="s">
        <v>2267</v>
      </c>
    </row>
    <row r="1897" spans="2:2">
      <c r="B1897" t="s">
        <v>2268</v>
      </c>
    </row>
    <row r="1898" spans="2:2">
      <c r="B1898" t="s">
        <v>2269</v>
      </c>
    </row>
    <row r="1899" spans="2:2">
      <c r="B1899" t="s">
        <v>2270</v>
      </c>
    </row>
    <row r="1900" spans="2:2">
      <c r="B1900" t="s">
        <v>2271</v>
      </c>
    </row>
    <row r="1901" spans="2:2">
      <c r="B1901" t="s">
        <v>2272</v>
      </c>
    </row>
    <row r="1902" spans="2:2">
      <c r="B1902" t="s">
        <v>2273</v>
      </c>
    </row>
    <row r="1903" spans="2:2">
      <c r="B1903" t="s">
        <v>2274</v>
      </c>
    </row>
    <row r="1904" spans="2:2">
      <c r="B1904" t="s">
        <v>2275</v>
      </c>
    </row>
    <row r="1905" spans="2:2">
      <c r="B1905" t="s">
        <v>2276</v>
      </c>
    </row>
    <row r="1906" spans="2:2">
      <c r="B1906" t="s">
        <v>2277</v>
      </c>
    </row>
    <row r="1907" spans="2:2">
      <c r="B1907" t="s">
        <v>2278</v>
      </c>
    </row>
    <row r="1908" spans="2:2">
      <c r="B1908" t="s">
        <v>2279</v>
      </c>
    </row>
    <row r="1909" spans="2:2">
      <c r="B1909" t="s">
        <v>2280</v>
      </c>
    </row>
    <row r="1910" spans="2:2">
      <c r="B1910" t="s">
        <v>2281</v>
      </c>
    </row>
    <row r="1911" spans="2:2">
      <c r="B1911" t="s">
        <v>2282</v>
      </c>
    </row>
    <row r="1912" spans="2:2">
      <c r="B1912" t="s">
        <v>2283</v>
      </c>
    </row>
    <row r="1913" spans="2:2">
      <c r="B1913" t="s">
        <v>2284</v>
      </c>
    </row>
    <row r="1914" spans="2:2">
      <c r="B1914" t="s">
        <v>2285</v>
      </c>
    </row>
    <row r="1915" spans="2:2">
      <c r="B1915" t="s">
        <v>2286</v>
      </c>
    </row>
    <row r="1916" spans="2:2">
      <c r="B1916" t="s">
        <v>2287</v>
      </c>
    </row>
    <row r="1917" spans="2:2">
      <c r="B1917" t="s">
        <v>2288</v>
      </c>
    </row>
    <row r="1918" spans="2:2">
      <c r="B1918" t="s">
        <v>2289</v>
      </c>
    </row>
    <row r="1919" spans="2:2">
      <c r="B1919" t="s">
        <v>2290</v>
      </c>
    </row>
    <row r="1920" spans="2:2">
      <c r="B1920" t="s">
        <v>2291</v>
      </c>
    </row>
    <row r="1921" spans="2:2">
      <c r="B1921" t="s">
        <v>2292</v>
      </c>
    </row>
    <row r="1922" spans="2:2">
      <c r="B1922" t="s">
        <v>2293</v>
      </c>
    </row>
    <row r="1923" spans="2:2">
      <c r="B1923" t="s">
        <v>2294</v>
      </c>
    </row>
    <row r="1924" spans="2:2">
      <c r="B1924" t="s">
        <v>2295</v>
      </c>
    </row>
    <row r="1925" spans="2:2">
      <c r="B1925" t="s">
        <v>2296</v>
      </c>
    </row>
    <row r="1926" spans="2:2">
      <c r="B1926" t="s">
        <v>2297</v>
      </c>
    </row>
    <row r="1927" spans="2:2">
      <c r="B1927" t="s">
        <v>2298</v>
      </c>
    </row>
    <row r="1928" spans="2:2">
      <c r="B1928" t="s">
        <v>2299</v>
      </c>
    </row>
    <row r="1929" spans="2:2">
      <c r="B1929" t="s">
        <v>2300</v>
      </c>
    </row>
    <row r="1930" spans="2:2">
      <c r="B1930" t="s">
        <v>2301</v>
      </c>
    </row>
    <row r="1931" spans="2:2">
      <c r="B1931" t="s">
        <v>2302</v>
      </c>
    </row>
    <row r="1932" spans="2:2">
      <c r="B1932" t="s">
        <v>2303</v>
      </c>
    </row>
    <row r="1933" spans="2:2">
      <c r="B1933" t="s">
        <v>2304</v>
      </c>
    </row>
    <row r="1934" spans="2:2">
      <c r="B1934" t="s">
        <v>2305</v>
      </c>
    </row>
    <row r="1935" spans="2:2">
      <c r="B1935" t="s">
        <v>2306</v>
      </c>
    </row>
    <row r="1936" spans="2:2">
      <c r="B1936" t="s">
        <v>2307</v>
      </c>
    </row>
    <row r="1937" spans="2:2">
      <c r="B1937" t="s">
        <v>2308</v>
      </c>
    </row>
    <row r="1938" spans="2:2">
      <c r="B1938" t="s">
        <v>2309</v>
      </c>
    </row>
    <row r="1939" spans="2:2">
      <c r="B1939" t="s">
        <v>2310</v>
      </c>
    </row>
    <row r="1940" spans="2:2">
      <c r="B1940" t="s">
        <v>2311</v>
      </c>
    </row>
    <row r="1941" spans="2:2">
      <c r="B1941" t="s">
        <v>2312</v>
      </c>
    </row>
    <row r="1942" spans="2:2">
      <c r="B1942" t="s">
        <v>2313</v>
      </c>
    </row>
    <row r="1943" spans="2:2">
      <c r="B1943" t="s">
        <v>2314</v>
      </c>
    </row>
    <row r="1944" spans="2:2">
      <c r="B1944" t="s">
        <v>2315</v>
      </c>
    </row>
    <row r="1945" spans="2:2">
      <c r="B1945" t="s">
        <v>2316</v>
      </c>
    </row>
    <row r="1946" spans="2:2">
      <c r="B1946" t="s">
        <v>2317</v>
      </c>
    </row>
    <row r="1947" spans="2:2">
      <c r="B1947" t="s">
        <v>2318</v>
      </c>
    </row>
    <row r="1948" spans="2:2">
      <c r="B1948" t="s">
        <v>2319</v>
      </c>
    </row>
    <row r="1949" spans="2:2">
      <c r="B1949" t="s">
        <v>2320</v>
      </c>
    </row>
    <row r="1950" spans="2:2">
      <c r="B1950" t="s">
        <v>2321</v>
      </c>
    </row>
    <row r="1951" spans="2:2">
      <c r="B1951" t="s">
        <v>2322</v>
      </c>
    </row>
    <row r="1952" spans="2:2">
      <c r="B1952" t="s">
        <v>2323</v>
      </c>
    </row>
    <row r="1953" spans="2:2">
      <c r="B1953" t="s">
        <v>2324</v>
      </c>
    </row>
    <row r="1954" spans="2:2">
      <c r="B1954" t="s">
        <v>2325</v>
      </c>
    </row>
    <row r="1955" spans="2:2">
      <c r="B1955" t="s">
        <v>2326</v>
      </c>
    </row>
    <row r="1956" spans="2:2">
      <c r="B1956" t="s">
        <v>2327</v>
      </c>
    </row>
    <row r="1957" spans="2:2">
      <c r="B1957" t="s">
        <v>2328</v>
      </c>
    </row>
    <row r="1958" spans="2:2">
      <c r="B1958" t="s">
        <v>2329</v>
      </c>
    </row>
    <row r="1959" spans="2:2">
      <c r="B1959" t="s">
        <v>2330</v>
      </c>
    </row>
    <row r="1960" spans="2:2">
      <c r="B1960" t="s">
        <v>2331</v>
      </c>
    </row>
    <row r="1961" spans="2:2">
      <c r="B1961" t="s">
        <v>2332</v>
      </c>
    </row>
    <row r="1962" spans="2:2">
      <c r="B1962" t="s">
        <v>2333</v>
      </c>
    </row>
    <row r="1963" spans="2:2">
      <c r="B1963" t="s">
        <v>2334</v>
      </c>
    </row>
    <row r="1964" spans="2:2">
      <c r="B1964" t="s">
        <v>2335</v>
      </c>
    </row>
    <row r="1965" spans="2:2">
      <c r="B1965" t="s">
        <v>2336</v>
      </c>
    </row>
    <row r="1966" spans="2:2">
      <c r="B1966" t="s">
        <v>2337</v>
      </c>
    </row>
    <row r="1967" spans="2:2">
      <c r="B1967" t="s">
        <v>2338</v>
      </c>
    </row>
    <row r="1968" spans="2:2">
      <c r="B1968" t="s">
        <v>2339</v>
      </c>
    </row>
    <row r="1969" spans="2:2">
      <c r="B1969" t="s">
        <v>2340</v>
      </c>
    </row>
    <row r="1970" spans="2:2">
      <c r="B1970" t="s">
        <v>2341</v>
      </c>
    </row>
    <row r="1971" spans="2:2">
      <c r="B1971" t="s">
        <v>2342</v>
      </c>
    </row>
    <row r="1972" spans="2:2">
      <c r="B1972" t="s">
        <v>2343</v>
      </c>
    </row>
    <row r="1973" spans="2:2">
      <c r="B1973" t="s">
        <v>2344</v>
      </c>
    </row>
    <row r="1974" spans="2:2">
      <c r="B1974" t="s">
        <v>2345</v>
      </c>
    </row>
    <row r="1975" spans="2:2">
      <c r="B1975" t="s">
        <v>2346</v>
      </c>
    </row>
    <row r="1976" spans="2:2">
      <c r="B1976" t="s">
        <v>2347</v>
      </c>
    </row>
    <row r="1977" spans="2:2">
      <c r="B1977" t="s">
        <v>2348</v>
      </c>
    </row>
    <row r="1978" spans="2:2">
      <c r="B1978" t="s">
        <v>2349</v>
      </c>
    </row>
    <row r="1979" spans="2:2">
      <c r="B1979" t="s">
        <v>2350</v>
      </c>
    </row>
    <row r="1980" spans="2:2">
      <c r="B1980" t="s">
        <v>2351</v>
      </c>
    </row>
    <row r="1981" spans="2:2">
      <c r="B1981" t="s">
        <v>2352</v>
      </c>
    </row>
    <row r="1982" spans="2:2">
      <c r="B1982" t="s">
        <v>2353</v>
      </c>
    </row>
    <row r="1983" spans="2:2">
      <c r="B1983" t="s">
        <v>2354</v>
      </c>
    </row>
    <row r="1984" spans="2:2">
      <c r="B1984" t="s">
        <v>2355</v>
      </c>
    </row>
    <row r="1985" spans="2:2">
      <c r="B1985" t="s">
        <v>2356</v>
      </c>
    </row>
    <row r="1986" spans="2:2">
      <c r="B1986" t="s">
        <v>2357</v>
      </c>
    </row>
    <row r="1987" spans="2:2">
      <c r="B1987" t="s">
        <v>2358</v>
      </c>
    </row>
    <row r="1988" spans="2:2">
      <c r="B1988" t="s">
        <v>2359</v>
      </c>
    </row>
    <row r="1989" spans="2:2">
      <c r="B1989" t="s">
        <v>2360</v>
      </c>
    </row>
    <row r="1990" spans="2:2">
      <c r="B1990" t="s">
        <v>2361</v>
      </c>
    </row>
    <row r="1991" spans="2:2">
      <c r="B1991" t="s">
        <v>2362</v>
      </c>
    </row>
    <row r="1992" spans="2:2">
      <c r="B1992" t="s">
        <v>2363</v>
      </c>
    </row>
    <row r="1993" spans="2:2">
      <c r="B1993" t="s">
        <v>2364</v>
      </c>
    </row>
    <row r="1994" spans="2:2">
      <c r="B1994" t="s">
        <v>2365</v>
      </c>
    </row>
    <row r="1995" spans="2:2">
      <c r="B1995" t="s">
        <v>2366</v>
      </c>
    </row>
    <row r="1996" spans="2:2">
      <c r="B1996" t="s">
        <v>2367</v>
      </c>
    </row>
    <row r="1997" spans="2:2">
      <c r="B1997" t="s">
        <v>2368</v>
      </c>
    </row>
    <row r="1998" spans="2:2">
      <c r="B1998" t="s">
        <v>2369</v>
      </c>
    </row>
    <row r="1999" spans="2:2">
      <c r="B1999" t="s">
        <v>2370</v>
      </c>
    </row>
    <row r="2000" spans="2:2">
      <c r="B2000" t="s">
        <v>2371</v>
      </c>
    </row>
    <row r="2001" spans="2:2">
      <c r="B2001" t="s">
        <v>2372</v>
      </c>
    </row>
    <row r="2002" spans="2:2">
      <c r="B2002" t="s">
        <v>2373</v>
      </c>
    </row>
    <row r="2003" spans="2:2">
      <c r="B2003" t="s">
        <v>2374</v>
      </c>
    </row>
    <row r="2004" spans="2:2">
      <c r="B2004" t="s">
        <v>2375</v>
      </c>
    </row>
    <row r="2005" spans="2:2">
      <c r="B2005" t="s">
        <v>2376</v>
      </c>
    </row>
    <row r="2006" spans="2:2">
      <c r="B2006" t="s">
        <v>2377</v>
      </c>
    </row>
    <row r="2007" spans="2:2">
      <c r="B2007" t="s">
        <v>2378</v>
      </c>
    </row>
    <row r="2008" spans="2:2">
      <c r="B2008" t="s">
        <v>2379</v>
      </c>
    </row>
    <row r="2009" spans="2:2">
      <c r="B2009" t="s">
        <v>2380</v>
      </c>
    </row>
    <row r="2010" spans="2:2">
      <c r="B2010" t="s">
        <v>2381</v>
      </c>
    </row>
    <row r="2011" spans="2:2">
      <c r="B2011" t="s">
        <v>2382</v>
      </c>
    </row>
    <row r="2012" spans="2:2">
      <c r="B2012" t="s">
        <v>2383</v>
      </c>
    </row>
    <row r="2013" spans="2:2">
      <c r="B2013" t="s">
        <v>2384</v>
      </c>
    </row>
    <row r="2014" spans="2:2">
      <c r="B2014" t="s">
        <v>2385</v>
      </c>
    </row>
    <row r="2015" spans="2:2">
      <c r="B2015" t="s">
        <v>2386</v>
      </c>
    </row>
    <row r="2016" spans="2:2">
      <c r="B2016" t="s">
        <v>2387</v>
      </c>
    </row>
    <row r="2017" spans="2:2">
      <c r="B2017" t="s">
        <v>2388</v>
      </c>
    </row>
    <row r="2018" spans="2:2">
      <c r="B2018" t="s">
        <v>2389</v>
      </c>
    </row>
    <row r="2019" spans="2:2">
      <c r="B2019" t="s">
        <v>2390</v>
      </c>
    </row>
    <row r="2020" spans="2:2">
      <c r="B2020" t="s">
        <v>2391</v>
      </c>
    </row>
    <row r="2021" spans="2:2">
      <c r="B2021" t="s">
        <v>2392</v>
      </c>
    </row>
    <row r="2022" spans="2:2">
      <c r="B2022" t="s">
        <v>2393</v>
      </c>
    </row>
    <row r="2023" spans="2:2">
      <c r="B2023" t="s">
        <v>2394</v>
      </c>
    </row>
    <row r="2024" spans="2:2">
      <c r="B2024" t="s">
        <v>2395</v>
      </c>
    </row>
    <row r="2025" spans="2:2">
      <c r="B2025" t="s">
        <v>2396</v>
      </c>
    </row>
    <row r="2026" spans="2:2">
      <c r="B2026" t="s">
        <v>2397</v>
      </c>
    </row>
    <row r="2027" spans="2:2">
      <c r="B2027" t="s">
        <v>2398</v>
      </c>
    </row>
    <row r="2028" spans="2:2">
      <c r="B2028" t="s">
        <v>2399</v>
      </c>
    </row>
    <row r="2029" spans="2:2">
      <c r="B2029" t="s">
        <v>2400</v>
      </c>
    </row>
    <row r="2030" spans="2:2">
      <c r="B2030" t="s">
        <v>2401</v>
      </c>
    </row>
    <row r="2031" spans="2:2">
      <c r="B2031" t="s">
        <v>2402</v>
      </c>
    </row>
    <row r="2032" spans="2:2">
      <c r="B2032" t="s">
        <v>2403</v>
      </c>
    </row>
    <row r="2033" spans="2:2">
      <c r="B2033" t="s">
        <v>2404</v>
      </c>
    </row>
    <row r="2034" spans="2:2">
      <c r="B2034" t="s">
        <v>2405</v>
      </c>
    </row>
    <row r="2035" spans="2:2">
      <c r="B2035" t="s">
        <v>2406</v>
      </c>
    </row>
    <row r="2036" spans="2:2">
      <c r="B2036" t="s">
        <v>2407</v>
      </c>
    </row>
    <row r="2037" spans="2:2">
      <c r="B2037" t="s">
        <v>2408</v>
      </c>
    </row>
    <row r="2038" spans="2:2">
      <c r="B2038" t="s">
        <v>2409</v>
      </c>
    </row>
    <row r="2039" spans="2:2">
      <c r="B2039" t="s">
        <v>2410</v>
      </c>
    </row>
    <row r="2040" spans="2:2">
      <c r="B2040" t="s">
        <v>2411</v>
      </c>
    </row>
    <row r="2041" spans="2:2">
      <c r="B2041" t="s">
        <v>2412</v>
      </c>
    </row>
    <row r="2042" spans="2:2">
      <c r="B2042" t="s">
        <v>2413</v>
      </c>
    </row>
    <row r="2043" spans="2:2">
      <c r="B2043" t="s">
        <v>2414</v>
      </c>
    </row>
    <row r="2044" spans="2:2">
      <c r="B2044" t="s">
        <v>2415</v>
      </c>
    </row>
    <row r="2045" spans="2:2">
      <c r="B2045" t="s">
        <v>2416</v>
      </c>
    </row>
    <row r="2046" spans="2:2">
      <c r="B2046" t="s">
        <v>2417</v>
      </c>
    </row>
    <row r="2047" spans="2:2">
      <c r="B2047" t="s">
        <v>2418</v>
      </c>
    </row>
    <row r="2048" spans="2:2">
      <c r="B2048" t="s">
        <v>2419</v>
      </c>
    </row>
    <row r="2049" spans="2:2">
      <c r="B2049" t="s">
        <v>2420</v>
      </c>
    </row>
    <row r="2050" spans="2:2">
      <c r="B2050" t="s">
        <v>2421</v>
      </c>
    </row>
    <row r="2051" spans="2:2">
      <c r="B2051" t="s">
        <v>2422</v>
      </c>
    </row>
    <row r="2052" spans="2:2">
      <c r="B2052" t="s">
        <v>2423</v>
      </c>
    </row>
    <row r="2053" spans="2:2">
      <c r="B2053" t="s">
        <v>2424</v>
      </c>
    </row>
    <row r="2054" spans="2:2">
      <c r="B2054" t="s">
        <v>2425</v>
      </c>
    </row>
    <row r="2055" spans="2:2">
      <c r="B2055" t="s">
        <v>2426</v>
      </c>
    </row>
    <row r="2056" spans="2:2">
      <c r="B2056" t="s">
        <v>2427</v>
      </c>
    </row>
    <row r="2057" spans="2:2">
      <c r="B2057" t="s">
        <v>2428</v>
      </c>
    </row>
    <row r="2058" spans="2:2">
      <c r="B2058" t="s">
        <v>2429</v>
      </c>
    </row>
    <row r="2059" spans="2:2">
      <c r="B2059" t="s">
        <v>2430</v>
      </c>
    </row>
    <row r="2060" spans="2:2">
      <c r="B2060" t="s">
        <v>2431</v>
      </c>
    </row>
    <row r="2061" spans="2:2">
      <c r="B2061" t="s">
        <v>2432</v>
      </c>
    </row>
    <row r="2062" spans="2:2">
      <c r="B2062" t="s">
        <v>2433</v>
      </c>
    </row>
    <row r="2063" spans="2:2">
      <c r="B2063" t="s">
        <v>2434</v>
      </c>
    </row>
    <row r="2064" spans="2:2">
      <c r="B2064" t="s">
        <v>2435</v>
      </c>
    </row>
    <row r="2065" spans="2:2">
      <c r="B2065" t="s">
        <v>2436</v>
      </c>
    </row>
    <row r="2066" spans="2:2">
      <c r="B2066" t="s">
        <v>2437</v>
      </c>
    </row>
    <row r="2067" spans="2:2">
      <c r="B2067" t="s">
        <v>2438</v>
      </c>
    </row>
    <row r="2068" spans="2:2">
      <c r="B2068" t="s">
        <v>2439</v>
      </c>
    </row>
    <row r="2069" spans="2:2">
      <c r="B2069" t="s">
        <v>2440</v>
      </c>
    </row>
    <row r="2070" spans="2:2">
      <c r="B2070" t="s">
        <v>2441</v>
      </c>
    </row>
    <row r="2071" spans="2:2">
      <c r="B2071" t="s">
        <v>2442</v>
      </c>
    </row>
    <row r="2072" spans="2:2">
      <c r="B2072" t="s">
        <v>2443</v>
      </c>
    </row>
    <row r="2073" spans="2:2">
      <c r="B2073" t="s">
        <v>2444</v>
      </c>
    </row>
    <row r="2074" spans="2:2">
      <c r="B2074" t="s">
        <v>2445</v>
      </c>
    </row>
    <row r="2075" spans="2:2">
      <c r="B2075" t="s">
        <v>2446</v>
      </c>
    </row>
    <row r="2076" spans="2:2">
      <c r="B2076" t="s">
        <v>2447</v>
      </c>
    </row>
    <row r="2077" spans="2:2">
      <c r="B2077" t="s">
        <v>2448</v>
      </c>
    </row>
    <row r="2078" spans="2:2">
      <c r="B2078" t="s">
        <v>2449</v>
      </c>
    </row>
    <row r="2079" spans="2:2">
      <c r="B2079" t="s">
        <v>2450</v>
      </c>
    </row>
    <row r="2080" spans="2:2">
      <c r="B2080" t="s">
        <v>2451</v>
      </c>
    </row>
    <row r="2081" spans="2:2">
      <c r="B2081" t="s">
        <v>2452</v>
      </c>
    </row>
    <row r="2082" spans="2:2">
      <c r="B2082" t="s">
        <v>2453</v>
      </c>
    </row>
    <row r="2083" spans="2:2">
      <c r="B2083" t="s">
        <v>2454</v>
      </c>
    </row>
    <row r="2084" spans="2:2">
      <c r="B2084" t="s">
        <v>2455</v>
      </c>
    </row>
    <row r="2085" spans="2:2">
      <c r="B2085" t="s">
        <v>2456</v>
      </c>
    </row>
    <row r="2086" spans="2:2">
      <c r="B2086" t="s">
        <v>2457</v>
      </c>
    </row>
    <row r="2087" spans="2:2">
      <c r="B2087" t="s">
        <v>2458</v>
      </c>
    </row>
    <row r="2088" spans="2:2">
      <c r="B2088" t="s">
        <v>2459</v>
      </c>
    </row>
    <row r="2089" spans="2:2">
      <c r="B2089" t="s">
        <v>2460</v>
      </c>
    </row>
    <row r="2090" spans="2:2">
      <c r="B2090" t="s">
        <v>2461</v>
      </c>
    </row>
    <row r="2091" spans="2:2">
      <c r="B2091" t="s">
        <v>2462</v>
      </c>
    </row>
    <row r="2092" spans="2:2">
      <c r="B2092" t="s">
        <v>2463</v>
      </c>
    </row>
    <row r="2093" spans="2:2">
      <c r="B2093" t="s">
        <v>2464</v>
      </c>
    </row>
    <row r="2094" spans="2:2">
      <c r="B2094" t="s">
        <v>2465</v>
      </c>
    </row>
    <row r="2095" spans="2:2">
      <c r="B2095" t="s">
        <v>2466</v>
      </c>
    </row>
    <row r="2096" spans="2:2">
      <c r="B2096" t="s">
        <v>2467</v>
      </c>
    </row>
    <row r="2097" spans="2:2">
      <c r="B2097" t="s">
        <v>2468</v>
      </c>
    </row>
    <row r="2098" spans="2:2">
      <c r="B2098" t="s">
        <v>2469</v>
      </c>
    </row>
    <row r="2099" spans="2:2">
      <c r="B2099" t="s">
        <v>2470</v>
      </c>
    </row>
    <row r="2100" spans="2:2">
      <c r="B2100" t="s">
        <v>2471</v>
      </c>
    </row>
    <row r="2101" spans="2:2">
      <c r="B2101" t="s">
        <v>2472</v>
      </c>
    </row>
    <row r="2102" spans="2:2">
      <c r="B2102" t="s">
        <v>2473</v>
      </c>
    </row>
    <row r="2103" spans="2:2">
      <c r="B2103" t="s">
        <v>2474</v>
      </c>
    </row>
    <row r="2104" spans="2:2">
      <c r="B2104" t="s">
        <v>2475</v>
      </c>
    </row>
    <row r="2105" spans="2:2">
      <c r="B2105" t="s">
        <v>2476</v>
      </c>
    </row>
    <row r="2106" spans="2:2">
      <c r="B2106" t="s">
        <v>2477</v>
      </c>
    </row>
    <row r="2107" spans="2:2">
      <c r="B2107" t="s">
        <v>2478</v>
      </c>
    </row>
    <row r="2108" spans="2:2">
      <c r="B2108" t="s">
        <v>2479</v>
      </c>
    </row>
    <row r="2109" spans="2:2">
      <c r="B2109" t="s">
        <v>2480</v>
      </c>
    </row>
    <row r="2110" spans="2:2">
      <c r="B2110" t="s">
        <v>2481</v>
      </c>
    </row>
    <row r="2111" spans="2:2">
      <c r="B2111" t="s">
        <v>2482</v>
      </c>
    </row>
    <row r="2112" spans="2:2">
      <c r="B2112" t="s">
        <v>2483</v>
      </c>
    </row>
    <row r="2113" spans="2:2">
      <c r="B2113" t="s">
        <v>2484</v>
      </c>
    </row>
    <row r="2114" spans="2:2">
      <c r="B2114" t="s">
        <v>2485</v>
      </c>
    </row>
    <row r="2115" spans="2:2">
      <c r="B2115" t="s">
        <v>2486</v>
      </c>
    </row>
    <row r="2116" spans="2:2">
      <c r="B2116" t="s">
        <v>2487</v>
      </c>
    </row>
    <row r="2117" spans="2:2">
      <c r="B2117" t="s">
        <v>2488</v>
      </c>
    </row>
    <row r="2118" spans="2:2">
      <c r="B2118" t="s">
        <v>2489</v>
      </c>
    </row>
    <row r="2119" spans="2:2">
      <c r="B2119" t="s">
        <v>2490</v>
      </c>
    </row>
    <row r="2120" spans="2:2">
      <c r="B2120" t="s">
        <v>2491</v>
      </c>
    </row>
    <row r="2121" spans="2:2">
      <c r="B2121" t="s">
        <v>2492</v>
      </c>
    </row>
    <row r="2122" spans="2:2">
      <c r="B2122" t="s">
        <v>2493</v>
      </c>
    </row>
    <row r="2123" spans="2:2">
      <c r="B2123" t="s">
        <v>2494</v>
      </c>
    </row>
    <row r="2124" spans="2:2">
      <c r="B2124" t="s">
        <v>2495</v>
      </c>
    </row>
    <row r="2125" spans="2:2">
      <c r="B2125" t="s">
        <v>2496</v>
      </c>
    </row>
    <row r="2126" spans="2:2">
      <c r="B2126" t="s">
        <v>2497</v>
      </c>
    </row>
    <row r="2127" spans="2:2">
      <c r="B2127" t="s">
        <v>2498</v>
      </c>
    </row>
    <row r="2128" spans="2:2">
      <c r="B2128" t="s">
        <v>2499</v>
      </c>
    </row>
    <row r="2129" spans="2:2">
      <c r="B2129" t="s">
        <v>2500</v>
      </c>
    </row>
    <row r="2130" spans="2:2">
      <c r="B2130" t="s">
        <v>2501</v>
      </c>
    </row>
    <row r="2131" spans="2:2">
      <c r="B2131" t="s">
        <v>2502</v>
      </c>
    </row>
    <row r="2132" spans="2:2">
      <c r="B2132" t="s">
        <v>2503</v>
      </c>
    </row>
    <row r="2133" spans="2:2">
      <c r="B2133" t="s">
        <v>2504</v>
      </c>
    </row>
    <row r="2134" spans="2:2">
      <c r="B2134" t="s">
        <v>2505</v>
      </c>
    </row>
    <row r="2135" spans="2:2">
      <c r="B2135" t="s">
        <v>2506</v>
      </c>
    </row>
    <row r="2136" spans="2:2">
      <c r="B2136" t="s">
        <v>2507</v>
      </c>
    </row>
    <row r="2137" spans="2:2">
      <c r="B2137" t="s">
        <v>2508</v>
      </c>
    </row>
    <row r="2138" spans="2:2">
      <c r="B2138" t="s">
        <v>2509</v>
      </c>
    </row>
    <row r="2139" spans="2:2">
      <c r="B2139" t="s">
        <v>2510</v>
      </c>
    </row>
    <row r="2140" spans="2:2">
      <c r="B2140" t="s">
        <v>2511</v>
      </c>
    </row>
    <row r="2141" spans="2:2">
      <c r="B2141" t="s">
        <v>2512</v>
      </c>
    </row>
    <row r="2142" spans="2:2">
      <c r="B2142" t="s">
        <v>2513</v>
      </c>
    </row>
    <row r="2143" spans="2:2">
      <c r="B2143" t="s">
        <v>2514</v>
      </c>
    </row>
    <row r="2144" spans="2:2">
      <c r="B2144" t="s">
        <v>2515</v>
      </c>
    </row>
    <row r="2145" spans="2:2">
      <c r="B2145" t="s">
        <v>2516</v>
      </c>
    </row>
    <row r="2146" spans="2:2">
      <c r="B2146" t="s">
        <v>2517</v>
      </c>
    </row>
    <row r="2147" spans="2:2">
      <c r="B2147" t="s">
        <v>2518</v>
      </c>
    </row>
    <row r="2148" spans="2:2">
      <c r="B2148" t="s">
        <v>2519</v>
      </c>
    </row>
    <row r="2149" spans="2:2">
      <c r="B2149" t="s">
        <v>2520</v>
      </c>
    </row>
    <row r="2150" spans="2:2">
      <c r="B2150" t="s">
        <v>2521</v>
      </c>
    </row>
    <row r="2151" spans="2:2">
      <c r="B2151" t="s">
        <v>2522</v>
      </c>
    </row>
    <row r="2152" spans="2:2">
      <c r="B2152" t="s">
        <v>2523</v>
      </c>
    </row>
    <row r="2153" spans="2:2">
      <c r="B2153" t="s">
        <v>2524</v>
      </c>
    </row>
    <row r="2154" spans="2:2">
      <c r="B2154" t="s">
        <v>2525</v>
      </c>
    </row>
    <row r="2155" spans="2:2">
      <c r="B2155" t="s">
        <v>2526</v>
      </c>
    </row>
    <row r="2156" spans="2:2">
      <c r="B2156" t="s">
        <v>2527</v>
      </c>
    </row>
    <row r="2157" spans="2:2">
      <c r="B2157" t="s">
        <v>2528</v>
      </c>
    </row>
    <row r="2158" spans="2:2">
      <c r="B2158" t="s">
        <v>2529</v>
      </c>
    </row>
    <row r="2159" spans="2:2">
      <c r="B2159" t="s">
        <v>2530</v>
      </c>
    </row>
    <row r="2160" spans="2:2">
      <c r="B2160" t="s">
        <v>2531</v>
      </c>
    </row>
    <row r="2161" spans="2:2">
      <c r="B2161" t="s">
        <v>2532</v>
      </c>
    </row>
    <row r="2162" spans="2:2">
      <c r="B2162" t="s">
        <v>2533</v>
      </c>
    </row>
    <row r="2163" spans="2:2">
      <c r="B2163" t="s">
        <v>2534</v>
      </c>
    </row>
    <row r="2164" spans="2:2">
      <c r="B2164" t="s">
        <v>2535</v>
      </c>
    </row>
    <row r="2165" spans="2:2">
      <c r="B2165" t="s">
        <v>2536</v>
      </c>
    </row>
    <row r="2166" spans="2:2">
      <c r="B2166" t="s">
        <v>2537</v>
      </c>
    </row>
    <row r="2167" spans="2:2">
      <c r="B2167" t="s">
        <v>2538</v>
      </c>
    </row>
    <row r="2168" spans="2:2">
      <c r="B2168" t="s">
        <v>2539</v>
      </c>
    </row>
    <row r="2169" spans="2:2">
      <c r="B2169" t="s">
        <v>2540</v>
      </c>
    </row>
    <row r="2170" spans="2:2">
      <c r="B2170" t="s">
        <v>2541</v>
      </c>
    </row>
    <row r="2171" spans="2:2">
      <c r="B2171" t="s">
        <v>2542</v>
      </c>
    </row>
    <row r="2172" spans="2:2">
      <c r="B2172" t="s">
        <v>2543</v>
      </c>
    </row>
    <row r="2173" spans="2:2">
      <c r="B2173" t="s">
        <v>2544</v>
      </c>
    </row>
    <row r="2174" spans="2:2">
      <c r="B2174" t="s">
        <v>2545</v>
      </c>
    </row>
    <row r="2175" spans="2:2">
      <c r="B2175" t="s">
        <v>2546</v>
      </c>
    </row>
    <row r="2176" spans="2:2">
      <c r="B2176" t="s">
        <v>2547</v>
      </c>
    </row>
    <row r="2177" spans="2:2">
      <c r="B2177" t="s">
        <v>2548</v>
      </c>
    </row>
    <row r="2178" spans="2:2">
      <c r="B2178" t="s">
        <v>2549</v>
      </c>
    </row>
    <row r="2179" spans="2:2">
      <c r="B2179" t="s">
        <v>2550</v>
      </c>
    </row>
    <row r="2180" spans="2:2">
      <c r="B2180" t="s">
        <v>2551</v>
      </c>
    </row>
    <row r="2181" spans="2:2">
      <c r="B2181" t="s">
        <v>2552</v>
      </c>
    </row>
    <row r="2182" spans="2:2">
      <c r="B2182" t="s">
        <v>2553</v>
      </c>
    </row>
    <row r="2183" spans="2:2">
      <c r="B2183" t="s">
        <v>2554</v>
      </c>
    </row>
    <row r="2184" spans="2:2">
      <c r="B2184" t="s">
        <v>2555</v>
      </c>
    </row>
    <row r="2185" spans="2:2">
      <c r="B2185" t="s">
        <v>2556</v>
      </c>
    </row>
    <row r="2186" spans="2:2">
      <c r="B2186" t="s">
        <v>2557</v>
      </c>
    </row>
    <row r="2187" spans="2:2">
      <c r="B2187" t="s">
        <v>2558</v>
      </c>
    </row>
    <row r="2188" spans="2:2">
      <c r="B2188" t="s">
        <v>2559</v>
      </c>
    </row>
    <row r="2189" spans="2:2">
      <c r="B2189" t="s">
        <v>2560</v>
      </c>
    </row>
    <row r="2190" spans="2:2">
      <c r="B2190" t="s">
        <v>2561</v>
      </c>
    </row>
    <row r="2191" spans="2:2">
      <c r="B2191" t="s">
        <v>2562</v>
      </c>
    </row>
    <row r="2192" spans="2:2">
      <c r="B2192" t="s">
        <v>2563</v>
      </c>
    </row>
    <row r="2193" spans="2:2">
      <c r="B2193" t="s">
        <v>2564</v>
      </c>
    </row>
    <row r="2194" spans="2:2">
      <c r="B2194" t="s">
        <v>2565</v>
      </c>
    </row>
    <row r="2195" spans="2:2">
      <c r="B2195" t="s">
        <v>2566</v>
      </c>
    </row>
    <row r="2196" spans="2:2">
      <c r="B2196" t="s">
        <v>2567</v>
      </c>
    </row>
    <row r="2197" spans="2:2">
      <c r="B2197" t="s">
        <v>2568</v>
      </c>
    </row>
    <row r="2198" spans="2:2">
      <c r="B2198" t="s">
        <v>2569</v>
      </c>
    </row>
    <row r="2199" spans="2:2">
      <c r="B2199" t="s">
        <v>2570</v>
      </c>
    </row>
    <row r="2200" spans="2:2">
      <c r="B2200" t="s">
        <v>2571</v>
      </c>
    </row>
    <row r="2201" spans="2:2">
      <c r="B2201" t="s">
        <v>2572</v>
      </c>
    </row>
    <row r="2202" spans="2:2">
      <c r="B2202" t="s">
        <v>2573</v>
      </c>
    </row>
    <row r="2203" spans="2:2">
      <c r="B2203" t="s">
        <v>2574</v>
      </c>
    </row>
    <row r="2204" spans="2:2">
      <c r="B2204" t="s">
        <v>2575</v>
      </c>
    </row>
    <row r="2205" spans="2:2">
      <c r="B2205" t="s">
        <v>2576</v>
      </c>
    </row>
    <row r="2206" spans="2:2">
      <c r="B2206" t="s">
        <v>2577</v>
      </c>
    </row>
    <row r="2207" spans="2:2">
      <c r="B2207" t="s">
        <v>2578</v>
      </c>
    </row>
    <row r="2208" spans="2:2">
      <c r="B2208" t="s">
        <v>2579</v>
      </c>
    </row>
    <row r="2209" spans="2:2">
      <c r="B2209" t="s">
        <v>2580</v>
      </c>
    </row>
    <row r="2210" spans="2:2">
      <c r="B2210" t="s">
        <v>2581</v>
      </c>
    </row>
    <row r="2211" spans="2:2">
      <c r="B2211" t="s">
        <v>2582</v>
      </c>
    </row>
    <row r="2212" spans="2:2">
      <c r="B2212" t="s">
        <v>2583</v>
      </c>
    </row>
    <row r="2213" spans="2:2">
      <c r="B2213" t="s">
        <v>2584</v>
      </c>
    </row>
    <row r="2214" spans="2:2">
      <c r="B2214" t="s">
        <v>2585</v>
      </c>
    </row>
    <row r="2215" spans="2:2">
      <c r="B2215" t="s">
        <v>2586</v>
      </c>
    </row>
    <row r="2216" spans="2:2">
      <c r="B2216" t="s">
        <v>2587</v>
      </c>
    </row>
    <row r="2217" spans="2:2">
      <c r="B2217" t="s">
        <v>2588</v>
      </c>
    </row>
    <row r="2218" spans="2:2">
      <c r="B2218" t="s">
        <v>2589</v>
      </c>
    </row>
    <row r="2219" spans="2:2">
      <c r="B2219" t="s">
        <v>2590</v>
      </c>
    </row>
    <row r="2220" spans="2:2">
      <c r="B2220" t="s">
        <v>2591</v>
      </c>
    </row>
    <row r="2221" spans="2:2">
      <c r="B2221" t="s">
        <v>2592</v>
      </c>
    </row>
    <row r="2222" spans="2:2">
      <c r="B2222" t="s">
        <v>2593</v>
      </c>
    </row>
    <row r="2223" spans="2:2">
      <c r="B2223" t="s">
        <v>2594</v>
      </c>
    </row>
    <row r="2224" spans="2:2">
      <c r="B2224" t="s">
        <v>2595</v>
      </c>
    </row>
    <row r="2225" spans="2:2">
      <c r="B2225" t="s">
        <v>2596</v>
      </c>
    </row>
    <row r="2226" spans="2:2">
      <c r="B2226" t="s">
        <v>2597</v>
      </c>
    </row>
    <row r="2227" spans="2:2">
      <c r="B2227" t="s">
        <v>2598</v>
      </c>
    </row>
    <row r="2228" spans="2:2">
      <c r="B2228" t="s">
        <v>2599</v>
      </c>
    </row>
    <row r="2229" spans="2:2">
      <c r="B2229" t="s">
        <v>2600</v>
      </c>
    </row>
    <row r="2230" spans="2:2">
      <c r="B2230" t="s">
        <v>2601</v>
      </c>
    </row>
    <row r="2231" spans="2:2">
      <c r="B2231" t="s">
        <v>2602</v>
      </c>
    </row>
    <row r="2232" spans="2:2">
      <c r="B2232" t="s">
        <v>2603</v>
      </c>
    </row>
    <row r="2233" spans="2:2">
      <c r="B2233" t="s">
        <v>2604</v>
      </c>
    </row>
    <row r="2234" spans="2:2">
      <c r="B2234" t="s">
        <v>2605</v>
      </c>
    </row>
    <row r="2235" spans="2:2">
      <c r="B2235" t="s">
        <v>2606</v>
      </c>
    </row>
    <row r="2236" spans="2:2">
      <c r="B2236" t="s">
        <v>2607</v>
      </c>
    </row>
    <row r="2237" spans="2:2">
      <c r="B2237" t="s">
        <v>2608</v>
      </c>
    </row>
    <row r="2238" spans="2:2">
      <c r="B2238" t="s">
        <v>2609</v>
      </c>
    </row>
    <row r="2239" spans="2:2">
      <c r="B2239" t="s">
        <v>2610</v>
      </c>
    </row>
    <row r="2240" spans="2:2">
      <c r="B2240" t="s">
        <v>2611</v>
      </c>
    </row>
    <row r="2241" spans="2:2">
      <c r="B2241" t="s">
        <v>2612</v>
      </c>
    </row>
    <row r="2242" spans="2:2">
      <c r="B2242" t="s">
        <v>2613</v>
      </c>
    </row>
    <row r="2243" spans="2:2">
      <c r="B2243" t="s">
        <v>2614</v>
      </c>
    </row>
    <row r="2244" spans="2:2">
      <c r="B2244" t="s">
        <v>2615</v>
      </c>
    </row>
    <row r="2245" spans="2:2">
      <c r="B2245" t="s">
        <v>2616</v>
      </c>
    </row>
    <row r="2246" spans="2:2">
      <c r="B2246" t="s">
        <v>2617</v>
      </c>
    </row>
    <row r="2247" spans="2:2">
      <c r="B2247" t="s">
        <v>2618</v>
      </c>
    </row>
    <row r="2248" spans="2:2">
      <c r="B2248" t="s">
        <v>2619</v>
      </c>
    </row>
    <row r="2249" spans="2:2">
      <c r="B2249" t="s">
        <v>2620</v>
      </c>
    </row>
    <row r="2250" spans="2:2">
      <c r="B2250" t="s">
        <v>2621</v>
      </c>
    </row>
    <row r="2251" spans="2:2">
      <c r="B2251" t="s">
        <v>2622</v>
      </c>
    </row>
    <row r="2252" spans="2:2">
      <c r="B2252" t="s">
        <v>2623</v>
      </c>
    </row>
    <row r="2253" spans="2:2">
      <c r="B2253" t="s">
        <v>2624</v>
      </c>
    </row>
    <row r="2254" spans="2:2">
      <c r="B2254" t="s">
        <v>2625</v>
      </c>
    </row>
    <row r="2255" spans="2:2">
      <c r="B2255" t="s">
        <v>2626</v>
      </c>
    </row>
    <row r="2256" spans="2:2">
      <c r="B2256" t="s">
        <v>2627</v>
      </c>
    </row>
    <row r="2257" spans="2:2">
      <c r="B2257" t="s">
        <v>2628</v>
      </c>
    </row>
    <row r="2258" spans="2:2">
      <c r="B2258" t="s">
        <v>2629</v>
      </c>
    </row>
    <row r="2259" spans="2:2">
      <c r="B2259" t="s">
        <v>2630</v>
      </c>
    </row>
    <row r="2260" spans="2:2">
      <c r="B2260" t="s">
        <v>2631</v>
      </c>
    </row>
    <row r="2261" spans="2:2">
      <c r="B2261" t="s">
        <v>2632</v>
      </c>
    </row>
    <row r="2262" spans="2:2">
      <c r="B2262" t="s">
        <v>2633</v>
      </c>
    </row>
    <row r="2263" spans="2:2">
      <c r="B2263" t="s">
        <v>2634</v>
      </c>
    </row>
    <row r="2264" spans="2:2">
      <c r="B2264" t="s">
        <v>2635</v>
      </c>
    </row>
    <row r="2265" spans="2:2">
      <c r="B2265" t="s">
        <v>2636</v>
      </c>
    </row>
    <row r="2266" spans="2:2">
      <c r="B2266" t="s">
        <v>2637</v>
      </c>
    </row>
    <row r="2267" spans="2:2">
      <c r="B2267" t="s">
        <v>2638</v>
      </c>
    </row>
    <row r="2268" spans="2:2">
      <c r="B2268" t="s">
        <v>2639</v>
      </c>
    </row>
    <row r="2269" spans="2:2">
      <c r="B2269" t="s">
        <v>2640</v>
      </c>
    </row>
    <row r="2270" spans="2:2">
      <c r="B2270" t="s">
        <v>2641</v>
      </c>
    </row>
    <row r="2271" spans="2:2">
      <c r="B2271" t="s">
        <v>2642</v>
      </c>
    </row>
    <row r="2272" spans="2:2">
      <c r="B2272" t="s">
        <v>2643</v>
      </c>
    </row>
    <row r="2273" spans="2:2">
      <c r="B2273" t="s">
        <v>2644</v>
      </c>
    </row>
    <row r="2274" spans="2:2">
      <c r="B2274" t="s">
        <v>2645</v>
      </c>
    </row>
    <row r="2275" spans="2:2">
      <c r="B2275" t="s">
        <v>2646</v>
      </c>
    </row>
    <row r="2276" spans="2:2">
      <c r="B2276" t="s">
        <v>2647</v>
      </c>
    </row>
    <row r="2277" spans="2:2">
      <c r="B2277" t="s">
        <v>2648</v>
      </c>
    </row>
    <row r="2278" spans="2:2">
      <c r="B2278" t="s">
        <v>2649</v>
      </c>
    </row>
    <row r="2279" spans="2:2">
      <c r="B2279" t="s">
        <v>2650</v>
      </c>
    </row>
    <row r="2280" spans="2:2">
      <c r="B2280" t="s">
        <v>2651</v>
      </c>
    </row>
    <row r="2281" spans="2:2">
      <c r="B2281" t="s">
        <v>2652</v>
      </c>
    </row>
    <row r="2282" spans="2:2">
      <c r="B2282" t="s">
        <v>2653</v>
      </c>
    </row>
    <row r="2283" spans="2:2">
      <c r="B2283" t="s">
        <v>2654</v>
      </c>
    </row>
    <row r="2284" spans="2:2">
      <c r="B2284" t="s">
        <v>2655</v>
      </c>
    </row>
    <row r="2285" spans="2:2">
      <c r="B2285" t="s">
        <v>2656</v>
      </c>
    </row>
    <row r="2286" spans="2:2">
      <c r="B2286" t="s">
        <v>2657</v>
      </c>
    </row>
    <row r="2287" spans="2:2">
      <c r="B2287" t="s">
        <v>2658</v>
      </c>
    </row>
    <row r="2288" spans="2:2">
      <c r="B2288" t="s">
        <v>2659</v>
      </c>
    </row>
    <row r="2289" spans="2:2">
      <c r="B2289" t="s">
        <v>2660</v>
      </c>
    </row>
    <row r="2290" spans="2:2">
      <c r="B2290" t="s">
        <v>2661</v>
      </c>
    </row>
    <row r="2291" spans="2:2">
      <c r="B2291" t="s">
        <v>2662</v>
      </c>
    </row>
    <row r="2292" spans="2:2">
      <c r="B2292" t="s">
        <v>2663</v>
      </c>
    </row>
    <row r="2293" spans="2:2">
      <c r="B2293" t="s">
        <v>2664</v>
      </c>
    </row>
    <row r="2294" spans="2:2">
      <c r="B2294" t="s">
        <v>2665</v>
      </c>
    </row>
    <row r="2295" spans="2:2">
      <c r="B2295" t="s">
        <v>2666</v>
      </c>
    </row>
    <row r="2296" spans="2:2">
      <c r="B2296" t="s">
        <v>2667</v>
      </c>
    </row>
    <row r="2297" spans="2:2">
      <c r="B2297" t="s">
        <v>2668</v>
      </c>
    </row>
    <row r="2298" spans="2:2">
      <c r="B2298" t="s">
        <v>2669</v>
      </c>
    </row>
    <row r="2299" spans="2:2">
      <c r="B2299" t="s">
        <v>2670</v>
      </c>
    </row>
    <row r="2300" spans="2:2">
      <c r="B2300" t="s">
        <v>2671</v>
      </c>
    </row>
    <row r="2301" spans="2:2">
      <c r="B2301" t="s">
        <v>2672</v>
      </c>
    </row>
    <row r="2302" spans="2:2">
      <c r="B2302" t="s">
        <v>2673</v>
      </c>
    </row>
    <row r="2303" spans="2:2">
      <c r="B2303" t="s">
        <v>2674</v>
      </c>
    </row>
    <row r="2304" spans="2:2">
      <c r="B2304" t="s">
        <v>2675</v>
      </c>
    </row>
    <row r="2305" spans="2:2">
      <c r="B2305" t="s">
        <v>2676</v>
      </c>
    </row>
    <row r="2306" spans="2:2">
      <c r="B2306" t="s">
        <v>2677</v>
      </c>
    </row>
    <row r="2307" spans="2:2">
      <c r="B2307" t="s">
        <v>2678</v>
      </c>
    </row>
    <row r="2308" spans="2:2">
      <c r="B2308" t="s">
        <v>2679</v>
      </c>
    </row>
    <row r="2309" spans="2:2">
      <c r="B2309" t="s">
        <v>2680</v>
      </c>
    </row>
    <row r="2310" spans="2:2">
      <c r="B2310" t="s">
        <v>2681</v>
      </c>
    </row>
    <row r="2311" spans="2:2">
      <c r="B2311" t="s">
        <v>2682</v>
      </c>
    </row>
    <row r="2312" spans="2:2">
      <c r="B2312" t="s">
        <v>2683</v>
      </c>
    </row>
    <row r="2313" spans="2:2">
      <c r="B2313" t="s">
        <v>2684</v>
      </c>
    </row>
    <row r="2314" spans="2:2">
      <c r="B2314" t="s">
        <v>2685</v>
      </c>
    </row>
    <row r="2315" spans="2:2">
      <c r="B2315" t="s">
        <v>2686</v>
      </c>
    </row>
    <row r="2316" spans="2:2">
      <c r="B2316" t="s">
        <v>2687</v>
      </c>
    </row>
    <row r="2317" spans="2:2">
      <c r="B2317" t="s">
        <v>2688</v>
      </c>
    </row>
    <row r="2318" spans="2:2">
      <c r="B2318" t="s">
        <v>2689</v>
      </c>
    </row>
    <row r="2319" spans="2:2">
      <c r="B2319" t="s">
        <v>2690</v>
      </c>
    </row>
    <row r="2320" spans="2:2">
      <c r="B2320" t="s">
        <v>2691</v>
      </c>
    </row>
    <row r="2321" spans="2:2">
      <c r="B2321" t="s">
        <v>2692</v>
      </c>
    </row>
    <row r="2322" spans="2:2">
      <c r="B2322" t="s">
        <v>2693</v>
      </c>
    </row>
    <row r="2323" spans="2:2">
      <c r="B2323" t="s">
        <v>2694</v>
      </c>
    </row>
    <row r="2324" spans="2:2">
      <c r="B2324" t="s">
        <v>2695</v>
      </c>
    </row>
    <row r="2325" spans="2:2">
      <c r="B2325" t="s">
        <v>2696</v>
      </c>
    </row>
    <row r="2326" spans="2:2">
      <c r="B2326" t="s">
        <v>2697</v>
      </c>
    </row>
    <row r="2327" spans="2:2">
      <c r="B2327" t="s">
        <v>2698</v>
      </c>
    </row>
    <row r="2328" spans="2:2">
      <c r="B2328" t="s">
        <v>2699</v>
      </c>
    </row>
    <row r="2329" spans="2:2">
      <c r="B2329" t="s">
        <v>2700</v>
      </c>
    </row>
    <row r="2330" spans="2:2">
      <c r="B2330" t="s">
        <v>2701</v>
      </c>
    </row>
    <row r="2331" spans="2:2">
      <c r="B2331" t="s">
        <v>2702</v>
      </c>
    </row>
    <row r="2332" spans="2:2">
      <c r="B2332" t="s">
        <v>2703</v>
      </c>
    </row>
    <row r="2333" spans="2:2">
      <c r="B2333" t="s">
        <v>2704</v>
      </c>
    </row>
    <row r="2334" spans="2:2">
      <c r="B2334" t="s">
        <v>2705</v>
      </c>
    </row>
    <row r="2335" spans="2:2">
      <c r="B2335" t="s">
        <v>2706</v>
      </c>
    </row>
    <row r="2336" spans="2:2">
      <c r="B2336" t="s">
        <v>2707</v>
      </c>
    </row>
    <row r="2337" spans="2:2">
      <c r="B2337" t="s">
        <v>2708</v>
      </c>
    </row>
    <row r="2338" spans="2:2">
      <c r="B2338" t="s">
        <v>2709</v>
      </c>
    </row>
    <row r="2339" spans="2:2">
      <c r="B2339" t="s">
        <v>2710</v>
      </c>
    </row>
    <row r="2340" spans="2:2">
      <c r="B2340" t="s">
        <v>2711</v>
      </c>
    </row>
    <row r="2341" spans="2:2">
      <c r="B2341" t="s">
        <v>2712</v>
      </c>
    </row>
    <row r="2342" spans="2:2">
      <c r="B2342" t="s">
        <v>2713</v>
      </c>
    </row>
    <row r="2343" spans="2:2">
      <c r="B2343" t="s">
        <v>2714</v>
      </c>
    </row>
    <row r="2344" spans="2:2">
      <c r="B2344" t="s">
        <v>2715</v>
      </c>
    </row>
    <row r="2345" spans="2:2">
      <c r="B2345" t="s">
        <v>2716</v>
      </c>
    </row>
    <row r="2346" spans="2:2">
      <c r="B2346" t="s">
        <v>2717</v>
      </c>
    </row>
    <row r="2347" spans="2:2">
      <c r="B2347" t="s">
        <v>2718</v>
      </c>
    </row>
    <row r="2348" spans="2:2">
      <c r="B2348" t="s">
        <v>2719</v>
      </c>
    </row>
    <row r="2349" spans="2:2">
      <c r="B2349" t="s">
        <v>2720</v>
      </c>
    </row>
    <row r="2350" spans="2:2">
      <c r="B2350" t="s">
        <v>2721</v>
      </c>
    </row>
    <row r="2351" spans="2:2">
      <c r="B2351" t="s">
        <v>2722</v>
      </c>
    </row>
    <row r="2352" spans="2:2">
      <c r="B2352" t="s">
        <v>2723</v>
      </c>
    </row>
    <row r="2353" spans="2:2">
      <c r="B2353" t="s">
        <v>2724</v>
      </c>
    </row>
    <row r="2354" spans="2:2">
      <c r="B2354" t="s">
        <v>2725</v>
      </c>
    </row>
    <row r="2355" spans="2:2">
      <c r="B2355" t="s">
        <v>2726</v>
      </c>
    </row>
    <row r="2356" spans="2:2">
      <c r="B2356" t="s">
        <v>2727</v>
      </c>
    </row>
    <row r="2357" spans="2:2">
      <c r="B2357" t="s">
        <v>2728</v>
      </c>
    </row>
    <row r="2358" spans="2:2">
      <c r="B2358" t="s">
        <v>2729</v>
      </c>
    </row>
    <row r="2359" spans="2:2">
      <c r="B2359" t="s">
        <v>2730</v>
      </c>
    </row>
    <row r="2360" spans="2:2">
      <c r="B2360" t="s">
        <v>2731</v>
      </c>
    </row>
    <row r="2361" spans="2:2">
      <c r="B2361" t="s">
        <v>2732</v>
      </c>
    </row>
    <row r="2362" spans="2:2">
      <c r="B2362" t="s">
        <v>2733</v>
      </c>
    </row>
    <row r="2363" spans="2:2">
      <c r="B2363" t="s">
        <v>2734</v>
      </c>
    </row>
    <row r="2364" spans="2:2">
      <c r="B2364" t="s">
        <v>2735</v>
      </c>
    </row>
    <row r="2365" spans="2:2">
      <c r="B2365" t="s">
        <v>2736</v>
      </c>
    </row>
    <row r="2366" spans="2:2">
      <c r="B2366" t="s">
        <v>2737</v>
      </c>
    </row>
    <row r="2367" spans="2:2">
      <c r="B2367" t="s">
        <v>2738</v>
      </c>
    </row>
    <row r="2368" spans="2:2">
      <c r="B2368" t="s">
        <v>2739</v>
      </c>
    </row>
    <row r="2369" spans="2:2">
      <c r="B2369" t="s">
        <v>2740</v>
      </c>
    </row>
    <row r="2370" spans="2:2">
      <c r="B2370" t="s">
        <v>2741</v>
      </c>
    </row>
    <row r="2371" spans="2:2">
      <c r="B2371" t="s">
        <v>2742</v>
      </c>
    </row>
    <row r="2372" spans="2:2">
      <c r="B2372" t="s">
        <v>2743</v>
      </c>
    </row>
    <row r="2373" spans="2:2">
      <c r="B2373" t="s">
        <v>2744</v>
      </c>
    </row>
    <row r="2374" spans="2:2">
      <c r="B2374" t="s">
        <v>2745</v>
      </c>
    </row>
    <row r="2375" spans="2:2">
      <c r="B2375" t="s">
        <v>2746</v>
      </c>
    </row>
    <row r="2376" spans="2:2">
      <c r="B2376" t="s">
        <v>2747</v>
      </c>
    </row>
    <row r="2377" spans="2:2">
      <c r="B2377" t="s">
        <v>2748</v>
      </c>
    </row>
    <row r="2378" spans="2:2">
      <c r="B2378" t="s">
        <v>2749</v>
      </c>
    </row>
    <row r="2379" spans="2:2">
      <c r="B2379" t="s">
        <v>2750</v>
      </c>
    </row>
    <row r="2380" spans="2:2">
      <c r="B2380" t="s">
        <v>2751</v>
      </c>
    </row>
    <row r="2381" spans="2:2">
      <c r="B2381" t="s">
        <v>2752</v>
      </c>
    </row>
    <row r="2382" spans="2:2">
      <c r="B2382" t="s">
        <v>2753</v>
      </c>
    </row>
    <row r="2383" spans="2:2">
      <c r="B2383" t="s">
        <v>2754</v>
      </c>
    </row>
    <row r="2384" spans="2:2">
      <c r="B2384" t="s">
        <v>2755</v>
      </c>
    </row>
    <row r="2385" spans="2:2">
      <c r="B2385" t="s">
        <v>2756</v>
      </c>
    </row>
    <row r="2386" spans="2:2">
      <c r="B2386" t="s">
        <v>2757</v>
      </c>
    </row>
    <row r="2387" spans="2:2">
      <c r="B2387" t="s">
        <v>2758</v>
      </c>
    </row>
    <row r="2388" spans="2:2">
      <c r="B2388" t="s">
        <v>2759</v>
      </c>
    </row>
    <row r="2389" spans="2:2">
      <c r="B2389" t="s">
        <v>2760</v>
      </c>
    </row>
    <row r="2390" spans="2:2">
      <c r="B2390" t="s">
        <v>2761</v>
      </c>
    </row>
    <row r="2391" spans="2:2">
      <c r="B2391" t="s">
        <v>2762</v>
      </c>
    </row>
    <row r="2392" spans="2:2">
      <c r="B2392" t="s">
        <v>2763</v>
      </c>
    </row>
    <row r="2393" spans="2:2">
      <c r="B2393" t="s">
        <v>2764</v>
      </c>
    </row>
    <row r="2394" spans="2:2">
      <c r="B2394" t="s">
        <v>2765</v>
      </c>
    </row>
    <row r="2395" spans="2:2">
      <c r="B2395" t="s">
        <v>2766</v>
      </c>
    </row>
    <row r="2396" spans="2:2">
      <c r="B2396" t="s">
        <v>2767</v>
      </c>
    </row>
    <row r="2397" spans="2:2">
      <c r="B2397" t="s">
        <v>2768</v>
      </c>
    </row>
    <row r="2398" spans="2:2">
      <c r="B2398" t="s">
        <v>2769</v>
      </c>
    </row>
    <row r="2399" spans="2:2">
      <c r="B2399" t="s">
        <v>2770</v>
      </c>
    </row>
    <row r="2400" spans="2:2">
      <c r="B2400" t="s">
        <v>2771</v>
      </c>
    </row>
    <row r="2401" spans="2:2">
      <c r="B2401" t="s">
        <v>2772</v>
      </c>
    </row>
    <row r="2402" spans="2:2">
      <c r="B2402" t="s">
        <v>2773</v>
      </c>
    </row>
    <row r="2403" spans="2:2">
      <c r="B2403" t="s">
        <v>2774</v>
      </c>
    </row>
    <row r="2404" spans="2:2">
      <c r="B2404" t="s">
        <v>2775</v>
      </c>
    </row>
    <row r="2405" spans="2:2">
      <c r="B2405" t="s">
        <v>2776</v>
      </c>
    </row>
    <row r="2406" spans="2:2">
      <c r="B2406" t="s">
        <v>2777</v>
      </c>
    </row>
    <row r="2407" spans="2:2">
      <c r="B2407" t="s">
        <v>2778</v>
      </c>
    </row>
    <row r="2408" spans="2:2">
      <c r="B2408" t="s">
        <v>2779</v>
      </c>
    </row>
    <row r="2409" spans="2:2">
      <c r="B2409" t="s">
        <v>2780</v>
      </c>
    </row>
    <row r="2410" spans="2:2">
      <c r="B2410" t="s">
        <v>2781</v>
      </c>
    </row>
    <row r="2411" spans="2:2">
      <c r="B2411" t="s">
        <v>2782</v>
      </c>
    </row>
    <row r="2412" spans="2:2">
      <c r="B2412" t="s">
        <v>2783</v>
      </c>
    </row>
    <row r="2413" spans="2:2">
      <c r="B2413" t="s">
        <v>2784</v>
      </c>
    </row>
    <row r="2414" spans="2:2">
      <c r="B2414" t="s">
        <v>2785</v>
      </c>
    </row>
    <row r="2415" spans="2:2">
      <c r="B2415" t="s">
        <v>2786</v>
      </c>
    </row>
    <row r="2416" spans="2:2">
      <c r="B2416" t="s">
        <v>2787</v>
      </c>
    </row>
    <row r="2417" spans="2:2">
      <c r="B2417" t="s">
        <v>2788</v>
      </c>
    </row>
    <row r="2418" spans="2:2">
      <c r="B2418" t="s">
        <v>2789</v>
      </c>
    </row>
    <row r="2419" spans="2:2">
      <c r="B2419" t="s">
        <v>2790</v>
      </c>
    </row>
    <row r="2420" spans="2:2">
      <c r="B2420" t="s">
        <v>2791</v>
      </c>
    </row>
    <row r="2421" spans="2:2">
      <c r="B2421" t="s">
        <v>2792</v>
      </c>
    </row>
    <row r="2422" spans="2:2">
      <c r="B2422" t="s">
        <v>2793</v>
      </c>
    </row>
    <row r="2423" spans="2:2">
      <c r="B2423" t="s">
        <v>2794</v>
      </c>
    </row>
    <row r="2424" spans="2:2">
      <c r="B2424" t="s">
        <v>2795</v>
      </c>
    </row>
    <row r="2425" spans="2:2">
      <c r="B2425" t="s">
        <v>2796</v>
      </c>
    </row>
    <row r="2426" spans="2:2">
      <c r="B2426" t="s">
        <v>2797</v>
      </c>
    </row>
    <row r="2427" spans="2:2">
      <c r="B2427" t="s">
        <v>2798</v>
      </c>
    </row>
    <row r="2428" spans="2:2">
      <c r="B2428" t="s">
        <v>2799</v>
      </c>
    </row>
    <row r="2429" spans="2:2">
      <c r="B2429" t="s">
        <v>2800</v>
      </c>
    </row>
    <row r="2430" spans="2:2">
      <c r="B2430" t="s">
        <v>2801</v>
      </c>
    </row>
    <row r="2431" spans="2:2">
      <c r="B2431" t="s">
        <v>2802</v>
      </c>
    </row>
    <row r="2432" spans="2:2">
      <c r="B2432" t="s">
        <v>2803</v>
      </c>
    </row>
    <row r="2433" spans="2:2">
      <c r="B2433" t="s">
        <v>2804</v>
      </c>
    </row>
    <row r="2434" spans="2:2">
      <c r="B2434" t="s">
        <v>2805</v>
      </c>
    </row>
    <row r="2435" spans="2:2">
      <c r="B2435" t="s">
        <v>2806</v>
      </c>
    </row>
    <row r="2436" spans="2:2">
      <c r="B2436" t="s">
        <v>2807</v>
      </c>
    </row>
    <row r="2437" spans="2:2">
      <c r="B2437" t="s">
        <v>2808</v>
      </c>
    </row>
    <row r="2438" spans="2:2">
      <c r="B2438" t="s">
        <v>2809</v>
      </c>
    </row>
    <row r="2439" spans="2:2">
      <c r="B2439" t="s">
        <v>2810</v>
      </c>
    </row>
    <row r="2440" spans="2:2">
      <c r="B2440" t="s">
        <v>2811</v>
      </c>
    </row>
    <row r="2441" spans="2:2">
      <c r="B2441" t="s">
        <v>2812</v>
      </c>
    </row>
    <row r="2442" spans="2:2">
      <c r="B2442" t="s">
        <v>2813</v>
      </c>
    </row>
    <row r="2443" spans="2:2">
      <c r="B2443" t="s">
        <v>2814</v>
      </c>
    </row>
    <row r="2444" spans="2:2">
      <c r="B2444" t="s">
        <v>2815</v>
      </c>
    </row>
    <row r="2445" spans="2:2">
      <c r="B2445" t="s">
        <v>2816</v>
      </c>
    </row>
    <row r="2446" spans="2:2">
      <c r="B2446" t="s">
        <v>2817</v>
      </c>
    </row>
    <row r="2447" spans="2:2">
      <c r="B2447" t="s">
        <v>2818</v>
      </c>
    </row>
    <row r="2448" spans="2:2">
      <c r="B2448" t="s">
        <v>2819</v>
      </c>
    </row>
    <row r="2449" spans="2:2">
      <c r="B2449" t="s">
        <v>2820</v>
      </c>
    </row>
    <row r="2450" spans="2:2">
      <c r="B2450" t="s">
        <v>2821</v>
      </c>
    </row>
    <row r="2451" spans="2:2">
      <c r="B2451" t="s">
        <v>2822</v>
      </c>
    </row>
    <row r="2452" spans="2:2">
      <c r="B2452" t="s">
        <v>2823</v>
      </c>
    </row>
    <row r="2453" spans="2:2">
      <c r="B2453" t="s">
        <v>2824</v>
      </c>
    </row>
    <row r="2454" spans="2:2">
      <c r="B2454" t="s">
        <v>2825</v>
      </c>
    </row>
    <row r="2455" spans="2:2">
      <c r="B2455" t="s">
        <v>2826</v>
      </c>
    </row>
    <row r="2456" spans="2:2">
      <c r="B2456" t="s">
        <v>2827</v>
      </c>
    </row>
    <row r="2457" spans="2:2">
      <c r="B2457" t="s">
        <v>2828</v>
      </c>
    </row>
    <row r="2458" spans="2:2">
      <c r="B2458" t="s">
        <v>2829</v>
      </c>
    </row>
    <row r="2459" spans="2:2">
      <c r="B2459" t="s">
        <v>2830</v>
      </c>
    </row>
    <row r="2460" spans="2:2">
      <c r="B2460" t="s">
        <v>2831</v>
      </c>
    </row>
    <row r="2461" spans="2:2">
      <c r="B2461" t="s">
        <v>2832</v>
      </c>
    </row>
    <row r="2462" spans="2:2">
      <c r="B2462" t="s">
        <v>2833</v>
      </c>
    </row>
    <row r="2463" spans="2:2">
      <c r="B2463" t="s">
        <v>2834</v>
      </c>
    </row>
    <row r="2464" spans="2:2">
      <c r="B2464" t="s">
        <v>2835</v>
      </c>
    </row>
    <row r="2465" spans="2:2">
      <c r="B2465" t="s">
        <v>2836</v>
      </c>
    </row>
    <row r="2466" spans="2:2">
      <c r="B2466" t="s">
        <v>2837</v>
      </c>
    </row>
    <row r="2467" spans="2:2">
      <c r="B2467" t="s">
        <v>2838</v>
      </c>
    </row>
    <row r="2468" spans="2:2">
      <c r="B2468" t="s">
        <v>2839</v>
      </c>
    </row>
    <row r="2469" spans="2:2">
      <c r="B2469" t="s">
        <v>2840</v>
      </c>
    </row>
    <row r="2470" spans="2:2">
      <c r="B2470" t="s">
        <v>2841</v>
      </c>
    </row>
    <row r="2471" spans="2:2">
      <c r="B2471" t="s">
        <v>2842</v>
      </c>
    </row>
    <row r="2472" spans="2:2">
      <c r="B2472" t="s">
        <v>2843</v>
      </c>
    </row>
    <row r="2473" spans="2:2">
      <c r="B2473" t="s">
        <v>2844</v>
      </c>
    </row>
    <row r="2474" spans="2:2">
      <c r="B2474" t="s">
        <v>2845</v>
      </c>
    </row>
    <row r="2475" spans="2:2">
      <c r="B2475" t="s">
        <v>2846</v>
      </c>
    </row>
    <row r="2476" spans="2:2">
      <c r="B2476" t="s">
        <v>2847</v>
      </c>
    </row>
    <row r="2477" spans="2:2">
      <c r="B2477" t="s">
        <v>2848</v>
      </c>
    </row>
    <row r="2478" spans="2:2">
      <c r="B2478" t="s">
        <v>2849</v>
      </c>
    </row>
    <row r="2479" spans="2:2">
      <c r="B2479" t="s">
        <v>2850</v>
      </c>
    </row>
    <row r="2480" spans="2:2">
      <c r="B2480" t="s">
        <v>2851</v>
      </c>
    </row>
    <row r="2481" spans="2:2">
      <c r="B2481" t="s">
        <v>2852</v>
      </c>
    </row>
    <row r="2482" spans="2:2">
      <c r="B2482" t="s">
        <v>2853</v>
      </c>
    </row>
    <row r="2483" spans="2:2">
      <c r="B2483" t="s">
        <v>2854</v>
      </c>
    </row>
    <row r="2484" spans="2:2">
      <c r="B2484" t="s">
        <v>2855</v>
      </c>
    </row>
    <row r="2485" spans="2:2">
      <c r="B2485" t="s">
        <v>2856</v>
      </c>
    </row>
    <row r="2486" spans="2:2">
      <c r="B2486" t="s">
        <v>2857</v>
      </c>
    </row>
    <row r="2487" spans="2:2">
      <c r="B2487" t="s">
        <v>2858</v>
      </c>
    </row>
    <row r="2488" spans="2:2">
      <c r="B2488" t="s">
        <v>2859</v>
      </c>
    </row>
    <row r="2489" spans="2:2">
      <c r="B2489" t="s">
        <v>2860</v>
      </c>
    </row>
    <row r="2490" spans="2:2">
      <c r="B2490" t="s">
        <v>2861</v>
      </c>
    </row>
    <row r="2491" spans="2:2">
      <c r="B2491" t="s">
        <v>2862</v>
      </c>
    </row>
    <row r="2492" spans="2:2">
      <c r="B2492" t="s">
        <v>2863</v>
      </c>
    </row>
    <row r="2493" spans="2:2">
      <c r="B2493" t="s">
        <v>2864</v>
      </c>
    </row>
    <row r="2494" spans="2:2">
      <c r="B2494" t="s">
        <v>2865</v>
      </c>
    </row>
    <row r="2495" spans="2:2">
      <c r="B2495" t="s">
        <v>2866</v>
      </c>
    </row>
    <row r="2496" spans="2:2">
      <c r="B2496" t="s">
        <v>2867</v>
      </c>
    </row>
    <row r="2497" spans="2:2">
      <c r="B2497" t="s">
        <v>2868</v>
      </c>
    </row>
    <row r="2498" spans="2:2">
      <c r="B2498" t="s">
        <v>2869</v>
      </c>
    </row>
    <row r="2499" spans="2:2">
      <c r="B2499" t="s">
        <v>2870</v>
      </c>
    </row>
    <row r="2500" spans="2:2">
      <c r="B2500" t="s">
        <v>2871</v>
      </c>
    </row>
    <row r="2501" spans="2:2">
      <c r="B2501" t="s">
        <v>2872</v>
      </c>
    </row>
    <row r="2502" spans="2:2">
      <c r="B2502" t="s">
        <v>2873</v>
      </c>
    </row>
    <row r="2503" spans="2:2">
      <c r="B2503" t="s">
        <v>2874</v>
      </c>
    </row>
    <row r="2504" spans="2:2">
      <c r="B2504" t="s">
        <v>2875</v>
      </c>
    </row>
    <row r="2505" spans="2:2">
      <c r="B2505" t="s">
        <v>2876</v>
      </c>
    </row>
    <row r="2506" spans="2:2">
      <c r="B2506" t="s">
        <v>2877</v>
      </c>
    </row>
    <row r="2507" spans="2:2">
      <c r="B2507" t="s">
        <v>2878</v>
      </c>
    </row>
    <row r="2508" spans="2:2">
      <c r="B2508" t="s">
        <v>2879</v>
      </c>
    </row>
    <row r="2509" spans="2:2">
      <c r="B2509" t="s">
        <v>2880</v>
      </c>
    </row>
    <row r="2510" spans="2:2">
      <c r="B2510" t="s">
        <v>2881</v>
      </c>
    </row>
    <row r="2511" spans="2:2">
      <c r="B2511" t="s">
        <v>2882</v>
      </c>
    </row>
    <row r="2512" spans="2:2">
      <c r="B2512" t="s">
        <v>2883</v>
      </c>
    </row>
    <row r="2513" spans="2:2">
      <c r="B2513" t="s">
        <v>2884</v>
      </c>
    </row>
    <row r="2514" spans="2:2">
      <c r="B2514" t="s">
        <v>2885</v>
      </c>
    </row>
    <row r="2515" spans="2:2">
      <c r="B2515" t="s">
        <v>2886</v>
      </c>
    </row>
    <row r="2516" spans="2:2">
      <c r="B2516" t="s">
        <v>2887</v>
      </c>
    </row>
    <row r="2517" spans="2:2">
      <c r="B2517" t="s">
        <v>2888</v>
      </c>
    </row>
    <row r="2518" spans="2:2">
      <c r="B2518" t="s">
        <v>2889</v>
      </c>
    </row>
    <row r="2519" spans="2:2">
      <c r="B2519" t="s">
        <v>2890</v>
      </c>
    </row>
    <row r="2520" spans="2:2">
      <c r="B2520" t="s">
        <v>2891</v>
      </c>
    </row>
    <row r="2521" spans="2:2">
      <c r="B2521" t="s">
        <v>2892</v>
      </c>
    </row>
    <row r="2522" spans="2:2">
      <c r="B2522" t="s">
        <v>2893</v>
      </c>
    </row>
    <row r="2523" spans="2:2">
      <c r="B2523" t="s">
        <v>2894</v>
      </c>
    </row>
    <row r="2524" spans="2:2">
      <c r="B2524" t="s">
        <v>2895</v>
      </c>
    </row>
    <row r="2525" spans="2:2">
      <c r="B2525" t="s">
        <v>2896</v>
      </c>
    </row>
    <row r="2526" spans="2:2">
      <c r="B2526" t="s">
        <v>2897</v>
      </c>
    </row>
    <row r="2527" spans="2:2">
      <c r="B2527" t="s">
        <v>2898</v>
      </c>
    </row>
    <row r="2528" spans="2:2">
      <c r="B2528" t="s">
        <v>2899</v>
      </c>
    </row>
    <row r="2529" spans="2:2">
      <c r="B2529" t="s">
        <v>2900</v>
      </c>
    </row>
    <row r="2530" spans="2:2">
      <c r="B2530" t="s">
        <v>2901</v>
      </c>
    </row>
    <row r="2531" spans="2:2">
      <c r="B2531" t="s">
        <v>2902</v>
      </c>
    </row>
    <row r="2532" spans="2:2">
      <c r="B2532" t="s">
        <v>2903</v>
      </c>
    </row>
    <row r="2533" spans="2:2">
      <c r="B2533" t="s">
        <v>2904</v>
      </c>
    </row>
    <row r="2534" spans="2:2">
      <c r="B2534" t="s">
        <v>2905</v>
      </c>
    </row>
    <row r="2535" spans="2:2">
      <c r="B2535" t="s">
        <v>2906</v>
      </c>
    </row>
    <row r="2536" spans="2:2">
      <c r="B2536" t="s">
        <v>2907</v>
      </c>
    </row>
    <row r="2537" spans="2:2">
      <c r="B2537" t="s">
        <v>2908</v>
      </c>
    </row>
    <row r="2538" spans="2:2">
      <c r="B2538" t="s">
        <v>2909</v>
      </c>
    </row>
    <row r="2539" spans="2:2">
      <c r="B2539" t="s">
        <v>2910</v>
      </c>
    </row>
    <row r="2540" spans="2:2">
      <c r="B2540" t="s">
        <v>2911</v>
      </c>
    </row>
    <row r="2541" spans="2:2">
      <c r="B2541" t="s">
        <v>2912</v>
      </c>
    </row>
    <row r="2542" spans="2:2">
      <c r="B2542" t="s">
        <v>2913</v>
      </c>
    </row>
    <row r="2543" spans="2:2">
      <c r="B2543" t="s">
        <v>2914</v>
      </c>
    </row>
    <row r="2544" spans="2:2">
      <c r="B2544" t="s">
        <v>2915</v>
      </c>
    </row>
    <row r="2545" spans="2:2">
      <c r="B2545" t="s">
        <v>2916</v>
      </c>
    </row>
    <row r="2546" spans="2:2">
      <c r="B2546" t="s">
        <v>2917</v>
      </c>
    </row>
    <row r="2547" spans="2:2">
      <c r="B2547" t="s">
        <v>2918</v>
      </c>
    </row>
    <row r="2548" spans="2:2">
      <c r="B2548" t="s">
        <v>2919</v>
      </c>
    </row>
    <row r="2549" spans="2:2">
      <c r="B2549" t="s">
        <v>2920</v>
      </c>
    </row>
    <row r="2550" spans="2:2">
      <c r="B2550" t="s">
        <v>2921</v>
      </c>
    </row>
    <row r="2551" spans="2:2">
      <c r="B2551" t="s">
        <v>2922</v>
      </c>
    </row>
    <row r="2552" spans="2:2">
      <c r="B2552" t="s">
        <v>2923</v>
      </c>
    </row>
    <row r="2553" spans="2:2">
      <c r="B2553" t="s">
        <v>2924</v>
      </c>
    </row>
    <row r="2554" spans="2:2">
      <c r="B2554" t="s">
        <v>2925</v>
      </c>
    </row>
    <row r="2555" spans="2:2">
      <c r="B2555" t="s">
        <v>2926</v>
      </c>
    </row>
    <row r="2556" spans="2:2">
      <c r="B2556" t="s">
        <v>2927</v>
      </c>
    </row>
    <row r="2557" spans="2:2">
      <c r="B2557" t="s">
        <v>2928</v>
      </c>
    </row>
    <row r="2558" spans="2:2">
      <c r="B2558" t="s">
        <v>2929</v>
      </c>
    </row>
    <row r="2559" spans="2:2">
      <c r="B2559" t="s">
        <v>2930</v>
      </c>
    </row>
    <row r="2560" spans="2:2">
      <c r="B2560" t="s">
        <v>2931</v>
      </c>
    </row>
    <row r="2561" spans="2:2">
      <c r="B2561" t="s">
        <v>2932</v>
      </c>
    </row>
    <row r="2562" spans="2:2">
      <c r="B2562" t="s">
        <v>2933</v>
      </c>
    </row>
    <row r="2563" spans="2:2">
      <c r="B2563" t="s">
        <v>2934</v>
      </c>
    </row>
    <row r="2564" spans="2:2">
      <c r="B2564" t="s">
        <v>2935</v>
      </c>
    </row>
    <row r="2565" spans="2:2">
      <c r="B2565" t="s">
        <v>2936</v>
      </c>
    </row>
    <row r="2566" spans="2:2">
      <c r="B2566" t="s">
        <v>2937</v>
      </c>
    </row>
    <row r="2567" spans="2:2">
      <c r="B2567" t="s">
        <v>2938</v>
      </c>
    </row>
    <row r="2568" spans="2:2">
      <c r="B2568" t="s">
        <v>2939</v>
      </c>
    </row>
    <row r="2569" spans="2:2">
      <c r="B2569" t="s">
        <v>2940</v>
      </c>
    </row>
    <row r="2570" spans="2:2">
      <c r="B2570" t="s">
        <v>2941</v>
      </c>
    </row>
    <row r="2571" spans="2:2">
      <c r="B2571" t="s">
        <v>2942</v>
      </c>
    </row>
    <row r="2572" spans="2:2">
      <c r="B2572" t="s">
        <v>2943</v>
      </c>
    </row>
    <row r="2573" spans="2:2">
      <c r="B2573" t="s">
        <v>2944</v>
      </c>
    </row>
    <row r="2574" spans="2:2">
      <c r="B2574" t="s">
        <v>2945</v>
      </c>
    </row>
    <row r="2575" spans="2:2">
      <c r="B2575" t="s">
        <v>2946</v>
      </c>
    </row>
    <row r="2576" spans="2:2">
      <c r="B2576" t="s">
        <v>2947</v>
      </c>
    </row>
    <row r="2577" spans="2:2">
      <c r="B2577" t="s">
        <v>2948</v>
      </c>
    </row>
    <row r="2578" spans="2:2">
      <c r="B2578" t="s">
        <v>2949</v>
      </c>
    </row>
    <row r="2579" spans="2:2">
      <c r="B2579" t="s">
        <v>2950</v>
      </c>
    </row>
    <row r="2580" spans="2:2">
      <c r="B2580" t="s">
        <v>2951</v>
      </c>
    </row>
    <row r="2581" spans="2:2">
      <c r="B2581" t="s">
        <v>2952</v>
      </c>
    </row>
    <row r="2582" spans="2:2">
      <c r="B2582" t="s">
        <v>2953</v>
      </c>
    </row>
    <row r="2583" spans="2:2">
      <c r="B2583" t="s">
        <v>2954</v>
      </c>
    </row>
    <row r="2584" spans="2:2">
      <c r="B2584" t="s">
        <v>2955</v>
      </c>
    </row>
    <row r="2585" spans="2:2">
      <c r="B2585" t="s">
        <v>2956</v>
      </c>
    </row>
    <row r="2586" spans="2:2">
      <c r="B2586" t="s">
        <v>2957</v>
      </c>
    </row>
    <row r="2587" spans="2:2">
      <c r="B2587" t="s">
        <v>2958</v>
      </c>
    </row>
    <row r="2588" spans="2:2">
      <c r="B2588" t="s">
        <v>2959</v>
      </c>
    </row>
    <row r="2589" spans="2:2">
      <c r="B2589" t="s">
        <v>2960</v>
      </c>
    </row>
    <row r="2590" spans="2:2">
      <c r="B2590" t="s">
        <v>2961</v>
      </c>
    </row>
    <row r="2591" spans="2:2">
      <c r="B2591" t="s">
        <v>2962</v>
      </c>
    </row>
    <row r="2592" spans="2:2">
      <c r="B2592" t="s">
        <v>2963</v>
      </c>
    </row>
    <row r="2593" spans="2:2">
      <c r="B2593" t="s">
        <v>2964</v>
      </c>
    </row>
    <row r="2594" spans="2:2">
      <c r="B2594" t="s">
        <v>2965</v>
      </c>
    </row>
    <row r="2595" spans="2:2">
      <c r="B2595" t="s">
        <v>2966</v>
      </c>
    </row>
    <row r="2596" spans="2:2">
      <c r="B2596" t="s">
        <v>2967</v>
      </c>
    </row>
    <row r="2597" spans="2:2">
      <c r="B2597" t="s">
        <v>2968</v>
      </c>
    </row>
    <row r="2598" spans="2:2">
      <c r="B2598" t="s">
        <v>2969</v>
      </c>
    </row>
    <row r="2599" spans="2:2">
      <c r="B2599" t="s">
        <v>2970</v>
      </c>
    </row>
    <row r="2600" spans="2:2">
      <c r="B2600" t="s">
        <v>2971</v>
      </c>
    </row>
    <row r="2601" spans="2:2">
      <c r="B2601" t="s">
        <v>2972</v>
      </c>
    </row>
    <row r="2602" spans="2:2">
      <c r="B2602" t="s">
        <v>2973</v>
      </c>
    </row>
    <row r="2603" spans="2:2">
      <c r="B2603" t="s">
        <v>2974</v>
      </c>
    </row>
    <row r="2604" spans="2:2">
      <c r="B2604" t="s">
        <v>2975</v>
      </c>
    </row>
    <row r="2605" spans="2:2">
      <c r="B2605" t="s">
        <v>2976</v>
      </c>
    </row>
    <row r="2606" spans="2:2">
      <c r="B2606" t="s">
        <v>2977</v>
      </c>
    </row>
    <row r="2607" spans="2:2">
      <c r="B2607" t="s">
        <v>2978</v>
      </c>
    </row>
    <row r="2608" spans="2:2">
      <c r="B2608" t="s">
        <v>2979</v>
      </c>
    </row>
    <row r="2609" spans="2:2">
      <c r="B2609" t="s">
        <v>2980</v>
      </c>
    </row>
    <row r="2610" spans="2:2">
      <c r="B2610" t="s">
        <v>2981</v>
      </c>
    </row>
    <row r="2611" spans="2:2">
      <c r="B2611" t="s">
        <v>2982</v>
      </c>
    </row>
    <row r="2612" spans="2:2">
      <c r="B2612" t="s">
        <v>2983</v>
      </c>
    </row>
    <row r="2613" spans="2:2">
      <c r="B2613" t="s">
        <v>2984</v>
      </c>
    </row>
    <row r="2614" spans="2:2">
      <c r="B2614" t="s">
        <v>2985</v>
      </c>
    </row>
    <row r="2615" spans="2:2">
      <c r="B2615" t="s">
        <v>2986</v>
      </c>
    </row>
    <row r="2616" spans="2:2">
      <c r="B2616" t="s">
        <v>2987</v>
      </c>
    </row>
    <row r="2617" spans="2:2">
      <c r="B2617" t="s">
        <v>2988</v>
      </c>
    </row>
    <row r="2618" spans="2:2">
      <c r="B2618" t="s">
        <v>2989</v>
      </c>
    </row>
    <row r="2619" spans="2:2">
      <c r="B2619" t="s">
        <v>2990</v>
      </c>
    </row>
    <row r="2620" spans="2:2">
      <c r="B2620" t="s">
        <v>2991</v>
      </c>
    </row>
    <row r="2621" spans="2:2">
      <c r="B2621" t="s">
        <v>2992</v>
      </c>
    </row>
    <row r="2622" spans="2:2">
      <c r="B2622" t="s">
        <v>2993</v>
      </c>
    </row>
    <row r="2623" spans="2:2">
      <c r="B2623" t="s">
        <v>2994</v>
      </c>
    </row>
    <row r="2624" spans="2:2">
      <c r="B2624" t="s">
        <v>2995</v>
      </c>
    </row>
    <row r="2625" spans="2:2">
      <c r="B2625" t="s">
        <v>2996</v>
      </c>
    </row>
    <row r="2626" spans="2:2">
      <c r="B2626" t="s">
        <v>2997</v>
      </c>
    </row>
    <row r="2627" spans="2:2">
      <c r="B2627" t="s">
        <v>2998</v>
      </c>
    </row>
    <row r="2628" spans="2:2">
      <c r="B2628" t="s">
        <v>2999</v>
      </c>
    </row>
    <row r="2629" spans="2:2">
      <c r="B2629" t="s">
        <v>3000</v>
      </c>
    </row>
    <row r="2630" spans="2:2">
      <c r="B2630" t="s">
        <v>3001</v>
      </c>
    </row>
    <row r="2631" spans="2:2">
      <c r="B2631" t="s">
        <v>3002</v>
      </c>
    </row>
    <row r="2632" spans="2:2">
      <c r="B2632" t="s">
        <v>3003</v>
      </c>
    </row>
    <row r="2633" spans="2:2">
      <c r="B2633" t="s">
        <v>3004</v>
      </c>
    </row>
    <row r="2634" spans="2:2">
      <c r="B2634" t="s">
        <v>3005</v>
      </c>
    </row>
    <row r="2635" spans="2:2">
      <c r="B2635" t="s">
        <v>3006</v>
      </c>
    </row>
    <row r="2636" spans="2:2">
      <c r="B2636" t="s">
        <v>3007</v>
      </c>
    </row>
    <row r="2637" spans="2:2">
      <c r="B2637" t="s">
        <v>3008</v>
      </c>
    </row>
    <row r="2638" spans="2:2">
      <c r="B2638" t="s">
        <v>3009</v>
      </c>
    </row>
    <row r="2639" spans="2:2">
      <c r="B2639" t="s">
        <v>3010</v>
      </c>
    </row>
    <row r="2640" spans="2:2">
      <c r="B2640" t="s">
        <v>3011</v>
      </c>
    </row>
    <row r="2641" spans="2:2">
      <c r="B2641" t="s">
        <v>3012</v>
      </c>
    </row>
    <row r="2642" spans="2:2">
      <c r="B2642" t="s">
        <v>3013</v>
      </c>
    </row>
    <row r="2643" spans="2:2">
      <c r="B2643" t="s">
        <v>3014</v>
      </c>
    </row>
    <row r="2644" spans="2:2">
      <c r="B2644" t="s">
        <v>3015</v>
      </c>
    </row>
    <row r="2645" spans="2:2">
      <c r="B2645" t="s">
        <v>3016</v>
      </c>
    </row>
    <row r="2646" spans="2:2">
      <c r="B2646" t="s">
        <v>3017</v>
      </c>
    </row>
    <row r="2647" spans="2:2">
      <c r="B2647" t="s">
        <v>3018</v>
      </c>
    </row>
    <row r="2648" spans="2:2">
      <c r="B2648" t="s">
        <v>3019</v>
      </c>
    </row>
    <row r="2649" spans="2:2">
      <c r="B2649" t="s">
        <v>3020</v>
      </c>
    </row>
    <row r="2650" spans="2:2">
      <c r="B2650" t="s">
        <v>3021</v>
      </c>
    </row>
    <row r="2651" spans="2:2">
      <c r="B2651" t="s">
        <v>3022</v>
      </c>
    </row>
    <row r="2652" spans="2:2">
      <c r="B2652" t="s">
        <v>3023</v>
      </c>
    </row>
    <row r="2653" spans="2:2">
      <c r="B2653" t="s">
        <v>3024</v>
      </c>
    </row>
    <row r="2654" spans="2:2">
      <c r="B2654" t="s">
        <v>3025</v>
      </c>
    </row>
    <row r="2655" spans="2:2">
      <c r="B2655" t="s">
        <v>3026</v>
      </c>
    </row>
    <row r="2656" spans="2:2">
      <c r="B2656" t="s">
        <v>3027</v>
      </c>
    </row>
    <row r="2657" spans="2:2">
      <c r="B2657" t="s">
        <v>3028</v>
      </c>
    </row>
    <row r="2658" spans="2:2">
      <c r="B2658" t="s">
        <v>3029</v>
      </c>
    </row>
    <row r="2659" spans="2:2">
      <c r="B2659" t="s">
        <v>3030</v>
      </c>
    </row>
    <row r="2660" spans="2:2">
      <c r="B2660" t="s">
        <v>3031</v>
      </c>
    </row>
    <row r="2661" spans="2:2">
      <c r="B2661" t="s">
        <v>3032</v>
      </c>
    </row>
    <row r="2662" spans="2:2">
      <c r="B2662" t="s">
        <v>3033</v>
      </c>
    </row>
    <row r="2663" spans="2:2">
      <c r="B2663" t="s">
        <v>3034</v>
      </c>
    </row>
    <row r="2664" spans="2:2">
      <c r="B2664" t="s">
        <v>3035</v>
      </c>
    </row>
    <row r="2665" spans="2:2">
      <c r="B2665" t="s">
        <v>3036</v>
      </c>
    </row>
    <row r="2666" spans="2:2">
      <c r="B2666" t="s">
        <v>3037</v>
      </c>
    </row>
    <row r="2667" spans="2:2">
      <c r="B2667" t="s">
        <v>3038</v>
      </c>
    </row>
    <row r="2668" spans="2:2">
      <c r="B2668" t="s">
        <v>3039</v>
      </c>
    </row>
    <row r="2669" spans="2:2">
      <c r="B2669" t="s">
        <v>3040</v>
      </c>
    </row>
    <row r="2670" spans="2:2">
      <c r="B2670" t="s">
        <v>3041</v>
      </c>
    </row>
    <row r="2671" spans="2:2">
      <c r="B2671" t="s">
        <v>3042</v>
      </c>
    </row>
    <row r="2672" spans="2:2">
      <c r="B2672" t="s">
        <v>3043</v>
      </c>
    </row>
    <row r="2673" spans="2:2">
      <c r="B2673" t="s">
        <v>3044</v>
      </c>
    </row>
    <row r="2674" spans="2:2">
      <c r="B2674" t="s">
        <v>3045</v>
      </c>
    </row>
    <row r="2675" spans="2:2">
      <c r="B2675" t="s">
        <v>3046</v>
      </c>
    </row>
    <row r="2676" spans="2:2">
      <c r="B2676" t="s">
        <v>3047</v>
      </c>
    </row>
    <row r="2677" spans="2:2">
      <c r="B2677" t="s">
        <v>3048</v>
      </c>
    </row>
    <row r="2678" spans="2:2">
      <c r="B2678" t="s">
        <v>3049</v>
      </c>
    </row>
    <row r="2679" spans="2:2">
      <c r="B2679" t="s">
        <v>3050</v>
      </c>
    </row>
    <row r="2680" spans="2:2">
      <c r="B2680" t="s">
        <v>3051</v>
      </c>
    </row>
    <row r="2681" spans="2:2">
      <c r="B2681" t="s">
        <v>3052</v>
      </c>
    </row>
    <row r="2682" spans="2:2">
      <c r="B2682" t="s">
        <v>3053</v>
      </c>
    </row>
    <row r="2683" spans="2:2">
      <c r="B2683" t="s">
        <v>3054</v>
      </c>
    </row>
    <row r="2684" spans="2:2">
      <c r="B2684" t="s">
        <v>3055</v>
      </c>
    </row>
    <row r="2685" spans="2:2">
      <c r="B2685" t="s">
        <v>3056</v>
      </c>
    </row>
    <row r="2686" spans="2:2">
      <c r="B2686" t="s">
        <v>3057</v>
      </c>
    </row>
    <row r="2687" spans="2:2">
      <c r="B2687" t="s">
        <v>3058</v>
      </c>
    </row>
    <row r="2688" spans="2:2">
      <c r="B2688" t="s">
        <v>3059</v>
      </c>
    </row>
    <row r="2689" spans="2:2">
      <c r="B2689" t="s">
        <v>3060</v>
      </c>
    </row>
    <row r="2690" spans="2:2">
      <c r="B2690" t="s">
        <v>3061</v>
      </c>
    </row>
    <row r="2691" spans="2:2">
      <c r="B2691" t="s">
        <v>3062</v>
      </c>
    </row>
    <row r="2692" spans="2:2">
      <c r="B2692" t="s">
        <v>3063</v>
      </c>
    </row>
    <row r="2693" spans="2:2">
      <c r="B2693" t="s">
        <v>3064</v>
      </c>
    </row>
    <row r="2694" spans="2:2">
      <c r="B2694" t="s">
        <v>3065</v>
      </c>
    </row>
    <row r="2695" spans="2:2">
      <c r="B2695" t="s">
        <v>3066</v>
      </c>
    </row>
    <row r="2696" spans="2:2">
      <c r="B2696" t="s">
        <v>3067</v>
      </c>
    </row>
    <row r="2697" spans="2:2">
      <c r="B2697" t="s">
        <v>3068</v>
      </c>
    </row>
    <row r="2698" spans="2:2">
      <c r="B2698" t="s">
        <v>3069</v>
      </c>
    </row>
    <row r="2699" spans="2:2">
      <c r="B2699" t="s">
        <v>3070</v>
      </c>
    </row>
    <row r="2700" spans="2:2">
      <c r="B2700" t="s">
        <v>3071</v>
      </c>
    </row>
    <row r="2701" spans="2:2">
      <c r="B2701" t="s">
        <v>3072</v>
      </c>
    </row>
    <row r="2702" spans="2:2">
      <c r="B2702" t="s">
        <v>3073</v>
      </c>
    </row>
    <row r="2703" spans="2:2">
      <c r="B2703" t="s">
        <v>3074</v>
      </c>
    </row>
    <row r="2704" spans="2:2">
      <c r="B2704" t="s">
        <v>3075</v>
      </c>
    </row>
    <row r="2705" spans="2:2">
      <c r="B2705" t="s">
        <v>3076</v>
      </c>
    </row>
    <row r="2706" spans="2:2">
      <c r="B2706" t="s">
        <v>3077</v>
      </c>
    </row>
    <row r="2707" spans="2:2">
      <c r="B2707" t="s">
        <v>3078</v>
      </c>
    </row>
    <row r="2708" spans="2:2">
      <c r="B2708" t="s">
        <v>3079</v>
      </c>
    </row>
    <row r="2709" spans="2:2">
      <c r="B2709" t="s">
        <v>3080</v>
      </c>
    </row>
    <row r="2710" spans="2:2">
      <c r="B2710" t="s">
        <v>3081</v>
      </c>
    </row>
    <row r="2711" spans="2:2">
      <c r="B2711" t="s">
        <v>3082</v>
      </c>
    </row>
    <row r="2712" spans="2:2">
      <c r="B2712" t="s">
        <v>3083</v>
      </c>
    </row>
    <row r="2713" spans="2:2">
      <c r="B2713" t="s">
        <v>3084</v>
      </c>
    </row>
    <row r="2714" spans="2:2">
      <c r="B2714" t="s">
        <v>3085</v>
      </c>
    </row>
    <row r="2715" spans="2:2">
      <c r="B2715" t="s">
        <v>3086</v>
      </c>
    </row>
    <row r="2716" spans="2:2">
      <c r="B2716" t="s">
        <v>3087</v>
      </c>
    </row>
    <row r="2717" spans="2:2">
      <c r="B2717" t="s">
        <v>3088</v>
      </c>
    </row>
    <row r="2718" spans="2:2">
      <c r="B2718" t="s">
        <v>3089</v>
      </c>
    </row>
    <row r="2719" spans="2:2">
      <c r="B2719" t="s">
        <v>3090</v>
      </c>
    </row>
    <row r="2720" spans="2:2">
      <c r="B2720" t="s">
        <v>3091</v>
      </c>
    </row>
    <row r="2721" spans="2:2">
      <c r="B2721" t="s">
        <v>3092</v>
      </c>
    </row>
    <row r="2722" spans="2:2">
      <c r="B2722" t="s">
        <v>3093</v>
      </c>
    </row>
    <row r="2723" spans="2:2">
      <c r="B2723" t="s">
        <v>3094</v>
      </c>
    </row>
    <row r="2724" spans="2:2">
      <c r="B2724" t="s">
        <v>3095</v>
      </c>
    </row>
    <row r="2725" spans="2:2">
      <c r="B2725" t="s">
        <v>3096</v>
      </c>
    </row>
    <row r="2726" spans="2:2">
      <c r="B2726" t="s">
        <v>3097</v>
      </c>
    </row>
    <row r="2727" spans="2:2">
      <c r="B2727" t="s">
        <v>3098</v>
      </c>
    </row>
    <row r="2728" spans="2:2">
      <c r="B2728" t="s">
        <v>3099</v>
      </c>
    </row>
    <row r="2729" spans="2:2">
      <c r="B2729" t="s">
        <v>3100</v>
      </c>
    </row>
    <row r="2730" spans="2:2">
      <c r="B2730" t="s">
        <v>3101</v>
      </c>
    </row>
    <row r="2731" spans="2:2">
      <c r="B2731" t="s">
        <v>3102</v>
      </c>
    </row>
    <row r="2732" spans="2:2">
      <c r="B2732" t="s">
        <v>3103</v>
      </c>
    </row>
    <row r="2733" spans="2:2">
      <c r="B2733" t="s">
        <v>3104</v>
      </c>
    </row>
    <row r="2734" spans="2:2">
      <c r="B2734" t="s">
        <v>3105</v>
      </c>
    </row>
    <row r="2735" spans="2:2">
      <c r="B2735" t="s">
        <v>3106</v>
      </c>
    </row>
    <row r="2736" spans="2:2">
      <c r="B2736" t="s">
        <v>3107</v>
      </c>
    </row>
    <row r="2737" spans="2:2">
      <c r="B2737" t="s">
        <v>3108</v>
      </c>
    </row>
    <row r="2738" spans="2:2">
      <c r="B2738" t="s">
        <v>3109</v>
      </c>
    </row>
    <row r="2739" spans="2:2">
      <c r="B2739" t="s">
        <v>3110</v>
      </c>
    </row>
    <row r="2740" spans="2:2">
      <c r="B2740" t="s">
        <v>3111</v>
      </c>
    </row>
    <row r="2741" spans="2:2">
      <c r="B2741" t="s">
        <v>3112</v>
      </c>
    </row>
    <row r="2742" spans="2:2">
      <c r="B2742" t="s">
        <v>3113</v>
      </c>
    </row>
    <row r="2743" spans="2:2">
      <c r="B2743" t="s">
        <v>3114</v>
      </c>
    </row>
    <row r="2744" spans="2:2">
      <c r="B2744" t="s">
        <v>3115</v>
      </c>
    </row>
    <row r="2745" spans="2:2">
      <c r="B2745" t="s">
        <v>3116</v>
      </c>
    </row>
    <row r="2746" spans="2:2">
      <c r="B2746" t="s">
        <v>3117</v>
      </c>
    </row>
    <row r="2747" spans="2:2">
      <c r="B2747" t="s">
        <v>3118</v>
      </c>
    </row>
    <row r="2748" spans="2:2">
      <c r="B2748" t="s">
        <v>3119</v>
      </c>
    </row>
    <row r="2749" spans="2:2">
      <c r="B2749" t="s">
        <v>3120</v>
      </c>
    </row>
    <row r="2750" spans="2:2">
      <c r="B2750" t="s">
        <v>3121</v>
      </c>
    </row>
    <row r="2751" spans="2:2">
      <c r="B2751" t="s">
        <v>3122</v>
      </c>
    </row>
    <row r="2752" spans="2:2">
      <c r="B2752" t="s">
        <v>3123</v>
      </c>
    </row>
    <row r="2753" spans="2:2">
      <c r="B2753" t="s">
        <v>3124</v>
      </c>
    </row>
    <row r="2754" spans="2:2">
      <c r="B2754" t="s">
        <v>3125</v>
      </c>
    </row>
    <row r="2755" spans="2:2">
      <c r="B2755" t="s">
        <v>3126</v>
      </c>
    </row>
    <row r="2756" spans="2:2">
      <c r="B2756" t="s">
        <v>3127</v>
      </c>
    </row>
    <row r="2757" spans="2:2">
      <c r="B2757" t="s">
        <v>3128</v>
      </c>
    </row>
    <row r="2758" spans="2:2">
      <c r="B2758" t="s">
        <v>3129</v>
      </c>
    </row>
    <row r="2759" spans="2:2">
      <c r="B2759" t="s">
        <v>3130</v>
      </c>
    </row>
    <row r="2760" spans="2:2">
      <c r="B2760" t="s">
        <v>3131</v>
      </c>
    </row>
    <row r="2761" spans="2:2">
      <c r="B2761" t="s">
        <v>3132</v>
      </c>
    </row>
    <row r="2762" spans="2:2">
      <c r="B2762" t="s">
        <v>3133</v>
      </c>
    </row>
    <row r="2763" spans="2:2">
      <c r="B2763" t="s">
        <v>3134</v>
      </c>
    </row>
    <row r="2764" spans="2:2">
      <c r="B2764" t="s">
        <v>3135</v>
      </c>
    </row>
    <row r="2765" spans="2:2">
      <c r="B2765" t="s">
        <v>3136</v>
      </c>
    </row>
    <row r="2766" spans="2:2">
      <c r="B2766" t="s">
        <v>3137</v>
      </c>
    </row>
    <row r="2767" spans="2:2">
      <c r="B2767" t="s">
        <v>3138</v>
      </c>
    </row>
    <row r="2768" spans="2:2">
      <c r="B2768" t="s">
        <v>3139</v>
      </c>
    </row>
    <row r="2769" spans="2:2">
      <c r="B2769" t="s">
        <v>3140</v>
      </c>
    </row>
    <row r="2770" spans="2:2">
      <c r="B2770" t="s">
        <v>3141</v>
      </c>
    </row>
    <row r="2771" spans="2:2">
      <c r="B2771" t="s">
        <v>3142</v>
      </c>
    </row>
    <row r="2772" spans="2:2">
      <c r="B2772" t="s">
        <v>3143</v>
      </c>
    </row>
    <row r="2773" spans="2:2">
      <c r="B2773" t="s">
        <v>3144</v>
      </c>
    </row>
    <row r="2774" spans="2:2">
      <c r="B2774" t="s">
        <v>3145</v>
      </c>
    </row>
    <row r="2775" spans="2:2">
      <c r="B2775" t="s">
        <v>3146</v>
      </c>
    </row>
    <row r="2776" spans="2:2">
      <c r="B2776" t="s">
        <v>3147</v>
      </c>
    </row>
    <row r="2777" spans="2:2">
      <c r="B2777" t="s">
        <v>3148</v>
      </c>
    </row>
    <row r="2778" spans="2:2">
      <c r="B2778" t="s">
        <v>3149</v>
      </c>
    </row>
    <row r="2779" spans="2:2">
      <c r="B2779" t="s">
        <v>3150</v>
      </c>
    </row>
    <row r="2780" spans="2:2">
      <c r="B2780" t="s">
        <v>3151</v>
      </c>
    </row>
    <row r="2781" spans="2:2">
      <c r="B2781" t="s">
        <v>3152</v>
      </c>
    </row>
    <row r="2782" spans="2:2">
      <c r="B2782" t="s">
        <v>3153</v>
      </c>
    </row>
    <row r="2783" spans="2:2">
      <c r="B2783" t="s">
        <v>3154</v>
      </c>
    </row>
    <row r="2784" spans="2:2">
      <c r="B2784" t="s">
        <v>3155</v>
      </c>
    </row>
    <row r="2785" spans="2:2">
      <c r="B2785" t="s">
        <v>3156</v>
      </c>
    </row>
    <row r="2786" spans="2:2">
      <c r="B2786" t="s">
        <v>3157</v>
      </c>
    </row>
    <row r="2787" spans="2:2">
      <c r="B2787" t="s">
        <v>3158</v>
      </c>
    </row>
    <row r="2788" spans="2:2">
      <c r="B2788" t="s">
        <v>3159</v>
      </c>
    </row>
    <row r="2789" spans="2:2">
      <c r="B2789" t="s">
        <v>3160</v>
      </c>
    </row>
    <row r="2790" spans="2:2">
      <c r="B2790" t="s">
        <v>3161</v>
      </c>
    </row>
    <row r="2791" spans="2:2">
      <c r="B2791" t="s">
        <v>3162</v>
      </c>
    </row>
    <row r="2792" spans="2:2">
      <c r="B2792" t="s">
        <v>3163</v>
      </c>
    </row>
    <row r="2793" spans="2:2">
      <c r="B2793" t="s">
        <v>3164</v>
      </c>
    </row>
    <row r="2794" spans="2:2">
      <c r="B2794" t="s">
        <v>3165</v>
      </c>
    </row>
    <row r="2795" spans="2:2">
      <c r="B2795" t="s">
        <v>3166</v>
      </c>
    </row>
    <row r="2796" spans="2:2">
      <c r="B2796" t="s">
        <v>3167</v>
      </c>
    </row>
    <row r="2797" spans="2:2">
      <c r="B2797" t="s">
        <v>3168</v>
      </c>
    </row>
    <row r="2798" spans="2:2">
      <c r="B2798" t="s">
        <v>3169</v>
      </c>
    </row>
    <row r="2799" spans="2:2">
      <c r="B2799" t="s">
        <v>3170</v>
      </c>
    </row>
    <row r="2800" spans="2:2">
      <c r="B2800" t="s">
        <v>3171</v>
      </c>
    </row>
    <row r="2801" spans="2:2">
      <c r="B2801" t="s">
        <v>3172</v>
      </c>
    </row>
    <row r="2802" spans="2:2">
      <c r="B2802" t="s">
        <v>3173</v>
      </c>
    </row>
    <row r="2803" spans="2:2">
      <c r="B2803" t="s">
        <v>3174</v>
      </c>
    </row>
    <row r="2804" spans="2:2">
      <c r="B2804" t="s">
        <v>3175</v>
      </c>
    </row>
    <row r="2805" spans="2:2">
      <c r="B2805" t="s">
        <v>3176</v>
      </c>
    </row>
    <row r="2806" spans="2:2">
      <c r="B2806" t="s">
        <v>3177</v>
      </c>
    </row>
    <row r="2807" spans="2:2">
      <c r="B2807" t="s">
        <v>3178</v>
      </c>
    </row>
    <row r="2808" spans="2:2">
      <c r="B2808" t="s">
        <v>3179</v>
      </c>
    </row>
    <row r="2809" spans="2:2">
      <c r="B2809" t="s">
        <v>3180</v>
      </c>
    </row>
    <row r="2810" spans="2:2">
      <c r="B2810" t="s">
        <v>3181</v>
      </c>
    </row>
    <row r="2811" spans="2:2">
      <c r="B2811" t="s">
        <v>3182</v>
      </c>
    </row>
    <row r="2812" spans="2:2">
      <c r="B2812" t="s">
        <v>3183</v>
      </c>
    </row>
    <row r="2813" spans="2:2">
      <c r="B2813" t="s">
        <v>3184</v>
      </c>
    </row>
    <row r="2814" spans="2:2">
      <c r="B2814" t="s">
        <v>3185</v>
      </c>
    </row>
    <row r="2815" spans="2:2">
      <c r="B2815" t="s">
        <v>3186</v>
      </c>
    </row>
    <row r="2816" spans="2:2">
      <c r="B2816" t="s">
        <v>3187</v>
      </c>
    </row>
    <row r="2817" spans="2:2">
      <c r="B2817" t="s">
        <v>3188</v>
      </c>
    </row>
    <row r="2818" spans="2:2">
      <c r="B2818" t="s">
        <v>3189</v>
      </c>
    </row>
    <row r="2819" spans="2:2">
      <c r="B2819" t="s">
        <v>3190</v>
      </c>
    </row>
    <row r="2820" spans="2:2">
      <c r="B2820" t="s">
        <v>3191</v>
      </c>
    </row>
    <row r="2821" spans="2:2">
      <c r="B2821" t="s">
        <v>3192</v>
      </c>
    </row>
    <row r="2822" spans="2:2">
      <c r="B2822" t="s">
        <v>3193</v>
      </c>
    </row>
    <row r="2823" spans="2:2">
      <c r="B2823" t="s">
        <v>3194</v>
      </c>
    </row>
    <row r="2824" spans="2:2">
      <c r="B2824" t="s">
        <v>3195</v>
      </c>
    </row>
    <row r="2825" spans="2:2">
      <c r="B2825" t="s">
        <v>3196</v>
      </c>
    </row>
    <row r="2826" spans="2:2">
      <c r="B2826" t="s">
        <v>3197</v>
      </c>
    </row>
    <row r="2827" spans="2:2">
      <c r="B2827" t="s">
        <v>3198</v>
      </c>
    </row>
    <row r="2828" spans="2:2">
      <c r="B2828" t="s">
        <v>3199</v>
      </c>
    </row>
    <row r="2829" spans="2:2">
      <c r="B2829" t="s">
        <v>3200</v>
      </c>
    </row>
    <row r="2830" spans="2:2">
      <c r="B2830" t="s">
        <v>3201</v>
      </c>
    </row>
    <row r="2831" spans="2:2">
      <c r="B2831" t="s">
        <v>3202</v>
      </c>
    </row>
    <row r="2832" spans="2:2">
      <c r="B2832" t="s">
        <v>3203</v>
      </c>
    </row>
    <row r="2833" spans="2:2">
      <c r="B2833" t="s">
        <v>3204</v>
      </c>
    </row>
    <row r="2834" spans="2:2">
      <c r="B2834" t="s">
        <v>3205</v>
      </c>
    </row>
    <row r="2835" spans="2:2">
      <c r="B2835" t="s">
        <v>3206</v>
      </c>
    </row>
    <row r="2836" spans="2:2">
      <c r="B2836" t="s">
        <v>3207</v>
      </c>
    </row>
    <row r="2837" spans="2:2">
      <c r="B2837" t="s">
        <v>3208</v>
      </c>
    </row>
    <row r="2838" spans="2:2">
      <c r="B2838" t="s">
        <v>3209</v>
      </c>
    </row>
    <row r="2839" spans="2:2">
      <c r="B2839" t="s">
        <v>3210</v>
      </c>
    </row>
    <row r="2840" spans="2:2">
      <c r="B2840" t="s">
        <v>3211</v>
      </c>
    </row>
    <row r="2841" spans="2:2">
      <c r="B2841" t="s">
        <v>3212</v>
      </c>
    </row>
    <row r="2842" spans="2:2">
      <c r="B2842" t="s">
        <v>3213</v>
      </c>
    </row>
    <row r="2843" spans="2:2">
      <c r="B2843" t="s">
        <v>3214</v>
      </c>
    </row>
    <row r="2844" spans="2:2">
      <c r="B2844" t="s">
        <v>3215</v>
      </c>
    </row>
    <row r="2845" spans="2:2">
      <c r="B2845" t="s">
        <v>3216</v>
      </c>
    </row>
    <row r="2846" spans="2:2">
      <c r="B2846" t="s">
        <v>3217</v>
      </c>
    </row>
    <row r="2847" spans="2:2">
      <c r="B2847" t="s">
        <v>3218</v>
      </c>
    </row>
    <row r="2848" spans="2:2">
      <c r="B2848" t="s">
        <v>3219</v>
      </c>
    </row>
    <row r="2849" spans="2:2">
      <c r="B2849" t="s">
        <v>3220</v>
      </c>
    </row>
    <row r="2850" spans="2:2">
      <c r="B2850" t="s">
        <v>3221</v>
      </c>
    </row>
    <row r="2851" spans="2:2">
      <c r="B2851" t="s">
        <v>3222</v>
      </c>
    </row>
    <row r="2852" spans="2:2">
      <c r="B2852" t="s">
        <v>3223</v>
      </c>
    </row>
    <row r="2853" spans="2:2">
      <c r="B2853" t="s">
        <v>3224</v>
      </c>
    </row>
    <row r="2854" spans="2:2">
      <c r="B2854" t="s">
        <v>3225</v>
      </c>
    </row>
    <row r="2855" spans="2:2">
      <c r="B2855" t="s">
        <v>3226</v>
      </c>
    </row>
    <row r="2856" spans="2:2">
      <c r="B2856" t="s">
        <v>3227</v>
      </c>
    </row>
    <row r="2857" spans="2:2">
      <c r="B2857" t="s">
        <v>3228</v>
      </c>
    </row>
    <row r="2858" spans="2:2">
      <c r="B2858" t="s">
        <v>3229</v>
      </c>
    </row>
    <row r="2859" spans="2:2">
      <c r="B2859" t="s">
        <v>3230</v>
      </c>
    </row>
    <row r="2860" spans="2:2">
      <c r="B2860" t="s">
        <v>3231</v>
      </c>
    </row>
    <row r="2861" spans="2:2">
      <c r="B2861" t="s">
        <v>3232</v>
      </c>
    </row>
    <row r="2862" spans="2:2">
      <c r="B2862" t="s">
        <v>3233</v>
      </c>
    </row>
    <row r="2863" spans="2:2">
      <c r="B2863" t="s">
        <v>3234</v>
      </c>
    </row>
    <row r="2864" spans="2:2">
      <c r="B2864" t="s">
        <v>3235</v>
      </c>
    </row>
    <row r="2865" spans="2:2">
      <c r="B2865" t="s">
        <v>3236</v>
      </c>
    </row>
    <row r="2866" spans="2:2">
      <c r="B2866" t="s">
        <v>3237</v>
      </c>
    </row>
    <row r="2867" spans="2:2">
      <c r="B2867" t="s">
        <v>3238</v>
      </c>
    </row>
    <row r="2868" spans="2:2">
      <c r="B2868" t="s">
        <v>3239</v>
      </c>
    </row>
    <row r="2869" spans="2:2">
      <c r="B2869" t="s">
        <v>3240</v>
      </c>
    </row>
    <row r="2870" spans="2:2">
      <c r="B2870" t="s">
        <v>3241</v>
      </c>
    </row>
    <row r="2871" spans="2:2">
      <c r="B2871" t="s">
        <v>3242</v>
      </c>
    </row>
    <row r="2872" spans="2:2">
      <c r="B2872" t="s">
        <v>3243</v>
      </c>
    </row>
    <row r="2873" spans="2:2">
      <c r="B2873" t="s">
        <v>3244</v>
      </c>
    </row>
    <row r="2874" spans="2:2">
      <c r="B2874" t="s">
        <v>3245</v>
      </c>
    </row>
    <row r="2875" spans="2:2">
      <c r="B2875" t="s">
        <v>3246</v>
      </c>
    </row>
    <row r="2876" spans="2:2">
      <c r="B2876" t="s">
        <v>3247</v>
      </c>
    </row>
    <row r="2877" spans="2:2">
      <c r="B2877" t="s">
        <v>3248</v>
      </c>
    </row>
    <row r="2878" spans="2:2">
      <c r="B2878" t="s">
        <v>3249</v>
      </c>
    </row>
    <row r="2879" spans="2:2">
      <c r="B2879" t="s">
        <v>3250</v>
      </c>
    </row>
    <row r="2880" spans="2:2">
      <c r="B2880" t="s">
        <v>3251</v>
      </c>
    </row>
    <row r="2881" spans="2:2">
      <c r="B2881" t="s">
        <v>3252</v>
      </c>
    </row>
    <row r="2882" spans="2:2">
      <c r="B2882" t="s">
        <v>3253</v>
      </c>
    </row>
    <row r="2883" spans="2:2">
      <c r="B2883" t="s">
        <v>3254</v>
      </c>
    </row>
    <row r="2884" spans="2:2">
      <c r="B2884" t="s">
        <v>3255</v>
      </c>
    </row>
    <row r="2885" spans="2:2">
      <c r="B2885" t="s">
        <v>3256</v>
      </c>
    </row>
    <row r="2886" spans="2:2">
      <c r="B2886" t="s">
        <v>3257</v>
      </c>
    </row>
    <row r="2887" spans="2:2">
      <c r="B2887" t="s">
        <v>3258</v>
      </c>
    </row>
    <row r="2888" spans="2:2">
      <c r="B2888" t="s">
        <v>3259</v>
      </c>
    </row>
    <row r="2889" spans="2:2">
      <c r="B2889" t="s">
        <v>3260</v>
      </c>
    </row>
    <row r="2890" spans="2:2">
      <c r="B2890" t="s">
        <v>3261</v>
      </c>
    </row>
    <row r="2891" spans="2:2">
      <c r="B2891" t="s">
        <v>3262</v>
      </c>
    </row>
    <row r="2892" spans="2:2">
      <c r="B2892" t="s">
        <v>3263</v>
      </c>
    </row>
    <row r="2893" spans="2:2">
      <c r="B2893" t="s">
        <v>3264</v>
      </c>
    </row>
    <row r="2894" spans="2:2">
      <c r="B2894" t="s">
        <v>3265</v>
      </c>
    </row>
    <row r="2895" spans="2:2">
      <c r="B2895" t="s">
        <v>3266</v>
      </c>
    </row>
    <row r="2896" spans="2:2">
      <c r="B2896" t="s">
        <v>3267</v>
      </c>
    </row>
    <row r="2897" spans="2:2">
      <c r="B2897" t="s">
        <v>3268</v>
      </c>
    </row>
    <row r="2898" spans="2:2">
      <c r="B2898" t="s">
        <v>3269</v>
      </c>
    </row>
    <row r="2899" spans="2:2">
      <c r="B2899" t="s">
        <v>3270</v>
      </c>
    </row>
    <row r="2900" spans="2:2">
      <c r="B2900" t="s">
        <v>3271</v>
      </c>
    </row>
    <row r="2901" spans="2:2">
      <c r="B2901" t="s">
        <v>3272</v>
      </c>
    </row>
    <row r="2902" spans="2:2">
      <c r="B2902" t="s">
        <v>3273</v>
      </c>
    </row>
    <row r="2903" spans="2:2">
      <c r="B2903" t="s">
        <v>3274</v>
      </c>
    </row>
    <row r="2904" spans="2:2">
      <c r="B2904" t="s">
        <v>3275</v>
      </c>
    </row>
    <row r="2905" spans="2:2">
      <c r="B2905" t="s">
        <v>3276</v>
      </c>
    </row>
    <row r="2906" spans="2:2">
      <c r="B2906" t="s">
        <v>3277</v>
      </c>
    </row>
    <row r="2907" spans="2:2">
      <c r="B2907" t="s">
        <v>3278</v>
      </c>
    </row>
    <row r="2908" spans="2:2">
      <c r="B2908" t="s">
        <v>3279</v>
      </c>
    </row>
    <row r="2909" spans="2:2">
      <c r="B2909" t="s">
        <v>3280</v>
      </c>
    </row>
    <row r="2910" spans="2:2">
      <c r="B2910" t="s">
        <v>3281</v>
      </c>
    </row>
    <row r="2911" spans="2:2">
      <c r="B2911" t="s">
        <v>3282</v>
      </c>
    </row>
    <row r="2912" spans="2:2">
      <c r="B2912" t="s">
        <v>3283</v>
      </c>
    </row>
    <row r="2913" spans="2:2">
      <c r="B2913" t="s">
        <v>3284</v>
      </c>
    </row>
    <row r="2914" spans="2:2">
      <c r="B2914" t="s">
        <v>3285</v>
      </c>
    </row>
    <row r="2915" spans="2:2">
      <c r="B2915" t="s">
        <v>3286</v>
      </c>
    </row>
    <row r="2916" spans="2:2">
      <c r="B2916" t="s">
        <v>3287</v>
      </c>
    </row>
    <row r="2917" spans="2:2">
      <c r="B2917" t="s">
        <v>3288</v>
      </c>
    </row>
    <row r="2918" spans="2:2">
      <c r="B2918" t="s">
        <v>3289</v>
      </c>
    </row>
    <row r="2919" spans="2:2">
      <c r="B2919" t="s">
        <v>3290</v>
      </c>
    </row>
    <row r="2920" spans="2:2">
      <c r="B2920" t="s">
        <v>3291</v>
      </c>
    </row>
    <row r="2921" spans="2:2">
      <c r="B2921" t="s">
        <v>3292</v>
      </c>
    </row>
    <row r="2922" spans="2:2">
      <c r="B2922" t="s">
        <v>3293</v>
      </c>
    </row>
    <row r="2923" spans="2:2">
      <c r="B2923" t="s">
        <v>3294</v>
      </c>
    </row>
    <row r="2924" spans="2:2">
      <c r="B2924" t="s">
        <v>3295</v>
      </c>
    </row>
    <row r="2925" spans="2:2">
      <c r="B2925" t="s">
        <v>3296</v>
      </c>
    </row>
    <row r="2926" spans="2:2">
      <c r="B2926" t="s">
        <v>3297</v>
      </c>
    </row>
    <row r="2927" spans="2:2">
      <c r="B2927" t="s">
        <v>3298</v>
      </c>
    </row>
    <row r="2928" spans="2:2">
      <c r="B2928" t="s">
        <v>3299</v>
      </c>
    </row>
    <row r="2929" spans="2:2">
      <c r="B2929" t="s">
        <v>3300</v>
      </c>
    </row>
    <row r="2930" spans="2:2">
      <c r="B2930" t="s">
        <v>3301</v>
      </c>
    </row>
    <row r="2931" spans="2:2">
      <c r="B2931" t="s">
        <v>3302</v>
      </c>
    </row>
    <row r="2932" spans="2:2">
      <c r="B2932" t="s">
        <v>3303</v>
      </c>
    </row>
    <row r="2933" spans="2:2">
      <c r="B2933" t="s">
        <v>3304</v>
      </c>
    </row>
    <row r="2934" spans="2:2">
      <c r="B2934" t="s">
        <v>3305</v>
      </c>
    </row>
    <row r="2935" spans="2:2">
      <c r="B2935" t="s">
        <v>3306</v>
      </c>
    </row>
    <row r="2936" spans="2:2">
      <c r="B2936" t="s">
        <v>3307</v>
      </c>
    </row>
    <row r="2937" spans="2:2">
      <c r="B2937" t="s">
        <v>3308</v>
      </c>
    </row>
    <row r="2938" spans="2:2">
      <c r="B2938" t="s">
        <v>3309</v>
      </c>
    </row>
    <row r="2939" spans="2:2">
      <c r="B2939" t="s">
        <v>3310</v>
      </c>
    </row>
    <row r="2940" spans="2:2">
      <c r="B2940" t="s">
        <v>3311</v>
      </c>
    </row>
    <row r="2941" spans="2:2">
      <c r="B2941" t="s">
        <v>3312</v>
      </c>
    </row>
    <row r="2942" spans="2:2">
      <c r="B2942" t="s">
        <v>3313</v>
      </c>
    </row>
    <row r="2943" spans="2:2">
      <c r="B2943" t="s">
        <v>3314</v>
      </c>
    </row>
    <row r="2944" spans="2:2">
      <c r="B2944" t="s">
        <v>3315</v>
      </c>
    </row>
    <row r="2945" spans="2:2">
      <c r="B2945" t="s">
        <v>3316</v>
      </c>
    </row>
    <row r="2946" spans="2:2">
      <c r="B2946" t="s">
        <v>3317</v>
      </c>
    </row>
    <row r="2947" spans="2:2">
      <c r="B2947" t="s">
        <v>3318</v>
      </c>
    </row>
    <row r="2948" spans="2:2">
      <c r="B2948" t="s">
        <v>3319</v>
      </c>
    </row>
    <row r="2949" spans="2:2">
      <c r="B2949" t="s">
        <v>3320</v>
      </c>
    </row>
    <row r="2950" spans="2:2">
      <c r="B2950" t="s">
        <v>3321</v>
      </c>
    </row>
    <row r="2951" spans="2:2">
      <c r="B2951" t="s">
        <v>3322</v>
      </c>
    </row>
    <row r="2952" spans="2:2">
      <c r="B2952" t="s">
        <v>3323</v>
      </c>
    </row>
    <row r="2953" spans="2:2">
      <c r="B2953" t="s">
        <v>3324</v>
      </c>
    </row>
    <row r="2954" spans="2:2">
      <c r="B2954" t="s">
        <v>3325</v>
      </c>
    </row>
    <row r="2955" spans="2:2">
      <c r="B2955" t="s">
        <v>3326</v>
      </c>
    </row>
    <row r="2956" spans="2:2">
      <c r="B2956" t="s">
        <v>3327</v>
      </c>
    </row>
    <row r="2957" spans="2:2">
      <c r="B2957" t="s">
        <v>3328</v>
      </c>
    </row>
    <row r="2958" spans="2:2">
      <c r="B2958" t="s">
        <v>3329</v>
      </c>
    </row>
    <row r="2959" spans="2:2">
      <c r="B2959" t="s">
        <v>3330</v>
      </c>
    </row>
    <row r="2960" spans="2:2">
      <c r="B2960" t="s">
        <v>3331</v>
      </c>
    </row>
    <row r="2961" spans="2:2">
      <c r="B2961" t="s">
        <v>3332</v>
      </c>
    </row>
    <row r="2962" spans="2:2">
      <c r="B2962" t="s">
        <v>3333</v>
      </c>
    </row>
    <row r="2963" spans="2:2">
      <c r="B2963" t="s">
        <v>3334</v>
      </c>
    </row>
    <row r="2964" spans="2:2">
      <c r="B2964" t="s">
        <v>3335</v>
      </c>
    </row>
    <row r="2965" spans="2:2">
      <c r="B2965" t="s">
        <v>3336</v>
      </c>
    </row>
    <row r="2966" spans="2:2">
      <c r="B2966" t="s">
        <v>3337</v>
      </c>
    </row>
    <row r="2967" spans="2:2">
      <c r="B2967" t="s">
        <v>3338</v>
      </c>
    </row>
    <row r="2968" spans="2:2">
      <c r="B2968" t="s">
        <v>3339</v>
      </c>
    </row>
    <row r="2969" spans="2:2">
      <c r="B2969" t="s">
        <v>3340</v>
      </c>
    </row>
    <row r="2970" spans="2:2">
      <c r="B2970" t="s">
        <v>3341</v>
      </c>
    </row>
    <row r="2971" spans="2:2">
      <c r="B2971" t="s">
        <v>3342</v>
      </c>
    </row>
    <row r="2972" spans="2:2">
      <c r="B2972" t="s">
        <v>3343</v>
      </c>
    </row>
    <row r="2973" spans="2:2">
      <c r="B2973" t="s">
        <v>3344</v>
      </c>
    </row>
    <row r="2974" spans="2:2">
      <c r="B2974" t="s">
        <v>3345</v>
      </c>
    </row>
    <row r="2975" spans="2:2">
      <c r="B2975" t="s">
        <v>3346</v>
      </c>
    </row>
    <row r="2976" spans="2:2">
      <c r="B2976" t="s">
        <v>3347</v>
      </c>
    </row>
    <row r="2977" spans="2:2">
      <c r="B2977" t="s">
        <v>3348</v>
      </c>
    </row>
    <row r="2978" spans="2:2">
      <c r="B2978" t="s">
        <v>3349</v>
      </c>
    </row>
    <row r="2979" spans="2:2">
      <c r="B2979" t="s">
        <v>3350</v>
      </c>
    </row>
    <row r="2980" spans="2:2">
      <c r="B2980" t="s">
        <v>3351</v>
      </c>
    </row>
    <row r="2981" spans="2:2">
      <c r="B2981" t="s">
        <v>3352</v>
      </c>
    </row>
    <row r="2982" spans="2:2">
      <c r="B2982" t="s">
        <v>3353</v>
      </c>
    </row>
    <row r="2983" spans="2:2">
      <c r="B2983" t="s">
        <v>3354</v>
      </c>
    </row>
    <row r="2984" spans="2:2">
      <c r="B2984" t="s">
        <v>3355</v>
      </c>
    </row>
    <row r="2985" spans="2:2">
      <c r="B2985" t="s">
        <v>3356</v>
      </c>
    </row>
    <row r="2986" spans="2:2">
      <c r="B2986" t="s">
        <v>3357</v>
      </c>
    </row>
    <row r="2987" spans="2:2">
      <c r="B2987" t="s">
        <v>3358</v>
      </c>
    </row>
    <row r="2988" spans="2:2">
      <c r="B2988" t="s">
        <v>3359</v>
      </c>
    </row>
    <row r="2989" spans="2:2">
      <c r="B2989" t="s">
        <v>3360</v>
      </c>
    </row>
    <row r="2990" spans="2:2">
      <c r="B2990" t="s">
        <v>3361</v>
      </c>
    </row>
    <row r="2991" spans="2:2">
      <c r="B2991" t="s">
        <v>3362</v>
      </c>
    </row>
    <row r="2992" spans="2:2">
      <c r="B2992" t="s">
        <v>3363</v>
      </c>
    </row>
    <row r="2993" spans="2:2">
      <c r="B2993" t="s">
        <v>3364</v>
      </c>
    </row>
    <row r="2994" spans="2:2">
      <c r="B2994" t="s">
        <v>3365</v>
      </c>
    </row>
    <row r="2995" spans="2:2">
      <c r="B2995" t="s">
        <v>3366</v>
      </c>
    </row>
    <row r="2996" spans="2:2">
      <c r="B2996" t="s">
        <v>3367</v>
      </c>
    </row>
    <row r="2997" spans="2:2">
      <c r="B2997" t="s">
        <v>3368</v>
      </c>
    </row>
    <row r="2998" spans="2:2">
      <c r="B2998" t="s">
        <v>3369</v>
      </c>
    </row>
    <row r="2999" spans="2:2">
      <c r="B2999" t="s">
        <v>3370</v>
      </c>
    </row>
    <row r="3000" spans="2:2">
      <c r="B3000" t="s">
        <v>3371</v>
      </c>
    </row>
    <row r="3001" spans="2:2">
      <c r="B3001" t="s">
        <v>3372</v>
      </c>
    </row>
    <row r="3002" spans="2:2">
      <c r="B3002" t="s">
        <v>3373</v>
      </c>
    </row>
    <row r="3003" spans="2:2">
      <c r="B3003" t="s">
        <v>3374</v>
      </c>
    </row>
    <row r="3004" spans="2:2">
      <c r="B3004" t="s">
        <v>3375</v>
      </c>
    </row>
    <row r="3005" spans="2:2">
      <c r="B3005" t="s">
        <v>3376</v>
      </c>
    </row>
    <row r="3006" spans="2:2">
      <c r="B3006" t="s">
        <v>3377</v>
      </c>
    </row>
    <row r="3007" spans="2:2">
      <c r="B3007" t="s">
        <v>3378</v>
      </c>
    </row>
    <row r="3008" spans="2:2">
      <c r="B3008" t="s">
        <v>3379</v>
      </c>
    </row>
    <row r="3009" spans="2:2">
      <c r="B3009" t="s">
        <v>3380</v>
      </c>
    </row>
    <row r="3010" spans="2:2">
      <c r="B3010" t="s">
        <v>3381</v>
      </c>
    </row>
    <row r="3011" spans="2:2">
      <c r="B3011" t="s">
        <v>3382</v>
      </c>
    </row>
    <row r="3012" spans="2:2">
      <c r="B3012" t="s">
        <v>3383</v>
      </c>
    </row>
    <row r="3013" spans="2:2">
      <c r="B3013" t="s">
        <v>3384</v>
      </c>
    </row>
    <row r="3014" spans="2:2">
      <c r="B3014" t="s">
        <v>3385</v>
      </c>
    </row>
    <row r="3015" spans="2:2">
      <c r="B3015" t="s">
        <v>3386</v>
      </c>
    </row>
    <row r="3016" spans="2:2">
      <c r="B3016" t="s">
        <v>3387</v>
      </c>
    </row>
    <row r="3017" spans="2:2">
      <c r="B3017" t="s">
        <v>3388</v>
      </c>
    </row>
    <row r="3018" spans="2:2">
      <c r="B3018" t="s">
        <v>3389</v>
      </c>
    </row>
    <row r="3019" spans="2:2">
      <c r="B3019" t="s">
        <v>3390</v>
      </c>
    </row>
    <row r="3020" spans="2:2">
      <c r="B3020" t="s">
        <v>3391</v>
      </c>
    </row>
    <row r="3021" spans="2:2">
      <c r="B3021" t="s">
        <v>3392</v>
      </c>
    </row>
    <row r="3022" spans="2:2">
      <c r="B3022" t="s">
        <v>3393</v>
      </c>
    </row>
    <row r="3023" spans="2:2">
      <c r="B3023" t="s">
        <v>3394</v>
      </c>
    </row>
    <row r="3024" spans="2:2">
      <c r="B3024" t="s">
        <v>3395</v>
      </c>
    </row>
    <row r="3025" spans="2:2">
      <c r="B3025" t="s">
        <v>3396</v>
      </c>
    </row>
    <row r="3026" spans="2:2">
      <c r="B3026" t="s">
        <v>3397</v>
      </c>
    </row>
    <row r="3027" spans="2:2">
      <c r="B3027" t="s">
        <v>3398</v>
      </c>
    </row>
    <row r="3028" spans="2:2">
      <c r="B3028" t="s">
        <v>3399</v>
      </c>
    </row>
    <row r="3029" spans="2:2">
      <c r="B3029" t="s">
        <v>3400</v>
      </c>
    </row>
    <row r="3030" spans="2:2">
      <c r="B3030" t="s">
        <v>3401</v>
      </c>
    </row>
    <row r="3031" spans="2:2">
      <c r="B3031" t="s">
        <v>3402</v>
      </c>
    </row>
    <row r="3032" spans="2:2">
      <c r="B3032" t="s">
        <v>3403</v>
      </c>
    </row>
    <row r="3033" spans="2:2">
      <c r="B3033" t="s">
        <v>3404</v>
      </c>
    </row>
    <row r="3034" spans="2:2">
      <c r="B3034" t="s">
        <v>3405</v>
      </c>
    </row>
    <row r="3035" spans="2:2">
      <c r="B3035" t="s">
        <v>3406</v>
      </c>
    </row>
    <row r="3036" spans="2:2">
      <c r="B3036" t="s">
        <v>3407</v>
      </c>
    </row>
    <row r="3037" spans="2:2">
      <c r="B3037" t="s">
        <v>3408</v>
      </c>
    </row>
    <row r="3038" spans="2:2">
      <c r="B3038" t="s">
        <v>3409</v>
      </c>
    </row>
    <row r="3039" spans="2:2">
      <c r="B3039" t="s">
        <v>3410</v>
      </c>
    </row>
    <row r="3040" spans="2:2">
      <c r="B3040" t="s">
        <v>3411</v>
      </c>
    </row>
    <row r="3041" spans="2:2">
      <c r="B3041" t="s">
        <v>3412</v>
      </c>
    </row>
    <row r="3042" spans="2:2">
      <c r="B3042" t="s">
        <v>3413</v>
      </c>
    </row>
    <row r="3043" spans="2:2">
      <c r="B3043" t="s">
        <v>3414</v>
      </c>
    </row>
    <row r="3044" spans="2:2">
      <c r="B3044" t="s">
        <v>3415</v>
      </c>
    </row>
    <row r="3045" spans="2:2">
      <c r="B3045" t="s">
        <v>3416</v>
      </c>
    </row>
    <row r="3046" spans="2:2">
      <c r="B3046" t="s">
        <v>3417</v>
      </c>
    </row>
    <row r="3047" spans="2:2">
      <c r="B3047" t="s">
        <v>3418</v>
      </c>
    </row>
    <row r="3048" spans="2:2">
      <c r="B3048" t="s">
        <v>3419</v>
      </c>
    </row>
    <row r="3049" spans="2:2">
      <c r="B3049" t="s">
        <v>3420</v>
      </c>
    </row>
    <row r="3050" spans="2:2">
      <c r="B3050" t="s">
        <v>3421</v>
      </c>
    </row>
    <row r="3051" spans="2:2">
      <c r="B3051" t="s">
        <v>3422</v>
      </c>
    </row>
    <row r="3052" spans="2:2">
      <c r="B3052" t="s">
        <v>3423</v>
      </c>
    </row>
    <row r="3053" spans="2:2">
      <c r="B3053" t="s">
        <v>3424</v>
      </c>
    </row>
    <row r="3054" spans="2:2">
      <c r="B3054" t="s">
        <v>3425</v>
      </c>
    </row>
    <row r="3055" spans="2:2">
      <c r="B3055" t="s">
        <v>3426</v>
      </c>
    </row>
    <row r="3056" spans="2:2">
      <c r="B3056" t="s">
        <v>3427</v>
      </c>
    </row>
    <row r="3057" spans="2:2">
      <c r="B3057" t="s">
        <v>3428</v>
      </c>
    </row>
    <row r="3058" spans="2:2">
      <c r="B3058" t="s">
        <v>3429</v>
      </c>
    </row>
    <row r="3059" spans="2:2">
      <c r="B3059" t="s">
        <v>3430</v>
      </c>
    </row>
    <row r="3060" spans="2:2">
      <c r="B3060" t="s">
        <v>3431</v>
      </c>
    </row>
    <row r="3061" spans="2:2">
      <c r="B3061" t="s">
        <v>3432</v>
      </c>
    </row>
    <row r="3062" spans="2:2">
      <c r="B3062" t="s">
        <v>3433</v>
      </c>
    </row>
    <row r="3063" spans="2:2">
      <c r="B3063" t="s">
        <v>3434</v>
      </c>
    </row>
    <row r="3064" spans="2:2">
      <c r="B3064" t="s">
        <v>3435</v>
      </c>
    </row>
    <row r="3065" spans="2:2">
      <c r="B3065" t="s">
        <v>3436</v>
      </c>
    </row>
    <row r="3066" spans="2:2">
      <c r="B3066" t="s">
        <v>3437</v>
      </c>
    </row>
    <row r="3067" spans="2:2">
      <c r="B3067" t="s">
        <v>3438</v>
      </c>
    </row>
    <row r="3068" spans="2:2">
      <c r="B3068" t="s">
        <v>3439</v>
      </c>
    </row>
    <row r="3069" spans="2:2">
      <c r="B3069" t="s">
        <v>3440</v>
      </c>
    </row>
    <row r="3070" spans="2:2">
      <c r="B3070" t="s">
        <v>3441</v>
      </c>
    </row>
    <row r="3071" spans="2:2">
      <c r="B3071" t="s">
        <v>3442</v>
      </c>
    </row>
    <row r="3072" spans="2:2">
      <c r="B3072" t="s">
        <v>3443</v>
      </c>
    </row>
    <row r="3073" spans="2:2">
      <c r="B3073" t="s">
        <v>3444</v>
      </c>
    </row>
    <row r="3074" spans="2:2">
      <c r="B3074" t="s">
        <v>3445</v>
      </c>
    </row>
    <row r="3075" spans="2:2">
      <c r="B3075" t="s">
        <v>3446</v>
      </c>
    </row>
    <row r="3076" spans="2:2">
      <c r="B3076" t="s">
        <v>3447</v>
      </c>
    </row>
    <row r="3077" spans="2:2">
      <c r="B3077" t="s">
        <v>3448</v>
      </c>
    </row>
    <row r="3078" spans="2:2">
      <c r="B3078" t="s">
        <v>3449</v>
      </c>
    </row>
    <row r="3079" spans="2:2">
      <c r="B3079" t="s">
        <v>3450</v>
      </c>
    </row>
    <row r="3080" spans="2:2">
      <c r="B3080" t="s">
        <v>3451</v>
      </c>
    </row>
    <row r="3081" spans="2:2">
      <c r="B3081" t="s">
        <v>3452</v>
      </c>
    </row>
    <row r="3082" spans="2:2">
      <c r="B3082" t="s">
        <v>3453</v>
      </c>
    </row>
    <row r="3083" spans="2:2">
      <c r="B3083" t="s">
        <v>3454</v>
      </c>
    </row>
    <row r="3084" spans="2:2">
      <c r="B3084" t="s">
        <v>3455</v>
      </c>
    </row>
    <row r="3085" spans="2:2">
      <c r="B3085" t="s">
        <v>3456</v>
      </c>
    </row>
    <row r="3086" spans="2:2">
      <c r="B3086" t="s">
        <v>3457</v>
      </c>
    </row>
    <row r="3087" spans="2:2">
      <c r="B3087" t="s">
        <v>3458</v>
      </c>
    </row>
    <row r="3088" spans="2:2">
      <c r="B3088" t="s">
        <v>3459</v>
      </c>
    </row>
    <row r="3089" spans="2:2">
      <c r="B3089" t="s">
        <v>3460</v>
      </c>
    </row>
    <row r="3090" spans="2:2">
      <c r="B3090" t="s">
        <v>3461</v>
      </c>
    </row>
    <row r="3091" spans="2:2">
      <c r="B3091" t="s">
        <v>3462</v>
      </c>
    </row>
    <row r="3092" spans="2:2">
      <c r="B3092" t="s">
        <v>3463</v>
      </c>
    </row>
    <row r="3093" spans="2:2">
      <c r="B3093" t="s">
        <v>3464</v>
      </c>
    </row>
    <row r="3094" spans="2:2">
      <c r="B3094" t="s">
        <v>3465</v>
      </c>
    </row>
    <row r="3095" spans="2:2">
      <c r="B3095" t="s">
        <v>3466</v>
      </c>
    </row>
    <row r="3096" spans="2:2">
      <c r="B3096" t="s">
        <v>3467</v>
      </c>
    </row>
    <row r="3097" spans="2:2">
      <c r="B3097" t="s">
        <v>3468</v>
      </c>
    </row>
    <row r="3098" spans="2:2">
      <c r="B3098" t="s">
        <v>3469</v>
      </c>
    </row>
    <row r="3099" spans="2:2">
      <c r="B3099" t="s">
        <v>3470</v>
      </c>
    </row>
    <row r="3100" spans="2:2">
      <c r="B3100" t="s">
        <v>3471</v>
      </c>
    </row>
    <row r="3101" spans="2:2">
      <c r="B3101" t="s">
        <v>3472</v>
      </c>
    </row>
    <row r="3102" spans="2:2">
      <c r="B3102" t="s">
        <v>3473</v>
      </c>
    </row>
    <row r="3103" spans="2:2">
      <c r="B3103" t="s">
        <v>3474</v>
      </c>
    </row>
    <row r="3104" spans="2:2">
      <c r="B3104" t="s">
        <v>3475</v>
      </c>
    </row>
    <row r="3105" spans="2:2">
      <c r="B3105" t="s">
        <v>3476</v>
      </c>
    </row>
    <row r="3106" spans="2:2">
      <c r="B3106" t="s">
        <v>3477</v>
      </c>
    </row>
    <row r="3107" spans="2:2">
      <c r="B3107" t="s">
        <v>3478</v>
      </c>
    </row>
    <row r="3108" spans="2:2">
      <c r="B3108" t="s">
        <v>3479</v>
      </c>
    </row>
    <row r="3109" spans="2:2">
      <c r="B3109" t="s">
        <v>3480</v>
      </c>
    </row>
    <row r="3110" spans="2:2">
      <c r="B3110" t="s">
        <v>3481</v>
      </c>
    </row>
    <row r="3111" spans="2:2">
      <c r="B3111" t="s">
        <v>3482</v>
      </c>
    </row>
    <row r="3112" spans="2:2">
      <c r="B3112" t="s">
        <v>3483</v>
      </c>
    </row>
    <row r="3113" spans="2:2">
      <c r="B3113" t="s">
        <v>3484</v>
      </c>
    </row>
    <row r="3114" spans="2:2">
      <c r="B3114" t="s">
        <v>3485</v>
      </c>
    </row>
    <row r="3115" spans="2:2">
      <c r="B3115" t="s">
        <v>3486</v>
      </c>
    </row>
    <row r="3116" spans="2:2">
      <c r="B3116" t="s">
        <v>3487</v>
      </c>
    </row>
    <row r="3117" spans="2:2">
      <c r="B3117" t="s">
        <v>3488</v>
      </c>
    </row>
    <row r="3118" spans="2:2">
      <c r="B3118" t="s">
        <v>3489</v>
      </c>
    </row>
    <row r="3119" spans="2:2">
      <c r="B3119" t="s">
        <v>3490</v>
      </c>
    </row>
    <row r="3120" spans="2:2">
      <c r="B3120" t="s">
        <v>3491</v>
      </c>
    </row>
    <row r="3121" spans="2:2">
      <c r="B3121" t="s">
        <v>3492</v>
      </c>
    </row>
    <row r="3122" spans="2:2">
      <c r="B3122" t="s">
        <v>3493</v>
      </c>
    </row>
    <row r="3123" spans="2:2">
      <c r="B3123" t="s">
        <v>3494</v>
      </c>
    </row>
    <row r="3124" spans="2:2">
      <c r="B3124" t="s">
        <v>3495</v>
      </c>
    </row>
    <row r="3125" spans="2:2">
      <c r="B3125" t="s">
        <v>3496</v>
      </c>
    </row>
    <row r="3126" spans="2:2">
      <c r="B3126" t="s">
        <v>3497</v>
      </c>
    </row>
    <row r="3127" spans="2:2">
      <c r="B3127" t="s">
        <v>3498</v>
      </c>
    </row>
    <row r="3128" spans="2:2">
      <c r="B3128" t="s">
        <v>3499</v>
      </c>
    </row>
    <row r="3129" spans="2:2">
      <c r="B3129" t="s">
        <v>3500</v>
      </c>
    </row>
    <row r="3130" spans="2:2">
      <c r="B3130" t="s">
        <v>3501</v>
      </c>
    </row>
    <row r="3131" spans="2:2">
      <c r="B3131" t="s">
        <v>3502</v>
      </c>
    </row>
    <row r="3132" spans="2:2">
      <c r="B3132" t="s">
        <v>3503</v>
      </c>
    </row>
    <row r="3133" spans="2:2">
      <c r="B3133" t="s">
        <v>3504</v>
      </c>
    </row>
    <row r="3134" spans="2:2">
      <c r="B3134" t="s">
        <v>3505</v>
      </c>
    </row>
    <row r="3135" spans="2:2">
      <c r="B3135" t="s">
        <v>3506</v>
      </c>
    </row>
    <row r="3136" spans="2:2">
      <c r="B3136" t="s">
        <v>3507</v>
      </c>
    </row>
    <row r="3137" spans="2:2">
      <c r="B3137" t="s">
        <v>3508</v>
      </c>
    </row>
    <row r="3138" spans="2:2">
      <c r="B3138" t="s">
        <v>3509</v>
      </c>
    </row>
    <row r="3139" spans="2:2">
      <c r="B3139" t="s">
        <v>3510</v>
      </c>
    </row>
    <row r="3140" spans="2:2">
      <c r="B3140" t="s">
        <v>3511</v>
      </c>
    </row>
    <row r="3141" spans="2:2">
      <c r="B3141" t="s">
        <v>3512</v>
      </c>
    </row>
    <row r="3142" spans="2:2">
      <c r="B3142" t="s">
        <v>3513</v>
      </c>
    </row>
    <row r="3143" spans="2:2">
      <c r="B3143" t="s">
        <v>3514</v>
      </c>
    </row>
    <row r="3144" spans="2:2">
      <c r="B3144" t="s">
        <v>3515</v>
      </c>
    </row>
    <row r="3145" spans="2:2">
      <c r="B3145" t="s">
        <v>3516</v>
      </c>
    </row>
    <row r="3146" spans="2:2">
      <c r="B3146" t="s">
        <v>3517</v>
      </c>
    </row>
    <row r="3147" spans="2:2">
      <c r="B3147" t="s">
        <v>3518</v>
      </c>
    </row>
    <row r="3148" spans="2:2">
      <c r="B3148" t="s">
        <v>3519</v>
      </c>
    </row>
    <row r="3149" spans="2:2">
      <c r="B3149" t="s">
        <v>3520</v>
      </c>
    </row>
    <row r="3150" spans="2:2">
      <c r="B3150" t="s">
        <v>3521</v>
      </c>
    </row>
    <row r="3151" spans="2:2">
      <c r="B3151" t="s">
        <v>3522</v>
      </c>
    </row>
    <row r="3152" spans="2:2">
      <c r="B3152" t="s">
        <v>3523</v>
      </c>
    </row>
    <row r="3153" spans="2:2">
      <c r="B3153" t="s">
        <v>3524</v>
      </c>
    </row>
    <row r="3154" spans="2:2">
      <c r="B3154" t="s">
        <v>3525</v>
      </c>
    </row>
    <row r="3155" spans="2:2">
      <c r="B3155" t="s">
        <v>3526</v>
      </c>
    </row>
    <row r="3156" spans="2:2">
      <c r="B3156" t="s">
        <v>3527</v>
      </c>
    </row>
    <row r="3157" spans="2:2">
      <c r="B3157" t="s">
        <v>3528</v>
      </c>
    </row>
    <row r="3158" spans="2:2">
      <c r="B3158" t="s">
        <v>3529</v>
      </c>
    </row>
    <row r="3159" spans="2:2">
      <c r="B3159" t="s">
        <v>3530</v>
      </c>
    </row>
    <row r="3160" spans="2:2">
      <c r="B3160" t="s">
        <v>3531</v>
      </c>
    </row>
    <row r="3161" spans="2:2">
      <c r="B3161" t="s">
        <v>3532</v>
      </c>
    </row>
    <row r="3162" spans="2:2">
      <c r="B3162" t="s">
        <v>3533</v>
      </c>
    </row>
    <row r="3163" spans="2:2">
      <c r="B3163" t="s">
        <v>3534</v>
      </c>
    </row>
    <row r="3164" spans="2:2">
      <c r="B3164" t="s">
        <v>3535</v>
      </c>
    </row>
    <row r="3165" spans="2:2">
      <c r="B3165" t="s">
        <v>3536</v>
      </c>
    </row>
    <row r="3166" spans="2:2">
      <c r="B3166" t="s">
        <v>3537</v>
      </c>
    </row>
    <row r="3167" spans="2:2">
      <c r="B3167" t="s">
        <v>3538</v>
      </c>
    </row>
    <row r="3168" spans="2:2">
      <c r="B3168" t="s">
        <v>3539</v>
      </c>
    </row>
    <row r="3169" spans="2:2">
      <c r="B3169" t="s">
        <v>3540</v>
      </c>
    </row>
    <row r="3170" spans="2:2">
      <c r="B3170" t="s">
        <v>3541</v>
      </c>
    </row>
    <row r="3171" spans="2:2">
      <c r="B3171" t="s">
        <v>3542</v>
      </c>
    </row>
    <row r="3172" spans="2:2">
      <c r="B3172" t="s">
        <v>3543</v>
      </c>
    </row>
    <row r="3173" spans="2:2">
      <c r="B3173" t="s">
        <v>3544</v>
      </c>
    </row>
    <row r="3174" spans="2:2">
      <c r="B3174" t="s">
        <v>3545</v>
      </c>
    </row>
    <row r="3175" spans="2:2">
      <c r="B3175" t="s">
        <v>3546</v>
      </c>
    </row>
    <row r="3176" spans="2:2">
      <c r="B3176" t="s">
        <v>3547</v>
      </c>
    </row>
    <row r="3177" spans="2:2">
      <c r="B3177" t="s">
        <v>3548</v>
      </c>
    </row>
    <row r="3178" spans="2:2">
      <c r="B3178" t="s">
        <v>3549</v>
      </c>
    </row>
    <row r="3179" spans="2:2">
      <c r="B3179" t="s">
        <v>3550</v>
      </c>
    </row>
    <row r="3180" spans="2:2">
      <c r="B3180" t="s">
        <v>3551</v>
      </c>
    </row>
    <row r="3181" spans="2:2">
      <c r="B3181" t="s">
        <v>3552</v>
      </c>
    </row>
    <row r="3182" spans="2:2">
      <c r="B3182" t="s">
        <v>3553</v>
      </c>
    </row>
    <row r="3183" spans="2:2">
      <c r="B3183" t="s">
        <v>3554</v>
      </c>
    </row>
    <row r="3184" spans="2:2">
      <c r="B3184" t="s">
        <v>3555</v>
      </c>
    </row>
    <row r="3185" spans="2:2">
      <c r="B3185" t="s">
        <v>3556</v>
      </c>
    </row>
    <row r="3186" spans="2:2">
      <c r="B3186" t="s">
        <v>3557</v>
      </c>
    </row>
    <row r="3187" spans="2:2">
      <c r="B3187" t="s">
        <v>3558</v>
      </c>
    </row>
    <row r="3188" spans="2:2">
      <c r="B3188" t="s">
        <v>3559</v>
      </c>
    </row>
    <row r="3189" spans="2:2">
      <c r="B3189" t="s">
        <v>3560</v>
      </c>
    </row>
    <row r="3190" spans="2:2">
      <c r="B3190" t="s">
        <v>3561</v>
      </c>
    </row>
    <row r="3191" spans="2:2">
      <c r="B3191" t="s">
        <v>3562</v>
      </c>
    </row>
    <row r="3192" spans="2:2">
      <c r="B3192" t="s">
        <v>3563</v>
      </c>
    </row>
    <row r="3193" spans="2:2">
      <c r="B3193" t="s">
        <v>3564</v>
      </c>
    </row>
    <row r="3194" spans="2:2">
      <c r="B3194" t="s">
        <v>3565</v>
      </c>
    </row>
    <row r="3195" spans="2:2">
      <c r="B3195" t="s">
        <v>3566</v>
      </c>
    </row>
    <row r="3196" spans="2:2">
      <c r="B3196" t="s">
        <v>3567</v>
      </c>
    </row>
    <row r="3197" spans="2:2">
      <c r="B3197" t="s">
        <v>3568</v>
      </c>
    </row>
    <row r="3198" spans="2:2">
      <c r="B3198" t="s">
        <v>3569</v>
      </c>
    </row>
    <row r="3199" spans="2:2">
      <c r="B3199" t="s">
        <v>3570</v>
      </c>
    </row>
    <row r="3200" spans="2:2">
      <c r="B3200" t="s">
        <v>3571</v>
      </c>
    </row>
    <row r="3201" spans="2:2">
      <c r="B3201" t="s">
        <v>3572</v>
      </c>
    </row>
    <row r="3202" spans="2:2">
      <c r="B3202" t="s">
        <v>3573</v>
      </c>
    </row>
    <row r="3203" spans="2:2">
      <c r="B3203" t="s">
        <v>3574</v>
      </c>
    </row>
    <row r="3204" spans="2:2">
      <c r="B3204" t="s">
        <v>3575</v>
      </c>
    </row>
    <row r="3205" spans="2:2">
      <c r="B3205" t="s">
        <v>3576</v>
      </c>
    </row>
    <row r="3206" spans="2:2">
      <c r="B3206" t="s">
        <v>3577</v>
      </c>
    </row>
    <row r="3207" spans="2:2">
      <c r="B3207" t="s">
        <v>3578</v>
      </c>
    </row>
    <row r="3208" spans="2:2">
      <c r="B3208" t="s">
        <v>3579</v>
      </c>
    </row>
    <row r="3209" spans="2:2">
      <c r="B3209" t="s">
        <v>3580</v>
      </c>
    </row>
    <row r="3210" spans="2:2">
      <c r="B3210" t="s">
        <v>3581</v>
      </c>
    </row>
    <row r="3211" spans="2:2">
      <c r="B3211" t="s">
        <v>3582</v>
      </c>
    </row>
    <row r="3212" spans="2:2">
      <c r="B3212" t="s">
        <v>3583</v>
      </c>
    </row>
    <row r="3213" spans="2:2">
      <c r="B3213" t="s">
        <v>3584</v>
      </c>
    </row>
    <row r="3214" spans="2:2">
      <c r="B3214" t="s">
        <v>3585</v>
      </c>
    </row>
    <row r="3215" spans="2:2">
      <c r="B3215" t="s">
        <v>3586</v>
      </c>
    </row>
    <row r="3216" spans="2:2">
      <c r="B3216" t="s">
        <v>3587</v>
      </c>
    </row>
    <row r="3217" spans="2:2">
      <c r="B3217" t="s">
        <v>3588</v>
      </c>
    </row>
    <row r="3218" spans="2:2">
      <c r="B3218" t="s">
        <v>3589</v>
      </c>
    </row>
    <row r="3219" spans="2:2">
      <c r="B3219" t="s">
        <v>3590</v>
      </c>
    </row>
    <row r="3220" spans="2:2">
      <c r="B3220" t="s">
        <v>3591</v>
      </c>
    </row>
    <row r="3221" spans="2:2">
      <c r="B3221" t="s">
        <v>3592</v>
      </c>
    </row>
    <row r="3222" spans="2:2">
      <c r="B3222" t="s">
        <v>3593</v>
      </c>
    </row>
    <row r="3223" spans="2:2">
      <c r="B3223" t="s">
        <v>3594</v>
      </c>
    </row>
    <row r="3224" spans="2:2">
      <c r="B3224" t="s">
        <v>3595</v>
      </c>
    </row>
    <row r="3225" spans="2:2">
      <c r="B3225" t="s">
        <v>3596</v>
      </c>
    </row>
    <row r="3226" spans="2:2">
      <c r="B3226" t="s">
        <v>3597</v>
      </c>
    </row>
    <row r="3227" spans="2:2">
      <c r="B3227" t="s">
        <v>3598</v>
      </c>
    </row>
    <row r="3228" spans="2:2">
      <c r="B3228" t="s">
        <v>3599</v>
      </c>
    </row>
    <row r="3229" spans="2:2">
      <c r="B3229" t="s">
        <v>3600</v>
      </c>
    </row>
    <row r="3230" spans="2:2">
      <c r="B3230" t="s">
        <v>3601</v>
      </c>
    </row>
    <row r="3231" spans="2:2">
      <c r="B3231" t="s">
        <v>3602</v>
      </c>
    </row>
    <row r="3232" spans="2:2">
      <c r="B3232" t="s">
        <v>3603</v>
      </c>
    </row>
    <row r="3233" spans="2:2">
      <c r="B3233" t="s">
        <v>3604</v>
      </c>
    </row>
    <row r="3234" spans="2:2">
      <c r="B3234" t="s">
        <v>3605</v>
      </c>
    </row>
    <row r="3235" spans="2:2">
      <c r="B3235" t="s">
        <v>3606</v>
      </c>
    </row>
    <row r="3236" spans="2:2">
      <c r="B3236" t="s">
        <v>3607</v>
      </c>
    </row>
    <row r="3237" spans="2:2">
      <c r="B3237" t="s">
        <v>3608</v>
      </c>
    </row>
    <row r="3238" spans="2:2">
      <c r="B3238" t="s">
        <v>3609</v>
      </c>
    </row>
    <row r="3239" spans="2:2">
      <c r="B3239" t="s">
        <v>3610</v>
      </c>
    </row>
    <row r="3240" spans="2:2">
      <c r="B3240" t="s">
        <v>3611</v>
      </c>
    </row>
    <row r="3241" spans="2:2">
      <c r="B3241" t="s">
        <v>3612</v>
      </c>
    </row>
    <row r="3242" spans="2:2">
      <c r="B3242" t="s">
        <v>3613</v>
      </c>
    </row>
    <row r="3243" spans="2:2">
      <c r="B3243" t="s">
        <v>3614</v>
      </c>
    </row>
    <row r="3244" spans="2:2">
      <c r="B3244" t="s">
        <v>3615</v>
      </c>
    </row>
    <row r="3245" spans="2:2">
      <c r="B3245" t="s">
        <v>3616</v>
      </c>
    </row>
    <row r="3246" spans="2:2">
      <c r="B3246" t="s">
        <v>3617</v>
      </c>
    </row>
    <row r="3247" spans="2:2">
      <c r="B3247" t="s">
        <v>3618</v>
      </c>
    </row>
    <row r="3248" spans="2:2">
      <c r="B3248" t="s">
        <v>3619</v>
      </c>
    </row>
    <row r="3249" spans="2:2">
      <c r="B3249" t="s">
        <v>3620</v>
      </c>
    </row>
    <row r="3250" spans="2:2">
      <c r="B3250" t="s">
        <v>3621</v>
      </c>
    </row>
    <row r="3251" spans="2:2">
      <c r="B3251" t="s">
        <v>3622</v>
      </c>
    </row>
    <row r="3252" spans="2:2">
      <c r="B3252" t="s">
        <v>3623</v>
      </c>
    </row>
    <row r="3253" spans="2:2">
      <c r="B3253" t="s">
        <v>3624</v>
      </c>
    </row>
    <row r="3254" spans="2:2">
      <c r="B3254" t="s">
        <v>3625</v>
      </c>
    </row>
    <row r="3255" spans="2:2">
      <c r="B3255" t="s">
        <v>3626</v>
      </c>
    </row>
    <row r="3256" spans="2:2">
      <c r="B3256" t="s">
        <v>3627</v>
      </c>
    </row>
    <row r="3257" spans="2:2">
      <c r="B3257" t="s">
        <v>3628</v>
      </c>
    </row>
    <row r="3258" spans="2:2">
      <c r="B3258" t="s">
        <v>3629</v>
      </c>
    </row>
    <row r="3259" spans="2:2">
      <c r="B3259" t="s">
        <v>3630</v>
      </c>
    </row>
    <row r="3260" spans="2:2">
      <c r="B3260" t="s">
        <v>3631</v>
      </c>
    </row>
    <row r="3261" spans="2:2">
      <c r="B3261" t="s">
        <v>3632</v>
      </c>
    </row>
    <row r="3262" spans="2:2">
      <c r="B3262" t="s">
        <v>3633</v>
      </c>
    </row>
    <row r="3263" spans="2:2">
      <c r="B3263" t="s">
        <v>3634</v>
      </c>
    </row>
    <row r="3264" spans="2:2">
      <c r="B3264" t="s">
        <v>3635</v>
      </c>
    </row>
    <row r="3265" spans="2:2">
      <c r="B3265" t="s">
        <v>3636</v>
      </c>
    </row>
    <row r="3266" spans="2:2">
      <c r="B3266" t="s">
        <v>3637</v>
      </c>
    </row>
    <row r="3267" spans="2:2">
      <c r="B3267" t="s">
        <v>3638</v>
      </c>
    </row>
    <row r="3268" spans="2:2">
      <c r="B3268" t="s">
        <v>3639</v>
      </c>
    </row>
    <row r="3269" spans="2:2">
      <c r="B3269" t="s">
        <v>3640</v>
      </c>
    </row>
    <row r="3270" spans="2:2">
      <c r="B3270" t="s">
        <v>3641</v>
      </c>
    </row>
    <row r="3271" spans="2:2">
      <c r="B3271" t="s">
        <v>3642</v>
      </c>
    </row>
    <row r="3272" spans="2:2">
      <c r="B3272" t="s">
        <v>3643</v>
      </c>
    </row>
    <row r="3273" spans="2:2">
      <c r="B3273" t="s">
        <v>3644</v>
      </c>
    </row>
    <row r="3274" spans="2:2">
      <c r="B3274" t="s">
        <v>3645</v>
      </c>
    </row>
    <row r="3275" spans="2:2">
      <c r="B3275" t="s">
        <v>3646</v>
      </c>
    </row>
    <row r="3276" spans="2:2">
      <c r="B3276" t="s">
        <v>3647</v>
      </c>
    </row>
    <row r="3277" spans="2:2">
      <c r="B3277" t="s">
        <v>3648</v>
      </c>
    </row>
    <row r="3278" spans="2:2">
      <c r="B3278" t="s">
        <v>3649</v>
      </c>
    </row>
    <row r="3279" spans="2:2">
      <c r="B3279" t="s">
        <v>3650</v>
      </c>
    </row>
    <row r="3280" spans="2:2">
      <c r="B3280" t="s">
        <v>3651</v>
      </c>
    </row>
    <row r="3281" spans="2:2">
      <c r="B3281" t="s">
        <v>3652</v>
      </c>
    </row>
    <row r="3282" spans="2:2">
      <c r="B3282" t="s">
        <v>3653</v>
      </c>
    </row>
    <row r="3283" spans="2:2">
      <c r="B3283" t="s">
        <v>3654</v>
      </c>
    </row>
    <row r="3284" spans="2:2">
      <c r="B3284" t="s">
        <v>3655</v>
      </c>
    </row>
    <row r="3285" spans="2:2">
      <c r="B3285" t="s">
        <v>3656</v>
      </c>
    </row>
    <row r="3286" spans="2:2">
      <c r="B3286" t="s">
        <v>3657</v>
      </c>
    </row>
    <row r="3287" spans="2:2">
      <c r="B3287" t="s">
        <v>3658</v>
      </c>
    </row>
    <row r="3288" spans="2:2">
      <c r="B3288" t="s">
        <v>3659</v>
      </c>
    </row>
    <row r="3289" spans="2:2">
      <c r="B3289" t="s">
        <v>3660</v>
      </c>
    </row>
    <row r="3290" spans="2:2">
      <c r="B3290" t="s">
        <v>3661</v>
      </c>
    </row>
    <row r="3291" spans="2:2">
      <c r="B3291" t="s">
        <v>3662</v>
      </c>
    </row>
    <row r="3292" spans="2:2">
      <c r="B3292" t="s">
        <v>3663</v>
      </c>
    </row>
    <row r="3293" spans="2:2">
      <c r="B3293" t="s">
        <v>3664</v>
      </c>
    </row>
    <row r="3294" spans="2:2">
      <c r="B3294" t="s">
        <v>3665</v>
      </c>
    </row>
    <row r="3295" spans="2:2">
      <c r="B3295" t="s">
        <v>3666</v>
      </c>
    </row>
    <row r="3296" spans="2:2">
      <c r="B3296" t="s">
        <v>3667</v>
      </c>
    </row>
    <row r="3297" spans="2:2">
      <c r="B3297" t="s">
        <v>3668</v>
      </c>
    </row>
    <row r="3298" spans="2:2">
      <c r="B3298" t="s">
        <v>3669</v>
      </c>
    </row>
    <row r="3299" spans="2:2">
      <c r="B3299" t="s">
        <v>3670</v>
      </c>
    </row>
    <row r="3300" spans="2:2">
      <c r="B3300" t="s">
        <v>3671</v>
      </c>
    </row>
    <row r="3301" spans="2:2">
      <c r="B3301" t="s">
        <v>3672</v>
      </c>
    </row>
    <row r="3302" spans="2:2">
      <c r="B3302" t="s">
        <v>3673</v>
      </c>
    </row>
    <row r="3303" spans="2:2">
      <c r="B3303" t="s">
        <v>3674</v>
      </c>
    </row>
    <row r="3304" spans="2:2">
      <c r="B3304" t="s">
        <v>3675</v>
      </c>
    </row>
    <row r="3305" spans="2:2">
      <c r="B3305" t="s">
        <v>3676</v>
      </c>
    </row>
    <row r="3306" spans="2:2">
      <c r="B3306" t="s">
        <v>3677</v>
      </c>
    </row>
    <row r="3307" spans="2:2">
      <c r="B3307" t="s">
        <v>3678</v>
      </c>
    </row>
    <row r="3308" spans="2:2">
      <c r="B3308" t="s">
        <v>3679</v>
      </c>
    </row>
    <row r="3309" spans="2:2">
      <c r="B3309" t="s">
        <v>3680</v>
      </c>
    </row>
    <row r="3310" spans="2:2">
      <c r="B3310" t="s">
        <v>3681</v>
      </c>
    </row>
    <row r="3311" spans="2:2">
      <c r="B3311" t="s">
        <v>3682</v>
      </c>
    </row>
    <row r="3312" spans="2:2">
      <c r="B3312" t="s">
        <v>3683</v>
      </c>
    </row>
    <row r="3313" spans="2:2">
      <c r="B3313" t="s">
        <v>3684</v>
      </c>
    </row>
    <row r="3314" spans="2:2">
      <c r="B3314" t="s">
        <v>3685</v>
      </c>
    </row>
    <row r="3315" spans="2:2">
      <c r="B3315" t="s">
        <v>3686</v>
      </c>
    </row>
    <row r="3316" spans="2:2">
      <c r="B3316" t="s">
        <v>3687</v>
      </c>
    </row>
    <row r="3317" spans="2:2">
      <c r="B3317" t="s">
        <v>3688</v>
      </c>
    </row>
    <row r="3318" spans="2:2">
      <c r="B3318" t="s">
        <v>3689</v>
      </c>
    </row>
    <row r="3319" spans="2:2">
      <c r="B3319" t="s">
        <v>3690</v>
      </c>
    </row>
    <row r="3320" spans="2:2">
      <c r="B3320" t="s">
        <v>3691</v>
      </c>
    </row>
    <row r="3321" spans="2:2">
      <c r="B3321" t="s">
        <v>3692</v>
      </c>
    </row>
    <row r="3322" spans="2:2">
      <c r="B3322" t="s">
        <v>3693</v>
      </c>
    </row>
    <row r="3323" spans="2:2">
      <c r="B3323" t="s">
        <v>3694</v>
      </c>
    </row>
    <row r="3324" spans="2:2">
      <c r="B3324" t="s">
        <v>3695</v>
      </c>
    </row>
    <row r="3325" spans="2:2">
      <c r="B3325" t="s">
        <v>3696</v>
      </c>
    </row>
    <row r="3326" spans="2:2">
      <c r="B3326" t="s">
        <v>3697</v>
      </c>
    </row>
    <row r="3327" spans="2:2">
      <c r="B3327" t="s">
        <v>3698</v>
      </c>
    </row>
    <row r="3328" spans="2:2">
      <c r="B3328" t="s">
        <v>3699</v>
      </c>
    </row>
    <row r="3329" spans="2:2">
      <c r="B3329" t="s">
        <v>3700</v>
      </c>
    </row>
    <row r="3330" spans="2:2">
      <c r="B3330" t="s">
        <v>3701</v>
      </c>
    </row>
    <row r="3331" spans="2:2">
      <c r="B3331" t="s">
        <v>3702</v>
      </c>
    </row>
    <row r="3332" spans="2:2">
      <c r="B3332" t="s">
        <v>3703</v>
      </c>
    </row>
    <row r="3333" spans="2:2">
      <c r="B3333" t="s">
        <v>3704</v>
      </c>
    </row>
    <row r="3334" spans="2:2">
      <c r="B3334" t="s">
        <v>3705</v>
      </c>
    </row>
    <row r="3335" spans="2:2">
      <c r="B3335" t="s">
        <v>3706</v>
      </c>
    </row>
    <row r="3336" spans="2:2">
      <c r="B3336" t="s">
        <v>3707</v>
      </c>
    </row>
    <row r="3337" spans="2:2">
      <c r="B3337" t="s">
        <v>3708</v>
      </c>
    </row>
    <row r="3338" spans="2:2">
      <c r="B3338" t="s">
        <v>3709</v>
      </c>
    </row>
    <row r="3339" spans="2:2">
      <c r="B3339" t="s">
        <v>3710</v>
      </c>
    </row>
    <row r="3340" spans="2:2">
      <c r="B3340" t="s">
        <v>3711</v>
      </c>
    </row>
    <row r="3341" spans="2:2">
      <c r="B3341" t="s">
        <v>3712</v>
      </c>
    </row>
    <row r="3342" spans="2:2">
      <c r="B3342" t="s">
        <v>3713</v>
      </c>
    </row>
    <row r="3343" spans="2:2">
      <c r="B3343" t="s">
        <v>3714</v>
      </c>
    </row>
    <row r="3344" spans="2:2">
      <c r="B3344" t="s">
        <v>3715</v>
      </c>
    </row>
    <row r="3345" spans="2:2">
      <c r="B3345" t="s">
        <v>3716</v>
      </c>
    </row>
    <row r="3346" spans="2:2">
      <c r="B3346" t="s">
        <v>3717</v>
      </c>
    </row>
    <row r="3347" spans="2:2">
      <c r="B3347" t="s">
        <v>3718</v>
      </c>
    </row>
    <row r="3348" spans="2:2">
      <c r="B3348" t="s">
        <v>3719</v>
      </c>
    </row>
    <row r="3349" spans="2:2">
      <c r="B3349" t="s">
        <v>3720</v>
      </c>
    </row>
    <row r="3350" spans="2:2">
      <c r="B3350" t="s">
        <v>3721</v>
      </c>
    </row>
    <row r="3351" spans="2:2">
      <c r="B3351" t="s">
        <v>3722</v>
      </c>
    </row>
    <row r="3352" spans="2:2">
      <c r="B3352" t="s">
        <v>3723</v>
      </c>
    </row>
    <row r="3353" spans="2:2">
      <c r="B3353" t="s">
        <v>3724</v>
      </c>
    </row>
    <row r="3354" spans="2:2">
      <c r="B3354" t="s">
        <v>3725</v>
      </c>
    </row>
    <row r="3355" spans="2:2">
      <c r="B3355" t="s">
        <v>3726</v>
      </c>
    </row>
    <row r="3356" spans="2:2">
      <c r="B3356" t="s">
        <v>3727</v>
      </c>
    </row>
    <row r="3357" spans="2:2">
      <c r="B3357" t="s">
        <v>3728</v>
      </c>
    </row>
    <row r="3358" spans="2:2">
      <c r="B3358" t="s">
        <v>3729</v>
      </c>
    </row>
    <row r="3359" spans="2:2">
      <c r="B3359" t="s">
        <v>3730</v>
      </c>
    </row>
    <row r="3360" spans="2:2">
      <c r="B3360" t="s">
        <v>3731</v>
      </c>
    </row>
    <row r="3361" spans="2:2">
      <c r="B3361" t="s">
        <v>3732</v>
      </c>
    </row>
    <row r="3362" spans="2:2">
      <c r="B3362" t="s">
        <v>3733</v>
      </c>
    </row>
    <row r="3363" spans="2:2">
      <c r="B3363" t="s">
        <v>3734</v>
      </c>
    </row>
    <row r="3364" spans="2:2">
      <c r="B3364" t="s">
        <v>3735</v>
      </c>
    </row>
    <row r="3365" spans="2:2">
      <c r="B3365" t="s">
        <v>3736</v>
      </c>
    </row>
    <row r="3366" spans="2:2">
      <c r="B3366" t="s">
        <v>3737</v>
      </c>
    </row>
    <row r="3367" spans="2:2">
      <c r="B3367" t="s">
        <v>3738</v>
      </c>
    </row>
    <row r="3368" spans="2:2">
      <c r="B3368" t="s">
        <v>3739</v>
      </c>
    </row>
    <row r="3369" spans="2:2">
      <c r="B3369" t="s">
        <v>3740</v>
      </c>
    </row>
    <row r="3370" spans="2:2">
      <c r="B3370" t="s">
        <v>3741</v>
      </c>
    </row>
    <row r="3371" spans="2:2">
      <c r="B3371" t="s">
        <v>3742</v>
      </c>
    </row>
    <row r="3372" spans="2:2">
      <c r="B3372" t="s">
        <v>3743</v>
      </c>
    </row>
    <row r="3373" spans="2:2">
      <c r="B3373" t="s">
        <v>3744</v>
      </c>
    </row>
    <row r="3374" spans="2:2">
      <c r="B3374" t="s">
        <v>3745</v>
      </c>
    </row>
    <row r="3375" spans="2:2">
      <c r="B3375" t="s">
        <v>3746</v>
      </c>
    </row>
    <row r="3376" spans="2:2">
      <c r="B3376" t="s">
        <v>3747</v>
      </c>
    </row>
    <row r="3377" spans="2:2">
      <c r="B3377" t="s">
        <v>3748</v>
      </c>
    </row>
    <row r="3378" spans="2:2">
      <c r="B3378" t="s">
        <v>3749</v>
      </c>
    </row>
    <row r="3379" spans="2:2">
      <c r="B3379" t="s">
        <v>3750</v>
      </c>
    </row>
    <row r="3380" spans="2:2">
      <c r="B3380" t="s">
        <v>3751</v>
      </c>
    </row>
    <row r="3381" spans="2:2">
      <c r="B3381" t="s">
        <v>3752</v>
      </c>
    </row>
    <row r="3382" spans="2:2">
      <c r="B3382" t="s">
        <v>3753</v>
      </c>
    </row>
    <row r="3383" spans="2:2">
      <c r="B3383" t="s">
        <v>3754</v>
      </c>
    </row>
    <row r="3384" spans="2:2">
      <c r="B3384" t="s">
        <v>3755</v>
      </c>
    </row>
    <row r="3385" spans="2:2">
      <c r="B3385" t="s">
        <v>3756</v>
      </c>
    </row>
    <row r="3386" spans="2:2">
      <c r="B3386" t="s">
        <v>3757</v>
      </c>
    </row>
    <row r="3387" spans="2:2">
      <c r="B3387" t="s">
        <v>3758</v>
      </c>
    </row>
    <row r="3388" spans="2:2">
      <c r="B3388" t="s">
        <v>3759</v>
      </c>
    </row>
    <row r="3389" spans="2:2">
      <c r="B3389" t="s">
        <v>3760</v>
      </c>
    </row>
    <row r="3390" spans="2:2">
      <c r="B3390" t="s">
        <v>3761</v>
      </c>
    </row>
    <row r="3391" spans="2:2">
      <c r="B3391" t="s">
        <v>3762</v>
      </c>
    </row>
    <row r="3392" spans="2:2">
      <c r="B3392" t="s">
        <v>3763</v>
      </c>
    </row>
    <row r="3393" spans="2:2">
      <c r="B3393" t="s">
        <v>3764</v>
      </c>
    </row>
    <row r="3394" spans="2:2">
      <c r="B3394" t="s">
        <v>3765</v>
      </c>
    </row>
    <row r="3395" spans="2:2">
      <c r="B3395" t="s">
        <v>3766</v>
      </c>
    </row>
    <row r="3396" spans="2:2">
      <c r="B3396" t="s">
        <v>3767</v>
      </c>
    </row>
    <row r="3397" spans="2:2">
      <c r="B3397" t="s">
        <v>3768</v>
      </c>
    </row>
    <row r="3398" spans="2:2">
      <c r="B3398" t="s">
        <v>3769</v>
      </c>
    </row>
    <row r="3399" spans="2:2">
      <c r="B3399" t="s">
        <v>3770</v>
      </c>
    </row>
    <row r="3400" spans="2:2">
      <c r="B3400" t="s">
        <v>3771</v>
      </c>
    </row>
    <row r="3401" spans="2:2">
      <c r="B3401" t="s">
        <v>3772</v>
      </c>
    </row>
    <row r="3402" spans="2:2">
      <c r="B3402" t="s">
        <v>3773</v>
      </c>
    </row>
    <row r="3403" spans="2:2">
      <c r="B3403" t="s">
        <v>3774</v>
      </c>
    </row>
    <row r="3404" spans="2:2">
      <c r="B3404" t="s">
        <v>3775</v>
      </c>
    </row>
    <row r="3405" spans="2:2">
      <c r="B3405" t="s">
        <v>3776</v>
      </c>
    </row>
    <row r="3406" spans="2:2">
      <c r="B3406" t="s">
        <v>3777</v>
      </c>
    </row>
    <row r="3407" spans="2:2">
      <c r="B3407" t="s">
        <v>3778</v>
      </c>
    </row>
    <row r="3408" spans="2:2">
      <c r="B3408" t="s">
        <v>3779</v>
      </c>
    </row>
    <row r="3409" spans="2:2">
      <c r="B3409" t="s">
        <v>3780</v>
      </c>
    </row>
    <row r="3410" spans="2:2">
      <c r="B3410" t="s">
        <v>3781</v>
      </c>
    </row>
    <row r="3411" spans="2:2">
      <c r="B3411" t="s">
        <v>3782</v>
      </c>
    </row>
    <row r="3412" spans="2:2">
      <c r="B3412" t="s">
        <v>3783</v>
      </c>
    </row>
    <row r="3413" spans="2:2">
      <c r="B3413" t="s">
        <v>3784</v>
      </c>
    </row>
    <row r="3414" spans="2:2">
      <c r="B3414" t="s">
        <v>3785</v>
      </c>
    </row>
    <row r="3415" spans="2:2">
      <c r="B3415" t="s">
        <v>3786</v>
      </c>
    </row>
    <row r="3416" spans="2:2">
      <c r="B3416" t="s">
        <v>3787</v>
      </c>
    </row>
    <row r="3417" spans="2:2">
      <c r="B3417" t="s">
        <v>3788</v>
      </c>
    </row>
    <row r="3418" spans="2:2">
      <c r="B3418" t="s">
        <v>3789</v>
      </c>
    </row>
    <row r="3419" spans="2:2">
      <c r="B3419" t="s">
        <v>3790</v>
      </c>
    </row>
    <row r="3420" spans="2:2">
      <c r="B3420" t="s">
        <v>3791</v>
      </c>
    </row>
    <row r="3421" spans="2:2">
      <c r="B3421" t="s">
        <v>3792</v>
      </c>
    </row>
    <row r="3422" spans="2:2">
      <c r="B3422" t="s">
        <v>3793</v>
      </c>
    </row>
    <row r="3423" spans="2:2">
      <c r="B3423" t="s">
        <v>3794</v>
      </c>
    </row>
    <row r="3424" spans="2:2">
      <c r="B3424" t="s">
        <v>3795</v>
      </c>
    </row>
    <row r="3425" spans="2:2">
      <c r="B3425" t="s">
        <v>3796</v>
      </c>
    </row>
    <row r="3426" spans="2:2">
      <c r="B3426" t="s">
        <v>3797</v>
      </c>
    </row>
    <row r="3427" spans="2:2">
      <c r="B3427" t="s">
        <v>3798</v>
      </c>
    </row>
    <row r="3428" spans="2:2">
      <c r="B3428" t="s">
        <v>3799</v>
      </c>
    </row>
    <row r="3429" spans="2:2">
      <c r="B3429" t="s">
        <v>3800</v>
      </c>
    </row>
    <row r="3430" spans="2:2">
      <c r="B3430" t="s">
        <v>3801</v>
      </c>
    </row>
    <row r="3431" spans="2:2">
      <c r="B3431" t="s">
        <v>3802</v>
      </c>
    </row>
    <row r="3432" spans="2:2">
      <c r="B3432" t="s">
        <v>3803</v>
      </c>
    </row>
    <row r="3433" spans="2:2">
      <c r="B3433" t="s">
        <v>3804</v>
      </c>
    </row>
    <row r="3434" spans="2:2">
      <c r="B3434" t="s">
        <v>3805</v>
      </c>
    </row>
    <row r="3435" spans="2:2">
      <c r="B3435" t="s">
        <v>3806</v>
      </c>
    </row>
    <row r="3436" spans="2:2">
      <c r="B3436" t="s">
        <v>3807</v>
      </c>
    </row>
    <row r="3437" spans="2:2">
      <c r="B3437" t="s">
        <v>3808</v>
      </c>
    </row>
    <row r="3438" spans="2:2">
      <c r="B3438" t="s">
        <v>3809</v>
      </c>
    </row>
    <row r="3439" spans="2:2">
      <c r="B3439" t="s">
        <v>3810</v>
      </c>
    </row>
    <row r="3440" spans="2:2">
      <c r="B3440" t="s">
        <v>3811</v>
      </c>
    </row>
    <row r="3441" spans="2:2">
      <c r="B3441" t="s">
        <v>3812</v>
      </c>
    </row>
    <row r="3442" spans="2:2">
      <c r="B3442" t="s">
        <v>3813</v>
      </c>
    </row>
    <row r="3443" spans="2:2">
      <c r="B3443" t="s">
        <v>3814</v>
      </c>
    </row>
    <row r="3444" spans="2:2">
      <c r="B3444" t="s">
        <v>3815</v>
      </c>
    </row>
    <row r="3445" spans="2:2">
      <c r="B3445" t="s">
        <v>3816</v>
      </c>
    </row>
    <row r="3446" spans="2:2">
      <c r="B3446" t="s">
        <v>3817</v>
      </c>
    </row>
    <row r="3447" spans="2:2">
      <c r="B3447" t="s">
        <v>3818</v>
      </c>
    </row>
    <row r="3448" spans="2:2">
      <c r="B3448" t="s">
        <v>3819</v>
      </c>
    </row>
    <row r="3449" spans="2:2">
      <c r="B3449" t="s">
        <v>3820</v>
      </c>
    </row>
    <row r="3450" spans="2:2">
      <c r="B3450" t="s">
        <v>3821</v>
      </c>
    </row>
    <row r="3451" spans="2:2">
      <c r="B3451" t="s">
        <v>3822</v>
      </c>
    </row>
    <row r="3452" spans="2:2">
      <c r="B3452" t="s">
        <v>3823</v>
      </c>
    </row>
    <row r="3453" spans="2:2">
      <c r="B3453" t="s">
        <v>3824</v>
      </c>
    </row>
    <row r="3454" spans="2:2">
      <c r="B3454" t="s">
        <v>3825</v>
      </c>
    </row>
    <row r="3455" spans="2:2">
      <c r="B3455" t="s">
        <v>3826</v>
      </c>
    </row>
    <row r="3456" spans="2:2">
      <c r="B3456" t="s">
        <v>3827</v>
      </c>
    </row>
    <row r="3457" spans="2:2">
      <c r="B3457" t="s">
        <v>3828</v>
      </c>
    </row>
    <row r="3458" spans="2:2">
      <c r="B3458" t="s">
        <v>3829</v>
      </c>
    </row>
    <row r="3459" spans="2:2">
      <c r="B3459" t="s">
        <v>3830</v>
      </c>
    </row>
    <row r="3460" spans="2:2">
      <c r="B3460" t="s">
        <v>3831</v>
      </c>
    </row>
    <row r="3461" spans="2:2">
      <c r="B3461" t="s">
        <v>3832</v>
      </c>
    </row>
    <row r="3462" spans="2:2">
      <c r="B3462" t="s">
        <v>3833</v>
      </c>
    </row>
    <row r="3463" spans="2:2">
      <c r="B3463" t="s">
        <v>3834</v>
      </c>
    </row>
    <row r="3464" spans="2:2">
      <c r="B3464" t="s">
        <v>3835</v>
      </c>
    </row>
    <row r="3465" spans="2:2">
      <c r="B3465" t="s">
        <v>3836</v>
      </c>
    </row>
    <row r="3466" spans="2:2">
      <c r="B3466" t="s">
        <v>3837</v>
      </c>
    </row>
    <row r="3467" spans="2:2">
      <c r="B3467" t="s">
        <v>3838</v>
      </c>
    </row>
    <row r="3468" spans="2:2">
      <c r="B3468" t="s">
        <v>3839</v>
      </c>
    </row>
    <row r="3469" spans="2:2">
      <c r="B3469" t="s">
        <v>3840</v>
      </c>
    </row>
    <row r="3470" spans="2:2">
      <c r="B3470" t="s">
        <v>3841</v>
      </c>
    </row>
    <row r="3471" spans="2:2">
      <c r="B3471" t="s">
        <v>3842</v>
      </c>
    </row>
    <row r="3472" spans="2:2">
      <c r="B3472" t="s">
        <v>3843</v>
      </c>
    </row>
    <row r="3473" spans="2:2">
      <c r="B3473" t="s">
        <v>3844</v>
      </c>
    </row>
    <row r="3474" spans="2:2">
      <c r="B3474" t="s">
        <v>3845</v>
      </c>
    </row>
    <row r="3475" spans="2:2">
      <c r="B3475" t="s">
        <v>3846</v>
      </c>
    </row>
    <row r="3476" spans="2:2">
      <c r="B3476" t="s">
        <v>3847</v>
      </c>
    </row>
    <row r="3477" spans="2:2">
      <c r="B3477" t="s">
        <v>3848</v>
      </c>
    </row>
    <row r="3478" spans="2:2">
      <c r="B3478" t="s">
        <v>3849</v>
      </c>
    </row>
    <row r="3479" spans="2:2">
      <c r="B3479" t="s">
        <v>3850</v>
      </c>
    </row>
    <row r="3480" spans="2:2">
      <c r="B3480" t="s">
        <v>3851</v>
      </c>
    </row>
    <row r="3481" spans="2:2">
      <c r="B3481" t="s">
        <v>3852</v>
      </c>
    </row>
    <row r="3482" spans="2:2">
      <c r="B3482" t="s">
        <v>3853</v>
      </c>
    </row>
    <row r="3483" spans="2:2">
      <c r="B3483" t="s">
        <v>3854</v>
      </c>
    </row>
    <row r="3484" spans="2:2">
      <c r="B3484" t="s">
        <v>3855</v>
      </c>
    </row>
    <row r="3485" spans="2:2">
      <c r="B3485" t="s">
        <v>3856</v>
      </c>
    </row>
    <row r="3486" spans="2:2">
      <c r="B3486" t="s">
        <v>3857</v>
      </c>
    </row>
    <row r="3487" spans="2:2">
      <c r="B3487" t="s">
        <v>3858</v>
      </c>
    </row>
    <row r="3488" spans="2:2">
      <c r="B3488" t="s">
        <v>3859</v>
      </c>
    </row>
    <row r="3489" spans="2:2">
      <c r="B3489" t="s">
        <v>3860</v>
      </c>
    </row>
    <row r="3490" spans="2:2">
      <c r="B3490" t="s">
        <v>3861</v>
      </c>
    </row>
    <row r="3491" spans="2:2">
      <c r="B3491" t="s">
        <v>3862</v>
      </c>
    </row>
    <row r="3492" spans="2:2">
      <c r="B3492" t="s">
        <v>3863</v>
      </c>
    </row>
    <row r="3493" spans="2:2">
      <c r="B3493" t="s">
        <v>3864</v>
      </c>
    </row>
    <row r="3494" spans="2:2">
      <c r="B3494" t="s">
        <v>3865</v>
      </c>
    </row>
    <row r="3495" spans="2:2">
      <c r="B3495" t="s">
        <v>3866</v>
      </c>
    </row>
    <row r="3496" spans="2:2">
      <c r="B3496" t="s">
        <v>3867</v>
      </c>
    </row>
    <row r="3497" spans="2:2">
      <c r="B3497" t="s">
        <v>3868</v>
      </c>
    </row>
    <row r="3498" spans="2:2">
      <c r="B3498" t="s">
        <v>3869</v>
      </c>
    </row>
    <row r="3499" spans="2:2">
      <c r="B3499" t="s">
        <v>3870</v>
      </c>
    </row>
    <row r="3500" spans="2:2">
      <c r="B3500" t="s">
        <v>3871</v>
      </c>
    </row>
    <row r="3501" spans="2:2">
      <c r="B3501" t="s">
        <v>3872</v>
      </c>
    </row>
    <row r="3502" spans="2:2">
      <c r="B3502" t="s">
        <v>3873</v>
      </c>
    </row>
    <row r="3503" spans="2:2">
      <c r="B3503" t="s">
        <v>3874</v>
      </c>
    </row>
    <row r="3504" spans="2:2">
      <c r="B3504" t="s">
        <v>3875</v>
      </c>
    </row>
    <row r="3505" spans="2:2">
      <c r="B3505" t="s">
        <v>3876</v>
      </c>
    </row>
    <row r="3506" spans="2:2">
      <c r="B3506" t="s">
        <v>3877</v>
      </c>
    </row>
    <row r="3507" spans="2:2">
      <c r="B3507" t="s">
        <v>3878</v>
      </c>
    </row>
    <row r="3508" spans="2:2">
      <c r="B3508" t="s">
        <v>3879</v>
      </c>
    </row>
    <row r="3509" spans="2:2">
      <c r="B3509" t="s">
        <v>3880</v>
      </c>
    </row>
    <row r="3510" spans="2:2">
      <c r="B3510" t="s">
        <v>3881</v>
      </c>
    </row>
    <row r="3511" spans="2:2">
      <c r="B3511" t="s">
        <v>3882</v>
      </c>
    </row>
    <row r="3512" spans="2:2">
      <c r="B3512" t="s">
        <v>3883</v>
      </c>
    </row>
    <row r="3513" spans="2:2">
      <c r="B3513" t="s">
        <v>3884</v>
      </c>
    </row>
    <row r="3514" spans="2:2">
      <c r="B3514" t="s">
        <v>3885</v>
      </c>
    </row>
    <row r="3515" spans="2:2">
      <c r="B3515" t="s">
        <v>3886</v>
      </c>
    </row>
    <row r="3516" spans="2:2">
      <c r="B3516" t="s">
        <v>3887</v>
      </c>
    </row>
    <row r="3517" spans="2:2">
      <c r="B3517" t="s">
        <v>3888</v>
      </c>
    </row>
    <row r="3518" spans="2:2">
      <c r="B3518" t="s">
        <v>3889</v>
      </c>
    </row>
    <row r="3519" spans="2:2">
      <c r="B3519" t="s">
        <v>3890</v>
      </c>
    </row>
    <row r="3520" spans="2:2">
      <c r="B3520" t="s">
        <v>3891</v>
      </c>
    </row>
    <row r="3521" spans="2:2">
      <c r="B3521" t="s">
        <v>3892</v>
      </c>
    </row>
    <row r="3522" spans="2:2">
      <c r="B3522" t="s">
        <v>3893</v>
      </c>
    </row>
    <row r="3523" spans="2:2">
      <c r="B3523" t="s">
        <v>3894</v>
      </c>
    </row>
    <row r="3524" spans="2:2">
      <c r="B3524" t="s">
        <v>3895</v>
      </c>
    </row>
    <row r="3525" spans="2:2">
      <c r="B3525" t="s">
        <v>3896</v>
      </c>
    </row>
    <row r="3526" spans="2:2">
      <c r="B3526" t="s">
        <v>3897</v>
      </c>
    </row>
    <row r="3527" spans="2:2">
      <c r="B3527" t="s">
        <v>3898</v>
      </c>
    </row>
    <row r="3528" spans="2:2">
      <c r="B3528" t="s">
        <v>3899</v>
      </c>
    </row>
    <row r="3529" spans="2:2">
      <c r="B3529" t="s">
        <v>3900</v>
      </c>
    </row>
    <row r="3530" spans="2:2">
      <c r="B3530" t="s">
        <v>3901</v>
      </c>
    </row>
    <row r="3531" spans="2:2">
      <c r="B3531" t="s">
        <v>3902</v>
      </c>
    </row>
    <row r="3532" spans="2:2">
      <c r="B3532" t="s">
        <v>3903</v>
      </c>
    </row>
    <row r="3533" spans="2:2">
      <c r="B3533" t="s">
        <v>3904</v>
      </c>
    </row>
    <row r="3534" spans="2:2">
      <c r="B3534" t="s">
        <v>3905</v>
      </c>
    </row>
    <row r="3535" spans="2:2">
      <c r="B3535" t="s">
        <v>3906</v>
      </c>
    </row>
    <row r="3536" spans="2:2">
      <c r="B3536" t="s">
        <v>3907</v>
      </c>
    </row>
    <row r="3537" spans="2:2">
      <c r="B3537" t="s">
        <v>3908</v>
      </c>
    </row>
    <row r="3538" spans="2:2">
      <c r="B3538" t="s">
        <v>3909</v>
      </c>
    </row>
    <row r="3539" spans="2:2">
      <c r="B3539" t="s">
        <v>3910</v>
      </c>
    </row>
    <row r="3540" spans="2:2">
      <c r="B3540" t="s">
        <v>3911</v>
      </c>
    </row>
    <row r="3541" spans="2:2">
      <c r="B3541" t="s">
        <v>3912</v>
      </c>
    </row>
    <row r="3542" spans="2:2">
      <c r="B3542" t="s">
        <v>3913</v>
      </c>
    </row>
    <row r="3543" spans="2:2">
      <c r="B3543" t="s">
        <v>3914</v>
      </c>
    </row>
    <row r="3544" spans="2:2">
      <c r="B3544" t="s">
        <v>3915</v>
      </c>
    </row>
    <row r="3545" spans="2:2">
      <c r="B3545" t="s">
        <v>3916</v>
      </c>
    </row>
    <row r="3546" spans="2:2">
      <c r="B3546" t="s">
        <v>3917</v>
      </c>
    </row>
    <row r="3547" spans="2:2">
      <c r="B3547" t="s">
        <v>3918</v>
      </c>
    </row>
    <row r="3548" spans="2:2">
      <c r="B3548" t="s">
        <v>3919</v>
      </c>
    </row>
    <row r="3549" spans="2:2">
      <c r="B3549" t="s">
        <v>3920</v>
      </c>
    </row>
    <row r="3550" spans="2:2">
      <c r="B3550" t="s">
        <v>3921</v>
      </c>
    </row>
    <row r="3551" spans="2:2">
      <c r="B3551" t="s">
        <v>3922</v>
      </c>
    </row>
    <row r="3552" spans="2:2">
      <c r="B3552" t="s">
        <v>3923</v>
      </c>
    </row>
    <row r="3553" spans="2:2">
      <c r="B3553" t="s">
        <v>3924</v>
      </c>
    </row>
    <row r="3554" spans="2:2">
      <c r="B3554" t="s">
        <v>3925</v>
      </c>
    </row>
    <row r="3555" spans="2:2">
      <c r="B3555" t="s">
        <v>3926</v>
      </c>
    </row>
    <row r="3556" spans="2:2">
      <c r="B3556" t="s">
        <v>3927</v>
      </c>
    </row>
    <row r="3557" spans="2:2">
      <c r="B3557" t="s">
        <v>3928</v>
      </c>
    </row>
    <row r="3558" spans="2:2">
      <c r="B3558" t="s">
        <v>3929</v>
      </c>
    </row>
    <row r="3559" spans="2:2">
      <c r="B3559" t="s">
        <v>3930</v>
      </c>
    </row>
    <row r="3560" spans="2:2">
      <c r="B3560" t="s">
        <v>3931</v>
      </c>
    </row>
    <row r="3561" spans="2:2">
      <c r="B3561" t="s">
        <v>3932</v>
      </c>
    </row>
    <row r="3562" spans="2:2">
      <c r="B3562" t="s">
        <v>3933</v>
      </c>
    </row>
    <row r="3563" spans="2:2">
      <c r="B3563" t="s">
        <v>3934</v>
      </c>
    </row>
    <row r="3564" spans="2:2">
      <c r="B3564" t="s">
        <v>3935</v>
      </c>
    </row>
    <row r="3565" spans="2:2">
      <c r="B3565" t="s">
        <v>3936</v>
      </c>
    </row>
    <row r="3566" spans="2:2">
      <c r="B3566" t="s">
        <v>3937</v>
      </c>
    </row>
    <row r="3567" spans="2:2">
      <c r="B3567" t="s">
        <v>3938</v>
      </c>
    </row>
    <row r="3568" spans="2:2">
      <c r="B3568" t="s">
        <v>3939</v>
      </c>
    </row>
    <row r="3569" spans="2:2">
      <c r="B3569" t="s">
        <v>3940</v>
      </c>
    </row>
    <row r="3570" spans="2:2">
      <c r="B3570" t="s">
        <v>3941</v>
      </c>
    </row>
    <row r="3571" spans="2:2">
      <c r="B3571" t="s">
        <v>3942</v>
      </c>
    </row>
    <row r="3572" spans="2:2">
      <c r="B3572" t="s">
        <v>3943</v>
      </c>
    </row>
    <row r="3573" spans="2:2">
      <c r="B3573" t="s">
        <v>3944</v>
      </c>
    </row>
    <row r="3574" spans="2:2">
      <c r="B3574" t="s">
        <v>3945</v>
      </c>
    </row>
    <row r="3575" spans="2:2">
      <c r="B3575" t="s">
        <v>3946</v>
      </c>
    </row>
    <row r="3576" spans="2:2">
      <c r="B3576" t="s">
        <v>3947</v>
      </c>
    </row>
    <row r="3577" spans="2:2">
      <c r="B3577" t="s">
        <v>3948</v>
      </c>
    </row>
    <row r="3578" spans="2:2">
      <c r="B3578" t="s">
        <v>3949</v>
      </c>
    </row>
    <row r="3579" spans="2:2">
      <c r="B3579" t="s">
        <v>3950</v>
      </c>
    </row>
    <row r="3580" spans="2:2">
      <c r="B3580" t="s">
        <v>3951</v>
      </c>
    </row>
    <row r="3581" spans="2:2">
      <c r="B3581" t="s">
        <v>3952</v>
      </c>
    </row>
    <row r="3582" spans="2:2">
      <c r="B3582" t="s">
        <v>3953</v>
      </c>
    </row>
    <row r="3583" spans="2:2">
      <c r="B3583" t="s">
        <v>3954</v>
      </c>
    </row>
    <row r="3584" spans="2:2">
      <c r="B3584" t="s">
        <v>3955</v>
      </c>
    </row>
    <row r="3585" spans="2:2">
      <c r="B3585" t="s">
        <v>3956</v>
      </c>
    </row>
    <row r="3586" spans="2:2">
      <c r="B3586" t="s">
        <v>3957</v>
      </c>
    </row>
    <row r="3587" spans="2:2">
      <c r="B3587" t="s">
        <v>3958</v>
      </c>
    </row>
    <row r="3588" spans="2:2">
      <c r="B3588" t="s">
        <v>3959</v>
      </c>
    </row>
    <row r="3589" spans="2:2">
      <c r="B3589" t="s">
        <v>3960</v>
      </c>
    </row>
    <row r="3590" spans="2:2">
      <c r="B3590" t="s">
        <v>3961</v>
      </c>
    </row>
    <row r="3591" spans="2:2">
      <c r="B3591" t="s">
        <v>3962</v>
      </c>
    </row>
    <row r="3592" spans="2:2">
      <c r="B3592" t="s">
        <v>3963</v>
      </c>
    </row>
    <row r="3593" spans="2:2">
      <c r="B3593" t="s">
        <v>3964</v>
      </c>
    </row>
    <row r="3594" spans="2:2">
      <c r="B3594" t="s">
        <v>3965</v>
      </c>
    </row>
    <row r="3595" spans="2:2">
      <c r="B3595" t="s">
        <v>3966</v>
      </c>
    </row>
    <row r="3596" spans="2:2">
      <c r="B3596" t="s">
        <v>3967</v>
      </c>
    </row>
    <row r="3597" spans="2:2">
      <c r="B3597" t="s">
        <v>3968</v>
      </c>
    </row>
    <row r="3598" spans="2:2">
      <c r="B3598" t="s">
        <v>3969</v>
      </c>
    </row>
    <row r="3599" spans="2:2">
      <c r="B3599" t="s">
        <v>3970</v>
      </c>
    </row>
    <row r="3600" spans="2:2">
      <c r="B3600" t="s">
        <v>3971</v>
      </c>
    </row>
    <row r="3601" spans="2:2">
      <c r="B3601" t="s">
        <v>3972</v>
      </c>
    </row>
    <row r="3602" spans="2:2">
      <c r="B3602" t="s">
        <v>3973</v>
      </c>
    </row>
    <row r="3603" spans="2:2">
      <c r="B3603" t="s">
        <v>3974</v>
      </c>
    </row>
    <row r="3604" spans="2:2">
      <c r="B3604" t="s">
        <v>3975</v>
      </c>
    </row>
    <row r="3605" spans="2:2">
      <c r="B3605" t="s">
        <v>3976</v>
      </c>
    </row>
    <row r="3606" spans="2:2">
      <c r="B3606" t="s">
        <v>3977</v>
      </c>
    </row>
    <row r="3607" spans="2:2">
      <c r="B3607" t="s">
        <v>3978</v>
      </c>
    </row>
    <row r="3608" spans="2:2">
      <c r="B3608" t="s">
        <v>3979</v>
      </c>
    </row>
    <row r="3609" spans="2:2">
      <c r="B3609" t="s">
        <v>3980</v>
      </c>
    </row>
    <row r="3610" spans="2:2">
      <c r="B3610" t="s">
        <v>3981</v>
      </c>
    </row>
    <row r="3611" spans="2:2">
      <c r="B3611" t="s">
        <v>3982</v>
      </c>
    </row>
    <row r="3612" spans="2:2">
      <c r="B3612" t="s">
        <v>3983</v>
      </c>
    </row>
    <row r="3613" spans="2:2">
      <c r="B3613" t="s">
        <v>3984</v>
      </c>
    </row>
    <row r="3614" spans="2:2">
      <c r="B3614" t="s">
        <v>3985</v>
      </c>
    </row>
    <row r="3615" spans="2:2">
      <c r="B3615" t="s">
        <v>3986</v>
      </c>
    </row>
    <row r="3616" spans="2:2">
      <c r="B3616" t="s">
        <v>3987</v>
      </c>
    </row>
    <row r="3617" spans="2:2">
      <c r="B3617" t="s">
        <v>3988</v>
      </c>
    </row>
    <row r="3618" spans="2:2">
      <c r="B3618" t="s">
        <v>3989</v>
      </c>
    </row>
    <row r="3619" spans="2:2">
      <c r="B3619" t="s">
        <v>3990</v>
      </c>
    </row>
    <row r="3620" spans="2:2">
      <c r="B3620" t="s">
        <v>3991</v>
      </c>
    </row>
    <row r="3621" spans="2:2">
      <c r="B3621" t="s">
        <v>3992</v>
      </c>
    </row>
    <row r="3622" spans="2:2">
      <c r="B3622" t="s">
        <v>3993</v>
      </c>
    </row>
    <row r="3623" spans="2:2">
      <c r="B3623" t="s">
        <v>3994</v>
      </c>
    </row>
    <row r="3624" spans="2:2">
      <c r="B3624" t="s">
        <v>3995</v>
      </c>
    </row>
    <row r="3625" spans="2:2">
      <c r="B3625" t="s">
        <v>3996</v>
      </c>
    </row>
    <row r="3626" spans="2:2">
      <c r="B3626" t="s">
        <v>3997</v>
      </c>
    </row>
    <row r="3627" spans="2:2">
      <c r="B3627" t="s">
        <v>3998</v>
      </c>
    </row>
    <row r="3628" spans="2:2">
      <c r="B3628" t="s">
        <v>3999</v>
      </c>
    </row>
    <row r="3629" spans="2:2">
      <c r="B3629" t="s">
        <v>4000</v>
      </c>
    </row>
    <row r="3630" spans="2:2">
      <c r="B3630" t="s">
        <v>4001</v>
      </c>
    </row>
    <row r="3631" spans="2:2">
      <c r="B3631" t="s">
        <v>4002</v>
      </c>
    </row>
    <row r="3632" spans="2:2">
      <c r="B3632" t="s">
        <v>4003</v>
      </c>
    </row>
    <row r="3633" spans="2:2">
      <c r="B3633" t="s">
        <v>4004</v>
      </c>
    </row>
    <row r="3634" spans="2:2">
      <c r="B3634" t="s">
        <v>377</v>
      </c>
    </row>
    <row r="3635" spans="2:2">
      <c r="B3635" t="s">
        <v>4005</v>
      </c>
    </row>
    <row r="3636" spans="2:2">
      <c r="B3636" t="s">
        <v>4006</v>
      </c>
    </row>
    <row r="3637" spans="2:2">
      <c r="B3637" t="s">
        <v>4007</v>
      </c>
    </row>
    <row r="3638" spans="2:2">
      <c r="B3638" t="s">
        <v>4008</v>
      </c>
    </row>
    <row r="3639" spans="2:2">
      <c r="B3639" t="s">
        <v>4009</v>
      </c>
    </row>
    <row r="3640" spans="2:2">
      <c r="B3640" t="s">
        <v>4010</v>
      </c>
    </row>
    <row r="3641" spans="2:2">
      <c r="B3641" t="s">
        <v>237</v>
      </c>
    </row>
    <row r="3642" spans="2:2">
      <c r="B3642" t="s">
        <v>4011</v>
      </c>
    </row>
    <row r="3643" spans="2:2">
      <c r="B3643" t="s">
        <v>4012</v>
      </c>
    </row>
    <row r="3644" spans="2:2">
      <c r="B3644" t="s">
        <v>4003</v>
      </c>
    </row>
    <row r="3645" spans="2:2">
      <c r="B3645" t="s">
        <v>4013</v>
      </c>
    </row>
    <row r="3646" spans="2:2">
      <c r="B3646" t="s">
        <v>170</v>
      </c>
    </row>
    <row r="3647" spans="2:2">
      <c r="B3647" t="s">
        <v>4014</v>
      </c>
    </row>
    <row r="3648" spans="2:2">
      <c r="B3648" t="s">
        <v>4015</v>
      </c>
    </row>
    <row r="3649" spans="2:2">
      <c r="B3649" t="s">
        <v>4003</v>
      </c>
    </row>
    <row r="3650" spans="2:2">
      <c r="B3650" t="s">
        <v>4016</v>
      </c>
    </row>
    <row r="3651" spans="2:2">
      <c r="B3651" s="176">
        <v>41671</v>
      </c>
    </row>
    <row r="3652" spans="2:2">
      <c r="B3652" t="s">
        <v>4017</v>
      </c>
    </row>
    <row r="3653" spans="2:2">
      <c r="B3653" t="s">
        <v>4018</v>
      </c>
    </row>
    <row r="3654" spans="2:2">
      <c r="B3654" t="s">
        <v>4003</v>
      </c>
    </row>
    <row r="3655" spans="2:2">
      <c r="B3655" t="s">
        <v>4019</v>
      </c>
    </row>
    <row r="3656" spans="2:2">
      <c r="B3656" s="207">
        <v>44897</v>
      </c>
    </row>
    <row r="3657" spans="2:2">
      <c r="B3657" t="s">
        <v>4020</v>
      </c>
    </row>
    <row r="3658" spans="2:2">
      <c r="B3658" t="s">
        <v>4021</v>
      </c>
    </row>
    <row r="3659" spans="2:2">
      <c r="B3659" t="s">
        <v>4003</v>
      </c>
    </row>
    <row r="3660" spans="2:2">
      <c r="B3660" t="s">
        <v>4022</v>
      </c>
    </row>
    <row r="3661" spans="2:2">
      <c r="B3661" t="s">
        <v>4023</v>
      </c>
    </row>
    <row r="3662" spans="2:2">
      <c r="B3662" t="s">
        <v>4024</v>
      </c>
    </row>
    <row r="3663" spans="2:2">
      <c r="B3663" t="s">
        <v>4025</v>
      </c>
    </row>
    <row r="3664" spans="2:2">
      <c r="B3664" t="s">
        <v>4003</v>
      </c>
    </row>
    <row r="3665" spans="2:2">
      <c r="B3665" t="s">
        <v>4026</v>
      </c>
    </row>
    <row r="3666" spans="2:2">
      <c r="B3666" s="208">
        <v>37988</v>
      </c>
    </row>
    <row r="3667" spans="2:2">
      <c r="B3667" t="s">
        <v>4027</v>
      </c>
    </row>
    <row r="3668" spans="2:2">
      <c r="B3668" t="s">
        <v>4028</v>
      </c>
    </row>
    <row r="3669" spans="2:2">
      <c r="B3669" t="s">
        <v>4003</v>
      </c>
    </row>
    <row r="3670" spans="2:2">
      <c r="B3670" t="s">
        <v>4029</v>
      </c>
    </row>
    <row r="3671" spans="2:2">
      <c r="B3671" t="s">
        <v>171</v>
      </c>
    </row>
    <row r="3672" spans="2:2">
      <c r="B3672" t="s">
        <v>4030</v>
      </c>
    </row>
    <row r="3673" spans="2:2">
      <c r="B3673" t="s">
        <v>4031</v>
      </c>
    </row>
    <row r="3674" spans="2:2">
      <c r="B3674" t="s">
        <v>4003</v>
      </c>
    </row>
    <row r="3675" spans="2:2">
      <c r="B3675" t="s">
        <v>4032</v>
      </c>
    </row>
    <row r="3676" spans="2:2">
      <c r="B3676" t="s">
        <v>4033</v>
      </c>
    </row>
    <row r="3677" spans="2:2">
      <c r="B3677" t="s">
        <v>4034</v>
      </c>
    </row>
    <row r="3678" spans="2:2">
      <c r="B3678" t="s">
        <v>4035</v>
      </c>
    </row>
    <row r="3679" spans="2:2">
      <c r="B3679" t="s">
        <v>4003</v>
      </c>
    </row>
    <row r="3680" spans="2:2">
      <c r="B3680" t="s">
        <v>4036</v>
      </c>
    </row>
    <row r="3681" spans="2:2">
      <c r="B3681" t="s">
        <v>370</v>
      </c>
    </row>
    <row r="3682" spans="2:2">
      <c r="B3682" t="s">
        <v>4037</v>
      </c>
    </row>
    <row r="3683" spans="2:2">
      <c r="B3683" t="s">
        <v>4038</v>
      </c>
    </row>
    <row r="3684" spans="2:2">
      <c r="B3684" t="s">
        <v>4039</v>
      </c>
    </row>
    <row r="3685" spans="2:2">
      <c r="B3685" t="s">
        <v>4040</v>
      </c>
    </row>
    <row r="3686" spans="2:2">
      <c r="B3686" t="s">
        <v>377</v>
      </c>
    </row>
    <row r="3687" spans="2:2">
      <c r="B3687" t="s">
        <v>4010</v>
      </c>
    </row>
    <row r="3688" spans="2:2">
      <c r="B3688" t="s">
        <v>4041</v>
      </c>
    </row>
    <row r="3689" spans="2:2">
      <c r="B3689" t="s">
        <v>4042</v>
      </c>
    </row>
    <row r="3690" spans="2:2">
      <c r="B3690" t="s">
        <v>4043</v>
      </c>
    </row>
    <row r="3691" spans="2:2">
      <c r="B3691" t="s">
        <v>4044</v>
      </c>
    </row>
    <row r="3692" spans="2:2">
      <c r="B3692" t="s">
        <v>4045</v>
      </c>
    </row>
    <row r="3693" spans="2:2">
      <c r="B3693" t="s">
        <v>4046</v>
      </c>
    </row>
    <row r="3694" spans="2:2">
      <c r="B3694" t="s">
        <v>4047</v>
      </c>
    </row>
    <row r="3695" spans="2:2">
      <c r="B3695" t="s">
        <v>4048</v>
      </c>
    </row>
    <row r="3696" spans="2:2">
      <c r="B3696" t="s">
        <v>4049</v>
      </c>
    </row>
    <row r="3697" spans="2:2">
      <c r="B3697" t="s">
        <v>4050</v>
      </c>
    </row>
    <row r="3698" spans="2:2">
      <c r="B3698" t="s">
        <v>4051</v>
      </c>
    </row>
    <row r="3699" spans="2:2">
      <c r="B3699" t="s">
        <v>4052</v>
      </c>
    </row>
    <row r="3700" spans="2:2">
      <c r="B3700" t="s">
        <v>4053</v>
      </c>
    </row>
    <row r="3701" spans="2:2">
      <c r="B3701" t="s">
        <v>4054</v>
      </c>
    </row>
    <row r="3702" spans="2:2">
      <c r="B3702" t="s">
        <v>4055</v>
      </c>
    </row>
    <row r="3703" spans="2:2">
      <c r="B3703" t="s">
        <v>4056</v>
      </c>
    </row>
    <row r="3704" spans="2:2">
      <c r="B3704" t="s">
        <v>4057</v>
      </c>
    </row>
    <row r="3705" spans="2:2">
      <c r="B3705" t="s">
        <v>4058</v>
      </c>
    </row>
    <row r="3706" spans="2:2">
      <c r="B3706" t="s">
        <v>4059</v>
      </c>
    </row>
    <row r="3707" spans="2:2">
      <c r="B3707" t="s">
        <v>4060</v>
      </c>
    </row>
    <row r="3708" spans="2:2">
      <c r="B3708" t="s">
        <v>4061</v>
      </c>
    </row>
    <row r="3709" spans="2:2">
      <c r="B3709" t="s">
        <v>4062</v>
      </c>
    </row>
    <row r="3710" spans="2:2">
      <c r="B3710" t="s">
        <v>4063</v>
      </c>
    </row>
    <row r="3711" spans="2:2">
      <c r="B3711" t="s">
        <v>4064</v>
      </c>
    </row>
    <row r="3712" spans="2:2">
      <c r="B3712" t="s">
        <v>4065</v>
      </c>
    </row>
    <row r="3713" spans="2:2">
      <c r="B3713" t="s">
        <v>4066</v>
      </c>
    </row>
    <row r="3714" spans="2:2">
      <c r="B3714" t="s">
        <v>4067</v>
      </c>
    </row>
    <row r="3715" spans="2:2">
      <c r="B3715" t="s">
        <v>4068</v>
      </c>
    </row>
    <row r="3716" spans="2:2">
      <c r="B3716" t="s">
        <v>4069</v>
      </c>
    </row>
    <row r="3717" spans="2:2">
      <c r="B3717" t="s">
        <v>4070</v>
      </c>
    </row>
    <row r="3718" spans="2:2">
      <c r="B3718" t="s">
        <v>4071</v>
      </c>
    </row>
    <row r="3719" spans="2:2">
      <c r="B3719" t="s">
        <v>4072</v>
      </c>
    </row>
    <row r="3720" spans="2:2">
      <c r="B3720" t="s">
        <v>4073</v>
      </c>
    </row>
    <row r="3721" spans="2:2">
      <c r="B3721" t="s">
        <v>4074</v>
      </c>
    </row>
    <row r="3722" spans="2:2">
      <c r="B3722" t="s">
        <v>4075</v>
      </c>
    </row>
    <row r="3723" spans="2:2">
      <c r="B3723" t="s">
        <v>4076</v>
      </c>
    </row>
    <row r="3724" spans="2:2">
      <c r="B3724" t="s">
        <v>4077</v>
      </c>
    </row>
    <row r="3725" spans="2:2">
      <c r="B3725" t="s">
        <v>4078</v>
      </c>
    </row>
    <row r="3726" spans="2:2">
      <c r="B3726" t="s">
        <v>4079</v>
      </c>
    </row>
    <row r="3727" spans="2:2">
      <c r="B3727" t="s">
        <v>4080</v>
      </c>
    </row>
    <row r="3728" spans="2:2">
      <c r="B3728" t="s">
        <v>4081</v>
      </c>
    </row>
    <row r="3729" spans="2:2">
      <c r="B3729" t="s">
        <v>4082</v>
      </c>
    </row>
    <row r="3730" spans="2:2">
      <c r="B3730" t="s">
        <v>4083</v>
      </c>
    </row>
    <row r="3731" spans="2:2">
      <c r="B3731" t="s">
        <v>4084</v>
      </c>
    </row>
    <row r="3732" spans="2:2">
      <c r="B3732" t="s">
        <v>4085</v>
      </c>
    </row>
    <row r="3733" spans="2:2">
      <c r="B3733" t="s">
        <v>4003</v>
      </c>
    </row>
    <row r="3734" spans="2:2">
      <c r="B3734" t="s">
        <v>4086</v>
      </c>
    </row>
    <row r="3735" spans="2:2">
      <c r="B3735" t="s">
        <v>4087</v>
      </c>
    </row>
    <row r="3736" spans="2:2">
      <c r="B3736" t="s">
        <v>377</v>
      </c>
    </row>
    <row r="3737" spans="2:2">
      <c r="B3737" t="s">
        <v>4010</v>
      </c>
    </row>
    <row r="3738" spans="2:2">
      <c r="B3738" t="s">
        <v>4088</v>
      </c>
    </row>
    <row r="3739" spans="2:2">
      <c r="B3739" t="s">
        <v>4089</v>
      </c>
    </row>
    <row r="3740" spans="2:2">
      <c r="B3740" t="s">
        <v>4090</v>
      </c>
    </row>
    <row r="3741" spans="2:2">
      <c r="B3741" t="s">
        <v>4091</v>
      </c>
    </row>
    <row r="3742" spans="2:2">
      <c r="B3742" t="s">
        <v>4092</v>
      </c>
    </row>
    <row r="3743" spans="2:2">
      <c r="B3743" t="s">
        <v>4093</v>
      </c>
    </row>
    <row r="3744" spans="2:2">
      <c r="B3744" t="s">
        <v>4094</v>
      </c>
    </row>
    <row r="3745" spans="2:2">
      <c r="B3745" t="s">
        <v>4095</v>
      </c>
    </row>
    <row r="3746" spans="2:2">
      <c r="B3746" t="s">
        <v>4096</v>
      </c>
    </row>
    <row r="3747" spans="2:2">
      <c r="B3747" t="s">
        <v>4097</v>
      </c>
    </row>
    <row r="3748" spans="2:2">
      <c r="B3748" t="s">
        <v>4098</v>
      </c>
    </row>
    <row r="3749" spans="2:2">
      <c r="B3749" t="s">
        <v>4099</v>
      </c>
    </row>
    <row r="3750" spans="2:2">
      <c r="B3750" t="s">
        <v>4100</v>
      </c>
    </row>
    <row r="3751" spans="2:2">
      <c r="B3751" t="s">
        <v>4101</v>
      </c>
    </row>
    <row r="3752" spans="2:2">
      <c r="B3752" t="s">
        <v>4102</v>
      </c>
    </row>
    <row r="3753" spans="2:2">
      <c r="B3753" t="s">
        <v>4103</v>
      </c>
    </row>
    <row r="3754" spans="2:2">
      <c r="B3754" t="s">
        <v>4104</v>
      </c>
    </row>
    <row r="3755" spans="2:2">
      <c r="B3755" t="s">
        <v>4105</v>
      </c>
    </row>
    <row r="3756" spans="2:2">
      <c r="B3756" t="s">
        <v>4106</v>
      </c>
    </row>
    <row r="3757" spans="2:2">
      <c r="B3757" t="s">
        <v>4107</v>
      </c>
    </row>
    <row r="3758" spans="2:2">
      <c r="B3758" t="s">
        <v>4108</v>
      </c>
    </row>
    <row r="3759" spans="2:2">
      <c r="B3759" t="s">
        <v>4109</v>
      </c>
    </row>
    <row r="3760" spans="2:2">
      <c r="B3760" t="s">
        <v>4110</v>
      </c>
    </row>
    <row r="3761" spans="2:2">
      <c r="B3761" t="s">
        <v>4111</v>
      </c>
    </row>
    <row r="3762" spans="2:2">
      <c r="B3762" t="s">
        <v>4112</v>
      </c>
    </row>
    <row r="3763" spans="2:2">
      <c r="B3763" t="s">
        <v>4113</v>
      </c>
    </row>
    <row r="3764" spans="2:2">
      <c r="B3764" t="s">
        <v>4114</v>
      </c>
    </row>
    <row r="3765" spans="2:2">
      <c r="B3765" t="s">
        <v>4115</v>
      </c>
    </row>
    <row r="3766" spans="2:2">
      <c r="B3766" t="s">
        <v>4116</v>
      </c>
    </row>
    <row r="3767" spans="2:2">
      <c r="B3767" t="s">
        <v>4117</v>
      </c>
    </row>
    <row r="3768" spans="2:2">
      <c r="B3768" t="s">
        <v>4118</v>
      </c>
    </row>
    <row r="3769" spans="2:2">
      <c r="B3769" t="s">
        <v>4119</v>
      </c>
    </row>
    <row r="3770" spans="2:2">
      <c r="B3770" t="s">
        <v>4120</v>
      </c>
    </row>
    <row r="3771" spans="2:2">
      <c r="B3771" t="s">
        <v>4121</v>
      </c>
    </row>
    <row r="3772" spans="2:2">
      <c r="B3772" t="s">
        <v>4122</v>
      </c>
    </row>
    <row r="3773" spans="2:2">
      <c r="B3773" t="s">
        <v>4123</v>
      </c>
    </row>
    <row r="3774" spans="2:2">
      <c r="B3774" t="s">
        <v>4124</v>
      </c>
    </row>
    <row r="3775" spans="2:2">
      <c r="B3775" t="s">
        <v>4125</v>
      </c>
    </row>
    <row r="3776" spans="2:2">
      <c r="B3776" t="s">
        <v>4126</v>
      </c>
    </row>
    <row r="3777" spans="2:2">
      <c r="B3777" t="s">
        <v>4127</v>
      </c>
    </row>
    <row r="3778" spans="2:2">
      <c r="B3778" t="s">
        <v>4128</v>
      </c>
    </row>
    <row r="3779" spans="2:2">
      <c r="B3779" t="s">
        <v>4129</v>
      </c>
    </row>
    <row r="3780" spans="2:2">
      <c r="B3780" t="s">
        <v>4130</v>
      </c>
    </row>
    <row r="3781" spans="2:2">
      <c r="B3781" t="s">
        <v>4131</v>
      </c>
    </row>
    <row r="3782" spans="2:2">
      <c r="B3782" t="s">
        <v>4132</v>
      </c>
    </row>
    <row r="3783" spans="2:2">
      <c r="B3783" t="s">
        <v>4003</v>
      </c>
    </row>
    <row r="3784" spans="2:2">
      <c r="B3784" t="s">
        <v>4133</v>
      </c>
    </row>
    <row r="3785" spans="2:2">
      <c r="B3785" t="s">
        <v>4134</v>
      </c>
    </row>
    <row r="3786" spans="2:2">
      <c r="B3786" t="s">
        <v>377</v>
      </c>
    </row>
    <row r="3787" spans="2:2">
      <c r="B3787" t="s">
        <v>4010</v>
      </c>
    </row>
    <row r="3788" spans="2:2">
      <c r="B3788" t="s">
        <v>4135</v>
      </c>
    </row>
    <row r="3789" spans="2:2">
      <c r="B3789" t="s">
        <v>4136</v>
      </c>
    </row>
    <row r="3790" spans="2:2">
      <c r="B3790" t="s">
        <v>4137</v>
      </c>
    </row>
    <row r="3791" spans="2:2">
      <c r="B3791" t="s">
        <v>4138</v>
      </c>
    </row>
    <row r="3792" spans="2:2">
      <c r="B3792" t="s">
        <v>4139</v>
      </c>
    </row>
    <row r="3793" spans="2:2">
      <c r="B3793" t="s">
        <v>4140</v>
      </c>
    </row>
    <row r="3794" spans="2:2">
      <c r="B3794" t="s">
        <v>4141</v>
      </c>
    </row>
    <row r="3795" spans="2:2">
      <c r="B3795" t="s">
        <v>4142</v>
      </c>
    </row>
    <row r="3796" spans="2:2">
      <c r="B3796" t="s">
        <v>4143</v>
      </c>
    </row>
    <row r="3797" spans="2:2">
      <c r="B3797" t="s">
        <v>4144</v>
      </c>
    </row>
    <row r="3798" spans="2:2">
      <c r="B3798" t="s">
        <v>4145</v>
      </c>
    </row>
    <row r="3799" spans="2:2">
      <c r="B3799" t="s">
        <v>4146</v>
      </c>
    </row>
    <row r="3800" spans="2:2">
      <c r="B3800" t="s">
        <v>4147</v>
      </c>
    </row>
    <row r="3801" spans="2:2">
      <c r="B3801" t="s">
        <v>4148</v>
      </c>
    </row>
    <row r="3802" spans="2:2">
      <c r="B3802" t="s">
        <v>4149</v>
      </c>
    </row>
    <row r="3803" spans="2:2">
      <c r="B3803" t="s">
        <v>4150</v>
      </c>
    </row>
    <row r="3804" spans="2:2">
      <c r="B3804" t="s">
        <v>4151</v>
      </c>
    </row>
    <row r="3805" spans="2:2">
      <c r="B3805" t="s">
        <v>4152</v>
      </c>
    </row>
    <row r="3806" spans="2:2">
      <c r="B3806" t="s">
        <v>4153</v>
      </c>
    </row>
    <row r="3807" spans="2:2">
      <c r="B3807" t="s">
        <v>4154</v>
      </c>
    </row>
    <row r="3808" spans="2:2">
      <c r="B3808" t="s">
        <v>4155</v>
      </c>
    </row>
    <row r="3809" spans="2:2">
      <c r="B3809" t="s">
        <v>4156</v>
      </c>
    </row>
    <row r="3810" spans="2:2">
      <c r="B3810" t="s">
        <v>4157</v>
      </c>
    </row>
    <row r="3811" spans="2:2">
      <c r="B3811" t="s">
        <v>4158</v>
      </c>
    </row>
    <row r="3812" spans="2:2">
      <c r="B3812" t="s">
        <v>4159</v>
      </c>
    </row>
    <row r="3813" spans="2:2">
      <c r="B3813" t="s">
        <v>4160</v>
      </c>
    </row>
    <row r="3814" spans="2:2">
      <c r="B3814" t="s">
        <v>4161</v>
      </c>
    </row>
    <row r="3815" spans="2:2">
      <c r="B3815" t="s">
        <v>4162</v>
      </c>
    </row>
    <row r="3816" spans="2:2">
      <c r="B3816" t="s">
        <v>4163</v>
      </c>
    </row>
    <row r="3817" spans="2:2">
      <c r="B3817" t="s">
        <v>4164</v>
      </c>
    </row>
    <row r="3818" spans="2:2">
      <c r="B3818" t="s">
        <v>4165</v>
      </c>
    </row>
    <row r="3819" spans="2:2">
      <c r="B3819" t="s">
        <v>4166</v>
      </c>
    </row>
    <row r="3820" spans="2:2">
      <c r="B3820" t="s">
        <v>4167</v>
      </c>
    </row>
    <row r="3821" spans="2:2">
      <c r="B3821" t="s">
        <v>4168</v>
      </c>
    </row>
    <row r="3822" spans="2:2">
      <c r="B3822" t="s">
        <v>4169</v>
      </c>
    </row>
    <row r="3823" spans="2:2">
      <c r="B3823" t="s">
        <v>4170</v>
      </c>
    </row>
    <row r="3824" spans="2:2">
      <c r="B3824" t="s">
        <v>364</v>
      </c>
    </row>
    <row r="3825" spans="2:2">
      <c r="B3825" t="s">
        <v>4171</v>
      </c>
    </row>
    <row r="3826" spans="2:2">
      <c r="B3826" t="s">
        <v>4172</v>
      </c>
    </row>
    <row r="3827" spans="2:2">
      <c r="B3827" t="s">
        <v>4173</v>
      </c>
    </row>
    <row r="3828" spans="2:2">
      <c r="B3828" t="s">
        <v>4174</v>
      </c>
    </row>
    <row r="3829" spans="2:2">
      <c r="B3829" t="s">
        <v>4175</v>
      </c>
    </row>
    <row r="3830" spans="2:2">
      <c r="B3830" t="s">
        <v>365</v>
      </c>
    </row>
    <row r="3831" spans="2:2">
      <c r="B3831" t="s">
        <v>4176</v>
      </c>
    </row>
    <row r="3832" spans="2:2">
      <c r="B3832" t="s">
        <v>4177</v>
      </c>
    </row>
    <row r="3833" spans="2:2">
      <c r="B3833" t="s">
        <v>4003</v>
      </c>
    </row>
    <row r="3834" spans="2:2">
      <c r="B3834" t="s">
        <v>4178</v>
      </c>
    </row>
    <row r="3835" spans="2:2">
      <c r="B3835" t="s">
        <v>377</v>
      </c>
    </row>
    <row r="3836" spans="2:2">
      <c r="B3836" t="s">
        <v>4010</v>
      </c>
    </row>
    <row r="3837" spans="2:2">
      <c r="B3837" t="s">
        <v>4179</v>
      </c>
    </row>
    <row r="3838" spans="2:2">
      <c r="B3838" t="s">
        <v>4180</v>
      </c>
    </row>
    <row r="3839" spans="2:2">
      <c r="B3839" t="s">
        <v>4181</v>
      </c>
    </row>
    <row r="3840" spans="2:2">
      <c r="B3840" t="s">
        <v>4182</v>
      </c>
    </row>
    <row r="3841" spans="2:2">
      <c r="B3841" t="s">
        <v>4183</v>
      </c>
    </row>
    <row r="3842" spans="2:2">
      <c r="B3842" t="s">
        <v>4184</v>
      </c>
    </row>
    <row r="3843" spans="2:2">
      <c r="B3843" t="s">
        <v>4185</v>
      </c>
    </row>
    <row r="3844" spans="2:2">
      <c r="B3844" t="s">
        <v>4186</v>
      </c>
    </row>
    <row r="3845" spans="2:2">
      <c r="B3845" t="s">
        <v>4187</v>
      </c>
    </row>
    <row r="3846" spans="2:2">
      <c r="B3846" t="s">
        <v>4188</v>
      </c>
    </row>
    <row r="3847" spans="2:2">
      <c r="B3847" t="s">
        <v>4189</v>
      </c>
    </row>
    <row r="3848" spans="2:2">
      <c r="B3848" t="s">
        <v>4190</v>
      </c>
    </row>
    <row r="3849" spans="2:2">
      <c r="B3849" t="s">
        <v>4191</v>
      </c>
    </row>
    <row r="3850" spans="2:2">
      <c r="B3850" t="s">
        <v>4192</v>
      </c>
    </row>
    <row r="3851" spans="2:2">
      <c r="B3851" t="s">
        <v>4193</v>
      </c>
    </row>
    <row r="3852" spans="2:2">
      <c r="B3852" t="s">
        <v>4194</v>
      </c>
    </row>
    <row r="3853" spans="2:2">
      <c r="B3853" t="s">
        <v>377</v>
      </c>
    </row>
    <row r="3854" spans="2:2">
      <c r="B3854" t="s">
        <v>4010</v>
      </c>
    </row>
    <row r="3855" spans="2:2">
      <c r="B3855" t="s">
        <v>366</v>
      </c>
    </row>
    <row r="3856" spans="2:2">
      <c r="B3856" t="s">
        <v>4195</v>
      </c>
    </row>
    <row r="3857" spans="2:2">
      <c r="B3857" t="s">
        <v>4196</v>
      </c>
    </row>
    <row r="3858" spans="2:2">
      <c r="B3858" t="s">
        <v>369</v>
      </c>
    </row>
    <row r="3859" spans="2:2">
      <c r="B3859" t="s">
        <v>4197</v>
      </c>
    </row>
    <row r="3860" spans="2:2">
      <c r="B3860" t="s">
        <v>4198</v>
      </c>
    </row>
    <row r="3861" spans="2:2">
      <c r="B3861" t="s">
        <v>4199</v>
      </c>
    </row>
    <row r="3862" spans="2:2">
      <c r="B3862" t="s">
        <v>4200</v>
      </c>
    </row>
    <row r="3863" spans="2:2">
      <c r="B3863" t="s">
        <v>4201</v>
      </c>
    </row>
    <row r="3864" spans="2:2">
      <c r="B3864" t="s">
        <v>367</v>
      </c>
    </row>
    <row r="3865" spans="2:2">
      <c r="B3865" t="s">
        <v>4202</v>
      </c>
    </row>
    <row r="3866" spans="2:2">
      <c r="B3866" t="s">
        <v>4203</v>
      </c>
    </row>
    <row r="3867" spans="2:2">
      <c r="B3867" t="s">
        <v>4204</v>
      </c>
    </row>
    <row r="3868" spans="2:2">
      <c r="B3868" t="s">
        <v>4205</v>
      </c>
    </row>
    <row r="3869" spans="2:2">
      <c r="B3869" t="s">
        <v>4206</v>
      </c>
    </row>
    <row r="3870" spans="2:2">
      <c r="B3870" t="s">
        <v>4207</v>
      </c>
    </row>
    <row r="3871" spans="2:2">
      <c r="B3871" t="s">
        <v>4208</v>
      </c>
    </row>
    <row r="3872" spans="2:2">
      <c r="B3872" t="s">
        <v>4209</v>
      </c>
    </row>
    <row r="3873" spans="2:2">
      <c r="B3873" t="s">
        <v>368</v>
      </c>
    </row>
    <row r="3874" spans="2:2">
      <c r="B3874" t="s">
        <v>4210</v>
      </c>
    </row>
    <row r="3875" spans="2:2">
      <c r="B3875" t="s">
        <v>4211</v>
      </c>
    </row>
    <row r="3876" spans="2:2">
      <c r="B3876" t="s">
        <v>4212</v>
      </c>
    </row>
    <row r="3877" spans="2:2">
      <c r="B3877" t="s">
        <v>4213</v>
      </c>
    </row>
    <row r="3878" spans="2:2">
      <c r="B3878" t="s">
        <v>4214</v>
      </c>
    </row>
    <row r="3879" spans="2:2">
      <c r="B3879" t="s">
        <v>4003</v>
      </c>
    </row>
    <row r="3880" spans="2:2">
      <c r="B3880" t="s">
        <v>4215</v>
      </c>
    </row>
    <row r="3881" spans="2:2">
      <c r="B3881" t="s">
        <v>4216</v>
      </c>
    </row>
    <row r="3882" spans="2:2">
      <c r="B3882" t="s">
        <v>4217</v>
      </c>
    </row>
    <row r="3883" spans="2:2">
      <c r="B3883" t="s">
        <v>4218</v>
      </c>
    </row>
    <row r="3884" spans="2:2">
      <c r="B3884" t="s">
        <v>4219</v>
      </c>
    </row>
    <row r="3885" spans="2:2">
      <c r="B3885" t="s">
        <v>4220</v>
      </c>
    </row>
    <row r="3886" spans="2:2">
      <c r="B3886" t="s">
        <v>4221</v>
      </c>
    </row>
    <row r="3887" spans="2:2">
      <c r="B3887" t="s">
        <v>4222</v>
      </c>
    </row>
    <row r="3888" spans="2:2">
      <c r="B3888" t="s">
        <v>4223</v>
      </c>
    </row>
    <row r="3889" spans="2:2">
      <c r="B3889" t="s">
        <v>4224</v>
      </c>
    </row>
    <row r="3890" spans="2:2">
      <c r="B3890" t="s">
        <v>4225</v>
      </c>
    </row>
    <row r="3891" spans="2:2">
      <c r="B3891" t="s">
        <v>4226</v>
      </c>
    </row>
    <row r="3892" spans="2:2">
      <c r="B3892" t="s">
        <v>4003</v>
      </c>
    </row>
    <row r="3893" spans="2:2">
      <c r="B3893" t="s">
        <v>4227</v>
      </c>
    </row>
    <row r="3894" spans="2:2">
      <c r="B3894" t="s">
        <v>4228</v>
      </c>
    </row>
    <row r="3895" spans="2:2">
      <c r="B3895" t="s">
        <v>4229</v>
      </c>
    </row>
    <row r="3896" spans="2:2">
      <c r="B3896" t="s">
        <v>4230</v>
      </c>
    </row>
    <row r="3897" spans="2:2">
      <c r="B3897" t="s">
        <v>4231</v>
      </c>
    </row>
    <row r="3898" spans="2:2">
      <c r="B3898" t="s">
        <v>4232</v>
      </c>
    </row>
    <row r="3899" spans="2:2">
      <c r="B3899" t="s">
        <v>4233</v>
      </c>
    </row>
    <row r="3900" spans="2:2">
      <c r="B3900" t="s">
        <v>4234</v>
      </c>
    </row>
    <row r="3901" spans="2:2">
      <c r="B3901" t="s">
        <v>4003</v>
      </c>
    </row>
    <row r="3902" spans="2:2">
      <c r="B3902" t="s">
        <v>4235</v>
      </c>
    </row>
    <row r="3903" spans="2:2">
      <c r="B3903" t="s">
        <v>4236</v>
      </c>
    </row>
    <row r="3904" spans="2:2">
      <c r="B3904" t="s">
        <v>4229</v>
      </c>
    </row>
    <row r="3905" spans="2:2">
      <c r="B3905" t="s">
        <v>4237</v>
      </c>
    </row>
    <row r="3906" spans="2:2">
      <c r="B3906" t="s">
        <v>4231</v>
      </c>
    </row>
    <row r="3907" spans="2:2">
      <c r="B3907" t="s">
        <v>4232</v>
      </c>
    </row>
    <row r="3908" spans="2:2">
      <c r="B3908" t="s">
        <v>4238</v>
      </c>
    </row>
    <row r="3909" spans="2:2">
      <c r="B3909" t="s">
        <v>4239</v>
      </c>
    </row>
    <row r="3910" spans="2:2">
      <c r="B3910" t="s">
        <v>4240</v>
      </c>
    </row>
    <row r="3911" spans="2:2">
      <c r="B3911" t="s">
        <v>4241</v>
      </c>
    </row>
    <row r="3912" spans="2:2">
      <c r="B3912" t="s">
        <v>4242</v>
      </c>
    </row>
    <row r="3913" spans="2:2">
      <c r="B3913" t="s">
        <v>4243</v>
      </c>
    </row>
    <row r="3914" spans="2:2">
      <c r="B3914" t="s">
        <v>4244</v>
      </c>
    </row>
    <row r="3915" spans="2:2">
      <c r="B3915" t="s">
        <v>4245</v>
      </c>
    </row>
    <row r="3916" spans="2:2">
      <c r="B3916" t="s">
        <v>4246</v>
      </c>
    </row>
    <row r="3917" spans="2:2">
      <c r="B3917" t="s">
        <v>4247</v>
      </c>
    </row>
    <row r="3918" spans="2:2">
      <c r="B3918" t="s">
        <v>4248</v>
      </c>
    </row>
    <row r="3919" spans="2:2">
      <c r="B3919" t="s">
        <v>4249</v>
      </c>
    </row>
    <row r="3920" spans="2:2">
      <c r="B3920" t="s">
        <v>4250</v>
      </c>
    </row>
    <row r="3921" spans="2:2">
      <c r="B3921" t="s">
        <v>4251</v>
      </c>
    </row>
    <row r="3922" spans="2:2">
      <c r="B3922" t="s">
        <v>4252</v>
      </c>
    </row>
    <row r="3923" spans="2:2">
      <c r="B3923" t="s">
        <v>4253</v>
      </c>
    </row>
    <row r="3924" spans="2:2">
      <c r="B3924" t="s">
        <v>4254</v>
      </c>
    </row>
    <row r="3925" spans="2:2">
      <c r="B3925" t="s">
        <v>4255</v>
      </c>
    </row>
    <row r="3926" spans="2:2">
      <c r="B3926" t="s">
        <v>4256</v>
      </c>
    </row>
    <row r="3927" spans="2:2">
      <c r="B3927" t="s">
        <v>4257</v>
      </c>
    </row>
    <row r="3928" spans="2:2">
      <c r="B3928" t="s">
        <v>4258</v>
      </c>
    </row>
    <row r="3929" spans="2:2">
      <c r="B3929" t="s">
        <v>4259</v>
      </c>
    </row>
    <row r="3930" spans="2:2">
      <c r="B3930" t="s">
        <v>4260</v>
      </c>
    </row>
    <row r="3931" spans="2:2">
      <c r="B3931" t="s">
        <v>4261</v>
      </c>
    </row>
    <row r="3932" spans="2:2">
      <c r="B3932" t="s">
        <v>4262</v>
      </c>
    </row>
    <row r="3933" spans="2:2">
      <c r="B3933" t="s">
        <v>4263</v>
      </c>
    </row>
    <row r="3934" spans="2:2">
      <c r="B3934" t="s">
        <v>4264</v>
      </c>
    </row>
    <row r="3935" spans="2:2">
      <c r="B3935" t="s">
        <v>4265</v>
      </c>
    </row>
    <row r="3936" spans="2:2">
      <c r="B3936" t="s">
        <v>4266</v>
      </c>
    </row>
    <row r="3937" spans="2:2">
      <c r="B3937" t="s">
        <v>4267</v>
      </c>
    </row>
    <row r="3938" spans="2:2">
      <c r="B3938" t="s">
        <v>4268</v>
      </c>
    </row>
    <row r="3939" spans="2:2">
      <c r="B3939" t="s">
        <v>4269</v>
      </c>
    </row>
    <row r="3940" spans="2:2">
      <c r="B3940" t="s">
        <v>4270</v>
      </c>
    </row>
    <row r="3941" spans="2:2">
      <c r="B3941" t="s">
        <v>4271</v>
      </c>
    </row>
    <row r="3942" spans="2:2">
      <c r="B3942" t="s">
        <v>4272</v>
      </c>
    </row>
    <row r="3943" spans="2:2">
      <c r="B3943" t="s">
        <v>4273</v>
      </c>
    </row>
    <row r="3944" spans="2:2">
      <c r="B3944" t="s">
        <v>4274</v>
      </c>
    </row>
    <row r="3945" spans="2:2">
      <c r="B3945" t="s">
        <v>4275</v>
      </c>
    </row>
    <row r="3946" spans="2:2">
      <c r="B3946" t="s">
        <v>4276</v>
      </c>
    </row>
    <row r="3947" spans="2:2">
      <c r="B3947" t="s">
        <v>4277</v>
      </c>
    </row>
    <row r="3948" spans="2:2">
      <c r="B3948" t="s">
        <v>4278</v>
      </c>
    </row>
    <row r="3949" spans="2:2">
      <c r="B3949" t="s">
        <v>4279</v>
      </c>
    </row>
    <row r="3950" spans="2:2">
      <c r="B3950" t="s">
        <v>4280</v>
      </c>
    </row>
    <row r="3951" spans="2:2">
      <c r="B3951" t="s">
        <v>4281</v>
      </c>
    </row>
    <row r="3952" spans="2:2">
      <c r="B3952" t="s">
        <v>4282</v>
      </c>
    </row>
    <row r="3953" spans="2:2">
      <c r="B3953" t="s">
        <v>4283</v>
      </c>
    </row>
    <row r="3954" spans="2:2">
      <c r="B3954" t="s">
        <v>4284</v>
      </c>
    </row>
    <row r="3955" spans="2:2">
      <c r="B3955" t="s">
        <v>4285</v>
      </c>
    </row>
    <row r="3956" spans="2:2">
      <c r="B3956" t="s">
        <v>4286</v>
      </c>
    </row>
    <row r="3957" spans="2:2">
      <c r="B3957" t="s">
        <v>4287</v>
      </c>
    </row>
    <row r="3958" spans="2:2">
      <c r="B3958" t="s">
        <v>4288</v>
      </c>
    </row>
    <row r="3959" spans="2:2">
      <c r="B3959" t="s">
        <v>4289</v>
      </c>
    </row>
    <row r="3960" spans="2:2">
      <c r="B3960" t="s">
        <v>4290</v>
      </c>
    </row>
    <row r="3961" spans="2:2">
      <c r="B3961" t="s">
        <v>4291</v>
      </c>
    </row>
    <row r="3962" spans="2:2">
      <c r="B3962" t="s">
        <v>4292</v>
      </c>
    </row>
    <row r="3963" spans="2:2">
      <c r="B3963" t="s">
        <v>4293</v>
      </c>
    </row>
    <row r="3964" spans="2:2">
      <c r="B3964" t="s">
        <v>4294</v>
      </c>
    </row>
    <row r="3965" spans="2:2">
      <c r="B3965" t="s">
        <v>4295</v>
      </c>
    </row>
    <row r="3966" spans="2:2">
      <c r="B3966" t="s">
        <v>4296</v>
      </c>
    </row>
    <row r="3967" spans="2:2">
      <c r="B3967" t="s">
        <v>4297</v>
      </c>
    </row>
    <row r="3968" spans="2:2">
      <c r="B3968" t="s">
        <v>4298</v>
      </c>
    </row>
    <row r="3969" spans="2:2">
      <c r="B3969" t="s">
        <v>4299</v>
      </c>
    </row>
    <row r="3970" spans="2:2">
      <c r="B3970" t="s">
        <v>4300</v>
      </c>
    </row>
    <row r="3971" spans="2:2">
      <c r="B3971" t="s">
        <v>4301</v>
      </c>
    </row>
    <row r="3972" spans="2:2">
      <c r="B3972" t="s">
        <v>4302</v>
      </c>
    </row>
    <row r="3973" spans="2:2">
      <c r="B3973" t="s">
        <v>4303</v>
      </c>
    </row>
    <row r="3974" spans="2:2">
      <c r="B3974" t="s">
        <v>4304</v>
      </c>
    </row>
    <row r="3975" spans="2:2">
      <c r="B3975" t="s">
        <v>4305</v>
      </c>
    </row>
    <row r="3976" spans="2:2">
      <c r="B3976" t="s">
        <v>4306</v>
      </c>
    </row>
    <row r="3977" spans="2:2">
      <c r="B3977" t="s">
        <v>4307</v>
      </c>
    </row>
    <row r="3978" spans="2:2">
      <c r="B3978" t="s">
        <v>4308</v>
      </c>
    </row>
    <row r="3979" spans="2:2">
      <c r="B3979" t="s">
        <v>4309</v>
      </c>
    </row>
    <row r="3980" spans="2:2">
      <c r="B3980" t="s">
        <v>4310</v>
      </c>
    </row>
    <row r="3981" spans="2:2">
      <c r="B3981" t="s">
        <v>4311</v>
      </c>
    </row>
    <row r="3982" spans="2:2">
      <c r="B3982" t="s">
        <v>4312</v>
      </c>
    </row>
    <row r="3983" spans="2:2">
      <c r="B3983" t="s">
        <v>4313</v>
      </c>
    </row>
    <row r="3984" spans="2:2">
      <c r="B3984" t="s">
        <v>4314</v>
      </c>
    </row>
    <row r="3985" spans="2:2">
      <c r="B3985" t="s">
        <v>4315</v>
      </c>
    </row>
    <row r="3986" spans="2:2">
      <c r="B3986" t="s">
        <v>4316</v>
      </c>
    </row>
    <row r="3987" spans="2:2">
      <c r="B3987" t="s">
        <v>4317</v>
      </c>
    </row>
    <row r="3988" spans="2:2">
      <c r="B3988" t="s">
        <v>4318</v>
      </c>
    </row>
    <row r="3989" spans="2:2">
      <c r="B3989" t="s">
        <v>4319</v>
      </c>
    </row>
    <row r="3990" spans="2:2">
      <c r="B3990" t="s">
        <v>4320</v>
      </c>
    </row>
    <row r="3991" spans="2:2">
      <c r="B3991" t="s">
        <v>4321</v>
      </c>
    </row>
    <row r="3992" spans="2:2">
      <c r="B3992" t="s">
        <v>4322</v>
      </c>
    </row>
    <row r="3993" spans="2:2">
      <c r="B3993" t="s">
        <v>4323</v>
      </c>
    </row>
    <row r="3994" spans="2:2">
      <c r="B3994" t="s">
        <v>4324</v>
      </c>
    </row>
    <row r="3995" spans="2:2">
      <c r="B3995" t="s">
        <v>4325</v>
      </c>
    </row>
    <row r="3996" spans="2:2">
      <c r="B3996" t="s">
        <v>4326</v>
      </c>
    </row>
    <row r="3997" spans="2:2">
      <c r="B3997" t="s">
        <v>4327</v>
      </c>
    </row>
    <row r="3998" spans="2:2">
      <c r="B3998" t="s">
        <v>4328</v>
      </c>
    </row>
    <row r="3999" spans="2:2">
      <c r="B3999" t="s">
        <v>4329</v>
      </c>
    </row>
    <row r="4000" spans="2:2">
      <c r="B4000" t="s">
        <v>4330</v>
      </c>
    </row>
    <row r="4001" spans="2:2">
      <c r="B4001" t="s">
        <v>4331</v>
      </c>
    </row>
    <row r="4002" spans="2:2">
      <c r="B4002" t="s">
        <v>4332</v>
      </c>
    </row>
    <row r="4003" spans="2:2">
      <c r="B4003" t="s">
        <v>4333</v>
      </c>
    </row>
    <row r="4004" spans="2:2">
      <c r="B4004" t="s">
        <v>4334</v>
      </c>
    </row>
    <row r="4005" spans="2:2">
      <c r="B4005" t="s">
        <v>4335</v>
      </c>
    </row>
    <row r="4006" spans="2:2">
      <c r="B4006" t="s">
        <v>4336</v>
      </c>
    </row>
    <row r="4007" spans="2:2">
      <c r="B4007" t="s">
        <v>4337</v>
      </c>
    </row>
    <row r="4008" spans="2:2">
      <c r="B4008" t="s">
        <v>4338</v>
      </c>
    </row>
    <row r="4009" spans="2:2">
      <c r="B4009" t="s">
        <v>4339</v>
      </c>
    </row>
    <row r="4010" spans="2:2">
      <c r="B4010" t="s">
        <v>4340</v>
      </c>
    </row>
    <row r="4011" spans="2:2">
      <c r="B4011" t="s">
        <v>4341</v>
      </c>
    </row>
    <row r="4012" spans="2:2">
      <c r="B4012" t="s">
        <v>4342</v>
      </c>
    </row>
    <row r="4013" spans="2:2">
      <c r="B4013" t="s">
        <v>4343</v>
      </c>
    </row>
    <row r="4014" spans="2:2">
      <c r="B4014" t="s">
        <v>4344</v>
      </c>
    </row>
    <row r="4015" spans="2:2">
      <c r="B4015" t="s">
        <v>4345</v>
      </c>
    </row>
    <row r="4016" spans="2:2">
      <c r="B4016" t="s">
        <v>4346</v>
      </c>
    </row>
    <row r="4017" spans="2:2">
      <c r="B4017" t="s">
        <v>4347</v>
      </c>
    </row>
    <row r="4018" spans="2:2">
      <c r="B4018" t="s">
        <v>4348</v>
      </c>
    </row>
    <row r="4019" spans="2:2">
      <c r="B4019" t="s">
        <v>4349</v>
      </c>
    </row>
    <row r="4020" spans="2:2">
      <c r="B4020" t="s">
        <v>4350</v>
      </c>
    </row>
    <row r="4021" spans="2:2">
      <c r="B4021" t="s">
        <v>4351</v>
      </c>
    </row>
    <row r="4022" spans="2:2">
      <c r="B4022" t="s">
        <v>4352</v>
      </c>
    </row>
    <row r="4023" spans="2:2">
      <c r="B4023" t="s">
        <v>4353</v>
      </c>
    </row>
    <row r="4024" spans="2:2">
      <c r="B4024" t="s">
        <v>4354</v>
      </c>
    </row>
    <row r="4025" spans="2:2">
      <c r="B4025" t="s">
        <v>4355</v>
      </c>
    </row>
    <row r="4026" spans="2:2">
      <c r="B4026" t="s">
        <v>4356</v>
      </c>
    </row>
    <row r="4027" spans="2:2">
      <c r="B4027" t="s">
        <v>4357</v>
      </c>
    </row>
    <row r="4028" spans="2:2">
      <c r="B4028" t="s">
        <v>4358</v>
      </c>
    </row>
    <row r="4029" spans="2:2">
      <c r="B4029" t="s">
        <v>4359</v>
      </c>
    </row>
    <row r="4030" spans="2:2">
      <c r="B4030" t="s">
        <v>4360</v>
      </c>
    </row>
    <row r="4031" spans="2:2">
      <c r="B4031" t="s">
        <v>4361</v>
      </c>
    </row>
    <row r="4032" spans="2:2">
      <c r="B4032" t="s">
        <v>4362</v>
      </c>
    </row>
    <row r="4033" spans="2:2">
      <c r="B4033" t="s">
        <v>4363</v>
      </c>
    </row>
    <row r="4034" spans="2:2">
      <c r="B4034" t="s">
        <v>4364</v>
      </c>
    </row>
    <row r="4035" spans="2:2">
      <c r="B4035" t="s">
        <v>4365</v>
      </c>
    </row>
    <row r="4036" spans="2:2">
      <c r="B4036" t="s">
        <v>4366</v>
      </c>
    </row>
    <row r="4037" spans="2:2">
      <c r="B4037" t="s">
        <v>4367</v>
      </c>
    </row>
    <row r="4038" spans="2:2">
      <c r="B4038" t="s">
        <v>4368</v>
      </c>
    </row>
    <row r="4039" spans="2:2">
      <c r="B4039" t="s">
        <v>4369</v>
      </c>
    </row>
    <row r="4040" spans="2:2">
      <c r="B4040" t="s">
        <v>4370</v>
      </c>
    </row>
    <row r="4041" spans="2:2">
      <c r="B4041" t="s">
        <v>4371</v>
      </c>
    </row>
    <row r="4042" spans="2:2">
      <c r="B4042" t="s">
        <v>4372</v>
      </c>
    </row>
    <row r="4043" spans="2:2">
      <c r="B4043" t="s">
        <v>4373</v>
      </c>
    </row>
    <row r="4044" spans="2:2">
      <c r="B4044" t="s">
        <v>4374</v>
      </c>
    </row>
    <row r="4045" spans="2:2">
      <c r="B4045" t="s">
        <v>4375</v>
      </c>
    </row>
    <row r="4046" spans="2:2">
      <c r="B4046" t="s">
        <v>4376</v>
      </c>
    </row>
    <row r="4047" spans="2:2">
      <c r="B4047" t="s">
        <v>4377</v>
      </c>
    </row>
    <row r="4048" spans="2:2">
      <c r="B4048" t="s">
        <v>4378</v>
      </c>
    </row>
    <row r="4049" spans="2:2">
      <c r="B4049" t="s">
        <v>4379</v>
      </c>
    </row>
    <row r="4050" spans="2:2">
      <c r="B4050" t="s">
        <v>4240</v>
      </c>
    </row>
    <row r="4051" spans="2:2">
      <c r="B4051" t="s">
        <v>4380</v>
      </c>
    </row>
    <row r="4052" spans="2:2">
      <c r="B4052" t="s">
        <v>4381</v>
      </c>
    </row>
    <row r="4053" spans="2:2">
      <c r="B4053" t="s">
        <v>4382</v>
      </c>
    </row>
    <row r="4054" spans="2:2">
      <c r="B4054" t="s">
        <v>4383</v>
      </c>
    </row>
    <row r="4055" spans="2:2">
      <c r="B4055" t="s">
        <v>4384</v>
      </c>
    </row>
    <row r="4056" spans="2:2">
      <c r="B4056" t="s">
        <v>4385</v>
      </c>
    </row>
    <row r="4057" spans="2:2">
      <c r="B4057" t="s">
        <v>4386</v>
      </c>
    </row>
    <row r="4058" spans="2:2">
      <c r="B4058" t="s">
        <v>4387</v>
      </c>
    </row>
    <row r="4059" spans="2:2">
      <c r="B4059" t="s">
        <v>4388</v>
      </c>
    </row>
    <row r="4060" spans="2:2">
      <c r="B4060" t="s">
        <v>4389</v>
      </c>
    </row>
    <row r="4061" spans="2:2">
      <c r="B4061" t="s">
        <v>4390</v>
      </c>
    </row>
    <row r="4062" spans="2:2">
      <c r="B4062" t="s">
        <v>4391</v>
      </c>
    </row>
    <row r="4063" spans="2:2">
      <c r="B4063" t="s">
        <v>4392</v>
      </c>
    </row>
    <row r="4064" spans="2:2">
      <c r="B4064" t="s">
        <v>4393</v>
      </c>
    </row>
    <row r="4065" spans="2:2">
      <c r="B4065" t="s">
        <v>4394</v>
      </c>
    </row>
    <row r="4066" spans="2:2">
      <c r="B4066" t="s">
        <v>4395</v>
      </c>
    </row>
    <row r="4067" spans="2:2">
      <c r="B4067" t="s">
        <v>4396</v>
      </c>
    </row>
    <row r="4068" spans="2:2">
      <c r="B4068" t="s">
        <v>4397</v>
      </c>
    </row>
    <row r="4069" spans="2:2">
      <c r="B4069" t="s">
        <v>4398</v>
      </c>
    </row>
    <row r="4070" spans="2:2">
      <c r="B4070" t="s">
        <v>4399</v>
      </c>
    </row>
    <row r="4071" spans="2:2">
      <c r="B4071" t="s">
        <v>4400</v>
      </c>
    </row>
    <row r="4072" spans="2:2">
      <c r="B4072" t="s">
        <v>4401</v>
      </c>
    </row>
    <row r="4073" spans="2:2">
      <c r="B4073" t="s">
        <v>4402</v>
      </c>
    </row>
    <row r="4074" spans="2:2">
      <c r="B4074" t="s">
        <v>4403</v>
      </c>
    </row>
    <row r="4075" spans="2:2">
      <c r="B4075" t="s">
        <v>4404</v>
      </c>
    </row>
    <row r="4076" spans="2:2">
      <c r="B4076" t="s">
        <v>4405</v>
      </c>
    </row>
    <row r="4077" spans="2:2">
      <c r="B4077" t="s">
        <v>4406</v>
      </c>
    </row>
    <row r="4078" spans="2:2">
      <c r="B4078" t="s">
        <v>4407</v>
      </c>
    </row>
    <row r="4079" spans="2:2">
      <c r="B4079" t="s">
        <v>4408</v>
      </c>
    </row>
    <row r="4080" spans="2:2">
      <c r="B4080" t="s">
        <v>4409</v>
      </c>
    </row>
    <row r="4081" spans="2:2">
      <c r="B4081" t="s">
        <v>4410</v>
      </c>
    </row>
    <row r="4082" spans="2:2">
      <c r="B4082" t="s">
        <v>4411</v>
      </c>
    </row>
    <row r="4083" spans="2:2">
      <c r="B4083" t="s">
        <v>4412</v>
      </c>
    </row>
    <row r="4084" spans="2:2">
      <c r="B4084" t="s">
        <v>4413</v>
      </c>
    </row>
    <row r="4085" spans="2:2">
      <c r="B4085" t="s">
        <v>4414</v>
      </c>
    </row>
    <row r="4086" spans="2:2">
      <c r="B4086" t="s">
        <v>4415</v>
      </c>
    </row>
    <row r="4087" spans="2:2">
      <c r="B4087" t="s">
        <v>4416</v>
      </c>
    </row>
    <row r="4088" spans="2:2">
      <c r="B4088" t="s">
        <v>4417</v>
      </c>
    </row>
    <row r="4089" spans="2:2">
      <c r="B4089" t="s">
        <v>4418</v>
      </c>
    </row>
    <row r="4090" spans="2:2">
      <c r="B4090" t="s">
        <v>4419</v>
      </c>
    </row>
    <row r="4091" spans="2:2">
      <c r="B4091" t="s">
        <v>4420</v>
      </c>
    </row>
    <row r="4092" spans="2:2">
      <c r="B4092" t="s">
        <v>4421</v>
      </c>
    </row>
    <row r="4093" spans="2:2">
      <c r="B4093" t="s">
        <v>4422</v>
      </c>
    </row>
    <row r="4094" spans="2:2">
      <c r="B4094" t="s">
        <v>4423</v>
      </c>
    </row>
    <row r="4095" spans="2:2">
      <c r="B4095" t="s">
        <v>4424</v>
      </c>
    </row>
    <row r="4096" spans="2:2">
      <c r="B4096" t="s">
        <v>4425</v>
      </c>
    </row>
    <row r="4097" spans="2:2">
      <c r="B4097" t="s">
        <v>4426</v>
      </c>
    </row>
    <row r="4098" spans="2:2">
      <c r="B4098" t="s">
        <v>4427</v>
      </c>
    </row>
    <row r="4099" spans="2:2">
      <c r="B4099" t="s">
        <v>4428</v>
      </c>
    </row>
    <row r="4100" spans="2:2">
      <c r="B4100" t="s">
        <v>4429</v>
      </c>
    </row>
    <row r="4101" spans="2:2">
      <c r="B4101" t="s">
        <v>4430</v>
      </c>
    </row>
    <row r="4102" spans="2:2">
      <c r="B4102" t="s">
        <v>4431</v>
      </c>
    </row>
    <row r="4103" spans="2:2">
      <c r="B4103" t="s">
        <v>4432</v>
      </c>
    </row>
    <row r="4104" spans="2:2">
      <c r="B4104" t="s">
        <v>4433</v>
      </c>
    </row>
    <row r="4105" spans="2:2">
      <c r="B4105" t="s">
        <v>4434</v>
      </c>
    </row>
    <row r="4106" spans="2:2">
      <c r="B4106" t="s">
        <v>4435</v>
      </c>
    </row>
    <row r="4107" spans="2:2">
      <c r="B4107" t="s">
        <v>4436</v>
      </c>
    </row>
    <row r="4108" spans="2:2">
      <c r="B4108" t="s">
        <v>4437</v>
      </c>
    </row>
    <row r="4109" spans="2:2">
      <c r="B4109" t="s">
        <v>4438</v>
      </c>
    </row>
    <row r="4110" spans="2:2">
      <c r="B4110" t="s">
        <v>4439</v>
      </c>
    </row>
    <row r="4111" spans="2:2">
      <c r="B4111" t="s">
        <v>4440</v>
      </c>
    </row>
    <row r="4112" spans="2:2">
      <c r="B4112" t="s">
        <v>4441</v>
      </c>
    </row>
    <row r="4113" spans="2:2">
      <c r="B4113" t="s">
        <v>4442</v>
      </c>
    </row>
    <row r="4114" spans="2:2">
      <c r="B4114" t="s">
        <v>4443</v>
      </c>
    </row>
    <row r="4115" spans="2:2">
      <c r="B4115" t="s">
        <v>4444</v>
      </c>
    </row>
    <row r="4116" spans="2:2">
      <c r="B4116" t="s">
        <v>4445</v>
      </c>
    </row>
    <row r="4117" spans="2:2">
      <c r="B4117" t="s">
        <v>4446</v>
      </c>
    </row>
    <row r="4118" spans="2:2">
      <c r="B4118" t="s">
        <v>4447</v>
      </c>
    </row>
    <row r="4119" spans="2:2">
      <c r="B4119" t="s">
        <v>4448</v>
      </c>
    </row>
    <row r="4120" spans="2:2">
      <c r="B4120" t="s">
        <v>4449</v>
      </c>
    </row>
    <row r="4121" spans="2:2">
      <c r="B4121" t="s">
        <v>4450</v>
      </c>
    </row>
    <row r="4122" spans="2:2">
      <c r="B4122" t="s">
        <v>4451</v>
      </c>
    </row>
    <row r="4123" spans="2:2">
      <c r="B4123" t="s">
        <v>4452</v>
      </c>
    </row>
    <row r="4124" spans="2:2">
      <c r="B4124" t="s">
        <v>4453</v>
      </c>
    </row>
    <row r="4125" spans="2:2">
      <c r="B4125" t="s">
        <v>4454</v>
      </c>
    </row>
    <row r="4126" spans="2:2">
      <c r="B4126" t="s">
        <v>4455</v>
      </c>
    </row>
    <row r="4127" spans="2:2">
      <c r="B4127" t="s">
        <v>4456</v>
      </c>
    </row>
    <row r="4128" spans="2:2">
      <c r="B4128" t="s">
        <v>4457</v>
      </c>
    </row>
    <row r="4129" spans="2:2">
      <c r="B4129" t="s">
        <v>4458</v>
      </c>
    </row>
    <row r="4130" spans="2:2">
      <c r="B4130" t="s">
        <v>4459</v>
      </c>
    </row>
    <row r="4131" spans="2:2">
      <c r="B4131" t="s">
        <v>4460</v>
      </c>
    </row>
    <row r="4132" spans="2:2">
      <c r="B4132" t="s">
        <v>4461</v>
      </c>
    </row>
    <row r="4133" spans="2:2">
      <c r="B4133" t="s">
        <v>4462</v>
      </c>
    </row>
    <row r="4134" spans="2:2">
      <c r="B4134" t="s">
        <v>4463</v>
      </c>
    </row>
    <row r="4135" spans="2:2">
      <c r="B4135" t="s">
        <v>4464</v>
      </c>
    </row>
    <row r="4136" spans="2:2">
      <c r="B4136" t="s">
        <v>4465</v>
      </c>
    </row>
    <row r="4137" spans="2:2">
      <c r="B4137" t="s">
        <v>4466</v>
      </c>
    </row>
    <row r="4138" spans="2:2">
      <c r="B4138" t="s">
        <v>4467</v>
      </c>
    </row>
    <row r="4139" spans="2:2">
      <c r="B4139" t="s">
        <v>4468</v>
      </c>
    </row>
    <row r="4140" spans="2:2">
      <c r="B4140" t="s">
        <v>4469</v>
      </c>
    </row>
    <row r="4141" spans="2:2">
      <c r="B4141" t="s">
        <v>4470</v>
      </c>
    </row>
    <row r="4142" spans="2:2">
      <c r="B4142" t="s">
        <v>4471</v>
      </c>
    </row>
    <row r="4143" spans="2:2">
      <c r="B4143" t="s">
        <v>4472</v>
      </c>
    </row>
    <row r="4144" spans="2:2">
      <c r="B4144" t="s">
        <v>4473</v>
      </c>
    </row>
    <row r="4145" spans="2:2">
      <c r="B4145" t="s">
        <v>4474</v>
      </c>
    </row>
    <row r="4146" spans="2:2">
      <c r="B4146" t="s">
        <v>4475</v>
      </c>
    </row>
    <row r="4147" spans="2:2">
      <c r="B4147" t="s">
        <v>4476</v>
      </c>
    </row>
    <row r="4148" spans="2:2">
      <c r="B4148" t="s">
        <v>4477</v>
      </c>
    </row>
    <row r="4149" spans="2:2">
      <c r="B4149" t="s">
        <v>4478</v>
      </c>
    </row>
    <row r="4150" spans="2:2">
      <c r="B4150" t="s">
        <v>4479</v>
      </c>
    </row>
    <row r="4151" spans="2:2">
      <c r="B4151" t="s">
        <v>4480</v>
      </c>
    </row>
    <row r="4152" spans="2:2">
      <c r="B4152" t="s">
        <v>4481</v>
      </c>
    </row>
    <row r="4153" spans="2:2">
      <c r="B4153" t="s">
        <v>4482</v>
      </c>
    </row>
    <row r="4154" spans="2:2">
      <c r="B4154" t="s">
        <v>4483</v>
      </c>
    </row>
    <row r="4155" spans="2:2">
      <c r="B4155" t="s">
        <v>4484</v>
      </c>
    </row>
    <row r="4156" spans="2:2">
      <c r="B4156" t="s">
        <v>4485</v>
      </c>
    </row>
    <row r="4157" spans="2:2">
      <c r="B4157" t="s">
        <v>4486</v>
      </c>
    </row>
    <row r="4158" spans="2:2">
      <c r="B4158" t="s">
        <v>4487</v>
      </c>
    </row>
    <row r="4159" spans="2:2">
      <c r="B4159" t="s">
        <v>4488</v>
      </c>
    </row>
    <row r="4160" spans="2:2">
      <c r="B4160" t="s">
        <v>4489</v>
      </c>
    </row>
    <row r="4161" spans="2:2">
      <c r="B4161" t="s">
        <v>4490</v>
      </c>
    </row>
    <row r="4162" spans="2:2">
      <c r="B4162" t="s">
        <v>4491</v>
      </c>
    </row>
    <row r="4163" spans="2:2">
      <c r="B4163" t="s">
        <v>4492</v>
      </c>
    </row>
    <row r="4164" spans="2:2">
      <c r="B4164" t="s">
        <v>4493</v>
      </c>
    </row>
    <row r="4165" spans="2:2">
      <c r="B4165" t="s">
        <v>4494</v>
      </c>
    </row>
    <row r="4166" spans="2:2">
      <c r="B4166" t="s">
        <v>4495</v>
      </c>
    </row>
    <row r="4167" spans="2:2">
      <c r="B4167" t="s">
        <v>4496</v>
      </c>
    </row>
    <row r="4168" spans="2:2">
      <c r="B4168" t="s">
        <v>4497</v>
      </c>
    </row>
    <row r="4169" spans="2:2">
      <c r="B4169" t="s">
        <v>4498</v>
      </c>
    </row>
    <row r="4170" spans="2:2">
      <c r="B4170" t="s">
        <v>4240</v>
      </c>
    </row>
    <row r="4171" spans="2:2">
      <c r="B4171" t="s">
        <v>4499</v>
      </c>
    </row>
    <row r="4172" spans="2:2">
      <c r="B4172" t="s">
        <v>4500</v>
      </c>
    </row>
    <row r="4173" spans="2:2">
      <c r="B4173" t="s">
        <v>4501</v>
      </c>
    </row>
    <row r="4174" spans="2:2">
      <c r="B4174" t="s">
        <v>4502</v>
      </c>
    </row>
    <row r="4175" spans="2:2">
      <c r="B4175" t="s">
        <v>4503</v>
      </c>
    </row>
    <row r="4176" spans="2:2">
      <c r="B4176" t="s">
        <v>4504</v>
      </c>
    </row>
    <row r="4177" spans="2:2">
      <c r="B4177" t="s">
        <v>4505</v>
      </c>
    </row>
    <row r="4178" spans="2:2">
      <c r="B4178" t="s">
        <v>4506</v>
      </c>
    </row>
    <row r="4179" spans="2:2">
      <c r="B4179" t="s">
        <v>4507</v>
      </c>
    </row>
    <row r="4180" spans="2:2">
      <c r="B4180" t="s">
        <v>4508</v>
      </c>
    </row>
    <row r="4181" spans="2:2">
      <c r="B4181" t="s">
        <v>4509</v>
      </c>
    </row>
    <row r="4182" spans="2:2">
      <c r="B4182" t="s">
        <v>4510</v>
      </c>
    </row>
    <row r="4183" spans="2:2">
      <c r="B4183" t="s">
        <v>4511</v>
      </c>
    </row>
    <row r="4184" spans="2:2">
      <c r="B4184" t="s">
        <v>4512</v>
      </c>
    </row>
    <row r="4185" spans="2:2">
      <c r="B4185" t="s">
        <v>4513</v>
      </c>
    </row>
    <row r="4186" spans="2:2">
      <c r="B4186" t="s">
        <v>4514</v>
      </c>
    </row>
    <row r="4187" spans="2:2">
      <c r="B4187" t="s">
        <v>4515</v>
      </c>
    </row>
    <row r="4188" spans="2:2">
      <c r="B4188" t="s">
        <v>4516</v>
      </c>
    </row>
    <row r="4189" spans="2:2">
      <c r="B4189" t="s">
        <v>4517</v>
      </c>
    </row>
    <row r="4190" spans="2:2">
      <c r="B4190" t="s">
        <v>4503</v>
      </c>
    </row>
    <row r="4191" spans="2:2">
      <c r="B4191" t="s">
        <v>4518</v>
      </c>
    </row>
    <row r="4192" spans="2:2">
      <c r="B4192" t="s">
        <v>4519</v>
      </c>
    </row>
    <row r="4193" spans="2:2">
      <c r="B4193" t="s">
        <v>4240</v>
      </c>
    </row>
    <row r="4194" spans="2:2">
      <c r="B4194" t="s">
        <v>4520</v>
      </c>
    </row>
    <row r="4195" spans="2:2">
      <c r="B4195" t="s">
        <v>4503</v>
      </c>
    </row>
    <row r="4196" spans="2:2">
      <c r="B4196" t="s">
        <v>4521</v>
      </c>
    </row>
    <row r="4197" spans="2:2">
      <c r="B4197" t="s">
        <v>4522</v>
      </c>
    </row>
    <row r="4198" spans="2:2">
      <c r="B4198" t="s">
        <v>4523</v>
      </c>
    </row>
    <row r="4199" spans="2:2">
      <c r="B4199" t="s">
        <v>4524</v>
      </c>
    </row>
    <row r="4200" spans="2:2">
      <c r="B4200" t="s">
        <v>4525</v>
      </c>
    </row>
    <row r="4201" spans="2:2">
      <c r="B4201" t="s">
        <v>4526</v>
      </c>
    </row>
    <row r="4202" spans="2:2">
      <c r="B4202" t="s">
        <v>4527</v>
      </c>
    </row>
    <row r="4203" spans="2:2">
      <c r="B4203" t="s">
        <v>4528</v>
      </c>
    </row>
    <row r="4204" spans="2:2">
      <c r="B4204" t="s">
        <v>4529</v>
      </c>
    </row>
    <row r="4205" spans="2:2">
      <c r="B4205" t="s">
        <v>4530</v>
      </c>
    </row>
    <row r="4206" spans="2:2">
      <c r="B4206" t="s">
        <v>4531</v>
      </c>
    </row>
    <row r="4207" spans="2:2">
      <c r="B4207" t="s">
        <v>4532</v>
      </c>
    </row>
    <row r="4208" spans="2:2">
      <c r="B4208" t="s">
        <v>4533</v>
      </c>
    </row>
    <row r="4209" spans="2:2">
      <c r="B4209" t="s">
        <v>4534</v>
      </c>
    </row>
    <row r="4210" spans="2:2">
      <c r="B4210" t="s">
        <v>4535</v>
      </c>
    </row>
    <row r="4211" spans="2:2">
      <c r="B4211" t="s">
        <v>4536</v>
      </c>
    </row>
    <row r="4212" spans="2:2">
      <c r="B4212" t="s">
        <v>4537</v>
      </c>
    </row>
    <row r="4213" spans="2:2">
      <c r="B4213" t="s">
        <v>4538</v>
      </c>
    </row>
    <row r="4214" spans="2:2">
      <c r="B4214" t="s">
        <v>4539</v>
      </c>
    </row>
    <row r="4215" spans="2:2">
      <c r="B4215" t="s">
        <v>4540</v>
      </c>
    </row>
    <row r="4216" spans="2:2">
      <c r="B4216" t="s">
        <v>4541</v>
      </c>
    </row>
    <row r="4217" spans="2:2">
      <c r="B4217" t="s">
        <v>4542</v>
      </c>
    </row>
    <row r="4218" spans="2:2">
      <c r="B4218" t="s">
        <v>4543</v>
      </c>
    </row>
    <row r="4219" spans="2:2">
      <c r="B4219" t="s">
        <v>4544</v>
      </c>
    </row>
    <row r="4220" spans="2:2">
      <c r="B4220" t="s">
        <v>4545</v>
      </c>
    </row>
    <row r="4221" spans="2:2">
      <c r="B4221" t="s">
        <v>4546</v>
      </c>
    </row>
    <row r="4222" spans="2:2">
      <c r="B4222" t="s">
        <v>4547</v>
      </c>
    </row>
    <row r="4223" spans="2:2">
      <c r="B4223" t="s">
        <v>4548</v>
      </c>
    </row>
    <row r="4224" spans="2:2">
      <c r="B4224" t="s">
        <v>4549</v>
      </c>
    </row>
    <row r="4225" spans="2:2">
      <c r="B4225" t="s">
        <v>4550</v>
      </c>
    </row>
    <row r="4226" spans="2:2">
      <c r="B4226" t="s">
        <v>4551</v>
      </c>
    </row>
    <row r="4227" spans="2:2">
      <c r="B4227" t="s">
        <v>4552</v>
      </c>
    </row>
    <row r="4228" spans="2:2">
      <c r="B4228" t="s">
        <v>4553</v>
      </c>
    </row>
    <row r="4229" spans="2:2">
      <c r="B4229" t="s">
        <v>4554</v>
      </c>
    </row>
    <row r="4230" spans="2:2">
      <c r="B4230" t="s">
        <v>4555</v>
      </c>
    </row>
    <row r="4231" spans="2:2">
      <c r="B4231" t="s">
        <v>4556</v>
      </c>
    </row>
    <row r="4232" spans="2:2">
      <c r="B4232" t="s">
        <v>4557</v>
      </c>
    </row>
    <row r="4233" spans="2:2">
      <c r="B4233" t="s">
        <v>4558</v>
      </c>
    </row>
    <row r="4234" spans="2:2">
      <c r="B4234" t="s">
        <v>4559</v>
      </c>
    </row>
    <row r="4235" spans="2:2">
      <c r="B4235" t="s">
        <v>4560</v>
      </c>
    </row>
    <row r="4236" spans="2:2">
      <c r="B4236" t="s">
        <v>4561</v>
      </c>
    </row>
    <row r="4237" spans="2:2">
      <c r="B4237" t="s">
        <v>4562</v>
      </c>
    </row>
    <row r="4238" spans="2:2">
      <c r="B4238" t="s">
        <v>4563</v>
      </c>
    </row>
    <row r="4239" spans="2:2">
      <c r="B4239" t="s">
        <v>4564</v>
      </c>
    </row>
    <row r="4240" spans="2:2">
      <c r="B4240" t="s">
        <v>4565</v>
      </c>
    </row>
    <row r="4241" spans="2:2">
      <c r="B4241" t="s">
        <v>4566</v>
      </c>
    </row>
    <row r="4242" spans="2:2">
      <c r="B4242" t="s">
        <v>4567</v>
      </c>
    </row>
    <row r="4243" spans="2:2">
      <c r="B4243" t="s">
        <v>4568</v>
      </c>
    </row>
    <row r="4244" spans="2:2">
      <c r="B4244" t="s">
        <v>4569</v>
      </c>
    </row>
    <row r="4245" spans="2:2">
      <c r="B4245" t="s">
        <v>4570</v>
      </c>
    </row>
    <row r="4246" spans="2:2">
      <c r="B4246" t="s">
        <v>4571</v>
      </c>
    </row>
    <row r="4247" spans="2:2">
      <c r="B4247" t="s">
        <v>4572</v>
      </c>
    </row>
    <row r="4248" spans="2:2">
      <c r="B4248" t="s">
        <v>4573</v>
      </c>
    </row>
    <row r="4249" spans="2:2">
      <c r="B4249" t="s">
        <v>4574</v>
      </c>
    </row>
    <row r="4250" spans="2:2">
      <c r="B4250" t="s">
        <v>4575</v>
      </c>
    </row>
    <row r="4251" spans="2:2">
      <c r="B4251" t="s">
        <v>4576</v>
      </c>
    </row>
    <row r="4252" spans="2:2">
      <c r="B4252" t="s">
        <v>4577</v>
      </c>
    </row>
    <row r="4253" spans="2:2">
      <c r="B4253" t="s">
        <v>4578</v>
      </c>
    </row>
    <row r="4254" spans="2:2">
      <c r="B4254" t="s">
        <v>4579</v>
      </c>
    </row>
    <row r="4255" spans="2:2">
      <c r="B4255" t="s">
        <v>4580</v>
      </c>
    </row>
    <row r="4256" spans="2:2">
      <c r="B4256" t="s">
        <v>4581</v>
      </c>
    </row>
    <row r="4257" spans="2:2">
      <c r="B4257" t="s">
        <v>4582</v>
      </c>
    </row>
    <row r="4258" spans="2:2">
      <c r="B4258" t="s">
        <v>4583</v>
      </c>
    </row>
    <row r="4259" spans="2:2">
      <c r="B4259" t="s">
        <v>4584</v>
      </c>
    </row>
    <row r="4260" spans="2:2">
      <c r="B4260" t="s">
        <v>4585</v>
      </c>
    </row>
    <row r="4261" spans="2:2">
      <c r="B4261" t="s">
        <v>4586</v>
      </c>
    </row>
    <row r="4262" spans="2:2">
      <c r="B4262" t="s">
        <v>4587</v>
      </c>
    </row>
    <row r="4263" spans="2:2">
      <c r="B4263" t="s">
        <v>4588</v>
      </c>
    </row>
    <row r="4264" spans="2:2">
      <c r="B4264" t="s">
        <v>4589</v>
      </c>
    </row>
    <row r="4265" spans="2:2">
      <c r="B4265" t="s">
        <v>4590</v>
      </c>
    </row>
    <row r="4266" spans="2:2">
      <c r="B4266" t="s">
        <v>4591</v>
      </c>
    </row>
    <row r="4267" spans="2:2">
      <c r="B4267" t="s">
        <v>4592</v>
      </c>
    </row>
    <row r="4268" spans="2:2">
      <c r="B4268" t="s">
        <v>4593</v>
      </c>
    </row>
    <row r="4269" spans="2:2">
      <c r="B4269" t="s">
        <v>4594</v>
      </c>
    </row>
    <row r="4270" spans="2:2">
      <c r="B4270" t="s">
        <v>4595</v>
      </c>
    </row>
    <row r="4271" spans="2:2">
      <c r="B4271" t="s">
        <v>4596</v>
      </c>
    </row>
    <row r="4272" spans="2:2">
      <c r="B4272" t="s">
        <v>4597</v>
      </c>
    </row>
    <row r="4273" spans="2:2">
      <c r="B4273" t="s">
        <v>4598</v>
      </c>
    </row>
    <row r="4274" spans="2:2">
      <c r="B4274" t="s">
        <v>4599</v>
      </c>
    </row>
    <row r="4275" spans="2:2">
      <c r="B4275" t="s">
        <v>4600</v>
      </c>
    </row>
    <row r="4276" spans="2:2">
      <c r="B4276" t="s">
        <v>4601</v>
      </c>
    </row>
    <row r="4277" spans="2:2">
      <c r="B4277" t="s">
        <v>4602</v>
      </c>
    </row>
    <row r="4278" spans="2:2">
      <c r="B4278" t="s">
        <v>4603</v>
      </c>
    </row>
    <row r="4279" spans="2:2">
      <c r="B4279" t="s">
        <v>4604</v>
      </c>
    </row>
    <row r="4280" spans="2:2">
      <c r="B4280" t="s">
        <v>4605</v>
      </c>
    </row>
    <row r="4281" spans="2:2">
      <c r="B4281" t="s">
        <v>4606</v>
      </c>
    </row>
    <row r="4282" spans="2:2">
      <c r="B4282" t="s">
        <v>4607</v>
      </c>
    </row>
    <row r="4283" spans="2:2">
      <c r="B4283" t="s">
        <v>4608</v>
      </c>
    </row>
    <row r="4284" spans="2:2">
      <c r="B4284" t="s">
        <v>4609</v>
      </c>
    </row>
    <row r="4285" spans="2:2">
      <c r="B4285" t="s">
        <v>4610</v>
      </c>
    </row>
    <row r="4286" spans="2:2">
      <c r="B4286" t="s">
        <v>4611</v>
      </c>
    </row>
    <row r="4287" spans="2:2">
      <c r="B4287" t="s">
        <v>4612</v>
      </c>
    </row>
    <row r="4288" spans="2:2">
      <c r="B4288" t="s">
        <v>4613</v>
      </c>
    </row>
    <row r="4289" spans="2:2">
      <c r="B4289" t="s">
        <v>4614</v>
      </c>
    </row>
    <row r="4290" spans="2:2">
      <c r="B4290" t="s">
        <v>4615</v>
      </c>
    </row>
    <row r="4291" spans="2:2">
      <c r="B4291" t="s">
        <v>4616</v>
      </c>
    </row>
    <row r="4292" spans="2:2">
      <c r="B4292" t="s">
        <v>4617</v>
      </c>
    </row>
    <row r="4293" spans="2:2">
      <c r="B4293" t="s">
        <v>4618</v>
      </c>
    </row>
    <row r="4294" spans="2:2">
      <c r="B4294" t="s">
        <v>4619</v>
      </c>
    </row>
    <row r="4295" spans="2:2">
      <c r="B4295" t="s">
        <v>4620</v>
      </c>
    </row>
    <row r="4296" spans="2:2">
      <c r="B4296" t="s">
        <v>4621</v>
      </c>
    </row>
    <row r="4297" spans="2:2">
      <c r="B4297" t="s">
        <v>4622</v>
      </c>
    </row>
    <row r="4298" spans="2:2">
      <c r="B4298" t="s">
        <v>4623</v>
      </c>
    </row>
    <row r="4299" spans="2:2">
      <c r="B4299" t="s">
        <v>4624</v>
      </c>
    </row>
    <row r="4300" spans="2:2">
      <c r="B4300" t="s">
        <v>4625</v>
      </c>
    </row>
    <row r="4301" spans="2:2">
      <c r="B4301" t="s">
        <v>4626</v>
      </c>
    </row>
    <row r="4302" spans="2:2">
      <c r="B4302" t="s">
        <v>4627</v>
      </c>
    </row>
    <row r="4303" spans="2:2">
      <c r="B4303" t="s">
        <v>4628</v>
      </c>
    </row>
    <row r="4304" spans="2:2">
      <c r="B4304" t="s">
        <v>4629</v>
      </c>
    </row>
    <row r="4305" spans="2:2">
      <c r="B4305" t="s">
        <v>4630</v>
      </c>
    </row>
    <row r="4306" spans="2:2">
      <c r="B4306" t="s">
        <v>4631</v>
      </c>
    </row>
    <row r="4307" spans="2:2">
      <c r="B4307" t="s">
        <v>4632</v>
      </c>
    </row>
    <row r="4308" spans="2:2">
      <c r="B4308" t="s">
        <v>4633</v>
      </c>
    </row>
    <row r="4309" spans="2:2">
      <c r="B4309" t="s">
        <v>4634</v>
      </c>
    </row>
    <row r="4310" spans="2:2">
      <c r="B4310" t="s">
        <v>4635</v>
      </c>
    </row>
    <row r="4311" spans="2:2">
      <c r="B4311" t="s">
        <v>4636</v>
      </c>
    </row>
    <row r="4312" spans="2:2">
      <c r="B4312" t="s">
        <v>4637</v>
      </c>
    </row>
    <row r="4313" spans="2:2">
      <c r="B4313" t="s">
        <v>4638</v>
      </c>
    </row>
    <row r="4314" spans="2:2">
      <c r="B4314" t="s">
        <v>4639</v>
      </c>
    </row>
    <row r="4315" spans="2:2">
      <c r="B4315" t="s">
        <v>4640</v>
      </c>
    </row>
    <row r="4316" spans="2:2">
      <c r="B4316" t="s">
        <v>4641</v>
      </c>
    </row>
    <row r="4317" spans="2:2">
      <c r="B4317" t="s">
        <v>4642</v>
      </c>
    </row>
    <row r="4318" spans="2:2">
      <c r="B4318" t="s">
        <v>4240</v>
      </c>
    </row>
    <row r="4319" spans="2:2">
      <c r="B4319" t="s">
        <v>4643</v>
      </c>
    </row>
    <row r="4320" spans="2:2">
      <c r="B4320" t="s">
        <v>4644</v>
      </c>
    </row>
    <row r="4321" spans="2:2">
      <c r="B4321" t="s">
        <v>4503</v>
      </c>
    </row>
    <row r="4322" spans="2:2">
      <c r="B4322" t="s">
        <v>4645</v>
      </c>
    </row>
    <row r="4323" spans="2:2">
      <c r="B4323" t="s">
        <v>4646</v>
      </c>
    </row>
    <row r="4324" spans="2:2">
      <c r="B4324" t="s">
        <v>4647</v>
      </c>
    </row>
    <row r="4325" spans="2:2">
      <c r="B4325" t="s">
        <v>4648</v>
      </c>
    </row>
    <row r="4326" spans="2:2">
      <c r="B4326" t="s">
        <v>4649</v>
      </c>
    </row>
    <row r="4327" spans="2:2">
      <c r="B4327" t="s">
        <v>4240</v>
      </c>
    </row>
    <row r="4328" spans="2:2">
      <c r="B4328" t="s">
        <v>4650</v>
      </c>
    </row>
    <row r="4329" spans="2:2">
      <c r="B4329" t="s">
        <v>4651</v>
      </c>
    </row>
    <row r="4330" spans="2:2">
      <c r="B4330" t="s">
        <v>4652</v>
      </c>
    </row>
    <row r="4331" spans="2:2">
      <c r="B4331" t="s">
        <v>4653</v>
      </c>
    </row>
    <row r="4332" spans="2:2">
      <c r="B4332" t="s">
        <v>4654</v>
      </c>
    </row>
    <row r="4333" spans="2:2">
      <c r="B4333" t="s">
        <v>4655</v>
      </c>
    </row>
    <row r="4334" spans="2:2">
      <c r="B4334" t="s">
        <v>4656</v>
      </c>
    </row>
    <row r="4335" spans="2:2">
      <c r="B4335" t="s">
        <v>4240</v>
      </c>
    </row>
    <row r="4336" spans="2:2">
      <c r="B4336" t="s">
        <v>4657</v>
      </c>
    </row>
    <row r="4337" spans="2:2">
      <c r="B4337" t="s">
        <v>4503</v>
      </c>
    </row>
    <row r="4338" spans="2:2">
      <c r="B4338" t="s">
        <v>4658</v>
      </c>
    </row>
    <row r="4339" spans="2:2">
      <c r="B4339" t="s">
        <v>4659</v>
      </c>
    </row>
    <row r="4340" spans="2:2">
      <c r="B4340" t="s">
        <v>4240</v>
      </c>
    </row>
    <row r="4341" spans="2:2">
      <c r="B4341" t="s">
        <v>4660</v>
      </c>
    </row>
    <row r="4342" spans="2:2">
      <c r="B4342" t="s">
        <v>4661</v>
      </c>
    </row>
    <row r="4343" spans="2:2">
      <c r="B4343" t="s">
        <v>4662</v>
      </c>
    </row>
    <row r="4344" spans="2:2">
      <c r="B4344" t="s">
        <v>4663</v>
      </c>
    </row>
    <row r="4345" spans="2:2">
      <c r="B4345" t="s">
        <v>4664</v>
      </c>
    </row>
    <row r="4346" spans="2:2">
      <c r="B4346" t="s">
        <v>4665</v>
      </c>
    </row>
    <row r="4347" spans="2:2">
      <c r="B4347" t="s">
        <v>4666</v>
      </c>
    </row>
    <row r="4348" spans="2:2">
      <c r="B4348" t="s">
        <v>4667</v>
      </c>
    </row>
    <row r="4349" spans="2:2">
      <c r="B4349" t="s">
        <v>4668</v>
      </c>
    </row>
    <row r="4350" spans="2:2">
      <c r="B4350" t="s">
        <v>4669</v>
      </c>
    </row>
    <row r="4351" spans="2:2">
      <c r="B4351" t="s">
        <v>4670</v>
      </c>
    </row>
    <row r="4352" spans="2:2">
      <c r="B4352" t="s">
        <v>4671</v>
      </c>
    </row>
    <row r="4353" spans="2:2">
      <c r="B4353" t="s">
        <v>4672</v>
      </c>
    </row>
    <row r="4354" spans="2:2">
      <c r="B4354" t="s">
        <v>4673</v>
      </c>
    </row>
    <row r="4355" spans="2:2">
      <c r="B4355" t="s">
        <v>4674</v>
      </c>
    </row>
    <row r="4356" spans="2:2">
      <c r="B4356" t="s">
        <v>4675</v>
      </c>
    </row>
    <row r="4357" spans="2:2">
      <c r="B4357" t="s">
        <v>4676</v>
      </c>
    </row>
    <row r="4358" spans="2:2">
      <c r="B4358" t="s">
        <v>4677</v>
      </c>
    </row>
    <row r="4359" spans="2:2">
      <c r="B4359" t="s">
        <v>4678</v>
      </c>
    </row>
    <row r="4360" spans="2:2">
      <c r="B4360" t="s">
        <v>4679</v>
      </c>
    </row>
    <row r="4361" spans="2:2">
      <c r="B4361" t="s">
        <v>4680</v>
      </c>
    </row>
    <row r="4362" spans="2:2">
      <c r="B4362" t="s">
        <v>4681</v>
      </c>
    </row>
    <row r="4363" spans="2:2">
      <c r="B4363" t="s">
        <v>4682</v>
      </c>
    </row>
    <row r="4364" spans="2:2">
      <c r="B4364" t="s">
        <v>4683</v>
      </c>
    </row>
    <row r="4365" spans="2:2">
      <c r="B4365" t="s">
        <v>4684</v>
      </c>
    </row>
    <row r="4366" spans="2:2">
      <c r="B4366" t="s">
        <v>4685</v>
      </c>
    </row>
    <row r="4367" spans="2:2">
      <c r="B4367" t="s">
        <v>4686</v>
      </c>
    </row>
    <row r="4368" spans="2:2">
      <c r="B4368" t="s">
        <v>4687</v>
      </c>
    </row>
    <row r="4369" spans="2:2">
      <c r="B4369" t="s">
        <v>4686</v>
      </c>
    </row>
    <row r="4370" spans="2:2">
      <c r="B4370" t="s">
        <v>4688</v>
      </c>
    </row>
    <row r="4371" spans="2:2">
      <c r="B4371" t="s">
        <v>4689</v>
      </c>
    </row>
    <row r="4372" spans="2:2">
      <c r="B4372" t="s">
        <v>4690</v>
      </c>
    </row>
    <row r="4373" spans="2:2">
      <c r="B4373" t="s">
        <v>4691</v>
      </c>
    </row>
    <row r="4374" spans="2:2">
      <c r="B4374" t="s">
        <v>4692</v>
      </c>
    </row>
    <row r="4375" spans="2:2">
      <c r="B4375" t="s">
        <v>4693</v>
      </c>
    </row>
    <row r="4376" spans="2:2">
      <c r="B4376" t="s">
        <v>4694</v>
      </c>
    </row>
    <row r="4377" spans="2:2">
      <c r="B4377" t="s">
        <v>4695</v>
      </c>
    </row>
    <row r="4378" spans="2:2">
      <c r="B4378" t="s">
        <v>4696</v>
      </c>
    </row>
    <row r="4379" spans="2:2">
      <c r="B4379" t="s">
        <v>4697</v>
      </c>
    </row>
    <row r="4380" spans="2:2">
      <c r="B4380" t="s">
        <v>4698</v>
      </c>
    </row>
    <row r="4381" spans="2:2">
      <c r="B4381" t="s">
        <v>4699</v>
      </c>
    </row>
    <row r="4382" spans="2:2">
      <c r="B4382" t="s">
        <v>4700</v>
      </c>
    </row>
    <row r="4383" spans="2:2">
      <c r="B4383" t="s">
        <v>4701</v>
      </c>
    </row>
    <row r="4384" spans="2:2">
      <c r="B4384" t="s">
        <v>4702</v>
      </c>
    </row>
    <row r="4385" spans="2:2">
      <c r="B4385" t="s">
        <v>4703</v>
      </c>
    </row>
    <row r="4386" spans="2:2">
      <c r="B4386" t="s">
        <v>4704</v>
      </c>
    </row>
    <row r="4387" spans="2:2">
      <c r="B4387" t="s">
        <v>4705</v>
      </c>
    </row>
    <row r="4388" spans="2:2">
      <c r="B4388" t="s">
        <v>4706</v>
      </c>
    </row>
    <row r="4389" spans="2:2">
      <c r="B4389" t="s">
        <v>4707</v>
      </c>
    </row>
    <row r="4390" spans="2:2">
      <c r="B4390" t="s">
        <v>4708</v>
      </c>
    </row>
    <row r="4391" spans="2:2">
      <c r="B4391" t="s">
        <v>4709</v>
      </c>
    </row>
    <row r="4392" spans="2:2">
      <c r="B4392" t="s">
        <v>4710</v>
      </c>
    </row>
    <row r="4393" spans="2:2">
      <c r="B4393" t="s">
        <v>4711</v>
      </c>
    </row>
    <row r="4394" spans="2:2">
      <c r="B4394" t="s">
        <v>4712</v>
      </c>
    </row>
    <row r="4395" spans="2:2">
      <c r="B4395" t="s">
        <v>4713</v>
      </c>
    </row>
    <row r="4396" spans="2:2">
      <c r="B4396" t="s">
        <v>4695</v>
      </c>
    </row>
    <row r="4397" spans="2:2">
      <c r="B4397" t="s">
        <v>4714</v>
      </c>
    </row>
    <row r="4398" spans="2:2">
      <c r="B4398" t="s">
        <v>4715</v>
      </c>
    </row>
    <row r="4399" spans="2:2">
      <c r="B4399" t="s">
        <v>4716</v>
      </c>
    </row>
    <row r="4400" spans="2:2">
      <c r="B4400" t="s">
        <v>4717</v>
      </c>
    </row>
    <row r="4401" spans="2:2">
      <c r="B4401" t="s">
        <v>4718</v>
      </c>
    </row>
    <row r="4402" spans="2:2">
      <c r="B4402" t="s">
        <v>4719</v>
      </c>
    </row>
    <row r="4403" spans="2:2">
      <c r="B4403" t="s">
        <v>4720</v>
      </c>
    </row>
    <row r="4404" spans="2:2">
      <c r="B4404" t="s">
        <v>4721</v>
      </c>
    </row>
    <row r="4405" spans="2:2">
      <c r="B4405" t="s">
        <v>4710</v>
      </c>
    </row>
    <row r="4406" spans="2:2">
      <c r="B4406" t="s">
        <v>4722</v>
      </c>
    </row>
    <row r="4407" spans="2:2">
      <c r="B4407" t="s">
        <v>4723</v>
      </c>
    </row>
    <row r="4408" spans="2:2">
      <c r="B4408" t="s">
        <v>4724</v>
      </c>
    </row>
    <row r="4409" spans="2:2">
      <c r="B4409" t="s">
        <v>4725</v>
      </c>
    </row>
    <row r="4410" spans="2:2">
      <c r="B4410" t="s">
        <v>4726</v>
      </c>
    </row>
    <row r="4411" spans="2:2">
      <c r="B4411" t="s">
        <v>4727</v>
      </c>
    </row>
    <row r="4412" spans="2:2">
      <c r="B4412" t="s">
        <v>4728</v>
      </c>
    </row>
    <row r="4413" spans="2:2">
      <c r="B4413" t="s">
        <v>4729</v>
      </c>
    </row>
    <row r="4414" spans="2:2">
      <c r="B4414" t="s">
        <v>4730</v>
      </c>
    </row>
    <row r="4415" spans="2:2">
      <c r="B4415" t="s">
        <v>4731</v>
      </c>
    </row>
    <row r="4416" spans="2:2">
      <c r="B4416" t="s">
        <v>4732</v>
      </c>
    </row>
    <row r="4417" spans="2:2">
      <c r="B4417" t="s">
        <v>4733</v>
      </c>
    </row>
    <row r="4418" spans="2:2">
      <c r="B4418" t="s">
        <v>4734</v>
      </c>
    </row>
    <row r="4419" spans="2:2">
      <c r="B4419" t="s">
        <v>4735</v>
      </c>
    </row>
    <row r="4420" spans="2:2">
      <c r="B4420" t="s">
        <v>4736</v>
      </c>
    </row>
    <row r="4421" spans="2:2">
      <c r="B4421" t="s">
        <v>4003</v>
      </c>
    </row>
    <row r="4422" spans="2:2">
      <c r="B4422" t="s">
        <v>4737</v>
      </c>
    </row>
    <row r="4423" spans="2:2">
      <c r="B4423" t="s">
        <v>4695</v>
      </c>
    </row>
    <row r="4424" spans="2:2">
      <c r="B4424" t="s">
        <v>4738</v>
      </c>
    </row>
    <row r="4425" spans="2:2">
      <c r="B4425" t="s">
        <v>4697</v>
      </c>
    </row>
    <row r="4426" spans="2:2">
      <c r="B4426" t="s">
        <v>4698</v>
      </c>
    </row>
    <row r="4427" spans="2:2">
      <c r="B4427" t="s">
        <v>4699</v>
      </c>
    </row>
    <row r="4428" spans="2:2">
      <c r="B4428" t="s">
        <v>4700</v>
      </c>
    </row>
    <row r="4429" spans="2:2">
      <c r="B4429" t="s">
        <v>4701</v>
      </c>
    </row>
    <row r="4430" spans="2:2">
      <c r="B4430" t="s">
        <v>4702</v>
      </c>
    </row>
    <row r="4431" spans="2:2">
      <c r="B4431" t="s">
        <v>4739</v>
      </c>
    </row>
    <row r="4432" spans="2:2">
      <c r="B4432" t="s">
        <v>4704</v>
      </c>
    </row>
    <row r="4433" spans="2:2">
      <c r="B4433" t="s">
        <v>4705</v>
      </c>
    </row>
    <row r="4434" spans="2:2">
      <c r="B4434" t="s">
        <v>4706</v>
      </c>
    </row>
    <row r="4435" spans="2:2">
      <c r="B4435" t="s">
        <v>4707</v>
      </c>
    </row>
    <row r="4436" spans="2:2">
      <c r="B4436" t="s">
        <v>4708</v>
      </c>
    </row>
    <row r="4437" spans="2:2">
      <c r="B4437" t="s">
        <v>4740</v>
      </c>
    </row>
    <row r="4438" spans="2:2">
      <c r="B4438" t="s">
        <v>4710</v>
      </c>
    </row>
    <row r="4439" spans="2:2">
      <c r="B4439" t="s">
        <v>4711</v>
      </c>
    </row>
    <row r="4440" spans="2:2">
      <c r="B4440" t="s">
        <v>4741</v>
      </c>
    </row>
    <row r="4441" spans="2:2">
      <c r="B4441" t="s">
        <v>4742</v>
      </c>
    </row>
    <row r="4442" spans="2:2">
      <c r="B4442" t="s">
        <v>4695</v>
      </c>
    </row>
    <row r="4443" spans="2:2">
      <c r="B4443" t="s">
        <v>4743</v>
      </c>
    </row>
    <row r="4444" spans="2:2">
      <c r="B4444" t="s">
        <v>4003</v>
      </c>
    </row>
    <row r="4445" spans="2:2">
      <c r="B4445" t="s">
        <v>4744</v>
      </c>
    </row>
    <row r="4446" spans="2:2">
      <c r="B4446" t="s">
        <v>4745</v>
      </c>
    </row>
    <row r="4447" spans="2:2">
      <c r="B4447" t="s">
        <v>4695</v>
      </c>
    </row>
    <row r="4448" spans="2:2">
      <c r="B4448" t="s">
        <v>4746</v>
      </c>
    </row>
    <row r="4449" spans="2:2">
      <c r="B4449" t="s">
        <v>4697</v>
      </c>
    </row>
    <row r="4450" spans="2:2">
      <c r="B4450" t="s">
        <v>4698</v>
      </c>
    </row>
    <row r="4451" spans="2:2">
      <c r="B4451" t="s">
        <v>4699</v>
      </c>
    </row>
    <row r="4452" spans="2:2">
      <c r="B4452" t="s">
        <v>4700</v>
      </c>
    </row>
    <row r="4453" spans="2:2">
      <c r="B4453" t="s">
        <v>4701</v>
      </c>
    </row>
    <row r="4454" spans="2:2">
      <c r="B4454" t="s">
        <v>4702</v>
      </c>
    </row>
    <row r="4455" spans="2:2">
      <c r="B4455" t="s">
        <v>4747</v>
      </c>
    </row>
    <row r="4456" spans="2:2">
      <c r="B4456" t="s">
        <v>4704</v>
      </c>
    </row>
    <row r="4457" spans="2:2">
      <c r="B4457" t="s">
        <v>4705</v>
      </c>
    </row>
    <row r="4458" spans="2:2">
      <c r="B4458" t="s">
        <v>4706</v>
      </c>
    </row>
    <row r="4459" spans="2:2">
      <c r="B4459" t="s">
        <v>4707</v>
      </c>
    </row>
    <row r="4460" spans="2:2">
      <c r="B4460" t="s">
        <v>4708</v>
      </c>
    </row>
    <row r="4461" spans="2:2">
      <c r="B4461" t="s">
        <v>4748</v>
      </c>
    </row>
    <row r="4462" spans="2:2">
      <c r="B4462" t="s">
        <v>4695</v>
      </c>
    </row>
    <row r="4463" spans="2:2">
      <c r="B4463" t="s">
        <v>4714</v>
      </c>
    </row>
    <row r="4464" spans="2:2">
      <c r="B4464" t="s">
        <v>4715</v>
      </c>
    </row>
    <row r="4465" spans="2:2">
      <c r="B4465" t="s">
        <v>4716</v>
      </c>
    </row>
    <row r="4466" spans="2:2">
      <c r="B4466" t="s">
        <v>4749</v>
      </c>
    </row>
    <row r="4467" spans="2:2">
      <c r="B4467" t="s">
        <v>4718</v>
      </c>
    </row>
    <row r="4468" spans="2:2">
      <c r="B4468" t="s">
        <v>4719</v>
      </c>
    </row>
    <row r="4469" spans="2:2">
      <c r="B4469" t="s">
        <v>4750</v>
      </c>
    </row>
    <row r="4470" spans="2:2">
      <c r="B4470" t="s">
        <v>4710</v>
      </c>
    </row>
    <row r="4471" spans="2:2">
      <c r="B4471" t="s">
        <v>4751</v>
      </c>
    </row>
    <row r="4472" spans="2:2">
      <c r="B4472" t="s">
        <v>4752</v>
      </c>
    </row>
    <row r="4473" spans="2:2">
      <c r="B4473" t="s">
        <v>4753</v>
      </c>
    </row>
    <row r="4474" spans="2:2">
      <c r="B4474" t="s">
        <v>4754</v>
      </c>
    </row>
    <row r="4475" spans="2:2">
      <c r="B4475" t="s">
        <v>4755</v>
      </c>
    </row>
    <row r="4476" spans="2:2">
      <c r="B4476" t="s">
        <v>4756</v>
      </c>
    </row>
    <row r="4477" spans="2:2">
      <c r="B4477" t="s">
        <v>4757</v>
      </c>
    </row>
    <row r="4478" spans="2:2">
      <c r="B4478" t="s">
        <v>4758</v>
      </c>
    </row>
    <row r="4479" spans="2:2">
      <c r="B4479" t="s">
        <v>4759</v>
      </c>
    </row>
    <row r="4480" spans="2:2">
      <c r="B4480" t="s">
        <v>4731</v>
      </c>
    </row>
    <row r="4481" spans="2:2">
      <c r="B4481" t="s">
        <v>4760</v>
      </c>
    </row>
    <row r="4482" spans="2:2">
      <c r="B4482" t="s">
        <v>4761</v>
      </c>
    </row>
    <row r="4483" spans="2:2">
      <c r="B4483" t="s">
        <v>4762</v>
      </c>
    </row>
    <row r="4484" spans="2:2">
      <c r="B4484" t="s">
        <v>4763</v>
      </c>
    </row>
    <row r="4485" spans="2:2">
      <c r="B4485" t="s">
        <v>4764</v>
      </c>
    </row>
    <row r="4486" spans="2:2">
      <c r="B4486" t="s">
        <v>4710</v>
      </c>
    </row>
    <row r="4487" spans="2:2">
      <c r="B4487" t="s">
        <v>4765</v>
      </c>
    </row>
    <row r="4488" spans="2:2">
      <c r="B4488" t="s">
        <v>4766</v>
      </c>
    </row>
    <row r="4489" spans="2:2">
      <c r="B4489" t="s">
        <v>4767</v>
      </c>
    </row>
    <row r="4490" spans="2:2">
      <c r="B4490" t="s">
        <v>4768</v>
      </c>
    </row>
    <row r="4491" spans="2:2">
      <c r="B4491" t="s">
        <v>4769</v>
      </c>
    </row>
    <row r="4492" spans="2:2">
      <c r="B4492" t="s">
        <v>4770</v>
      </c>
    </row>
    <row r="4493" spans="2:2">
      <c r="B4493" t="s">
        <v>4771</v>
      </c>
    </row>
    <row r="4494" spans="2:2">
      <c r="B4494" t="s">
        <v>4772</v>
      </c>
    </row>
    <row r="4495" spans="2:2">
      <c r="B4495" t="s">
        <v>4773</v>
      </c>
    </row>
    <row r="4496" spans="2:2">
      <c r="B4496" t="s">
        <v>4731</v>
      </c>
    </row>
    <row r="4497" spans="2:2">
      <c r="B4497" t="s">
        <v>4774</v>
      </c>
    </row>
    <row r="4498" spans="2:2">
      <c r="B4498" t="s">
        <v>4775</v>
      </c>
    </row>
    <row r="4499" spans="2:2">
      <c r="B4499" t="s">
        <v>4776</v>
      </c>
    </row>
    <row r="4500" spans="2:2">
      <c r="B4500" t="s">
        <v>4777</v>
      </c>
    </row>
    <row r="4501" spans="2:2">
      <c r="B4501" t="s">
        <v>4778</v>
      </c>
    </row>
    <row r="4502" spans="2:2">
      <c r="B4502" t="s">
        <v>4695</v>
      </c>
    </row>
    <row r="4503" spans="2:2">
      <c r="B4503" t="s">
        <v>4779</v>
      </c>
    </row>
    <row r="4504" spans="2:2">
      <c r="B4504" t="s">
        <v>4780</v>
      </c>
    </row>
    <row r="4505" spans="2:2">
      <c r="B4505" t="s">
        <v>4781</v>
      </c>
    </row>
    <row r="4506" spans="2:2">
      <c r="B4506" t="s">
        <v>4782</v>
      </c>
    </row>
    <row r="4507" spans="2:2">
      <c r="B4507" t="s">
        <v>4783</v>
      </c>
    </row>
    <row r="4508" spans="2:2">
      <c r="B4508" t="s">
        <v>4784</v>
      </c>
    </row>
    <row r="4509" spans="2:2">
      <c r="B4509" t="s">
        <v>4785</v>
      </c>
    </row>
    <row r="4510" spans="2:2">
      <c r="B4510" t="s">
        <v>4786</v>
      </c>
    </row>
    <row r="4511" spans="2:2">
      <c r="B4511" t="s">
        <v>4787</v>
      </c>
    </row>
    <row r="4512" spans="2:2">
      <c r="B4512" t="s">
        <v>4788</v>
      </c>
    </row>
    <row r="4513" spans="2:2">
      <c r="B4513" t="s">
        <v>4789</v>
      </c>
    </row>
    <row r="4514" spans="2:2">
      <c r="B4514" t="s">
        <v>4790</v>
      </c>
    </row>
    <row r="4515" spans="2:2">
      <c r="B4515" t="s">
        <v>4791</v>
      </c>
    </row>
    <row r="4516" spans="2:2">
      <c r="B4516" t="s">
        <v>4792</v>
      </c>
    </row>
    <row r="4517" spans="2:2">
      <c r="B4517" t="s">
        <v>4793</v>
      </c>
    </row>
    <row r="4518" spans="2:2">
      <c r="B4518" t="s">
        <v>4792</v>
      </c>
    </row>
    <row r="4519" spans="2:2">
      <c r="B4519" t="s">
        <v>4794</v>
      </c>
    </row>
    <row r="4520" spans="2:2">
      <c r="B4520" t="s">
        <v>4795</v>
      </c>
    </row>
    <row r="4521" spans="2:2">
      <c r="B4521" t="s">
        <v>4796</v>
      </c>
    </row>
    <row r="4522" spans="2:2">
      <c r="B4522" t="s">
        <v>4797</v>
      </c>
    </row>
    <row r="4523" spans="2:2">
      <c r="B4523" t="s">
        <v>4798</v>
      </c>
    </row>
    <row r="4524" spans="2:2">
      <c r="B4524" t="s">
        <v>4799</v>
      </c>
    </row>
    <row r="4525" spans="2:2">
      <c r="B4525" t="s">
        <v>4800</v>
      </c>
    </row>
    <row r="4526" spans="2:2">
      <c r="B4526" t="s">
        <v>4801</v>
      </c>
    </row>
    <row r="4527" spans="2:2">
      <c r="B4527" t="s">
        <v>4802</v>
      </c>
    </row>
    <row r="4528" spans="2:2">
      <c r="B4528" t="s">
        <v>4803</v>
      </c>
    </row>
    <row r="4529" spans="2:2">
      <c r="B4529" t="s">
        <v>4804</v>
      </c>
    </row>
    <row r="4530" spans="2:2">
      <c r="B4530" t="s">
        <v>4805</v>
      </c>
    </row>
    <row r="4531" spans="2:2">
      <c r="B4531" t="s">
        <v>4806</v>
      </c>
    </row>
    <row r="4532" spans="2:2">
      <c r="B4532" t="s">
        <v>4807</v>
      </c>
    </row>
    <row r="4533" spans="2:2">
      <c r="B4533" t="s">
        <v>4808</v>
      </c>
    </row>
    <row r="4534" spans="2:2">
      <c r="B4534" t="s">
        <v>4809</v>
      </c>
    </row>
    <row r="4535" spans="2:2">
      <c r="B4535" t="s">
        <v>4810</v>
      </c>
    </row>
    <row r="4536" spans="2:2">
      <c r="B4536" t="s">
        <v>4811</v>
      </c>
    </row>
    <row r="4537" spans="2:2">
      <c r="B4537" t="s">
        <v>4812</v>
      </c>
    </row>
    <row r="4538" spans="2:2">
      <c r="B4538" t="s">
        <v>4813</v>
      </c>
    </row>
    <row r="4539" spans="2:2">
      <c r="B4539" t="s">
        <v>4814</v>
      </c>
    </row>
    <row r="4540" spans="2:2">
      <c r="B4540" t="s">
        <v>4815</v>
      </c>
    </row>
    <row r="4541" spans="2:2">
      <c r="B4541" t="s">
        <v>4816</v>
      </c>
    </row>
    <row r="4542" spans="2:2">
      <c r="B4542" t="s">
        <v>4817</v>
      </c>
    </row>
    <row r="4543" spans="2:2">
      <c r="B4543" t="s">
        <v>4818</v>
      </c>
    </row>
    <row r="4544" spans="2:2">
      <c r="B4544" t="s">
        <v>4819</v>
      </c>
    </row>
    <row r="4545" spans="2:2">
      <c r="B4545" t="s">
        <v>4820</v>
      </c>
    </row>
    <row r="4546" spans="2:2">
      <c r="B4546" t="s">
        <v>4821</v>
      </c>
    </row>
    <row r="4547" spans="2:2">
      <c r="B4547" t="s">
        <v>4822</v>
      </c>
    </row>
    <row r="4548" spans="2:2">
      <c r="B4548" t="s">
        <v>4823</v>
      </c>
    </row>
    <row r="4549" spans="2:2">
      <c r="B4549" t="s">
        <v>4824</v>
      </c>
    </row>
    <row r="4550" spans="2:2">
      <c r="B4550" t="s">
        <v>4825</v>
      </c>
    </row>
    <row r="4551" spans="2:2">
      <c r="B4551" t="s">
        <v>4826</v>
      </c>
    </row>
    <row r="4552" spans="2:2">
      <c r="B4552" t="s">
        <v>4827</v>
      </c>
    </row>
    <row r="4553" spans="2:2">
      <c r="B4553" t="s">
        <v>4828</v>
      </c>
    </row>
    <row r="4554" spans="2:2">
      <c r="B4554" t="s">
        <v>4829</v>
      </c>
    </row>
    <row r="4555" spans="2:2">
      <c r="B4555" t="s">
        <v>4830</v>
      </c>
    </row>
    <row r="4556" spans="2:2">
      <c r="B4556" t="s">
        <v>4831</v>
      </c>
    </row>
    <row r="4557" spans="2:2">
      <c r="B4557" t="s">
        <v>4832</v>
      </c>
    </row>
    <row r="4558" spans="2:2">
      <c r="B4558" t="s">
        <v>4833</v>
      </c>
    </row>
    <row r="4559" spans="2:2">
      <c r="B4559" t="s">
        <v>4834</v>
      </c>
    </row>
    <row r="4560" spans="2:2">
      <c r="B4560" t="s">
        <v>4835</v>
      </c>
    </row>
    <row r="4561" spans="2:2">
      <c r="B4561" t="s">
        <v>4836</v>
      </c>
    </row>
    <row r="4562" spans="2:2">
      <c r="B4562" t="s">
        <v>4837</v>
      </c>
    </row>
    <row r="4563" spans="2:2">
      <c r="B4563" t="s">
        <v>4838</v>
      </c>
    </row>
    <row r="4564" spans="2:2">
      <c r="B4564" t="s">
        <v>4839</v>
      </c>
    </row>
    <row r="4565" spans="2:2">
      <c r="B4565" t="s">
        <v>4840</v>
      </c>
    </row>
    <row r="4566" spans="2:2">
      <c r="B4566" t="s">
        <v>4841</v>
      </c>
    </row>
    <row r="4567" spans="2:2">
      <c r="B4567" t="s">
        <v>4842</v>
      </c>
    </row>
    <row r="4568" spans="2:2">
      <c r="B4568" t="s">
        <v>4843</v>
      </c>
    </row>
    <row r="4569" spans="2:2">
      <c r="B4569" t="s">
        <v>4844</v>
      </c>
    </row>
    <row r="4570" spans="2:2">
      <c r="B4570" t="s">
        <v>4795</v>
      </c>
    </row>
    <row r="4571" spans="2:2">
      <c r="B4571" t="s">
        <v>4796</v>
      </c>
    </row>
    <row r="4572" spans="2:2">
      <c r="B4572" t="s">
        <v>4797</v>
      </c>
    </row>
    <row r="4573" spans="2:2">
      <c r="B4573" t="s">
        <v>4798</v>
      </c>
    </row>
    <row r="4574" spans="2:2">
      <c r="B4574" t="s">
        <v>4799</v>
      </c>
    </row>
    <row r="4575" spans="2:2">
      <c r="B4575" t="s">
        <v>4800</v>
      </c>
    </row>
    <row r="4576" spans="2:2">
      <c r="B4576" t="s">
        <v>4801</v>
      </c>
    </row>
    <row r="4577" spans="2:2">
      <c r="B4577" t="s">
        <v>4802</v>
      </c>
    </row>
    <row r="4578" spans="2:2">
      <c r="B4578" t="s">
        <v>4803</v>
      </c>
    </row>
    <row r="4579" spans="2:2">
      <c r="B4579" t="s">
        <v>4804</v>
      </c>
    </row>
    <row r="4580" spans="2:2">
      <c r="B4580" t="s">
        <v>4805</v>
      </c>
    </row>
    <row r="4581" spans="2:2">
      <c r="B4581" t="s">
        <v>4806</v>
      </c>
    </row>
    <row r="4582" spans="2:2">
      <c r="B4582" t="s">
        <v>4807</v>
      </c>
    </row>
    <row r="4583" spans="2:2">
      <c r="B4583" t="s">
        <v>4808</v>
      </c>
    </row>
    <row r="4584" spans="2:2">
      <c r="B4584" t="s">
        <v>4809</v>
      </c>
    </row>
    <row r="4585" spans="2:2">
      <c r="B4585" t="s">
        <v>4810</v>
      </c>
    </row>
    <row r="4586" spans="2:2">
      <c r="B4586" t="s">
        <v>4811</v>
      </c>
    </row>
    <row r="4587" spans="2:2">
      <c r="B4587" t="s">
        <v>4812</v>
      </c>
    </row>
    <row r="4588" spans="2:2">
      <c r="B4588" t="s">
        <v>4813</v>
      </c>
    </row>
    <row r="4589" spans="2:2">
      <c r="B4589" t="s">
        <v>4814</v>
      </c>
    </row>
    <row r="4590" spans="2:2">
      <c r="B4590" t="s">
        <v>4815</v>
      </c>
    </row>
    <row r="4591" spans="2:2">
      <c r="B4591" t="s">
        <v>4816</v>
      </c>
    </row>
    <row r="4592" spans="2:2">
      <c r="B4592" t="s">
        <v>4817</v>
      </c>
    </row>
    <row r="4593" spans="2:2">
      <c r="B4593" t="s">
        <v>4818</v>
      </c>
    </row>
    <row r="4594" spans="2:2">
      <c r="B4594" t="s">
        <v>4819</v>
      </c>
    </row>
    <row r="4595" spans="2:2">
      <c r="B4595" t="s">
        <v>4820</v>
      </c>
    </row>
    <row r="4596" spans="2:2">
      <c r="B4596" t="s">
        <v>4821</v>
      </c>
    </row>
    <row r="4597" spans="2:2">
      <c r="B4597" t="s">
        <v>4822</v>
      </c>
    </row>
    <row r="4598" spans="2:2">
      <c r="B4598" t="s">
        <v>4823</v>
      </c>
    </row>
    <row r="4599" spans="2:2">
      <c r="B4599" t="s">
        <v>4824</v>
      </c>
    </row>
    <row r="4600" spans="2:2">
      <c r="B4600" t="s">
        <v>4825</v>
      </c>
    </row>
    <row r="4601" spans="2:2">
      <c r="B4601" t="s">
        <v>4826</v>
      </c>
    </row>
    <row r="4602" spans="2:2">
      <c r="B4602" t="s">
        <v>4827</v>
      </c>
    </row>
    <row r="4603" spans="2:2">
      <c r="B4603" t="s">
        <v>4828</v>
      </c>
    </row>
    <row r="4604" spans="2:2">
      <c r="B4604" t="s">
        <v>4829</v>
      </c>
    </row>
    <row r="4605" spans="2:2">
      <c r="B4605" t="s">
        <v>4830</v>
      </c>
    </row>
    <row r="4606" spans="2:2">
      <c r="B4606" t="s">
        <v>4831</v>
      </c>
    </row>
    <row r="4607" spans="2:2">
      <c r="B4607" t="s">
        <v>4832</v>
      </c>
    </row>
    <row r="4608" spans="2:2">
      <c r="B4608" t="s">
        <v>4833</v>
      </c>
    </row>
    <row r="4609" spans="2:2">
      <c r="B4609" t="s">
        <v>4834</v>
      </c>
    </row>
    <row r="4610" spans="2:2">
      <c r="B4610" t="s">
        <v>4835</v>
      </c>
    </row>
    <row r="4611" spans="2:2">
      <c r="B4611" t="s">
        <v>4836</v>
      </c>
    </row>
    <row r="4612" spans="2:2">
      <c r="B4612" t="s">
        <v>4837</v>
      </c>
    </row>
    <row r="4613" spans="2:2">
      <c r="B4613" t="s">
        <v>4838</v>
      </c>
    </row>
    <row r="4614" spans="2:2">
      <c r="B4614" t="s">
        <v>4839</v>
      </c>
    </row>
    <row r="4615" spans="2:2">
      <c r="B4615" t="s">
        <v>4840</v>
      </c>
    </row>
    <row r="4616" spans="2:2">
      <c r="B4616" t="s">
        <v>4841</v>
      </c>
    </row>
    <row r="4617" spans="2:2">
      <c r="B4617" t="s">
        <v>4842</v>
      </c>
    </row>
    <row r="4618" spans="2:2">
      <c r="B4618" t="s">
        <v>4845</v>
      </c>
    </row>
    <row r="4619" spans="2:2">
      <c r="B4619" t="s">
        <v>4846</v>
      </c>
    </row>
    <row r="4620" spans="2:2">
      <c r="B4620" t="s">
        <v>4795</v>
      </c>
    </row>
    <row r="4621" spans="2:2">
      <c r="B4621" t="s">
        <v>4796</v>
      </c>
    </row>
    <row r="4622" spans="2:2">
      <c r="B4622" t="s">
        <v>4797</v>
      </c>
    </row>
    <row r="4623" spans="2:2">
      <c r="B4623" t="s">
        <v>4798</v>
      </c>
    </row>
    <row r="4624" spans="2:2">
      <c r="B4624" t="s">
        <v>4799</v>
      </c>
    </row>
    <row r="4625" spans="2:2">
      <c r="B4625" t="s">
        <v>4800</v>
      </c>
    </row>
    <row r="4626" spans="2:2">
      <c r="B4626" t="s">
        <v>4801</v>
      </c>
    </row>
    <row r="4627" spans="2:2">
      <c r="B4627" t="s">
        <v>4802</v>
      </c>
    </row>
    <row r="4628" spans="2:2">
      <c r="B4628" t="s">
        <v>4803</v>
      </c>
    </row>
    <row r="4629" spans="2:2">
      <c r="B4629" t="s">
        <v>4804</v>
      </c>
    </row>
    <row r="4630" spans="2:2">
      <c r="B4630" t="s">
        <v>4805</v>
      </c>
    </row>
    <row r="4631" spans="2:2">
      <c r="B4631" t="s">
        <v>4806</v>
      </c>
    </row>
    <row r="4632" spans="2:2">
      <c r="B4632" t="s">
        <v>4807</v>
      </c>
    </row>
    <row r="4633" spans="2:2">
      <c r="B4633" t="s">
        <v>4808</v>
      </c>
    </row>
    <row r="4634" spans="2:2">
      <c r="B4634" t="s">
        <v>4809</v>
      </c>
    </row>
    <row r="4635" spans="2:2">
      <c r="B4635" t="s">
        <v>4810</v>
      </c>
    </row>
    <row r="4636" spans="2:2">
      <c r="B4636" t="s">
        <v>4811</v>
      </c>
    </row>
    <row r="4637" spans="2:2">
      <c r="B4637" t="s">
        <v>4812</v>
      </c>
    </row>
    <row r="4638" spans="2:2">
      <c r="B4638" t="s">
        <v>4813</v>
      </c>
    </row>
    <row r="4639" spans="2:2">
      <c r="B4639" t="s">
        <v>4814</v>
      </c>
    </row>
    <row r="4640" spans="2:2">
      <c r="B4640" t="s">
        <v>4815</v>
      </c>
    </row>
    <row r="4641" spans="2:2">
      <c r="B4641" t="s">
        <v>4816</v>
      </c>
    </row>
    <row r="4642" spans="2:2">
      <c r="B4642" t="s">
        <v>4817</v>
      </c>
    </row>
    <row r="4643" spans="2:2">
      <c r="B4643" t="s">
        <v>4818</v>
      </c>
    </row>
    <row r="4644" spans="2:2">
      <c r="B4644" t="s">
        <v>4819</v>
      </c>
    </row>
    <row r="4645" spans="2:2">
      <c r="B4645" t="s">
        <v>4820</v>
      </c>
    </row>
    <row r="4646" spans="2:2">
      <c r="B4646" t="s">
        <v>4821</v>
      </c>
    </row>
    <row r="4647" spans="2:2">
      <c r="B4647" t="s">
        <v>4822</v>
      </c>
    </row>
    <row r="4648" spans="2:2">
      <c r="B4648" t="s">
        <v>4823</v>
      </c>
    </row>
    <row r="4649" spans="2:2">
      <c r="B4649" t="s">
        <v>4824</v>
      </c>
    </row>
    <row r="4650" spans="2:2">
      <c r="B4650" t="s">
        <v>4825</v>
      </c>
    </row>
    <row r="4651" spans="2:2">
      <c r="B4651" t="s">
        <v>4826</v>
      </c>
    </row>
    <row r="4652" spans="2:2">
      <c r="B4652" t="s">
        <v>4827</v>
      </c>
    </row>
    <row r="4653" spans="2:2">
      <c r="B4653" t="s">
        <v>4828</v>
      </c>
    </row>
    <row r="4654" spans="2:2">
      <c r="B4654" t="s">
        <v>4829</v>
      </c>
    </row>
    <row r="4655" spans="2:2">
      <c r="B4655" t="s">
        <v>4830</v>
      </c>
    </row>
    <row r="4656" spans="2:2">
      <c r="B4656" t="s">
        <v>4831</v>
      </c>
    </row>
    <row r="4657" spans="2:2">
      <c r="B4657" t="s">
        <v>4832</v>
      </c>
    </row>
    <row r="4658" spans="2:2">
      <c r="B4658" t="s">
        <v>4833</v>
      </c>
    </row>
    <row r="4659" spans="2:2">
      <c r="B4659" t="s">
        <v>4834</v>
      </c>
    </row>
    <row r="4660" spans="2:2">
      <c r="B4660" t="s">
        <v>4835</v>
      </c>
    </row>
    <row r="4661" spans="2:2">
      <c r="B4661" t="s">
        <v>4836</v>
      </c>
    </row>
    <row r="4662" spans="2:2">
      <c r="B4662" t="s">
        <v>4837</v>
      </c>
    </row>
    <row r="4663" spans="2:2">
      <c r="B4663" t="s">
        <v>4838</v>
      </c>
    </row>
    <row r="4664" spans="2:2">
      <c r="B4664" t="s">
        <v>4839</v>
      </c>
    </row>
    <row r="4665" spans="2:2">
      <c r="B4665" t="s">
        <v>4840</v>
      </c>
    </row>
    <row r="4666" spans="2:2">
      <c r="B4666" t="s">
        <v>4841</v>
      </c>
    </row>
    <row r="4667" spans="2:2">
      <c r="B4667" t="s">
        <v>4842</v>
      </c>
    </row>
    <row r="4668" spans="2:2">
      <c r="B4668" t="s">
        <v>4847</v>
      </c>
    </row>
    <row r="4669" spans="2:2">
      <c r="B4669" t="s">
        <v>4848</v>
      </c>
    </row>
    <row r="4670" spans="2:2">
      <c r="B4670" t="s">
        <v>4795</v>
      </c>
    </row>
    <row r="4671" spans="2:2">
      <c r="B4671" t="s">
        <v>4796</v>
      </c>
    </row>
    <row r="4672" spans="2:2">
      <c r="B4672" t="s">
        <v>4797</v>
      </c>
    </row>
    <row r="4673" spans="2:2">
      <c r="B4673" t="s">
        <v>4798</v>
      </c>
    </row>
    <row r="4674" spans="2:2">
      <c r="B4674" t="s">
        <v>4799</v>
      </c>
    </row>
    <row r="4675" spans="2:2">
      <c r="B4675" t="s">
        <v>4800</v>
      </c>
    </row>
    <row r="4676" spans="2:2">
      <c r="B4676" t="s">
        <v>4801</v>
      </c>
    </row>
    <row r="4677" spans="2:2">
      <c r="B4677" t="s">
        <v>4802</v>
      </c>
    </row>
    <row r="4678" spans="2:2">
      <c r="B4678" t="s">
        <v>4803</v>
      </c>
    </row>
    <row r="4679" spans="2:2">
      <c r="B4679" t="s">
        <v>4804</v>
      </c>
    </row>
    <row r="4680" spans="2:2">
      <c r="B4680" t="s">
        <v>4805</v>
      </c>
    </row>
    <row r="4681" spans="2:2">
      <c r="B4681" t="s">
        <v>4806</v>
      </c>
    </row>
    <row r="4682" spans="2:2">
      <c r="B4682" t="s">
        <v>4807</v>
      </c>
    </row>
    <row r="4683" spans="2:2">
      <c r="B4683" t="s">
        <v>4808</v>
      </c>
    </row>
    <row r="4684" spans="2:2">
      <c r="B4684" t="s">
        <v>4809</v>
      </c>
    </row>
    <row r="4685" spans="2:2">
      <c r="B4685" t="s">
        <v>4810</v>
      </c>
    </row>
    <row r="4686" spans="2:2">
      <c r="B4686" t="s">
        <v>4811</v>
      </c>
    </row>
    <row r="4687" spans="2:2">
      <c r="B4687" t="s">
        <v>4812</v>
      </c>
    </row>
    <row r="4688" spans="2:2">
      <c r="B4688" t="s">
        <v>4813</v>
      </c>
    </row>
    <row r="4689" spans="2:2">
      <c r="B4689" t="s">
        <v>4814</v>
      </c>
    </row>
    <row r="4690" spans="2:2">
      <c r="B4690" t="s">
        <v>4815</v>
      </c>
    </row>
    <row r="4691" spans="2:2">
      <c r="B4691" t="s">
        <v>4816</v>
      </c>
    </row>
    <row r="4692" spans="2:2">
      <c r="B4692" t="s">
        <v>4817</v>
      </c>
    </row>
    <row r="4693" spans="2:2">
      <c r="B4693" t="s">
        <v>4818</v>
      </c>
    </row>
    <row r="4694" spans="2:2">
      <c r="B4694" t="s">
        <v>4819</v>
      </c>
    </row>
    <row r="4695" spans="2:2">
      <c r="B4695" t="s">
        <v>4820</v>
      </c>
    </row>
    <row r="4696" spans="2:2">
      <c r="B4696" t="s">
        <v>4821</v>
      </c>
    </row>
    <row r="4697" spans="2:2">
      <c r="B4697" t="s">
        <v>4822</v>
      </c>
    </row>
    <row r="4698" spans="2:2">
      <c r="B4698" t="s">
        <v>4823</v>
      </c>
    </row>
    <row r="4699" spans="2:2">
      <c r="B4699" t="s">
        <v>4824</v>
      </c>
    </row>
    <row r="4700" spans="2:2">
      <c r="B4700" t="s">
        <v>4825</v>
      </c>
    </row>
    <row r="4701" spans="2:2">
      <c r="B4701" t="s">
        <v>4826</v>
      </c>
    </row>
    <row r="4702" spans="2:2">
      <c r="B4702" t="s">
        <v>4827</v>
      </c>
    </row>
    <row r="4703" spans="2:2">
      <c r="B4703" t="s">
        <v>4828</v>
      </c>
    </row>
    <row r="4704" spans="2:2">
      <c r="B4704" t="s">
        <v>4829</v>
      </c>
    </row>
    <row r="4705" spans="2:2">
      <c r="B4705" t="s">
        <v>4830</v>
      </c>
    </row>
    <row r="4706" spans="2:2">
      <c r="B4706" t="s">
        <v>4831</v>
      </c>
    </row>
    <row r="4707" spans="2:2">
      <c r="B4707" t="s">
        <v>4832</v>
      </c>
    </row>
    <row r="4708" spans="2:2">
      <c r="B4708" t="s">
        <v>4833</v>
      </c>
    </row>
    <row r="4709" spans="2:2">
      <c r="B4709" t="s">
        <v>4834</v>
      </c>
    </row>
    <row r="4710" spans="2:2">
      <c r="B4710" t="s">
        <v>4835</v>
      </c>
    </row>
    <row r="4711" spans="2:2">
      <c r="B4711" t="s">
        <v>4836</v>
      </c>
    </row>
    <row r="4712" spans="2:2">
      <c r="B4712" t="s">
        <v>4837</v>
      </c>
    </row>
    <row r="4713" spans="2:2">
      <c r="B4713" t="s">
        <v>4838</v>
      </c>
    </row>
    <row r="4714" spans="2:2">
      <c r="B4714" t="s">
        <v>4839</v>
      </c>
    </row>
    <row r="4715" spans="2:2">
      <c r="B4715" t="s">
        <v>4840</v>
      </c>
    </row>
    <row r="4716" spans="2:2">
      <c r="B4716" t="s">
        <v>4841</v>
      </c>
    </row>
    <row r="4717" spans="2:2">
      <c r="B4717" t="s">
        <v>4842</v>
      </c>
    </row>
    <row r="4718" spans="2:2">
      <c r="B4718" t="s">
        <v>4849</v>
      </c>
    </row>
    <row r="4719" spans="2:2">
      <c r="B4719" t="s">
        <v>4710</v>
      </c>
    </row>
    <row r="4720" spans="2:2">
      <c r="B4720" t="s">
        <v>4850</v>
      </c>
    </row>
    <row r="4721" spans="2:2">
      <c r="B4721" t="s">
        <v>4851</v>
      </c>
    </row>
    <row r="4722" spans="2:2">
      <c r="B4722" t="s">
        <v>4852</v>
      </c>
    </row>
    <row r="4723" spans="2:2">
      <c r="B4723" t="s">
        <v>4853</v>
      </c>
    </row>
    <row r="4724" spans="2:2">
      <c r="B4724" t="s">
        <v>4854</v>
      </c>
    </row>
    <row r="4725" spans="2:2">
      <c r="B4725" t="s">
        <v>4855</v>
      </c>
    </row>
    <row r="4726" spans="2:2">
      <c r="B4726" t="s">
        <v>4856</v>
      </c>
    </row>
    <row r="4727" spans="2:2">
      <c r="B4727" t="s">
        <v>4857</v>
      </c>
    </row>
    <row r="4728" spans="2:2">
      <c r="B4728" t="s">
        <v>4858</v>
      </c>
    </row>
    <row r="4729" spans="2:2">
      <c r="B4729" t="s">
        <v>4859</v>
      </c>
    </row>
    <row r="4730" spans="2:2">
      <c r="B4730" t="s">
        <v>4860</v>
      </c>
    </row>
    <row r="4731" spans="2:2">
      <c r="B4731" t="s">
        <v>4861</v>
      </c>
    </row>
    <row r="4732" spans="2:2">
      <c r="B4732" t="s">
        <v>4862</v>
      </c>
    </row>
    <row r="4733" spans="2:2">
      <c r="B4733" t="s">
        <v>4863</v>
      </c>
    </row>
    <row r="4734" spans="2:2">
      <c r="B4734" t="s">
        <v>4864</v>
      </c>
    </row>
    <row r="4735" spans="2:2">
      <c r="B4735" t="s">
        <v>4865</v>
      </c>
    </row>
    <row r="4736" spans="2:2">
      <c r="B4736" t="s">
        <v>4866</v>
      </c>
    </row>
    <row r="4737" spans="2:2">
      <c r="B4737" t="s">
        <v>4867</v>
      </c>
    </row>
    <row r="4738" spans="2:2">
      <c r="B4738" t="s">
        <v>4868</v>
      </c>
    </row>
    <row r="4739" spans="2:2">
      <c r="B4739" t="s">
        <v>4869</v>
      </c>
    </row>
    <row r="4740" spans="2:2">
      <c r="B4740" t="s">
        <v>4870</v>
      </c>
    </row>
    <row r="4741" spans="2:2">
      <c r="B4741" t="s">
        <v>4871</v>
      </c>
    </row>
    <row r="4742" spans="2:2">
      <c r="B4742" t="s">
        <v>4872</v>
      </c>
    </row>
    <row r="4743" spans="2:2">
      <c r="B4743" t="s">
        <v>4873</v>
      </c>
    </row>
    <row r="4744" spans="2:2">
      <c r="B4744" t="s">
        <v>4874</v>
      </c>
    </row>
    <row r="4745" spans="2:2">
      <c r="B4745" t="s">
        <v>4875</v>
      </c>
    </row>
    <row r="4746" spans="2:2">
      <c r="B4746" t="s">
        <v>4876</v>
      </c>
    </row>
    <row r="4747" spans="2:2">
      <c r="B4747" t="s">
        <v>4877</v>
      </c>
    </row>
    <row r="4748" spans="2:2">
      <c r="B4748" t="s">
        <v>4878</v>
      </c>
    </row>
    <row r="4749" spans="2:2">
      <c r="B4749" t="s">
        <v>4879</v>
      </c>
    </row>
    <row r="4750" spans="2:2">
      <c r="B4750" t="s">
        <v>4710</v>
      </c>
    </row>
    <row r="4751" spans="2:2">
      <c r="B4751" t="s">
        <v>4711</v>
      </c>
    </row>
    <row r="4752" spans="2:2">
      <c r="B4752" t="s">
        <v>4880</v>
      </c>
    </row>
    <row r="4753" spans="2:2">
      <c r="B4753" t="s">
        <v>4881</v>
      </c>
    </row>
    <row r="4754" spans="2:2">
      <c r="B4754" t="s">
        <v>4695</v>
      </c>
    </row>
    <row r="4755" spans="2:2">
      <c r="B4755" t="s">
        <v>4882</v>
      </c>
    </row>
    <row r="4756" spans="2:2">
      <c r="B4756" t="s">
        <v>4697</v>
      </c>
    </row>
    <row r="4757" spans="2:2">
      <c r="B4757" t="s">
        <v>4698</v>
      </c>
    </row>
    <row r="4758" spans="2:2">
      <c r="B4758" t="s">
        <v>4699</v>
      </c>
    </row>
    <row r="4759" spans="2:2">
      <c r="B4759" t="s">
        <v>4700</v>
      </c>
    </row>
    <row r="4760" spans="2:2">
      <c r="B4760" t="s">
        <v>4701</v>
      </c>
    </row>
    <row r="4761" spans="2:2">
      <c r="B4761" t="s">
        <v>4702</v>
      </c>
    </row>
    <row r="4762" spans="2:2">
      <c r="B4762" t="s">
        <v>4883</v>
      </c>
    </row>
    <row r="4763" spans="2:2">
      <c r="B4763" t="s">
        <v>4704</v>
      </c>
    </row>
    <row r="4764" spans="2:2">
      <c r="B4764" t="s">
        <v>4705</v>
      </c>
    </row>
    <row r="4765" spans="2:2">
      <c r="B4765" t="s">
        <v>4706</v>
      </c>
    </row>
    <row r="4766" spans="2:2">
      <c r="B4766" t="s">
        <v>4707</v>
      </c>
    </row>
    <row r="4767" spans="2:2">
      <c r="B4767" t="s">
        <v>4708</v>
      </c>
    </row>
    <row r="4768" spans="2:2">
      <c r="B4768" t="s">
        <v>4884</v>
      </c>
    </row>
    <row r="4769" spans="2:2">
      <c r="B4769" t="s">
        <v>4885</v>
      </c>
    </row>
    <row r="4770" spans="2:2">
      <c r="B4770" t="s">
        <v>4710</v>
      </c>
    </row>
    <row r="4771" spans="2:2">
      <c r="B4771" t="s">
        <v>4886</v>
      </c>
    </row>
    <row r="4772" spans="2:2">
      <c r="B4772" t="s">
        <v>4887</v>
      </c>
    </row>
    <row r="4773" spans="2:2">
      <c r="B4773" t="s">
        <v>4888</v>
      </c>
    </row>
    <row r="4774" spans="2:2">
      <c r="B4774" t="s">
        <v>4889</v>
      </c>
    </row>
    <row r="4775" spans="2:2">
      <c r="B4775" t="s">
        <v>4890</v>
      </c>
    </row>
    <row r="4776" spans="2:2">
      <c r="B4776" t="s">
        <v>4891</v>
      </c>
    </row>
    <row r="4777" spans="2:2">
      <c r="B4777" t="s">
        <v>4892</v>
      </c>
    </row>
    <row r="4778" spans="2:2">
      <c r="B4778" t="s">
        <v>4893</v>
      </c>
    </row>
    <row r="4779" spans="2:2">
      <c r="B4779" t="s">
        <v>4894</v>
      </c>
    </row>
    <row r="4780" spans="2:2">
      <c r="B4780" t="s">
        <v>4895</v>
      </c>
    </row>
    <row r="4781" spans="2:2">
      <c r="B4781" t="s">
        <v>4896</v>
      </c>
    </row>
    <row r="4782" spans="2:2">
      <c r="B4782" t="s">
        <v>4861</v>
      </c>
    </row>
    <row r="4783" spans="2:2">
      <c r="B4783" t="s">
        <v>4862</v>
      </c>
    </row>
    <row r="4784" spans="2:2">
      <c r="B4784" t="s">
        <v>4863</v>
      </c>
    </row>
    <row r="4785" spans="2:2">
      <c r="B4785" t="s">
        <v>4864</v>
      </c>
    </row>
    <row r="4786" spans="2:2">
      <c r="B4786" t="s">
        <v>4865</v>
      </c>
    </row>
    <row r="4787" spans="2:2">
      <c r="B4787" t="s">
        <v>4866</v>
      </c>
    </row>
    <row r="4788" spans="2:2">
      <c r="B4788" t="s">
        <v>4867</v>
      </c>
    </row>
    <row r="4789" spans="2:2">
      <c r="B4789" t="s">
        <v>4868</v>
      </c>
    </row>
    <row r="4790" spans="2:2">
      <c r="B4790" t="s">
        <v>4869</v>
      </c>
    </row>
    <row r="4791" spans="2:2">
      <c r="B4791" t="s">
        <v>4870</v>
      </c>
    </row>
    <row r="4792" spans="2:2">
      <c r="B4792" t="s">
        <v>4871</v>
      </c>
    </row>
    <row r="4793" spans="2:2">
      <c r="B4793" t="s">
        <v>4872</v>
      </c>
    </row>
    <row r="4794" spans="2:2">
      <c r="B4794" t="s">
        <v>4873</v>
      </c>
    </row>
    <row r="4795" spans="2:2">
      <c r="B4795" t="s">
        <v>4874</v>
      </c>
    </row>
    <row r="4796" spans="2:2">
      <c r="B4796" t="s">
        <v>4875</v>
      </c>
    </row>
    <row r="4797" spans="2:2">
      <c r="B4797" t="s">
        <v>4897</v>
      </c>
    </row>
    <row r="4798" spans="2:2">
      <c r="B4798" t="s">
        <v>4877</v>
      </c>
    </row>
    <row r="4799" spans="2:2">
      <c r="B4799" t="s">
        <v>4878</v>
      </c>
    </row>
    <row r="4800" spans="2:2">
      <c r="B4800" t="s">
        <v>4898</v>
      </c>
    </row>
    <row r="4801" spans="2:2">
      <c r="B4801" t="s">
        <v>4710</v>
      </c>
    </row>
    <row r="4802" spans="2:2">
      <c r="B4802" t="s">
        <v>4711</v>
      </c>
    </row>
    <row r="4803" spans="2:2">
      <c r="B4803" t="s">
        <v>4880</v>
      </c>
    </row>
    <row r="4804" spans="2:2">
      <c r="B4804" t="s">
        <v>4881</v>
      </c>
    </row>
    <row r="4805" spans="2:2">
      <c r="B4805" t="s">
        <v>4695</v>
      </c>
    </row>
    <row r="4806" spans="2:2">
      <c r="B4806" t="s">
        <v>4882</v>
      </c>
    </row>
    <row r="4807" spans="2:2">
      <c r="B4807" t="s">
        <v>4697</v>
      </c>
    </row>
    <row r="4808" spans="2:2">
      <c r="B4808" t="s">
        <v>4698</v>
      </c>
    </row>
    <row r="4809" spans="2:2">
      <c r="B4809" t="s">
        <v>4699</v>
      </c>
    </row>
    <row r="4810" spans="2:2">
      <c r="B4810" t="s">
        <v>4700</v>
      </c>
    </row>
    <row r="4811" spans="2:2">
      <c r="B4811" t="s">
        <v>4701</v>
      </c>
    </row>
    <row r="4812" spans="2:2">
      <c r="B4812" t="s">
        <v>4702</v>
      </c>
    </row>
    <row r="4813" spans="2:2">
      <c r="B4813" t="s">
        <v>4883</v>
      </c>
    </row>
    <row r="4814" spans="2:2">
      <c r="B4814" t="s">
        <v>4704</v>
      </c>
    </row>
    <row r="4815" spans="2:2">
      <c r="B4815" t="s">
        <v>4705</v>
      </c>
    </row>
    <row r="4816" spans="2:2">
      <c r="B4816" t="s">
        <v>4706</v>
      </c>
    </row>
    <row r="4817" spans="2:2">
      <c r="B4817" t="s">
        <v>4707</v>
      </c>
    </row>
    <row r="4818" spans="2:2">
      <c r="B4818" t="s">
        <v>4708</v>
      </c>
    </row>
    <row r="4819" spans="2:2">
      <c r="B4819" t="s">
        <v>4884</v>
      </c>
    </row>
    <row r="4820" spans="2:2">
      <c r="B4820" t="s">
        <v>4899</v>
      </c>
    </row>
    <row r="4821" spans="2:2">
      <c r="B4821" t="s">
        <v>4710</v>
      </c>
    </row>
    <row r="4822" spans="2:2">
      <c r="B4822" t="s">
        <v>4900</v>
      </c>
    </row>
    <row r="4823" spans="2:2">
      <c r="B4823" t="s">
        <v>4901</v>
      </c>
    </row>
    <row r="4824" spans="2:2">
      <c r="B4824" t="s">
        <v>4902</v>
      </c>
    </row>
    <row r="4825" spans="2:2">
      <c r="B4825" t="s">
        <v>4903</v>
      </c>
    </row>
    <row r="4826" spans="2:2">
      <c r="B4826" t="s">
        <v>4904</v>
      </c>
    </row>
    <row r="4827" spans="2:2">
      <c r="B4827" t="s">
        <v>4905</v>
      </c>
    </row>
    <row r="4828" spans="2:2">
      <c r="B4828" t="s">
        <v>4906</v>
      </c>
    </row>
    <row r="4829" spans="2:2">
      <c r="B4829" t="s">
        <v>4907</v>
      </c>
    </row>
    <row r="4830" spans="2:2">
      <c r="B4830" t="s">
        <v>4908</v>
      </c>
    </row>
    <row r="4831" spans="2:2">
      <c r="B4831" t="s">
        <v>4909</v>
      </c>
    </row>
    <row r="4832" spans="2:2">
      <c r="B4832" t="s">
        <v>4910</v>
      </c>
    </row>
    <row r="4833" spans="2:2">
      <c r="B4833" t="s">
        <v>4911</v>
      </c>
    </row>
    <row r="4834" spans="2:2">
      <c r="B4834" t="s">
        <v>4912</v>
      </c>
    </row>
    <row r="4835" spans="2:2">
      <c r="B4835" t="s">
        <v>4913</v>
      </c>
    </row>
    <row r="4836" spans="2:2">
      <c r="B4836" t="s">
        <v>4914</v>
      </c>
    </row>
    <row r="4837" spans="2:2">
      <c r="B4837" t="s">
        <v>4915</v>
      </c>
    </row>
    <row r="4838" spans="2:2">
      <c r="B4838" t="s">
        <v>4916</v>
      </c>
    </row>
    <row r="4839" spans="2:2">
      <c r="B4839" t="s">
        <v>4917</v>
      </c>
    </row>
    <row r="4840" spans="2:2">
      <c r="B4840" t="s">
        <v>4918</v>
      </c>
    </row>
    <row r="4841" spans="2:2">
      <c r="B4841" t="s">
        <v>4919</v>
      </c>
    </row>
    <row r="4842" spans="2:2">
      <c r="B4842" t="s">
        <v>4920</v>
      </c>
    </row>
    <row r="4843" spans="2:2">
      <c r="B4843" t="s">
        <v>4921</v>
      </c>
    </row>
    <row r="4844" spans="2:2">
      <c r="B4844" t="s">
        <v>4922</v>
      </c>
    </row>
    <row r="4845" spans="2:2">
      <c r="B4845" t="s">
        <v>4923</v>
      </c>
    </row>
    <row r="4846" spans="2:2">
      <c r="B4846" t="s">
        <v>4924</v>
      </c>
    </row>
    <row r="4847" spans="2:2">
      <c r="B4847" t="s">
        <v>4875</v>
      </c>
    </row>
    <row r="4848" spans="2:2">
      <c r="B4848" t="s">
        <v>4925</v>
      </c>
    </row>
    <row r="4849" spans="2:2">
      <c r="B4849" t="s">
        <v>4926</v>
      </c>
    </row>
    <row r="4850" spans="2:2">
      <c r="B4850" t="s">
        <v>4927</v>
      </c>
    </row>
    <row r="4851" spans="2:2">
      <c r="B4851" t="s">
        <v>4928</v>
      </c>
    </row>
    <row r="4852" spans="2:2">
      <c r="B4852" t="s">
        <v>4710</v>
      </c>
    </row>
    <row r="4853" spans="2:2">
      <c r="B4853" t="s">
        <v>4711</v>
      </c>
    </row>
    <row r="4854" spans="2:2">
      <c r="B4854" t="s">
        <v>4880</v>
      </c>
    </row>
    <row r="4855" spans="2:2">
      <c r="B4855" t="s">
        <v>4881</v>
      </c>
    </row>
    <row r="4856" spans="2:2">
      <c r="B4856" t="s">
        <v>4695</v>
      </c>
    </row>
    <row r="4857" spans="2:2">
      <c r="B4857" t="s">
        <v>4882</v>
      </c>
    </row>
    <row r="4858" spans="2:2">
      <c r="B4858" t="s">
        <v>4697</v>
      </c>
    </row>
    <row r="4859" spans="2:2">
      <c r="B4859" t="s">
        <v>4698</v>
      </c>
    </row>
    <row r="4860" spans="2:2">
      <c r="B4860" t="s">
        <v>4699</v>
      </c>
    </row>
    <row r="4861" spans="2:2">
      <c r="B4861" t="s">
        <v>4700</v>
      </c>
    </row>
    <row r="4862" spans="2:2">
      <c r="B4862" t="s">
        <v>4701</v>
      </c>
    </row>
    <row r="4863" spans="2:2">
      <c r="B4863" t="s">
        <v>4702</v>
      </c>
    </row>
    <row r="4864" spans="2:2">
      <c r="B4864" t="s">
        <v>4883</v>
      </c>
    </row>
    <row r="4865" spans="2:2">
      <c r="B4865" t="s">
        <v>4704</v>
      </c>
    </row>
    <row r="4866" spans="2:2">
      <c r="B4866" t="s">
        <v>4705</v>
      </c>
    </row>
    <row r="4867" spans="2:2">
      <c r="B4867" t="s">
        <v>4706</v>
      </c>
    </row>
    <row r="4868" spans="2:2">
      <c r="B4868" t="s">
        <v>4707</v>
      </c>
    </row>
    <row r="4869" spans="2:2">
      <c r="B4869" t="s">
        <v>4708</v>
      </c>
    </row>
    <row r="4870" spans="2:2">
      <c r="B4870" t="s">
        <v>4884</v>
      </c>
    </row>
    <row r="4871" spans="2:2">
      <c r="B4871" t="s">
        <v>4929</v>
      </c>
    </row>
    <row r="4872" spans="2:2">
      <c r="B4872" t="s">
        <v>4710</v>
      </c>
    </row>
    <row r="4873" spans="2:2">
      <c r="B4873" t="s">
        <v>4930</v>
      </c>
    </row>
    <row r="4874" spans="2:2">
      <c r="B4874" t="s">
        <v>4931</v>
      </c>
    </row>
    <row r="4875" spans="2:2">
      <c r="B4875" t="s">
        <v>4932</v>
      </c>
    </row>
    <row r="4876" spans="2:2">
      <c r="B4876" t="s">
        <v>4933</v>
      </c>
    </row>
    <row r="4877" spans="2:2">
      <c r="B4877" t="s">
        <v>4934</v>
      </c>
    </row>
    <row r="4878" spans="2:2">
      <c r="B4878" t="s">
        <v>4935</v>
      </c>
    </row>
    <row r="4879" spans="2:2">
      <c r="B4879" t="s">
        <v>4936</v>
      </c>
    </row>
    <row r="4880" spans="2:2">
      <c r="B4880" t="s">
        <v>4937</v>
      </c>
    </row>
    <row r="4881" spans="2:2">
      <c r="B4881" t="s">
        <v>4938</v>
      </c>
    </row>
    <row r="4882" spans="2:2">
      <c r="B4882" t="s">
        <v>4939</v>
      </c>
    </row>
    <row r="4883" spans="2:2">
      <c r="B4883" t="s">
        <v>4940</v>
      </c>
    </row>
    <row r="4884" spans="2:2">
      <c r="B4884" t="s">
        <v>4941</v>
      </c>
    </row>
    <row r="4885" spans="2:2">
      <c r="B4885" t="s">
        <v>4942</v>
      </c>
    </row>
    <row r="4886" spans="2:2">
      <c r="B4886" t="s">
        <v>4943</v>
      </c>
    </row>
    <row r="4887" spans="2:2">
      <c r="B4887" t="s">
        <v>4914</v>
      </c>
    </row>
    <row r="4888" spans="2:2">
      <c r="B4888" t="s">
        <v>4915</v>
      </c>
    </row>
    <row r="4889" spans="2:2">
      <c r="B4889" t="s">
        <v>4916</v>
      </c>
    </row>
    <row r="4890" spans="2:2">
      <c r="B4890" t="s">
        <v>4917</v>
      </c>
    </row>
    <row r="4891" spans="2:2">
      <c r="B4891" t="s">
        <v>4918</v>
      </c>
    </row>
    <row r="4892" spans="2:2">
      <c r="B4892" t="s">
        <v>4919</v>
      </c>
    </row>
    <row r="4893" spans="2:2">
      <c r="B4893" t="s">
        <v>4920</v>
      </c>
    </row>
    <row r="4894" spans="2:2">
      <c r="B4894" t="s">
        <v>4921</v>
      </c>
    </row>
    <row r="4895" spans="2:2">
      <c r="B4895" t="s">
        <v>4922</v>
      </c>
    </row>
    <row r="4896" spans="2:2">
      <c r="B4896" t="s">
        <v>4923</v>
      </c>
    </row>
    <row r="4897" spans="2:2">
      <c r="B4897" t="s">
        <v>4924</v>
      </c>
    </row>
    <row r="4898" spans="2:2">
      <c r="B4898" t="s">
        <v>4875</v>
      </c>
    </row>
    <row r="4899" spans="2:2">
      <c r="B4899" t="s">
        <v>4944</v>
      </c>
    </row>
    <row r="4900" spans="2:2">
      <c r="B4900" t="s">
        <v>4945</v>
      </c>
    </row>
    <row r="4901" spans="2:2">
      <c r="B4901" t="s">
        <v>4927</v>
      </c>
    </row>
    <row r="4902" spans="2:2">
      <c r="B4902" t="s">
        <v>4928</v>
      </c>
    </row>
    <row r="4903" spans="2:2">
      <c r="B4903" t="s">
        <v>4710</v>
      </c>
    </row>
    <row r="4904" spans="2:2">
      <c r="B4904" t="s">
        <v>4711</v>
      </c>
    </row>
    <row r="4905" spans="2:2">
      <c r="B4905" t="s">
        <v>4946</v>
      </c>
    </row>
    <row r="4906" spans="2:2">
      <c r="B4906" t="s">
        <v>4947</v>
      </c>
    </row>
    <row r="4907" spans="2:2">
      <c r="B4907" t="s">
        <v>4695</v>
      </c>
    </row>
    <row r="4908" spans="2:2">
      <c r="B4908" t="s">
        <v>4882</v>
      </c>
    </row>
    <row r="4909" spans="2:2">
      <c r="B4909" t="s">
        <v>4697</v>
      </c>
    </row>
    <row r="4910" spans="2:2">
      <c r="B4910" t="s">
        <v>4698</v>
      </c>
    </row>
    <row r="4911" spans="2:2">
      <c r="B4911" t="s">
        <v>4699</v>
      </c>
    </row>
    <row r="4912" spans="2:2">
      <c r="B4912" t="s">
        <v>4700</v>
      </c>
    </row>
    <row r="4913" spans="2:2">
      <c r="B4913" t="s">
        <v>4701</v>
      </c>
    </row>
    <row r="4914" spans="2:2">
      <c r="B4914" t="s">
        <v>4702</v>
      </c>
    </row>
    <row r="4915" spans="2:2">
      <c r="B4915" t="s">
        <v>4883</v>
      </c>
    </row>
    <row r="4916" spans="2:2">
      <c r="B4916" t="s">
        <v>4704</v>
      </c>
    </row>
    <row r="4917" spans="2:2">
      <c r="B4917" t="s">
        <v>4705</v>
      </c>
    </row>
    <row r="4918" spans="2:2">
      <c r="B4918" t="s">
        <v>4706</v>
      </c>
    </row>
    <row r="4919" spans="2:2">
      <c r="B4919" t="s">
        <v>4707</v>
      </c>
    </row>
    <row r="4920" spans="2:2">
      <c r="B4920" t="s">
        <v>4708</v>
      </c>
    </row>
    <row r="4921" spans="2:2">
      <c r="B4921" t="s">
        <v>4884</v>
      </c>
    </row>
    <row r="4922" spans="2:2">
      <c r="B4922" t="s">
        <v>4948</v>
      </c>
    </row>
    <row r="4923" spans="2:2">
      <c r="B4923" t="s">
        <v>4949</v>
      </c>
    </row>
    <row r="4924" spans="2:2">
      <c r="B4924" t="s">
        <v>4950</v>
      </c>
    </row>
    <row r="4925" spans="2:2">
      <c r="B4925" t="s">
        <v>4951</v>
      </c>
    </row>
    <row r="4926" spans="2:2">
      <c r="B4926" t="s">
        <v>4003</v>
      </c>
    </row>
    <row r="4927" spans="2:2">
      <c r="B4927" t="s">
        <v>4952</v>
      </c>
    </row>
    <row r="4928" spans="2:2">
      <c r="B4928" t="s">
        <v>4953</v>
      </c>
    </row>
    <row r="4929" spans="2:2">
      <c r="B4929" t="s">
        <v>4954</v>
      </c>
    </row>
    <row r="4930" spans="2:2">
      <c r="B4930" t="s">
        <v>4955</v>
      </c>
    </row>
    <row r="4931" spans="2:2">
      <c r="B4931" t="s">
        <v>4956</v>
      </c>
    </row>
    <row r="4932" spans="2:2">
      <c r="B4932" t="s">
        <v>4957</v>
      </c>
    </row>
    <row r="4933" spans="2:2">
      <c r="B4933" t="s">
        <v>4958</v>
      </c>
    </row>
    <row r="4934" spans="2:2">
      <c r="B4934" t="s">
        <v>4959</v>
      </c>
    </row>
    <row r="4935" spans="2:2">
      <c r="B4935" t="s">
        <v>4960</v>
      </c>
    </row>
    <row r="4936" spans="2:2">
      <c r="B4936" t="s">
        <v>4961</v>
      </c>
    </row>
    <row r="4937" spans="2:2">
      <c r="B4937" t="s">
        <v>4962</v>
      </c>
    </row>
    <row r="4938" spans="2:2">
      <c r="B4938" t="s">
        <v>4963</v>
      </c>
    </row>
    <row r="4939" spans="2:2">
      <c r="B4939" t="s">
        <v>4964</v>
      </c>
    </row>
    <row r="4940" spans="2:2">
      <c r="B4940" t="s">
        <v>4965</v>
      </c>
    </row>
    <row r="4941" spans="2:2">
      <c r="B4941" t="s">
        <v>4966</v>
      </c>
    </row>
    <row r="4942" spans="2:2">
      <c r="B4942" t="s">
        <v>4967</v>
      </c>
    </row>
    <row r="4943" spans="2:2">
      <c r="B4943" t="s">
        <v>4968</v>
      </c>
    </row>
    <row r="4944" spans="2:2">
      <c r="B4944" t="s">
        <v>4969</v>
      </c>
    </row>
    <row r="4945" spans="2:2">
      <c r="B4945" t="s">
        <v>4970</v>
      </c>
    </row>
    <row r="4946" spans="2:2">
      <c r="B4946" t="s">
        <v>4971</v>
      </c>
    </row>
    <row r="4947" spans="2:2">
      <c r="B4947" t="s">
        <v>4972</v>
      </c>
    </row>
    <row r="4948" spans="2:2">
      <c r="B4948" t="s">
        <v>4973</v>
      </c>
    </row>
    <row r="4949" spans="2:2">
      <c r="B4949" t="s">
        <v>4974</v>
      </c>
    </row>
    <row r="4950" spans="2:2">
      <c r="B4950" t="s">
        <v>4975</v>
      </c>
    </row>
    <row r="4951" spans="2:2">
      <c r="B4951" t="s">
        <v>4976</v>
      </c>
    </row>
    <row r="4952" spans="2:2">
      <c r="B4952" t="s">
        <v>4977</v>
      </c>
    </row>
    <row r="4953" spans="2:2">
      <c r="B4953" t="s">
        <v>4978</v>
      </c>
    </row>
    <row r="4954" spans="2:2">
      <c r="B4954" t="s">
        <v>4979</v>
      </c>
    </row>
    <row r="4955" spans="2:2">
      <c r="B4955" t="s">
        <v>4980</v>
      </c>
    </row>
    <row r="4956" spans="2:2">
      <c r="B4956" t="s">
        <v>4981</v>
      </c>
    </row>
    <row r="4957" spans="2:2">
      <c r="B4957" t="s">
        <v>4982</v>
      </c>
    </row>
    <row r="4958" spans="2:2">
      <c r="B4958" t="s">
        <v>4983</v>
      </c>
    </row>
    <row r="4959" spans="2:2">
      <c r="B4959" t="s">
        <v>4984</v>
      </c>
    </row>
    <row r="4960" spans="2:2">
      <c r="B4960" t="s">
        <v>4985</v>
      </c>
    </row>
    <row r="4961" spans="2:2">
      <c r="B4961" t="s">
        <v>4986</v>
      </c>
    </row>
    <row r="4962" spans="2:2">
      <c r="B4962" t="s">
        <v>4003</v>
      </c>
    </row>
    <row r="4963" spans="2:2">
      <c r="B4963" t="s">
        <v>4987</v>
      </c>
    </row>
    <row r="4964" spans="2:2">
      <c r="B4964" t="s">
        <v>4988</v>
      </c>
    </row>
    <row r="4965" spans="2:2">
      <c r="B4965" t="s">
        <v>4989</v>
      </c>
    </row>
    <row r="4966" spans="2:2">
      <c r="B4966" t="s">
        <v>4990</v>
      </c>
    </row>
    <row r="4967" spans="2:2">
      <c r="B4967" t="s">
        <v>4991</v>
      </c>
    </row>
    <row r="4968" spans="2:2">
      <c r="B4968" t="s">
        <v>4992</v>
      </c>
    </row>
    <row r="4969" spans="2:2">
      <c r="B4969" t="s">
        <v>4993</v>
      </c>
    </row>
    <row r="4970" spans="2:2">
      <c r="B4970" t="s">
        <v>4994</v>
      </c>
    </row>
    <row r="4971" spans="2:2">
      <c r="B4971" t="s">
        <v>4995</v>
      </c>
    </row>
    <row r="4972" spans="2:2">
      <c r="B4972" t="s">
        <v>4996</v>
      </c>
    </row>
    <row r="4973" spans="2:2">
      <c r="B4973" t="s">
        <v>4997</v>
      </c>
    </row>
    <row r="4974" spans="2:2">
      <c r="B4974" t="s">
        <v>4998</v>
      </c>
    </row>
    <row r="4975" spans="2:2">
      <c r="B4975" t="s">
        <v>4999</v>
      </c>
    </row>
    <row r="4976" spans="2:2">
      <c r="B4976" t="s">
        <v>5000</v>
      </c>
    </row>
    <row r="4977" spans="2:2">
      <c r="B4977" t="s">
        <v>5001</v>
      </c>
    </row>
    <row r="4978" spans="2:2">
      <c r="B4978" t="s">
        <v>5002</v>
      </c>
    </row>
    <row r="4979" spans="2:2">
      <c r="B4979" t="s">
        <v>5003</v>
      </c>
    </row>
    <row r="4980" spans="2:2">
      <c r="B4980" t="s">
        <v>5004</v>
      </c>
    </row>
    <row r="4981" spans="2:2">
      <c r="B4981" t="s">
        <v>5005</v>
      </c>
    </row>
    <row r="4982" spans="2:2">
      <c r="B4982" t="s">
        <v>5006</v>
      </c>
    </row>
    <row r="4983" spans="2:2">
      <c r="B4983" t="s">
        <v>5007</v>
      </c>
    </row>
    <row r="4984" spans="2:2">
      <c r="B4984" t="s">
        <v>5008</v>
      </c>
    </row>
    <row r="4985" spans="2:2">
      <c r="B4985" t="s">
        <v>5009</v>
      </c>
    </row>
    <row r="4986" spans="2:2">
      <c r="B4986" t="s">
        <v>5010</v>
      </c>
    </row>
    <row r="4987" spans="2:2">
      <c r="B4987" t="s">
        <v>5011</v>
      </c>
    </row>
    <row r="4988" spans="2:2">
      <c r="B4988" t="s">
        <v>5012</v>
      </c>
    </row>
    <row r="4989" spans="2:2">
      <c r="B4989" t="s">
        <v>5013</v>
      </c>
    </row>
    <row r="4990" spans="2:2">
      <c r="B4990" t="s">
        <v>5014</v>
      </c>
    </row>
    <row r="4991" spans="2:2">
      <c r="B4991" t="s">
        <v>5015</v>
      </c>
    </row>
    <row r="4992" spans="2:2">
      <c r="B4992" t="s">
        <v>5016</v>
      </c>
    </row>
    <row r="4993" spans="2:2">
      <c r="B4993" t="s">
        <v>5017</v>
      </c>
    </row>
    <row r="4994" spans="2:2">
      <c r="B4994" t="s">
        <v>5018</v>
      </c>
    </row>
    <row r="4995" spans="2:2">
      <c r="B4995" t="s">
        <v>5019</v>
      </c>
    </row>
    <row r="4996" spans="2:2">
      <c r="B4996" t="s">
        <v>5020</v>
      </c>
    </row>
    <row r="4997" spans="2:2">
      <c r="B4997" t="s">
        <v>5021</v>
      </c>
    </row>
    <row r="4998" spans="2:2">
      <c r="B4998" t="s">
        <v>5022</v>
      </c>
    </row>
    <row r="4999" spans="2:2">
      <c r="B4999" t="s">
        <v>5023</v>
      </c>
    </row>
    <row r="5000" spans="2:2">
      <c r="B5000" t="s">
        <v>5024</v>
      </c>
    </row>
    <row r="5001" spans="2:2">
      <c r="B5001" t="s">
        <v>5025</v>
      </c>
    </row>
    <row r="5002" spans="2:2">
      <c r="B5002" t="s">
        <v>5026</v>
      </c>
    </row>
    <row r="5003" spans="2:2">
      <c r="B5003" t="s">
        <v>5027</v>
      </c>
    </row>
    <row r="5004" spans="2:2">
      <c r="B5004" t="s">
        <v>5028</v>
      </c>
    </row>
    <row r="5005" spans="2:2">
      <c r="B5005" t="s">
        <v>5029</v>
      </c>
    </row>
    <row r="5006" spans="2:2">
      <c r="B5006" t="s">
        <v>5030</v>
      </c>
    </row>
    <row r="5007" spans="2:2">
      <c r="B5007" t="s">
        <v>5031</v>
      </c>
    </row>
    <row r="5008" spans="2:2">
      <c r="B5008" t="s">
        <v>5032</v>
      </c>
    </row>
    <row r="5009" spans="2:2">
      <c r="B5009" t="s">
        <v>5033</v>
      </c>
    </row>
    <row r="5010" spans="2:2">
      <c r="B5010" t="s">
        <v>5034</v>
      </c>
    </row>
    <row r="5011" spans="2:2">
      <c r="B5011" t="s">
        <v>5035</v>
      </c>
    </row>
    <row r="5012" spans="2:2">
      <c r="B5012" t="s">
        <v>5036</v>
      </c>
    </row>
    <row r="5013" spans="2:2">
      <c r="B5013" t="s">
        <v>5037</v>
      </c>
    </row>
    <row r="5014" spans="2:2">
      <c r="B5014" t="s">
        <v>5038</v>
      </c>
    </row>
    <row r="5015" spans="2:2">
      <c r="B5015" t="s">
        <v>5039</v>
      </c>
    </row>
    <row r="5016" spans="2:2">
      <c r="B5016" t="s">
        <v>5040</v>
      </c>
    </row>
    <row r="5017" spans="2:2">
      <c r="B5017" t="s">
        <v>5041</v>
      </c>
    </row>
    <row r="5018" spans="2:2">
      <c r="B5018" t="s">
        <v>5042</v>
      </c>
    </row>
    <row r="5019" spans="2:2">
      <c r="B5019" t="s">
        <v>5043</v>
      </c>
    </row>
    <row r="5020" spans="2:2">
      <c r="B5020" t="s">
        <v>5044</v>
      </c>
    </row>
    <row r="5021" spans="2:2">
      <c r="B5021" t="s">
        <v>5045</v>
      </c>
    </row>
    <row r="5022" spans="2:2">
      <c r="B5022" t="s">
        <v>5046</v>
      </c>
    </row>
    <row r="5023" spans="2:2">
      <c r="B5023" t="s">
        <v>5047</v>
      </c>
    </row>
    <row r="5024" spans="2:2">
      <c r="B5024" t="s">
        <v>5048</v>
      </c>
    </row>
    <row r="5025" spans="2:2">
      <c r="B5025" t="s">
        <v>5049</v>
      </c>
    </row>
    <row r="5026" spans="2:2">
      <c r="B5026" t="s">
        <v>5050</v>
      </c>
    </row>
    <row r="5027" spans="2:2">
      <c r="B5027" t="s">
        <v>5051</v>
      </c>
    </row>
    <row r="5028" spans="2:2">
      <c r="B5028" t="s">
        <v>5052</v>
      </c>
    </row>
    <row r="5029" spans="2:2">
      <c r="B5029" t="s">
        <v>5053</v>
      </c>
    </row>
    <row r="5030" spans="2:2">
      <c r="B5030" t="s">
        <v>5054</v>
      </c>
    </row>
    <row r="5031" spans="2:2">
      <c r="B5031" t="s">
        <v>5055</v>
      </c>
    </row>
    <row r="5032" spans="2:2">
      <c r="B5032" t="s">
        <v>4003</v>
      </c>
    </row>
    <row r="5033" spans="2:2">
      <c r="B5033" t="s">
        <v>5056</v>
      </c>
    </row>
    <row r="5034" spans="2:2">
      <c r="B5034" t="s">
        <v>4003</v>
      </c>
    </row>
    <row r="5035" spans="2:2">
      <c r="B5035" t="s">
        <v>5057</v>
      </c>
    </row>
    <row r="5036" spans="2:2">
      <c r="B5036" t="s">
        <v>5058</v>
      </c>
    </row>
    <row r="5037" spans="2:2">
      <c r="B5037" t="s">
        <v>4003</v>
      </c>
    </row>
    <row r="5038" spans="2:2">
      <c r="B5038" t="s">
        <v>5059</v>
      </c>
    </row>
    <row r="5039" spans="2:2">
      <c r="B5039" t="s">
        <v>4003</v>
      </c>
    </row>
    <row r="5040" spans="2:2">
      <c r="B5040" t="s">
        <v>5060</v>
      </c>
    </row>
    <row r="5041" spans="2:2">
      <c r="B5041" t="s">
        <v>5061</v>
      </c>
    </row>
    <row r="5042" spans="2:2">
      <c r="B5042" t="s">
        <v>4003</v>
      </c>
    </row>
    <row r="5043" spans="2:2">
      <c r="B5043" t="s">
        <v>5062</v>
      </c>
    </row>
    <row r="5044" spans="2:2">
      <c r="B5044" t="s">
        <v>5063</v>
      </c>
    </row>
    <row r="5045" spans="2:2">
      <c r="B5045" t="s">
        <v>5064</v>
      </c>
    </row>
    <row r="5046" spans="2:2">
      <c r="B5046" t="s">
        <v>5065</v>
      </c>
    </row>
    <row r="5047" spans="2:2">
      <c r="B5047" t="s">
        <v>5066</v>
      </c>
    </row>
    <row r="5048" spans="2:2">
      <c r="B5048" t="s">
        <v>5067</v>
      </c>
    </row>
    <row r="5049" spans="2:2">
      <c r="B5049" t="s">
        <v>5068</v>
      </c>
    </row>
    <row r="5050" spans="2:2">
      <c r="B5050" t="s">
        <v>5069</v>
      </c>
    </row>
    <row r="5051" spans="2:2">
      <c r="B5051" t="s">
        <v>3990</v>
      </c>
    </row>
    <row r="5052" spans="2:2">
      <c r="B5052" t="s">
        <v>4003</v>
      </c>
    </row>
    <row r="5053" spans="2:2">
      <c r="B5053" t="s">
        <v>5070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REGULARIDAD</vt:lpstr>
      <vt:lpstr>CARGAS Y SISMO F1</vt:lpstr>
      <vt:lpstr>CARGAS Y SISMO F1 (2)</vt:lpstr>
      <vt:lpstr>VIENTO NTDV-97</vt:lpstr>
      <vt:lpstr>CARGAS VIENTO</vt:lpstr>
      <vt:lpstr>DERIVAS</vt:lpstr>
      <vt:lpstr>DESPLAZ</vt:lpstr>
      <vt:lpstr>DENSIDAD</vt:lpstr>
      <vt:lpstr>DENSIDAD (2)</vt:lpstr>
      <vt:lpstr>REACCIONES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2026-10-01T14:34:16Z</dcterms:modified>
</cp:coreProperties>
</file>