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user\Downloads\Kaggle_Dataset\"/>
    </mc:Choice>
  </mc:AlternateContent>
  <xr:revisionPtr revIDLastSave="0" documentId="13_ncr:1_{86B117D7-776E-4424-98DD-0191E0DF24DE}" xr6:coauthVersionLast="47" xr6:coauthVersionMax="47" xr10:uidLastSave="{00000000-0000-0000-0000-000000000000}"/>
  <bookViews>
    <workbookView xWindow="-120" yWindow="-120" windowWidth="20730" windowHeight="11160" activeTab="3" xr2:uid="{00000000-000D-0000-FFFF-FFFF00000000}"/>
  </bookViews>
  <sheets>
    <sheet name="Charts" sheetId="3" r:id="rId1"/>
    <sheet name="KPI's" sheetId="4" r:id="rId2"/>
    <sheet name="Data" sheetId="1" r:id="rId3"/>
    <sheet name="DASHBOARD" sheetId="5" r:id="rId4"/>
  </sheets>
  <definedNames>
    <definedName name="_xlchart.v1.0" hidden="1">Charts!$D$20:$D$23</definedName>
    <definedName name="_xlchart.v1.1" hidden="1">Charts!$E$19</definedName>
    <definedName name="_xlchart.v1.11" hidden="1">Charts!$D$20:$D$23</definedName>
    <definedName name="_xlchart.v1.12" hidden="1">Charts!$E$19</definedName>
    <definedName name="_xlchart.v1.13" hidden="1">Charts!$E$20:$E$23</definedName>
    <definedName name="_xlchart.v1.2" hidden="1">Charts!$E$20:$E$23</definedName>
    <definedName name="_xlchart.v5.10" hidden="1">Charts!$E$50:$E$98</definedName>
    <definedName name="_xlchart.v5.3" hidden="1">Charts!$D$49</definedName>
    <definedName name="_xlchart.v5.4" hidden="1">Charts!$D$50:$D$99</definedName>
    <definedName name="_xlchart.v5.5" hidden="1">Charts!$E$49</definedName>
    <definedName name="_xlchart.v5.6" hidden="1">Charts!$E$50:$E$98</definedName>
    <definedName name="_xlchart.v5.7" hidden="1">Charts!$D$49</definedName>
    <definedName name="_xlchart.v5.8" hidden="1">Charts!$D$50:$D$99</definedName>
    <definedName name="_xlchart.v5.9" hidden="1">Charts!$E$49</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YS6wfnPy0iIjdhtUlD2xFm8j14w=="/>
    </ext>
  </extLst>
</workbook>
</file>

<file path=xl/calcChain.xml><?xml version="1.0" encoding="utf-8"?>
<calcChain xmlns="http://schemas.openxmlformats.org/spreadsheetml/2006/main">
  <c r="X24" i="5" l="1"/>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51" i="3"/>
  <c r="D52" i="3"/>
  <c r="D53" i="3"/>
  <c r="D54" i="3"/>
  <c r="D55" i="3"/>
  <c r="D56" i="3"/>
  <c r="D57" i="3"/>
  <c r="D58" i="3"/>
  <c r="D59" i="3"/>
  <c r="D60" i="3"/>
  <c r="D50" i="3"/>
  <c r="D21" i="3"/>
  <c r="D22" i="3"/>
  <c r="D23"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30" i="4"/>
  <c r="F30" i="4"/>
  <c r="C18" i="4"/>
  <c r="E55" i="3"/>
  <c r="E71" i="3"/>
  <c r="E87" i="3"/>
  <c r="E70" i="3"/>
  <c r="E56" i="3"/>
  <c r="E72" i="3"/>
  <c r="E88" i="3"/>
  <c r="E66" i="3"/>
  <c r="E57" i="3"/>
  <c r="E73" i="3"/>
  <c r="E89" i="3"/>
  <c r="E74" i="3"/>
  <c r="E20" i="3"/>
  <c r="L18" i="4"/>
  <c r="E75" i="3"/>
  <c r="E91" i="3"/>
  <c r="E82" i="3"/>
  <c r="E76" i="3"/>
  <c r="E92" i="3"/>
  <c r="E61" i="3"/>
  <c r="E93" i="3"/>
  <c r="E23" i="3"/>
  <c r="G30" i="4"/>
  <c r="C38" i="4"/>
  <c r="E59" i="3"/>
  <c r="E60" i="3"/>
  <c r="E78" i="3"/>
  <c r="E77" i="3"/>
  <c r="E86" i="3"/>
  <c r="H30" i="4"/>
  <c r="I18" i="4"/>
  <c r="E99" i="3"/>
  <c r="E63" i="3"/>
  <c r="E79" i="3"/>
  <c r="E95" i="3"/>
  <c r="E98" i="3"/>
  <c r="E64" i="3"/>
  <c r="E80" i="3"/>
  <c r="E96" i="3"/>
  <c r="E90" i="3"/>
  <c r="E65" i="3"/>
  <c r="E81" i="3"/>
  <c r="E97" i="3"/>
  <c r="E94" i="3"/>
  <c r="E21" i="3"/>
  <c r="I30" i="4"/>
  <c r="F18" i="4"/>
  <c r="E51" i="3"/>
  <c r="E67" i="3"/>
  <c r="E83" i="3"/>
  <c r="E62" i="3"/>
  <c r="E52" i="3"/>
  <c r="E68" i="3"/>
  <c r="E84" i="3"/>
  <c r="E58" i="3"/>
  <c r="E53" i="3"/>
  <c r="E69" i="3"/>
  <c r="E85" i="3"/>
  <c r="E54" i="3"/>
  <c r="E50" i="3"/>
  <c r="E22" i="3"/>
</calcChain>
</file>

<file path=xl/sharedStrings.xml><?xml version="1.0" encoding="utf-8"?>
<sst xmlns="http://schemas.openxmlformats.org/spreadsheetml/2006/main" count="130132" uniqueCount="10958">
  <si>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</si>
  <si>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</si>
  <si>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</si>
  <si>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</si>
  <si>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</si>
  <si>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</si>
  <si>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</si>
  <si>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</si>
  <si>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</si>
  <si>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</si>
  <si>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</si>
  <si>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</si>
  <si>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</si>
  <si>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</si>
  <si>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</si>
  <si>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</si>
  <si>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</si>
  <si>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</si>
  <si>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</si>
  <si>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</si>
  <si>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</si>
  <si>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</si>
  <si>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</si>
  <si>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</si>
  <si>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</si>
  <si>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</si>
  <si>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</si>
  <si>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</si>
  <si>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</si>
  <si>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</si>
  <si>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</si>
  <si>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</si>
  <si>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</si>
  <si>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</si>
  <si>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</si>
  <si>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</si>
  <si>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</si>
  <si>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</si>
  <si>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</si>
  <si>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</si>
  <si>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</si>
  <si>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</si>
  <si>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</si>
  <si>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</si>
  <si>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</si>
  <si>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</si>
  <si>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</si>
  <si>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</si>
  <si>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</si>
  <si>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</si>
  <si>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</si>
  <si>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</si>
  <si>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</si>
  <si>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</si>
  <si>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</si>
  <si>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</si>
  <si>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</si>
  <si>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</si>
  <si>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</si>
  <si>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</si>
  <si>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</si>
  <si>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</si>
  <si>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</si>
  <si>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</si>
  <si>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</si>
  <si>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</si>
  <si>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</si>
  <si>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</si>
  <si>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</si>
  <si>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</si>
  <si>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</si>
  <si>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</si>
  <si>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</si>
  <si>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</si>
  <si>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</si>
  <si>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</si>
  <si>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</si>
  <si>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</si>
  <si>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</si>
  <si>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</si>
  <si>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</si>
  <si>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</si>
  <si>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</si>
  <si>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</si>
  <si>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</si>
  <si>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</si>
  <si>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</si>
  <si>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</si>
  <si>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</si>
  <si>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</si>
  <si>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</si>
  <si>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</si>
  <si>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</si>
  <si>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</si>
  <si>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</si>
  <si>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</si>
  <si>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</si>
  <si>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</si>
  <si>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</si>
  <si>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</si>
  <si>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</si>
  <si>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</si>
  <si>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</si>
  <si>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</si>
  <si>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</si>
  <si>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</si>
  <si>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</si>
  <si>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</si>
  <si>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</si>
  <si>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</si>
  <si>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</si>
  <si>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</si>
  <si>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</si>
  <si>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</si>
  <si>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</si>
  <si>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</si>
  <si>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</si>
  <si>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</si>
  <si>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</si>
  <si>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</si>
  <si>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</si>
  <si>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</si>
  <si>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</si>
  <si>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</si>
  <si>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</si>
  <si>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</si>
  <si>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</si>
  <si>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</si>
  <si>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</si>
  <si>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</si>
  <si>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</si>
  <si>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</si>
  <si>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</si>
  <si>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</si>
  <si>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</si>
  <si>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</si>
  <si>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</si>
  <si>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</si>
  <si>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</si>
  <si>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</si>
  <si>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</si>
  <si>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</si>
  <si>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</si>
  <si>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</si>
  <si>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</si>
  <si>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</si>
  <si>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</si>
  <si>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</si>
  <si>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</si>
  <si>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</si>
  <si>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</si>
  <si>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</si>
  <si>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</si>
  <si>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</si>
  <si>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</si>
  <si>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</si>
  <si>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</si>
  <si>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</si>
  <si>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</si>
  <si>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</si>
  <si>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</si>
  <si>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</si>
  <si>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</si>
  <si>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</si>
  <si>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</si>
  <si>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</si>
  <si>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</si>
  <si>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</si>
  <si>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</si>
  <si>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</si>
  <si>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</si>
  <si>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</si>
  <si>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</si>
  <si>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</si>
  <si>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</si>
  <si>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</si>
  <si>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</si>
  <si>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</si>
  <si>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</si>
  <si>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</si>
  <si>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</si>
  <si>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</si>
  <si>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</si>
  <si>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</si>
  <si>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</si>
  <si>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</si>
  <si>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</si>
  <si>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</si>
  <si>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</si>
  <si>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</si>
  <si>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</si>
  <si>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</si>
  <si>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</si>
  <si>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</si>
  <si>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</si>
  <si>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</si>
  <si>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</si>
  <si>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</si>
  <si>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</si>
  <si>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</si>
  <si>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</si>
  <si>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</si>
  <si>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</si>
  <si>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</si>
  <si>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</si>
  <si>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</si>
  <si>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</si>
  <si>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</si>
  <si>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</si>
  <si>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</si>
  <si>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</si>
  <si>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</si>
  <si>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</si>
  <si>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</si>
  <si>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</si>
  <si>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</si>
  <si>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</si>
  <si>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</si>
  <si>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</si>
  <si>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</si>
  <si>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</si>
  <si>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</si>
  <si>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</si>
  <si>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</si>
  <si>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</si>
  <si>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</si>
  <si>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</si>
  <si>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</si>
  <si>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</si>
  <si>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</si>
  <si>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</si>
  <si>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</si>
  <si>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</si>
  <si>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</si>
  <si>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</si>
  <si>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</si>
  <si>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</si>
  <si>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</si>
  <si>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</si>
  <si>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</si>
  <si>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</si>
  <si>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</si>
  <si>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</si>
  <si>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</si>
  <si>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</si>
  <si>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</si>
  <si>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</si>
  <si>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</si>
  <si>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</si>
  <si>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</si>
  <si>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</si>
  <si>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</si>
  <si>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</si>
  <si>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</si>
  <si>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</si>
  <si>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</si>
  <si>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</si>
  <si>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</si>
  <si>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</si>
  <si>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</si>
  <si>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</si>
  <si>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</si>
  <si>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</si>
  <si>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</si>
  <si>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</si>
  <si>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</si>
  <si>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</si>
  <si>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</si>
  <si>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</si>
  <si>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</si>
  <si>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</si>
  <si>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</si>
  <si>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</si>
  <si>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</si>
  <si>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</si>
  <si>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</si>
  <si>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</si>
  <si>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</si>
  <si>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</si>
  <si>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</si>
  <si>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</si>
  <si>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</si>
  <si>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</si>
  <si>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</si>
  <si>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</si>
  <si>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</si>
  <si>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</si>
  <si>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</si>
  <si>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</si>
  <si>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</si>
  <si>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</si>
  <si>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</si>
  <si>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</si>
  <si>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</si>
  <si>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</si>
  <si>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</si>
  <si>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</si>
  <si>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</si>
  <si>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</si>
  <si>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</si>
  <si>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</si>
  <si>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</si>
  <si>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</si>
  <si>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</si>
  <si>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</si>
  <si>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</si>
  <si>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</si>
  <si>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</si>
  <si>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</si>
  <si>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</si>
  <si>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</si>
  <si>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</si>
  <si>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</si>
  <si>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</si>
  <si>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</si>
  <si>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</si>
  <si>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</si>
  <si>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</si>
  <si>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</si>
  <si>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</si>
  <si>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</si>
  <si>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</si>
  <si>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</si>
  <si>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</si>
  <si>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</si>
  <si>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</si>
  <si>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</si>
  <si>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</si>
  <si>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</si>
  <si>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</si>
  <si>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</si>
  <si>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</si>
  <si>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</si>
  <si>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</si>
  <si>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</si>
  <si>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</si>
  <si>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</si>
  <si>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</si>
  <si>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</si>
  <si>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</si>
  <si>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</si>
  <si>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</si>
  <si>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</si>
  <si>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</si>
  <si>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</si>
  <si>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</si>
  <si>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</si>
  <si>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</si>
  <si>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</si>
  <si>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</si>
  <si>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</si>
  <si>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</si>
  <si>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</si>
  <si>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</si>
  <si>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</si>
  <si>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</si>
  <si>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</si>
  <si>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</si>
  <si>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</si>
  <si>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</si>
  <si>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</si>
  <si>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</si>
  <si>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</si>
  <si>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</si>
  <si>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</si>
  <si>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</si>
  <si>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</si>
  <si>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</si>
  <si>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</si>
  <si>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</si>
  <si>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</si>
  <si>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</si>
  <si>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</si>
  <si>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</si>
  <si>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</si>
  <si>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</si>
  <si>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</si>
  <si>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</si>
  <si>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</si>
  <si>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</si>
  <si>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</si>
  <si>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</si>
  <si>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</si>
  <si>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</si>
  <si>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</si>
  <si>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</si>
  <si>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</si>
  <si>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</si>
  <si>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</si>
  <si>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</si>
  <si>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</si>
  <si>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</si>
  <si>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</si>
  <si>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</si>
  <si>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</si>
  <si>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</si>
  <si>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</si>
  <si>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</si>
  <si>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</si>
  <si>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</si>
  <si>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</si>
  <si>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</si>
  <si>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</si>
  <si>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</si>
  <si>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</si>
  <si>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</si>
  <si>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</si>
  <si>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</si>
  <si>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</si>
  <si>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</si>
  <si>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</si>
  <si>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</si>
  <si>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</si>
  <si>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</si>
  <si>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</si>
  <si>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</si>
  <si>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</si>
  <si>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</si>
  <si>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</si>
  <si>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</si>
  <si>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</si>
  <si>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</si>
  <si>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</si>
  <si>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</si>
  <si>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</si>
  <si>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</si>
  <si>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</si>
  <si>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</si>
  <si>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</si>
  <si>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</si>
  <si>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</si>
  <si>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</si>
  <si>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</si>
  <si>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</si>
  <si>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</si>
  <si>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</si>
  <si>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</si>
  <si>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</si>
  <si>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</si>
  <si>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</si>
  <si>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</si>
  <si>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</si>
  <si>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</si>
  <si>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</si>
  <si>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</si>
  <si>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</si>
  <si>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</si>
  <si>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</si>
  <si>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</si>
  <si>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</si>
  <si>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</si>
  <si>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</si>
  <si>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</si>
  <si>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</si>
  <si>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</si>
  <si>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</si>
  <si>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</si>
  <si>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</si>
  <si>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</si>
  <si>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</si>
  <si>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</si>
  <si>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</si>
  <si>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</si>
  <si>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</si>
  <si>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</si>
  <si>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</si>
  <si>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</si>
  <si>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</si>
  <si>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</si>
  <si>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</si>
  <si>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</si>
  <si>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</si>
  <si>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</si>
  <si>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</si>
  <si>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</si>
  <si>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</si>
  <si>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</si>
  <si>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</si>
  <si>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</si>
  <si>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</si>
  <si>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</si>
  <si>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</si>
  <si>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</si>
  <si>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</si>
  <si>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</si>
  <si>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</si>
  <si>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</si>
  <si>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</si>
  <si>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</si>
  <si>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</si>
  <si>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</si>
  <si>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</si>
  <si>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</si>
  <si>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</si>
  <si>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</si>
  <si>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</si>
  <si>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</si>
  <si>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</si>
  <si>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</si>
  <si>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</si>
  <si>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</si>
  <si>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</si>
  <si>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</si>
  <si>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</si>
  <si>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</si>
  <si>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</si>
  <si>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</si>
  <si>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</si>
  <si>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</si>
  <si>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</si>
  <si>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</si>
  <si>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</si>
  <si>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</si>
  <si>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</si>
  <si>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</si>
  <si>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</si>
  <si>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</si>
  <si>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</si>
  <si>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</si>
  <si>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</si>
  <si>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</si>
  <si>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</si>
  <si>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</si>
  <si>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</si>
  <si>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</si>
  <si>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</si>
  <si>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</si>
  <si>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</si>
  <si>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</si>
  <si>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</si>
  <si>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</si>
  <si>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</si>
  <si>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</si>
  <si>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</si>
  <si>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</si>
  <si>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</si>
  <si>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</si>
  <si>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</si>
  <si>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</si>
  <si>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</si>
  <si>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</si>
  <si>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</si>
  <si>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</si>
  <si>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</si>
  <si>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</si>
  <si>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</si>
  <si>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</si>
  <si>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</si>
  <si>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</si>
  <si>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</si>
  <si>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</si>
  <si>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</si>
  <si>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</si>
  <si>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</si>
  <si>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</si>
  <si>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</si>
  <si>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</si>
  <si>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</si>
  <si>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</si>
  <si>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</si>
  <si>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</si>
  <si>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</si>
  <si>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</si>
  <si>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</si>
  <si>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</si>
  <si>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</si>
  <si>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</si>
  <si>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</si>
  <si>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</si>
  <si>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</si>
  <si>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</si>
  <si>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</si>
  <si>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</si>
  <si>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</si>
  <si>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</si>
  <si>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</si>
  <si>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</si>
  <si>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</si>
  <si>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</si>
  <si>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</si>
  <si>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</si>
  <si>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</si>
  <si>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</si>
  <si>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</si>
  <si>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</si>
  <si>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</si>
  <si>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</si>
  <si>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</si>
  <si>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</si>
  <si>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</si>
  <si>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</si>
  <si>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</si>
  <si>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</si>
  <si>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</si>
  <si>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</si>
  <si>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</si>
  <si>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</si>
  <si>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</si>
  <si>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</si>
  <si>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</si>
  <si>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</si>
  <si>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</si>
  <si>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</si>
  <si>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</si>
  <si>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</si>
  <si>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</si>
  <si>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</si>
  <si>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</si>
  <si>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</si>
  <si>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</si>
  <si>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</si>
  <si>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</si>
  <si>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</si>
  <si>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</si>
  <si>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</si>
  <si>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</si>
  <si>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</si>
  <si>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</si>
  <si>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</si>
  <si>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</si>
  <si>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</si>
  <si>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</si>
  <si>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</si>
  <si>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</si>
  <si>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</si>
  <si>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</si>
  <si>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</si>
  <si>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</si>
  <si>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</si>
  <si>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</si>
  <si>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</si>
  <si>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</si>
  <si>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</si>
  <si>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</si>
  <si>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</si>
  <si>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</si>
  <si>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</si>
  <si>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</si>
  <si>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</si>
  <si>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</si>
  <si>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</si>
  <si>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</si>
  <si>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</si>
  <si>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</si>
  <si>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</si>
  <si>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</si>
  <si>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</si>
  <si>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</si>
  <si>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</si>
  <si>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</si>
  <si>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</si>
  <si>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</si>
  <si>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</si>
  <si>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</si>
  <si>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</si>
  <si>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</si>
  <si>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</si>
  <si>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</si>
  <si>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</si>
  <si>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</si>
  <si>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</si>
  <si>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</si>
  <si>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</si>
  <si>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</si>
  <si>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</si>
  <si>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</si>
  <si>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</si>
  <si>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</si>
  <si>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</si>
  <si>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</si>
  <si>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</si>
  <si>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</si>
  <si>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</si>
  <si>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</si>
  <si>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</si>
  <si>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</si>
  <si>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</si>
  <si>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</si>
  <si>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</si>
  <si>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</si>
  <si>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</si>
  <si>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</si>
  <si>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</si>
  <si>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</si>
  <si>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</si>
  <si>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</si>
  <si>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</si>
  <si>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</si>
  <si>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</si>
  <si>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</si>
  <si>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</si>
  <si>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</si>
  <si>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</si>
  <si>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</si>
  <si>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</si>
  <si>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</si>
  <si>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</si>
  <si>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</si>
  <si>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</si>
  <si>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</si>
  <si>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</si>
  <si>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</si>
  <si>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</si>
  <si>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</si>
  <si>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</si>
  <si>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</si>
  <si>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</si>
  <si>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</si>
  <si>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</si>
  <si>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</si>
  <si>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</si>
  <si>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</si>
  <si>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</si>
  <si>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</si>
  <si>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</si>
  <si>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</si>
  <si>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</si>
  <si>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</si>
  <si>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</si>
  <si>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</si>
  <si>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</si>
  <si>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</si>
  <si>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</si>
  <si>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</si>
  <si>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</si>
  <si>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</si>
  <si>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</si>
  <si>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</si>
  <si>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</si>
  <si>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</si>
  <si>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</si>
  <si>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</si>
  <si>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</si>
  <si>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</si>
  <si>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</si>
  <si>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</si>
  <si>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</si>
  <si>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</si>
  <si>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</si>
  <si>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</si>
  <si>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</si>
  <si>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</si>
  <si>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</si>
  <si>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</si>
  <si>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</si>
  <si>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</si>
  <si>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</si>
  <si>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</si>
  <si>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</si>
  <si>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</si>
  <si>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</si>
  <si>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</si>
  <si>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</si>
  <si>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</si>
  <si>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</si>
  <si>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</si>
  <si>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</si>
  <si>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</si>
  <si>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</si>
  <si>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</si>
  <si>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</si>
  <si>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</si>
  <si>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</si>
  <si>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</si>
  <si>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</si>
  <si>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</si>
  <si>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</si>
  <si>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</si>
  <si>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</si>
  <si>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</si>
  <si>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</si>
  <si>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</si>
  <si>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</si>
  <si>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</si>
  <si>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</si>
  <si>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</si>
  <si>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</si>
  <si>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</si>
  <si>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</si>
  <si>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</si>
  <si>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</si>
  <si>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</si>
  <si>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</si>
  <si>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</si>
  <si>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</si>
  <si>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</si>
  <si>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</si>
  <si>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</si>
  <si>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</si>
  <si>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</si>
  <si>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</si>
  <si>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</si>
  <si>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</si>
  <si>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</si>
  <si>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</si>
  <si>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</si>
  <si>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</si>
  <si>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</si>
  <si>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</si>
  <si>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</si>
  <si>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</si>
  <si>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</si>
  <si>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</si>
  <si>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</si>
  <si>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</si>
  <si>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</si>
  <si>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</si>
  <si>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</si>
  <si>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</si>
  <si>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</si>
  <si>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</si>
  <si>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</si>
  <si>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</si>
  <si>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</si>
  <si>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</si>
  <si>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</si>
  <si>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</si>
  <si>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</si>
  <si>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</si>
  <si>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</si>
  <si>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</si>
  <si>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</si>
  <si>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</si>
  <si>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</si>
  <si>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</si>
  <si>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</si>
  <si>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</si>
  <si>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</si>
  <si>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</si>
  <si>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</si>
  <si>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</si>
  <si>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</si>
  <si>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</si>
  <si>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</si>
  <si>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</si>
  <si>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</si>
  <si>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</si>
  <si>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</si>
  <si>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</si>
  <si>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</si>
  <si>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</si>
  <si>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</si>
  <si>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</si>
  <si>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</si>
  <si>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</si>
  <si>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</si>
  <si>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</si>
  <si>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</si>
  <si>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</si>
  <si>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</si>
  <si>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</si>
  <si>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</si>
  <si>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</si>
  <si>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</si>
  <si>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</si>
  <si>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</si>
  <si>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</si>
  <si>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</si>
  <si>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</si>
  <si>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</si>
  <si>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</si>
  <si>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</si>
  <si>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</si>
  <si>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</si>
  <si>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</si>
  <si>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</si>
  <si>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</si>
  <si>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</si>
  <si>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</si>
  <si>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</si>
  <si>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</si>
  <si>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</si>
  <si>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</si>
  <si>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</si>
  <si>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</si>
  <si>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</si>
  <si>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</si>
  <si>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</si>
  <si>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</si>
  <si>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</si>
  <si>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</si>
  <si>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</si>
  <si>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</si>
  <si>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</si>
  <si>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</si>
  <si>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</si>
  <si>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</si>
  <si>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</si>
  <si>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</si>
  <si>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</si>
  <si>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</si>
  <si>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</si>
  <si>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</si>
  <si>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</si>
  <si>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</si>
  <si>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</si>
  <si>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</si>
  <si>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</si>
  <si>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</si>
  <si>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</si>
  <si>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</si>
  <si>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</si>
  <si>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</si>
  <si>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</si>
  <si>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</si>
  <si>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</si>
  <si>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</si>
  <si>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</si>
  <si>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</si>
  <si>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</si>
  <si>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</si>
  <si>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</si>
  <si>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</si>
  <si>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</si>
  <si>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</si>
  <si>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</si>
  <si>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</si>
  <si>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</si>
  <si>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</si>
  <si>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</si>
  <si>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</si>
  <si>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</si>
  <si>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</si>
  <si>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</si>
  <si>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</si>
  <si>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</si>
  <si>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</si>
  <si>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</si>
  <si>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</si>
  <si>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</si>
  <si>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</si>
  <si>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</si>
  <si>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</si>
  <si>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</si>
  <si>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</si>
  <si>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</si>
  <si>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</si>
  <si>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</si>
  <si>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</si>
  <si>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</si>
  <si>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</si>
  <si>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</si>
  <si>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</si>
  <si>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</si>
  <si>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</si>
  <si>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</si>
  <si>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</si>
  <si>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</si>
  <si>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</si>
  <si>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</si>
  <si>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</si>
  <si>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</si>
  <si>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</si>
  <si>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</si>
  <si>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</si>
  <si>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</si>
  <si>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</si>
  <si>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</si>
  <si>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</si>
  <si>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</si>
  <si>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</si>
  <si>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</si>
  <si>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</si>
  <si>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</si>
  <si>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</si>
  <si>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</si>
  <si>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</si>
  <si>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</si>
  <si>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</si>
  <si>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</si>
  <si>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</si>
  <si>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</si>
  <si>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</si>
  <si>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</si>
  <si>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</si>
  <si>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</si>
  <si>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</si>
  <si>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</si>
  <si>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</si>
  <si>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</si>
  <si>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</si>
  <si>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</si>
  <si>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</si>
  <si>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</si>
  <si>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</si>
  <si>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</si>
  <si>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</si>
  <si>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</si>
  <si>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</si>
  <si>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</si>
  <si>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</si>
  <si>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</si>
  <si>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</si>
  <si>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</si>
  <si>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</si>
  <si>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</si>
  <si>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</si>
  <si>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</si>
  <si>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</si>
  <si>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</si>
  <si>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</si>
  <si>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</si>
  <si>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</si>
  <si>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</si>
  <si>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</si>
  <si>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</si>
  <si>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</si>
  <si>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</si>
  <si>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</si>
  <si>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</si>
  <si>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</si>
  <si>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</si>
  <si>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</si>
  <si>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</si>
  <si>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</si>
  <si>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</si>
  <si>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</si>
  <si>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</si>
  <si>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</si>
  <si>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</si>
  <si>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</si>
  <si>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</si>
  <si>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</si>
  <si>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</si>
  <si>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</si>
  <si>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</si>
  <si>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</si>
  <si>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</si>
  <si>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</si>
  <si>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</si>
  <si>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</si>
  <si>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</si>
  <si>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</si>
  <si>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</si>
  <si>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</si>
  <si>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</si>
  <si>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</si>
  <si>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</si>
  <si>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</si>
  <si>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</si>
  <si>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</si>
  <si>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</si>
  <si>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</si>
  <si>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</si>
  <si>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</si>
  <si>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</si>
  <si>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</si>
  <si>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</si>
  <si>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</si>
  <si>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</si>
  <si>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</si>
  <si>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</si>
  <si>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</si>
  <si>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</si>
  <si>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</si>
  <si>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</si>
  <si>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</si>
  <si>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</si>
  <si>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</si>
  <si>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</si>
  <si>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</si>
  <si>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</si>
  <si>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</si>
  <si>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</si>
  <si>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</si>
  <si>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</si>
  <si>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</si>
  <si>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</si>
  <si>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</si>
  <si>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</si>
  <si>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</si>
  <si>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</si>
  <si>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</si>
  <si>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</si>
  <si>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</si>
  <si>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</si>
  <si>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</si>
  <si>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</si>
  <si>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</si>
  <si>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</si>
  <si>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</si>
  <si>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</si>
  <si>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</si>
  <si>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</si>
  <si>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</si>
  <si>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</si>
  <si>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</si>
  <si>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</si>
  <si>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</si>
  <si>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</si>
  <si>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</si>
  <si>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</si>
  <si>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</si>
  <si>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</si>
  <si>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</si>
  <si>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</si>
  <si>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</si>
  <si>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</si>
  <si>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</si>
  <si>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</si>
  <si>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</si>
  <si>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</si>
  <si>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</si>
  <si>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</si>
  <si>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</si>
  <si>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</si>
  <si>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</si>
  <si>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</si>
  <si>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</si>
  <si>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</si>
  <si>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</si>
  <si>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</si>
  <si>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</si>
  <si>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</si>
  <si>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</si>
  <si>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</si>
  <si>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</si>
  <si>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</si>
  <si>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</si>
  <si>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</si>
  <si>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</si>
  <si>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</si>
  <si>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</si>
  <si>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</si>
  <si>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</si>
  <si>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</si>
  <si>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</si>
  <si>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</si>
  <si>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</si>
  <si>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</si>
  <si>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</si>
  <si>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</si>
  <si>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</si>
  <si>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</si>
  <si>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</si>
  <si>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</si>
  <si>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</si>
  <si>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</si>
  <si>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</si>
  <si>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</si>
  <si>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</si>
  <si>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</si>
  <si>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</si>
  <si>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</si>
  <si>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</si>
  <si>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</si>
  <si>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</si>
  <si>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</si>
  <si>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</si>
  <si>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</si>
  <si>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</si>
  <si>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</si>
  <si>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</si>
  <si>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</si>
  <si>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</si>
  <si>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</si>
  <si>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</si>
  <si>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</si>
  <si>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</si>
  <si>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</si>
  <si>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</si>
  <si>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</si>
  <si>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</si>
  <si>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</si>
  <si>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</si>
  <si>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</si>
  <si>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</si>
  <si>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</si>
  <si>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</si>
  <si>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</si>
  <si>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</si>
  <si>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</si>
  <si>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</si>
  <si>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</si>
  <si>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</si>
  <si>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</si>
  <si>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</si>
  <si>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</si>
  <si>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</si>
  <si>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</si>
  <si>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</si>
  <si>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</si>
  <si>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</si>
  <si>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</si>
  <si>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</si>
  <si>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</si>
  <si>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</si>
  <si>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</si>
  <si>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</si>
  <si>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</si>
  <si>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</si>
  <si>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</si>
  <si>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</si>
  <si>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</si>
  <si>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</si>
  <si>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</si>
  <si>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</si>
  <si>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</si>
  <si>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</si>
  <si>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</si>
  <si>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</si>
  <si>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</si>
  <si>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</si>
  <si>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</si>
  <si>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</si>
  <si>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</si>
  <si>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</si>
  <si>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</si>
  <si>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</si>
  <si>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</si>
  <si>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</si>
  <si>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</si>
  <si>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</si>
  <si>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</si>
  <si>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</si>
  <si>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</si>
  <si>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</si>
  <si>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</si>
  <si>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</si>
  <si>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</si>
  <si>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</si>
  <si>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</si>
  <si>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</si>
  <si>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</si>
  <si>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</si>
  <si>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</si>
  <si>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</si>
  <si>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</si>
  <si>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</si>
  <si>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</si>
  <si>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</si>
  <si>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</si>
  <si>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</si>
  <si>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</si>
  <si>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</si>
  <si>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</si>
  <si>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</si>
  <si>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</si>
  <si>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</si>
  <si>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</si>
  <si>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</si>
  <si>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</si>
  <si>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</si>
  <si>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</si>
  <si>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</si>
  <si>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</si>
  <si>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</si>
  <si>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</si>
  <si>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</si>
  <si>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</si>
  <si>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</si>
  <si>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</si>
  <si>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</si>
  <si>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</si>
  <si>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</si>
  <si>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</si>
  <si>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</si>
  <si>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</si>
  <si>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</si>
  <si>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</si>
  <si>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</si>
  <si>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</si>
  <si>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</si>
  <si>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</si>
  <si>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</si>
  <si>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</si>
  <si>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</si>
  <si>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</si>
  <si>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</si>
  <si>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</si>
  <si>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</si>
  <si>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</si>
  <si>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</si>
  <si>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</si>
  <si>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</si>
  <si>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</si>
  <si>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</si>
  <si>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</si>
  <si>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</si>
  <si>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</si>
  <si>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</si>
  <si>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</si>
  <si>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</si>
  <si>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</si>
  <si>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</si>
  <si>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</si>
  <si>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</si>
  <si>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</si>
  <si>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</si>
  <si>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</si>
  <si>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</si>
  <si>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</si>
  <si>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</si>
  <si>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</si>
  <si>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</si>
  <si>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</si>
  <si>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</si>
  <si>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</si>
  <si>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</si>
  <si>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</si>
  <si>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</si>
  <si>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</si>
  <si>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</si>
  <si>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</si>
  <si>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</si>
  <si>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</si>
  <si>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</si>
  <si>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</si>
  <si>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</si>
  <si>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</si>
  <si>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</si>
  <si>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</si>
  <si>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</si>
  <si>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</si>
  <si>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</si>
  <si>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</si>
  <si>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</si>
  <si>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</si>
  <si>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</si>
  <si>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</si>
  <si>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</si>
  <si>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</si>
  <si>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</si>
  <si>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</si>
  <si>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</si>
  <si>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</si>
  <si>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</si>
  <si>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</si>
  <si>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</si>
  <si>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</si>
  <si>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</si>
  <si>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</si>
  <si>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</si>
  <si>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</si>
  <si>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</si>
  <si>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</si>
  <si>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</si>
  <si>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</si>
  <si>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</si>
  <si>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</si>
  <si>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</si>
  <si>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</si>
  <si>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</si>
  <si>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</si>
  <si>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</si>
  <si>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</si>
  <si>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</si>
  <si>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</si>
  <si>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</si>
  <si>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</si>
  <si>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</si>
  <si>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</si>
  <si>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</si>
  <si>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</si>
  <si>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</si>
  <si>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</si>
  <si>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</si>
  <si>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</si>
  <si>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</si>
  <si>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</si>
  <si>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</si>
  <si>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</si>
  <si>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</si>
  <si>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</si>
  <si>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</si>
  <si>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</si>
  <si>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</si>
  <si>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</si>
  <si>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</si>
  <si>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</si>
  <si>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</si>
  <si>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</si>
  <si>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</si>
  <si>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</si>
  <si>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</si>
  <si>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</si>
  <si>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</si>
  <si>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</si>
  <si>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</si>
  <si>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</si>
  <si>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</si>
  <si>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</si>
  <si>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</si>
  <si>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</si>
  <si>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</si>
  <si>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</si>
  <si>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</si>
  <si>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</si>
  <si>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</si>
  <si>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</si>
  <si>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</si>
  <si>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</si>
  <si>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</si>
  <si>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</si>
  <si>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</si>
  <si>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</si>
  <si>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</si>
  <si>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</si>
  <si>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</si>
  <si>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</si>
  <si>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</si>
  <si>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</si>
  <si>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</si>
  <si>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</si>
  <si>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</si>
  <si>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</si>
  <si>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</si>
  <si>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</si>
  <si>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</si>
  <si>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</si>
  <si>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</si>
  <si>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</si>
  <si>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</si>
  <si>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</si>
  <si>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</si>
  <si>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</si>
  <si>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</si>
  <si>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</si>
  <si>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</si>
  <si>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</si>
  <si>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</si>
  <si>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</si>
  <si>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</si>
  <si>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</si>
  <si>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</si>
  <si>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</si>
  <si>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</si>
  <si>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</si>
  <si>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</si>
  <si>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</si>
  <si>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</si>
  <si>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</si>
  <si>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</si>
  <si>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</si>
  <si>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</si>
  <si>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</si>
  <si>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</si>
  <si>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</si>
  <si>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</si>
  <si>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</si>
  <si>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</si>
  <si>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</si>
  <si>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</si>
  <si>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</si>
  <si>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</si>
  <si>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</si>
  <si>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</si>
  <si>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</si>
  <si>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</si>
  <si>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</si>
  <si>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</si>
  <si>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</si>
  <si>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</si>
  <si>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</si>
  <si>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</si>
  <si>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</si>
  <si>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</si>
  <si>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</si>
  <si>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</si>
  <si>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</si>
  <si>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</si>
  <si>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</si>
  <si>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</si>
  <si>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</si>
  <si>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</si>
  <si>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</si>
  <si>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</si>
  <si>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</si>
  <si>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</si>
  <si>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</si>
  <si>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</si>
  <si>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</si>
  <si>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</si>
  <si>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</si>
  <si>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</si>
  <si>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</si>
  <si>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</si>
  <si>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</si>
  <si>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</si>
  <si>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</si>
  <si>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</si>
  <si>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</si>
  <si>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</si>
  <si>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</si>
  <si>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</si>
  <si>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</si>
  <si>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</si>
  <si>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</si>
  <si>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</si>
  <si>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</si>
  <si>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</si>
  <si>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</si>
  <si>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</si>
  <si>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</si>
  <si>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</si>
  <si>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</si>
  <si>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</si>
  <si>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</si>
  <si>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</si>
  <si>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</si>
  <si>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</si>
  <si>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</si>
  <si>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</si>
  <si>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</si>
  <si>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</si>
  <si>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</si>
  <si>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</si>
  <si>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</si>
  <si>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</si>
  <si>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</si>
  <si>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</si>
  <si>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</si>
  <si>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</si>
  <si>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</si>
  <si>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</si>
  <si>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</si>
  <si>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</si>
  <si>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</si>
  <si>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</si>
  <si>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</si>
  <si>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</si>
  <si>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</si>
  <si>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</si>
  <si>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</si>
  <si>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</si>
  <si>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</si>
  <si>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</si>
  <si>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</si>
  <si>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</si>
  <si>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</si>
  <si>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</si>
  <si>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</si>
  <si>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</si>
  <si>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</si>
  <si>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</si>
  <si>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</si>
  <si>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</si>
  <si>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</si>
  <si>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</si>
  <si>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</si>
  <si>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</si>
  <si>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</si>
  <si>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</si>
  <si>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</si>
  <si>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</si>
  <si>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</si>
  <si>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</si>
  <si>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</si>
  <si>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</si>
  <si>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</si>
  <si>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</si>
  <si>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</si>
  <si>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</si>
  <si>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</si>
  <si>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</si>
  <si>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</si>
  <si>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</si>
  <si>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</si>
  <si>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</si>
  <si>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</si>
  <si>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</si>
  <si>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</si>
  <si>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</si>
  <si>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</si>
  <si>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</si>
  <si>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</si>
  <si>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</si>
  <si>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</si>
  <si>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</si>
  <si>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</si>
  <si>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</si>
  <si>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</si>
  <si>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</si>
  <si>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</si>
  <si>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</si>
  <si>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</si>
  <si>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</si>
  <si>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</si>
  <si>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</si>
  <si>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</si>
  <si>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</si>
  <si>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</si>
  <si>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</si>
  <si>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</si>
  <si>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</si>
  <si>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</si>
  <si>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</si>
  <si>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</si>
  <si>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</si>
  <si>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</si>
  <si>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</si>
  <si>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</si>
  <si>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</si>
  <si>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</si>
  <si>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</si>
  <si>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</si>
  <si>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</si>
  <si>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</si>
  <si>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</si>
  <si>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</si>
  <si>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</si>
  <si>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</si>
  <si>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</si>
  <si>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</si>
  <si>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</si>
  <si>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</si>
  <si>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</si>
  <si>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</si>
  <si>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</si>
  <si>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</si>
  <si>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</si>
  <si>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</si>
  <si>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</si>
  <si>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</si>
  <si>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</si>
  <si>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</si>
  <si>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</si>
  <si>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</si>
  <si>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</si>
  <si>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</si>
  <si>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</si>
  <si>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</si>
  <si>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</si>
  <si>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</si>
  <si>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</si>
  <si>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</si>
  <si>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</si>
  <si>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</si>
  <si>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</si>
  <si>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</si>
  <si>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</si>
  <si>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</si>
  <si>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</si>
  <si>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</si>
  <si>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</si>
  <si>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</si>
  <si>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</si>
  <si>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</si>
  <si>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</si>
  <si>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</si>
  <si>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</si>
  <si>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</si>
  <si>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</si>
  <si>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</si>
  <si>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</si>
  <si>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</si>
  <si>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</si>
  <si>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</si>
  <si>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</si>
  <si>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</si>
  <si>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</si>
  <si>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</si>
  <si>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</si>
  <si>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</si>
  <si>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</si>
  <si>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</si>
  <si>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</si>
  <si>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</si>
  <si>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</si>
  <si>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</si>
  <si>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</si>
  <si>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</si>
  <si>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</si>
  <si>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</si>
  <si>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</si>
  <si>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</si>
  <si>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</si>
  <si>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</si>
  <si>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</si>
  <si>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</si>
  <si>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</si>
  <si>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</si>
  <si>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</si>
  <si>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</si>
  <si>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</si>
  <si>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</si>
  <si>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</si>
  <si>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</si>
  <si>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</si>
  <si>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</si>
  <si>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</si>
  <si>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</si>
  <si>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</si>
  <si>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</si>
  <si>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</si>
  <si>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</si>
  <si>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</si>
  <si>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</si>
  <si>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</si>
  <si>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</si>
  <si>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</si>
  <si>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</si>
  <si>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</si>
  <si>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</si>
  <si>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</si>
  <si>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</si>
  <si>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</si>
  <si>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</si>
  <si>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</si>
  <si>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</si>
  <si>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</si>
  <si>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</si>
  <si>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</si>
  <si>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</si>
  <si>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</si>
  <si>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</si>
  <si>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</si>
  <si>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</si>
  <si>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</si>
  <si>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</si>
  <si>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</si>
  <si>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</si>
  <si>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</si>
  <si>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</si>
  <si>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</si>
  <si>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</si>
  <si>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</si>
  <si>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</si>
  <si>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</si>
  <si>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</si>
  <si>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</si>
  <si>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</si>
  <si>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</si>
  <si>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</si>
  <si>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</si>
  <si>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</si>
  <si>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</si>
  <si>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</si>
  <si>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</si>
  <si>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</si>
  <si>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</si>
  <si>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</si>
  <si>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</si>
  <si>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</si>
  <si>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</si>
  <si>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</si>
  <si>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</si>
  <si>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</si>
  <si>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</si>
  <si>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</si>
  <si>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</si>
  <si>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</si>
  <si>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</si>
  <si>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</si>
  <si>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</si>
  <si>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</si>
  <si>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</si>
  <si>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</si>
  <si>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</si>
  <si>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</si>
  <si>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</si>
  <si>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</si>
  <si>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</si>
  <si>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</si>
  <si>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</si>
  <si>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</si>
  <si>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</si>
  <si>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</si>
  <si>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</si>
  <si>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</si>
  <si>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</si>
  <si>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</si>
  <si>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</si>
  <si>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</si>
  <si>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</si>
  <si>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</si>
  <si>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</si>
  <si>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</si>
  <si>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</si>
  <si>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</si>
  <si>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</si>
  <si>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</si>
  <si>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</si>
  <si>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</si>
  <si>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</si>
  <si>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</si>
  <si>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</si>
  <si>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</si>
  <si>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</si>
  <si>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</si>
  <si>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</si>
  <si>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</si>
  <si>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</si>
  <si>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</si>
  <si>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</si>
  <si>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</si>
  <si>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</si>
  <si>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</si>
  <si>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</si>
  <si>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</si>
  <si>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</si>
  <si>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</si>
  <si>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</si>
  <si>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</si>
  <si>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</si>
  <si>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</si>
  <si>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</si>
  <si>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</si>
  <si>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</si>
  <si>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</si>
  <si>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</si>
  <si>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</si>
  <si>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</si>
  <si>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</si>
  <si>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</si>
  <si>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</si>
  <si>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</si>
  <si>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</si>
  <si>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</si>
  <si>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</si>
  <si>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</si>
  <si>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</si>
  <si>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</si>
  <si>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</si>
  <si>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</si>
  <si>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</si>
  <si>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</si>
  <si>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</si>
  <si>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</si>
  <si>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</si>
  <si>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</si>
  <si>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</si>
  <si>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</si>
  <si>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</si>
  <si>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</si>
  <si>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</si>
  <si>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</si>
  <si>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</si>
  <si>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</si>
  <si>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</si>
  <si>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</si>
  <si>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</si>
  <si>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</si>
  <si>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</si>
  <si>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</si>
  <si>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</si>
  <si>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</si>
  <si>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</si>
  <si>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</si>
  <si>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</si>
  <si>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</si>
  <si>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</si>
  <si>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</si>
  <si>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</si>
  <si>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</si>
  <si>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</si>
  <si>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</si>
  <si>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</si>
  <si>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</si>
  <si>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</si>
  <si>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</si>
  <si>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</si>
  <si>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</si>
  <si>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</si>
  <si>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</si>
  <si>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</si>
  <si>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</si>
  <si>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</si>
  <si>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</si>
  <si>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</si>
  <si>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</si>
  <si>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</si>
  <si>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</si>
  <si>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</si>
  <si>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</si>
  <si>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</si>
  <si>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</si>
  <si>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</si>
  <si>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</si>
  <si>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</si>
  <si>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</si>
  <si>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</si>
  <si>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</si>
  <si>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</si>
  <si>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</si>
  <si>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</si>
  <si>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</si>
  <si>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</si>
  <si>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</si>
  <si>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</si>
  <si>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</si>
  <si>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</si>
  <si>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</si>
  <si>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</si>
  <si>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</si>
  <si>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</si>
  <si>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</si>
  <si>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</si>
  <si>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</si>
  <si>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</si>
  <si>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</si>
  <si>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</si>
  <si>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</si>
  <si>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</si>
  <si>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</si>
  <si>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</si>
  <si>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</si>
  <si>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</si>
  <si>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</si>
  <si>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</si>
  <si>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</si>
  <si>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</si>
  <si>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</si>
  <si>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</si>
  <si>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</si>
  <si>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</si>
  <si>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</si>
  <si>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</si>
  <si>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</si>
  <si>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</si>
  <si>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</si>
  <si>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</si>
  <si>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</si>
  <si>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</si>
  <si>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</si>
  <si>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</si>
  <si>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</si>
  <si>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</si>
  <si>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</si>
  <si>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</si>
  <si>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</si>
  <si>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</si>
  <si>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</si>
  <si>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</si>
  <si>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</si>
  <si>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</si>
  <si>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</si>
  <si>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</si>
  <si>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</si>
  <si>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</si>
  <si>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</si>
  <si>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</si>
  <si>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</si>
  <si>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</si>
  <si>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</si>
  <si>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</si>
  <si>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</si>
  <si>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</si>
  <si>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</si>
  <si>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</si>
  <si>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</si>
  <si>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</si>
  <si>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</si>
  <si>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</si>
  <si>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</si>
  <si>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</si>
  <si>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</si>
  <si>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</si>
  <si>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</si>
  <si>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</si>
  <si>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</si>
  <si>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</si>
  <si>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</si>
  <si>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</si>
  <si>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</si>
  <si>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</si>
  <si>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</si>
  <si>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</si>
  <si>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</si>
  <si>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</si>
  <si>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</si>
  <si>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</si>
  <si>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</si>
  <si>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</si>
  <si>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</si>
  <si>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</si>
  <si>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</si>
  <si>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</si>
  <si>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</si>
  <si>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</si>
  <si>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</si>
  <si>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</si>
  <si>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</si>
  <si>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</si>
  <si>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</si>
  <si>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</si>
  <si>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</si>
  <si>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</si>
  <si>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</si>
  <si>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</si>
  <si>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</si>
  <si>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</si>
  <si>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</si>
  <si>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</si>
  <si>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</si>
  <si>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</si>
  <si>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</si>
  <si>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</si>
  <si>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</si>
  <si>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</si>
  <si>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</si>
  <si>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</si>
  <si>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</si>
  <si>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</si>
  <si>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</si>
  <si>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</si>
  <si>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</si>
  <si>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</si>
  <si>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</si>
  <si>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</si>
  <si>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</si>
  <si>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</si>
  <si>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</si>
  <si>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</si>
  <si>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</si>
  <si>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</si>
  <si>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</si>
  <si>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</si>
  <si>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</si>
  <si>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</si>
  <si>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</si>
  <si>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</si>
  <si>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</si>
  <si>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</si>
  <si>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</si>
  <si>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</si>
  <si>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</si>
  <si>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</si>
  <si>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</si>
  <si>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</si>
  <si>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</si>
  <si>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</si>
  <si>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</si>
  <si>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</si>
  <si>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</si>
  <si>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</si>
  <si>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</si>
  <si>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</si>
  <si>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</si>
  <si>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</si>
  <si>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</si>
  <si>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</si>
  <si>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</si>
  <si>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</si>
  <si>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</si>
  <si>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</si>
  <si>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</si>
  <si>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</si>
  <si>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</si>
  <si>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</si>
  <si>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</si>
  <si>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</si>
  <si>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</si>
  <si>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</si>
  <si>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</si>
  <si>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</si>
  <si>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</si>
  <si>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</si>
  <si>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</si>
  <si>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</si>
  <si>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</si>
  <si>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</si>
  <si>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</si>
  <si>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</si>
  <si>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</si>
  <si>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</si>
  <si>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</si>
  <si>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</si>
  <si>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</si>
  <si>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</si>
  <si>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</si>
  <si>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</si>
  <si>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</si>
  <si>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</si>
  <si>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</si>
  <si>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</si>
  <si>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</si>
  <si>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</si>
  <si>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</si>
  <si>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</si>
  <si>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</si>
  <si>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</si>
  <si>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</si>
  <si>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</si>
  <si>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</si>
  <si>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</si>
  <si>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</si>
  <si>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</si>
  <si>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</si>
  <si>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</si>
  <si>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</si>
  <si>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</si>
  <si>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</si>
  <si>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</si>
  <si>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</si>
  <si>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</si>
  <si>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</si>
  <si>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</si>
  <si>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</si>
  <si>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</si>
  <si>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</si>
  <si>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</si>
  <si>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</si>
  <si>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</si>
  <si>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</si>
  <si>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</si>
  <si>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</si>
  <si>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</si>
  <si>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</si>
  <si>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</si>
  <si>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</si>
  <si>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</si>
  <si>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</si>
  <si>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</si>
  <si>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</si>
  <si>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</si>
  <si>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</si>
  <si>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</si>
  <si>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</si>
  <si>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</si>
  <si>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</si>
  <si>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</si>
  <si>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</si>
  <si>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</si>
  <si>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</si>
  <si>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</si>
  <si>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</si>
  <si>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</si>
  <si>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</si>
  <si>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</si>
  <si>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</si>
  <si>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</si>
  <si>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</si>
  <si>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</si>
  <si>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</si>
  <si>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</si>
  <si>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</si>
  <si>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</si>
  <si>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</si>
  <si>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</si>
  <si>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</si>
  <si>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</si>
  <si>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</si>
  <si>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</si>
  <si>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</si>
  <si>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</si>
  <si>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</si>
  <si>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</si>
  <si>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</si>
  <si>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</si>
  <si>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</si>
  <si>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</si>
  <si>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</si>
  <si>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</si>
  <si>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</si>
  <si>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</si>
  <si>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</si>
  <si>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</si>
  <si>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</si>
  <si>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</si>
  <si>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</si>
  <si>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</si>
  <si>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</si>
  <si>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</si>
  <si>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</si>
  <si>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</si>
  <si>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</si>
  <si>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</si>
  <si>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</si>
  <si>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</si>
  <si>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</si>
  <si>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</si>
  <si>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</si>
  <si>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</si>
  <si>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</si>
  <si>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</si>
  <si>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</si>
  <si>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</si>
  <si>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</si>
  <si>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</si>
  <si>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</si>
  <si>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</si>
  <si>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</si>
  <si>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</si>
  <si>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</si>
  <si>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</si>
  <si>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</si>
  <si>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</si>
  <si>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</si>
  <si>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</si>
  <si>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</si>
  <si>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</si>
  <si>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</si>
  <si>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</si>
  <si>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</si>
  <si>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</si>
  <si>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</si>
  <si>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</si>
  <si>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</si>
  <si>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</si>
  <si>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</si>
  <si>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</si>
  <si>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</si>
  <si>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</si>
  <si>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</si>
  <si>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</si>
  <si>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</si>
  <si>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</si>
  <si>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</si>
  <si>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</si>
  <si>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</si>
  <si>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</si>
  <si>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</si>
  <si>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</si>
  <si>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</si>
  <si>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</si>
  <si>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</si>
  <si>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</si>
  <si>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</si>
  <si>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</si>
  <si>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</si>
  <si>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</si>
  <si>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</si>
  <si>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</si>
  <si>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</si>
  <si>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</si>
  <si>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</si>
  <si>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</si>
  <si>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</si>
  <si>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</si>
  <si>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</si>
  <si>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</si>
  <si>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</si>
  <si>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</si>
  <si>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</si>
  <si>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</si>
  <si>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</si>
  <si>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</si>
  <si>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</si>
  <si>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</si>
  <si>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</si>
  <si>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</si>
  <si>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</si>
  <si>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</si>
  <si>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</si>
  <si>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</si>
  <si>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</si>
  <si>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</si>
  <si>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</si>
  <si>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</si>
  <si>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</si>
  <si>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</si>
  <si>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</si>
  <si>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</si>
  <si>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</si>
  <si>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</si>
  <si>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</si>
  <si>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</si>
  <si>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</si>
  <si>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</si>
  <si>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</si>
  <si>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</si>
  <si>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</si>
  <si>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</si>
  <si>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</si>
  <si>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</si>
  <si>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</si>
  <si>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</si>
  <si>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</si>
  <si>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</si>
  <si>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</si>
  <si>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</si>
  <si>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</si>
  <si>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</si>
  <si>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</si>
  <si>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</si>
  <si>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</si>
  <si>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</si>
  <si>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</si>
  <si>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</si>
  <si>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</si>
  <si>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</si>
  <si>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</si>
  <si>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</si>
  <si>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</si>
  <si>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</si>
  <si>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</si>
  <si>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</si>
  <si>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</si>
  <si>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</si>
  <si>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</si>
  <si>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</si>
  <si>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</si>
  <si>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</si>
  <si>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</si>
  <si>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</si>
  <si>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</si>
  <si>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</si>
  <si>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</si>
  <si>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</si>
  <si>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</si>
  <si>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</si>
  <si>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</si>
  <si>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</si>
  <si>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</si>
  <si>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</si>
  <si>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</si>
  <si>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</si>
  <si>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</si>
  <si>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</si>
  <si>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</si>
  <si>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</si>
  <si>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</si>
  <si>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</si>
  <si>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</si>
  <si>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</si>
  <si>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</si>
  <si>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</si>
  <si>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</si>
  <si>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</si>
  <si>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</si>
  <si>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</si>
  <si>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</si>
  <si>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</si>
  <si>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</si>
  <si>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</si>
  <si>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</si>
  <si>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</si>
  <si>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</si>
  <si>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</si>
  <si>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</si>
  <si>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</si>
  <si>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</si>
  <si>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</si>
  <si>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</si>
  <si>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</si>
  <si>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</si>
  <si>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</si>
  <si>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</si>
  <si>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</si>
  <si>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</si>
  <si>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</si>
  <si>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</si>
  <si>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</si>
  <si>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</si>
  <si>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</si>
  <si>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</si>
  <si>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</si>
  <si>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</si>
  <si>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</si>
  <si>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</si>
  <si>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</si>
  <si>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</si>
  <si>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</si>
  <si>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</si>
  <si>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</si>
  <si>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</si>
  <si>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</si>
  <si>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</si>
  <si>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</si>
  <si>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</si>
  <si>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</si>
  <si>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</si>
  <si>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</si>
  <si>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</si>
  <si>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</si>
  <si>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</si>
  <si>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</si>
  <si>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</si>
  <si>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</si>
  <si>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</si>
  <si>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</si>
  <si>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</si>
  <si>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</si>
  <si>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</si>
  <si>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</si>
  <si>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</si>
  <si>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</si>
  <si>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</si>
  <si>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</si>
  <si>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</si>
  <si>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</si>
  <si>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</si>
  <si>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</si>
  <si>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</si>
  <si>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</si>
  <si>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</si>
  <si>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</si>
  <si>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</si>
  <si>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</si>
  <si>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</si>
  <si>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</si>
  <si>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</si>
  <si>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</si>
  <si>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</si>
  <si>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</si>
  <si>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</si>
  <si>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</si>
  <si>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</si>
  <si>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</si>
  <si>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</si>
  <si>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</si>
  <si>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</si>
  <si>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</si>
  <si>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</si>
  <si>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</si>
  <si>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</si>
  <si>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</si>
  <si>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</si>
  <si>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</si>
  <si>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</si>
  <si>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</si>
  <si>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</si>
  <si>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</si>
  <si>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</si>
  <si>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</si>
  <si>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</si>
  <si>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</si>
  <si>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</si>
  <si>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</si>
  <si>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</si>
  <si>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</si>
  <si>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</si>
  <si>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</si>
  <si>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</si>
  <si>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</si>
  <si>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</si>
  <si>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</si>
  <si>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</si>
  <si>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</si>
  <si>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</si>
  <si>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</si>
  <si>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</si>
  <si>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</si>
  <si>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</si>
  <si>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</si>
  <si>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</si>
  <si>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</si>
  <si>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</si>
  <si>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</si>
  <si>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</si>
  <si>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</si>
  <si>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</si>
  <si>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</si>
  <si>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</si>
  <si>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</si>
  <si>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</si>
  <si>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</si>
  <si>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</si>
  <si>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</si>
  <si>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</si>
  <si>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</si>
  <si>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</si>
  <si>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</si>
  <si>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</si>
  <si>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</si>
  <si>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</si>
  <si>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</si>
  <si>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</si>
  <si>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</si>
  <si>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</si>
  <si>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</si>
  <si>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</si>
  <si>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</si>
  <si>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</si>
  <si>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</si>
  <si>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</si>
  <si>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</si>
  <si>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</si>
  <si>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</si>
  <si>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</si>
  <si>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</si>
  <si>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</si>
  <si>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</si>
  <si>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</si>
  <si>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</si>
  <si>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</si>
  <si>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</si>
  <si>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</si>
  <si>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</si>
  <si>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</si>
  <si>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</si>
  <si>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</si>
  <si>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</si>
  <si>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</si>
  <si>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</si>
  <si>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</si>
  <si>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</si>
  <si>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</si>
  <si>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</si>
  <si>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</si>
  <si>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</si>
  <si>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</si>
  <si>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</si>
  <si>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</si>
  <si>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</si>
  <si>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</si>
  <si>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</si>
  <si>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</si>
  <si>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</si>
  <si>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</si>
  <si>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</si>
  <si>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</si>
  <si>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</si>
  <si>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</si>
  <si>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</si>
  <si>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</si>
  <si>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</si>
  <si>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</si>
  <si>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</si>
  <si>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</si>
  <si>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</si>
  <si>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</si>
  <si>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</si>
  <si>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</si>
  <si>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</si>
  <si>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</si>
  <si>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</si>
  <si>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</si>
  <si>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</si>
  <si>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</si>
  <si>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</si>
  <si>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</si>
  <si>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</si>
  <si>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</si>
  <si>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</si>
  <si>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</si>
  <si>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</si>
  <si>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</si>
  <si>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</si>
  <si>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</si>
  <si>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</si>
  <si>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</si>
  <si>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</si>
  <si>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</si>
  <si>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</si>
  <si>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</si>
  <si>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</si>
  <si>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</si>
  <si>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</si>
  <si>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</si>
  <si>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</si>
  <si>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</si>
  <si>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</si>
  <si>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</si>
  <si>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</si>
  <si>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</si>
  <si>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</si>
  <si>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</si>
  <si>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</si>
  <si>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</si>
  <si>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</si>
  <si>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</si>
  <si>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</si>
  <si>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</si>
  <si>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</si>
  <si>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</si>
  <si>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</si>
  <si>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</si>
  <si>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</si>
  <si>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</si>
  <si>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</si>
  <si>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</si>
  <si>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</si>
  <si>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</si>
  <si>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</si>
  <si>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</si>
  <si>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</si>
  <si>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</si>
  <si>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</si>
  <si>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</si>
  <si>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</si>
  <si>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</si>
  <si>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</si>
  <si>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</si>
  <si>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</si>
  <si>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</si>
  <si>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</si>
  <si>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</si>
  <si>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</si>
  <si>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</si>
  <si>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</si>
  <si>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</si>
  <si>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</si>
  <si>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</si>
  <si>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</si>
  <si>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</si>
  <si>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</si>
  <si>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</si>
  <si>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</si>
  <si>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</si>
  <si>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</si>
  <si>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</si>
  <si>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</si>
  <si>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</si>
  <si>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</si>
  <si>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</si>
  <si>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</si>
  <si>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</si>
  <si>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</si>
  <si>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</si>
  <si>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</si>
  <si>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</si>
  <si>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</si>
  <si>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</si>
  <si>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</si>
  <si>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</si>
  <si>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</si>
  <si>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</si>
  <si>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</si>
  <si>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</si>
  <si>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</si>
  <si>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</si>
  <si>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</si>
  <si>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</si>
  <si>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</si>
  <si>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</si>
  <si>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</si>
  <si>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</si>
  <si>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</si>
  <si>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</si>
  <si>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</si>
  <si>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</si>
  <si>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</si>
  <si>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</si>
  <si>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</si>
  <si>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</si>
  <si>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</si>
  <si>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</si>
  <si>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</si>
  <si>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</si>
  <si>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</si>
  <si>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</si>
  <si>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</si>
  <si>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</si>
  <si>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</si>
  <si>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</si>
  <si>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</si>
  <si>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</si>
  <si>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</si>
  <si>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</si>
  <si>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</si>
  <si>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</si>
  <si>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</si>
  <si>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</si>
  <si>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</si>
  <si>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</si>
  <si>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</si>
  <si>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</si>
  <si>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</si>
  <si>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</si>
  <si>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</si>
  <si>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</si>
  <si>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</si>
  <si>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</si>
  <si>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</si>
  <si>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</si>
  <si>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</si>
  <si>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</si>
  <si>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</si>
  <si>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</si>
  <si>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</si>
  <si>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</si>
  <si>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</si>
  <si>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</si>
  <si>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</si>
  <si>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</si>
  <si>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</si>
  <si>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</si>
  <si>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</si>
  <si>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</si>
  <si>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</si>
  <si>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</si>
  <si>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</si>
  <si>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</si>
  <si>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</si>
  <si>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</si>
  <si>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</si>
  <si>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</si>
  <si>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</si>
  <si>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</si>
  <si>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</si>
  <si>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</si>
  <si>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</si>
  <si>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</si>
  <si>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</si>
  <si>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</si>
  <si>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</si>
  <si>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</si>
  <si>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</si>
  <si>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</si>
  <si>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</si>
  <si>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</si>
  <si>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</si>
  <si>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</si>
  <si>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</si>
  <si>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</si>
  <si>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</si>
  <si>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</si>
  <si>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</si>
  <si>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</si>
  <si>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</si>
  <si>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</si>
  <si>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</si>
  <si>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</si>
  <si>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</si>
  <si>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</si>
  <si>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</si>
  <si>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</si>
  <si>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</si>
  <si>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</si>
  <si>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</si>
  <si>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</si>
  <si>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</si>
  <si>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</si>
  <si>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</si>
  <si>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</si>
  <si>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</si>
  <si>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</si>
  <si>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</si>
  <si>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</si>
  <si>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</si>
  <si>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</si>
  <si>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</si>
  <si>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</si>
  <si>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</si>
  <si>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</si>
  <si>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</si>
  <si>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</si>
  <si>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</si>
  <si>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</si>
  <si>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</si>
  <si>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</si>
  <si>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</si>
  <si>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</si>
  <si>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</si>
  <si>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</si>
  <si>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</si>
  <si>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</si>
  <si>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</si>
  <si>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</si>
  <si>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</si>
  <si>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</si>
  <si>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</si>
  <si>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</si>
  <si>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</si>
  <si>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</si>
  <si>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</si>
  <si>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</si>
  <si>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</si>
  <si>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</si>
  <si>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</si>
  <si>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</si>
  <si>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</si>
  <si>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</si>
  <si>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</si>
  <si>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</si>
  <si>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</si>
  <si>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</si>
  <si>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</si>
  <si>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</si>
  <si>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</si>
  <si>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</si>
  <si>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</si>
  <si>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</si>
  <si>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</si>
  <si>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</si>
  <si>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</si>
  <si>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</si>
  <si>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</si>
  <si>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</si>
  <si>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</si>
  <si>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</si>
  <si>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</si>
  <si>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</si>
  <si>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</si>
  <si>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</si>
  <si>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</si>
  <si>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</si>
  <si>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</si>
  <si>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</si>
  <si>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</si>
  <si>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</si>
  <si>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</si>
  <si>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</si>
  <si>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</si>
  <si>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</si>
  <si>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</si>
  <si>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</si>
  <si>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</si>
  <si>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</si>
  <si>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</si>
  <si>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</si>
  <si>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</si>
  <si>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</si>
  <si>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</si>
  <si>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</si>
  <si>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</si>
  <si>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</si>
  <si>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</si>
  <si>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</si>
  <si>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</si>
  <si>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</si>
  <si>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</si>
  <si>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</si>
  <si>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</si>
  <si>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</si>
  <si>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</si>
  <si>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</si>
  <si>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</si>
  <si>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</si>
  <si>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</si>
  <si>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</si>
  <si>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</si>
  <si>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</si>
  <si>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</si>
  <si>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</si>
  <si>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</si>
  <si>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</si>
  <si>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</si>
  <si>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</si>
  <si>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</si>
  <si>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</si>
  <si>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</si>
  <si>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</si>
  <si>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</si>
  <si>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</si>
  <si>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</si>
  <si>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</si>
  <si>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</si>
  <si>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</si>
  <si>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</si>
  <si>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</si>
  <si>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</si>
  <si>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</si>
  <si>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</si>
  <si>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</si>
  <si>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</si>
  <si>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</si>
  <si>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</si>
  <si>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</si>
  <si>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</si>
  <si>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</si>
  <si>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</si>
  <si>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</si>
  <si>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</si>
  <si>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</si>
  <si>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</si>
  <si>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</si>
  <si>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</si>
  <si>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</si>
  <si>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</si>
  <si>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</si>
  <si>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</si>
  <si>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</si>
  <si>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</si>
  <si>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</si>
  <si>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</si>
  <si>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</si>
  <si>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</si>
  <si>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</si>
  <si>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</si>
  <si>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</si>
  <si>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</si>
  <si>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</si>
  <si>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</si>
  <si>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</si>
  <si>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</si>
  <si>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</si>
  <si>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</si>
  <si>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</si>
  <si>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</si>
  <si>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</si>
  <si>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</si>
  <si>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</si>
  <si>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</si>
  <si>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</si>
  <si>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</si>
  <si>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</si>
  <si>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</si>
  <si>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</si>
  <si>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</si>
  <si>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</si>
  <si>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</si>
  <si>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</si>
  <si>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</si>
  <si>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</si>
  <si>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</si>
  <si>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</si>
  <si>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</si>
  <si>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</si>
  <si>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</si>
  <si>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</si>
  <si>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</si>
  <si>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</si>
  <si>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</si>
  <si>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</si>
  <si>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</si>
  <si>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</si>
  <si>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</si>
  <si>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</si>
  <si>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</si>
  <si>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</si>
  <si>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</si>
  <si>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</si>
  <si>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</si>
  <si>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</si>
  <si>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</si>
  <si>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</si>
  <si>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</si>
  <si>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</si>
  <si>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</si>
  <si>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</si>
  <si>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</si>
  <si>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</si>
  <si>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</si>
  <si>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</si>
  <si>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</si>
  <si>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</si>
  <si>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</si>
  <si>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</si>
  <si>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</si>
  <si>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</si>
  <si>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</si>
  <si>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</si>
  <si>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</si>
  <si>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</si>
  <si>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</si>
  <si>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</si>
  <si>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</si>
  <si>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</si>
  <si>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</si>
  <si>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</si>
  <si>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</si>
  <si>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</si>
  <si>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</si>
  <si>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</si>
  <si>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</si>
  <si>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</si>
  <si>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</si>
  <si>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</si>
  <si>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</si>
  <si>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</si>
  <si>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</si>
  <si>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</si>
  <si>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</si>
  <si>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</si>
  <si>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</si>
  <si>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</si>
  <si>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</si>
  <si>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</si>
  <si>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</si>
  <si>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</si>
  <si>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</si>
  <si>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</si>
  <si>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</si>
  <si>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</si>
  <si>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</si>
  <si>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</si>
  <si>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</si>
  <si>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</si>
  <si>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</si>
  <si>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</si>
  <si>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</si>
  <si>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</si>
  <si>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</si>
  <si>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</si>
  <si>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</si>
  <si>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</si>
  <si>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</si>
  <si>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</si>
  <si>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</si>
  <si>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</si>
  <si>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</si>
  <si>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</si>
  <si>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</si>
  <si>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</si>
  <si>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</si>
  <si>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</si>
  <si>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</si>
  <si>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</si>
  <si>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</si>
  <si>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</si>
  <si>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</si>
  <si>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</si>
  <si>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</si>
  <si>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</si>
  <si>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</si>
  <si>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</si>
  <si>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</si>
  <si>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</si>
  <si>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</si>
  <si>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</si>
  <si>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</si>
  <si>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</si>
  <si>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</si>
  <si>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</si>
  <si>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</si>
  <si>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</si>
  <si>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</si>
  <si>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</si>
  <si>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</si>
  <si>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</si>
  <si>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</si>
  <si>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</si>
  <si>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</si>
  <si>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</si>
  <si>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</si>
  <si>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</si>
  <si>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</si>
  <si>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</si>
  <si>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</si>
  <si>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</si>
  <si>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</si>
  <si>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</si>
  <si>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</si>
  <si>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</si>
  <si>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</si>
  <si>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</si>
  <si>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</si>
  <si>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</si>
  <si>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</si>
  <si>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</si>
  <si>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</si>
  <si>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</si>
  <si>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</si>
  <si>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</si>
  <si>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</si>
  <si>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</si>
  <si>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</si>
  <si>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</si>
  <si>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</si>
  <si>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</si>
  <si>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</si>
  <si>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</si>
  <si>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</si>
  <si>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</si>
  <si>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</si>
  <si>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</si>
  <si>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</si>
  <si>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</si>
  <si>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</si>
  <si>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</si>
  <si>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</si>
  <si>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</si>
  <si>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</si>
  <si>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</si>
  <si>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</si>
  <si>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</si>
  <si>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</si>
  <si>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</si>
  <si>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</si>
  <si>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</si>
  <si>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</si>
  <si>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</si>
  <si>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</si>
  <si>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</si>
  <si>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</si>
  <si>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</si>
  <si>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</si>
  <si>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</si>
  <si>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</si>
  <si>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</si>
  <si>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</si>
  <si>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</si>
  <si>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</si>
  <si>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</si>
  <si>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</si>
  <si>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</si>
  <si>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</si>
  <si>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</si>
  <si>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</si>
  <si>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</si>
  <si>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</si>
  <si>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</si>
  <si>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</si>
  <si>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</si>
  <si>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</si>
  <si>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</si>
  <si>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</si>
  <si>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</si>
  <si>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</si>
  <si>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</si>
  <si>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</si>
  <si>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</si>
  <si>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</si>
  <si>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</si>
  <si>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</si>
  <si>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</si>
  <si>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</si>
  <si>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</si>
  <si>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</si>
  <si>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</si>
  <si>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</si>
  <si>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</si>
  <si>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</si>
  <si>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</si>
  <si>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</si>
  <si>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</si>
  <si>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</si>
  <si>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</si>
  <si>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</si>
  <si>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</si>
  <si>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</si>
  <si>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</si>
  <si>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</si>
  <si>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</si>
  <si>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</si>
  <si>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</si>
  <si>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</si>
  <si>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</si>
  <si>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</si>
  <si>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</si>
  <si>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</si>
  <si>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</si>
  <si>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</si>
  <si>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</si>
  <si>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</si>
  <si>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</si>
  <si>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</si>
  <si>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</si>
  <si>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</si>
  <si>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</si>
  <si>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</si>
  <si>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</si>
  <si>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</si>
  <si>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</si>
  <si>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</si>
  <si>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</si>
  <si>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</si>
  <si>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</si>
  <si>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</si>
  <si>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</si>
  <si>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</si>
  <si>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</si>
  <si>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</si>
  <si>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</si>
  <si>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</si>
  <si>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</si>
  <si>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</si>
  <si>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</si>
  <si>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</si>
  <si>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</si>
  <si>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</si>
  <si>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</si>
  <si>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</si>
  <si>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</si>
  <si>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</si>
  <si>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</si>
  <si>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</si>
  <si>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</si>
  <si>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</si>
  <si>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</si>
  <si>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</si>
  <si>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</si>
  <si>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</si>
  <si>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</si>
  <si>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</si>
  <si>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</si>
  <si>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</si>
  <si>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</si>
  <si>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</si>
  <si>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</si>
  <si>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</si>
  <si>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</si>
  <si>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</si>
  <si>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</si>
  <si>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</si>
  <si>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</si>
  <si>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</si>
  <si>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</si>
  <si>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</si>
  <si>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</si>
  <si>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</si>
  <si>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</si>
  <si>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</si>
  <si>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</si>
  <si>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</si>
  <si>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</si>
  <si>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</si>
  <si>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</si>
  <si>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</si>
  <si>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</si>
  <si>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</si>
  <si>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</si>
  <si>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</si>
  <si>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</si>
  <si>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</si>
  <si>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</si>
  <si>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</si>
  <si>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</si>
  <si>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</si>
  <si>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</si>
  <si>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</si>
  <si>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</si>
  <si>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</si>
  <si>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</si>
  <si>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</si>
  <si>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</si>
  <si>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</si>
  <si>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</si>
  <si>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</si>
  <si>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</si>
  <si>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</si>
  <si>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</si>
  <si>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</si>
  <si>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</si>
  <si>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</si>
  <si>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</si>
  <si>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</si>
  <si>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</si>
  <si>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</si>
  <si>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</si>
  <si>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</si>
  <si>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</si>
  <si>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</si>
  <si>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</si>
  <si>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</si>
  <si>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</si>
  <si>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</si>
  <si>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</si>
  <si>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</si>
  <si>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</si>
  <si>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</si>
  <si>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</si>
  <si>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</si>
  <si>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</si>
  <si>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</si>
  <si>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</si>
  <si>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</si>
  <si>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</si>
  <si>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</si>
  <si>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</si>
  <si>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</si>
  <si>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</si>
  <si>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</si>
  <si>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</si>
  <si>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</si>
  <si>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</si>
  <si>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</si>
  <si>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</si>
  <si>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</si>
  <si>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</si>
  <si>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</si>
  <si>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</si>
  <si>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</si>
  <si>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</si>
  <si>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</si>
  <si>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</si>
  <si>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</si>
  <si>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</si>
  <si>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</si>
  <si>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</si>
  <si>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</si>
  <si>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</si>
  <si>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</si>
  <si>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</si>
  <si>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</si>
  <si>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</si>
  <si>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</si>
  <si>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</si>
  <si>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</si>
  <si>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</si>
  <si>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</si>
  <si>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</si>
  <si>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</si>
  <si>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</si>
  <si>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</si>
  <si>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</si>
  <si>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</si>
  <si>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</si>
  <si>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</si>
  <si>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</si>
  <si>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</si>
  <si>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</si>
  <si>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</si>
  <si>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</si>
  <si>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</si>
  <si>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</si>
  <si>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</si>
  <si>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</si>
  <si>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</si>
  <si>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</si>
  <si>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</si>
  <si>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</si>
  <si>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</si>
  <si>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</si>
  <si>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</si>
  <si>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</si>
  <si>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</si>
  <si>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</si>
  <si>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</si>
  <si>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</si>
  <si>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</si>
  <si>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</si>
  <si>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</si>
  <si>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</si>
  <si>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</si>
  <si>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</si>
  <si>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</si>
  <si>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</si>
  <si>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</si>
  <si>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</si>
  <si>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</si>
  <si>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</si>
  <si>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</si>
  <si>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</si>
  <si>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</si>
  <si>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</si>
  <si>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</si>
  <si>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</si>
  <si>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</si>
  <si>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</si>
  <si>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</si>
  <si>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</si>
  <si>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</si>
  <si>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</si>
  <si>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</si>
  <si>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</si>
  <si>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</si>
  <si>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</si>
  <si>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</si>
  <si>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</si>
  <si>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</si>
  <si>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</si>
  <si>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</si>
  <si>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</si>
  <si>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</si>
  <si>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</si>
  <si>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</si>
  <si>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</si>
  <si>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</si>
  <si>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</si>
  <si>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</si>
  <si>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</si>
  <si>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</si>
  <si>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</si>
  <si>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</si>
  <si>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</si>
  <si>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</si>
  <si>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</si>
  <si>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</si>
  <si>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</si>
  <si>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</si>
  <si>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</si>
  <si>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</si>
  <si>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</si>
  <si>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</si>
  <si>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</si>
  <si>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</si>
  <si>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</si>
  <si>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</si>
  <si>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</si>
  <si>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</si>
  <si>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</si>
  <si>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</si>
  <si>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</si>
  <si>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</si>
  <si>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</si>
  <si>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</si>
  <si>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</si>
  <si>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</si>
  <si>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</si>
  <si>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</si>
  <si>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</si>
  <si>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</si>
  <si>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</si>
  <si>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</si>
  <si>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</si>
  <si>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</si>
  <si>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</si>
  <si>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</si>
  <si>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</si>
  <si>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</si>
  <si>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</si>
  <si>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</si>
  <si>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</si>
  <si>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</si>
  <si>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</si>
  <si>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</si>
  <si>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</si>
  <si>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</si>
  <si>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</si>
  <si>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</si>
  <si>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</si>
  <si>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</si>
  <si>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</si>
  <si>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</si>
  <si>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</si>
  <si>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</si>
  <si>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</si>
  <si>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</si>
  <si>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</si>
  <si>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</si>
  <si>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</si>
  <si>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</si>
  <si>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</si>
  <si>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</si>
  <si>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</si>
  <si>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</si>
  <si>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</si>
  <si>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</si>
  <si>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</si>
  <si>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</si>
  <si>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</si>
  <si>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</si>
  <si>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</si>
  <si>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</si>
  <si>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</si>
  <si>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</si>
  <si>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</si>
  <si>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</si>
  <si>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</si>
  <si>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</si>
  <si>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</si>
  <si>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</si>
  <si>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</si>
  <si>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</si>
  <si>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</si>
  <si>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</si>
  <si>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</si>
  <si>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</si>
  <si>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</si>
  <si>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</si>
  <si>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</si>
  <si>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</si>
  <si>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</si>
  <si>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</si>
  <si>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</si>
  <si>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</si>
  <si>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</si>
  <si>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</si>
  <si>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</si>
  <si>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</si>
  <si>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</si>
  <si>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</si>
  <si>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</si>
  <si>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</si>
  <si>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</si>
  <si>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</si>
  <si>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</si>
  <si>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</si>
  <si>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</si>
  <si>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</si>
  <si>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</si>
  <si>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</si>
  <si>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</si>
  <si>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</si>
  <si>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</si>
  <si>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</si>
  <si>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</si>
  <si>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</si>
  <si>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</si>
  <si>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</si>
  <si>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</si>
  <si>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</si>
  <si>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</si>
  <si>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</si>
  <si>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</si>
  <si>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</si>
  <si>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</si>
  <si>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</si>
  <si>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</si>
  <si>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</si>
  <si>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</si>
  <si>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</si>
  <si>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</si>
  <si>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</si>
  <si>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</si>
  <si>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</si>
  <si>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</si>
  <si>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</si>
  <si>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</si>
  <si>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</si>
  <si>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</si>
  <si>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</si>
  <si>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</si>
  <si>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</si>
  <si>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</si>
  <si>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</si>
  <si>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</si>
  <si>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</si>
  <si>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</si>
  <si>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</si>
  <si>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</si>
  <si>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</si>
  <si>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</si>
  <si>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</si>
  <si>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</si>
  <si>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</si>
  <si>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</si>
  <si>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</si>
  <si>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</si>
  <si>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</si>
  <si>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</si>
  <si>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</si>
  <si>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</si>
  <si>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</si>
  <si>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</si>
  <si>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</si>
  <si>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</si>
  <si>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</si>
  <si>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</si>
  <si>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</si>
  <si>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</si>
  <si>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</si>
  <si>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</si>
  <si>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</si>
  <si>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</si>
  <si>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</si>
  <si>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</si>
  <si>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</si>
  <si>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</si>
  <si>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</si>
  <si>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</si>
  <si>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</si>
  <si>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</si>
  <si>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</si>
  <si>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</si>
  <si>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</si>
  <si>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</si>
  <si>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</si>
  <si>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</si>
  <si>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</si>
  <si>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</si>
  <si>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</si>
  <si>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</si>
  <si>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</si>
  <si>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</si>
  <si>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</si>
  <si>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</si>
  <si>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</si>
  <si>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</si>
  <si>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</si>
  <si>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</si>
  <si>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</si>
  <si>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</si>
  <si>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</si>
  <si>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</si>
  <si>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</si>
  <si>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</si>
  <si>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</si>
  <si>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</si>
  <si>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</si>
  <si>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</si>
  <si>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</si>
  <si>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</si>
  <si>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</si>
  <si>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</si>
  <si>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</si>
  <si>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</si>
  <si>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</si>
  <si>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</si>
  <si>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</si>
  <si>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</si>
  <si>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</si>
  <si>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</si>
  <si>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</si>
  <si>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</si>
  <si>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</si>
  <si>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</si>
  <si>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</si>
  <si>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</si>
  <si>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</si>
  <si>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</si>
  <si>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</si>
  <si>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</si>
  <si>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</si>
  <si>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</si>
  <si>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</si>
  <si>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</si>
  <si>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</si>
  <si>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</si>
  <si>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</si>
  <si>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</si>
  <si>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</si>
  <si>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</si>
  <si>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</si>
  <si>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</si>
  <si>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</si>
  <si>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</si>
  <si>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</si>
  <si>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</si>
  <si>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</si>
  <si>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</si>
  <si>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</si>
  <si>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</si>
  <si>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</si>
  <si>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</si>
  <si>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</si>
  <si>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</si>
  <si>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</si>
  <si>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</si>
  <si>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</si>
  <si>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</si>
  <si>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</si>
  <si>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</si>
  <si>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</si>
  <si>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</si>
  <si>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</si>
  <si>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</si>
  <si>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</si>
  <si>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</si>
  <si>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</si>
  <si>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</si>
  <si>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</si>
  <si>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</si>
  <si>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</si>
  <si>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</si>
  <si>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</si>
  <si>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</si>
  <si>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</si>
  <si>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</si>
  <si>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</si>
  <si>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</si>
  <si>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</si>
  <si>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</si>
  <si>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</si>
  <si>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</si>
  <si>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</si>
  <si>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</si>
  <si>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</si>
  <si>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</si>
  <si>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</si>
  <si>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</si>
  <si>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</si>
  <si>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</si>
  <si>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</si>
  <si>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</si>
  <si>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</si>
  <si>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</si>
  <si>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</si>
  <si>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</si>
  <si>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</si>
  <si>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</si>
  <si>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</si>
  <si>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</si>
  <si>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</si>
  <si>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</si>
  <si>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</si>
  <si>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</si>
  <si>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</si>
  <si>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</si>
  <si>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</si>
  <si>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</si>
  <si>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</si>
  <si>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</si>
  <si>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</si>
  <si>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</si>
  <si>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</si>
  <si>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</si>
  <si>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</si>
  <si>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</si>
  <si>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</si>
  <si>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</si>
  <si>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</si>
  <si>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</si>
  <si>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</si>
  <si>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</si>
  <si>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</si>
  <si>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</si>
  <si>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</si>
  <si>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</si>
  <si>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</si>
  <si>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</si>
  <si>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</si>
  <si>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</si>
  <si>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</si>
  <si>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</si>
  <si>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</si>
  <si>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</si>
  <si>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</si>
  <si>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</si>
  <si>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</si>
  <si>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</si>
  <si>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</si>
  <si>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</si>
  <si>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</si>
  <si>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</si>
  <si>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</si>
  <si>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</si>
  <si>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</si>
  <si>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</si>
  <si>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</si>
  <si>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</si>
  <si>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</si>
  <si>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</si>
  <si>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</si>
  <si>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</si>
  <si>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</si>
  <si>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</si>
  <si>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</si>
  <si>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</si>
  <si>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</si>
  <si>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</si>
  <si>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</si>
  <si>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</si>
  <si>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</si>
  <si>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</si>
  <si>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</si>
  <si>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</si>
  <si>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</si>
  <si>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</si>
  <si>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</si>
  <si>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</si>
  <si>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</si>
  <si>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</si>
  <si>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</si>
  <si>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</si>
  <si>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</si>
  <si>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</si>
  <si>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</si>
  <si>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</si>
  <si>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</si>
  <si>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</si>
  <si>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</si>
  <si>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</si>
  <si>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</si>
  <si>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</si>
  <si>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</si>
  <si>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</si>
  <si>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</si>
  <si>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</si>
  <si>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</si>
  <si>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</si>
  <si>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</si>
  <si>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</si>
  <si>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</si>
  <si>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</si>
  <si>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</si>
  <si>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</si>
  <si>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</si>
  <si>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</si>
  <si>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</si>
  <si>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</si>
  <si>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</si>
  <si>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</si>
  <si>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</si>
  <si>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</si>
  <si>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</si>
  <si>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</si>
  <si>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</si>
  <si>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</si>
  <si>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</si>
  <si>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</si>
  <si>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</si>
  <si>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</si>
  <si>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</si>
  <si>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</si>
  <si>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</si>
  <si>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</si>
  <si>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</si>
  <si>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</si>
  <si>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</si>
  <si>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</si>
  <si>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</si>
  <si>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</si>
  <si>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</si>
  <si>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</si>
  <si>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</si>
  <si>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</si>
  <si>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</si>
  <si>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</si>
  <si>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</si>
  <si>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</si>
  <si>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</si>
  <si>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</si>
  <si>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</si>
  <si>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</si>
  <si>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</si>
  <si>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</si>
  <si>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</si>
  <si>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</si>
  <si>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</si>
  <si>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</si>
  <si>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</si>
  <si>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</si>
  <si>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</si>
  <si>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</si>
  <si>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</si>
  <si>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</si>
  <si>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</si>
  <si>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</si>
  <si>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</si>
  <si>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</si>
  <si>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</si>
  <si>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</si>
  <si>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</si>
  <si>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</si>
  <si>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</si>
  <si>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</si>
  <si>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</si>
  <si>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</si>
  <si>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</si>
  <si>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</si>
  <si>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</si>
  <si>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</si>
  <si>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</si>
  <si>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</si>
  <si>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</si>
  <si>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</si>
  <si>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</si>
  <si>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</si>
  <si>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</si>
  <si>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</si>
  <si>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</si>
  <si>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</si>
  <si>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</si>
  <si>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</si>
  <si>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</si>
  <si>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</si>
  <si>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</si>
  <si>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</si>
  <si>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</si>
  <si>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</si>
  <si>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</si>
  <si>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</si>
  <si>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</si>
  <si>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</si>
  <si>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</si>
  <si>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</si>
  <si>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</si>
  <si>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</si>
  <si>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</si>
  <si>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</si>
  <si>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</si>
  <si>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</si>
  <si>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</si>
  <si>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</si>
  <si>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</si>
  <si>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</si>
  <si>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</si>
  <si>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</si>
  <si>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</si>
  <si>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</si>
  <si>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</si>
  <si>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</si>
  <si>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</si>
  <si>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</si>
  <si>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</si>
  <si>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</si>
  <si>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</si>
  <si>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</si>
  <si>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</si>
  <si>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</si>
  <si>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</si>
  <si>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</si>
  <si>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</si>
  <si>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</si>
  <si>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</si>
  <si>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</si>
  <si>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</si>
  <si>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</si>
  <si>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</si>
  <si>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</si>
  <si>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</si>
  <si>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</si>
  <si>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</si>
  <si>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</si>
  <si>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</si>
  <si>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</si>
  <si>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</si>
  <si>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</si>
  <si>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</si>
  <si>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</si>
  <si>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</si>
  <si>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</si>
  <si>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</si>
  <si>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</si>
  <si>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</si>
  <si>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</si>
  <si>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</si>
  <si>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</si>
  <si>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</si>
  <si>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</si>
  <si>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</si>
  <si>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</si>
  <si>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</si>
  <si>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</si>
  <si>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</si>
  <si>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</si>
  <si>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</si>
  <si>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</si>
  <si>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</si>
  <si>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</si>
  <si>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</si>
  <si>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</si>
  <si>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</si>
  <si>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</si>
  <si>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</si>
  <si>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</si>
  <si>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</si>
  <si>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</si>
  <si>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</si>
  <si>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</si>
  <si>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</si>
  <si>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</si>
  <si>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</si>
  <si>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</si>
  <si>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</si>
  <si>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</si>
  <si>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</si>
  <si>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</si>
  <si>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</si>
  <si>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</si>
  <si>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</si>
  <si>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</si>
  <si>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</si>
  <si>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</si>
  <si>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</si>
  <si>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</si>
  <si>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</si>
  <si>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</si>
  <si>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</si>
  <si>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</si>
  <si>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</si>
  <si>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</si>
  <si>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</si>
  <si>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</si>
  <si>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</si>
  <si>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</si>
  <si>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</si>
  <si>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</si>
  <si>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</si>
  <si>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</si>
  <si>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</si>
  <si>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</si>
  <si>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</si>
  <si>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</si>
  <si>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</si>
  <si>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</si>
  <si>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</si>
  <si>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</si>
  <si>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</si>
  <si>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</si>
  <si>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</si>
  <si>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</si>
  <si>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</si>
  <si>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</si>
  <si>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</si>
  <si>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</si>
  <si>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</si>
  <si>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</si>
  <si>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</si>
  <si>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</si>
  <si>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</si>
  <si>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</si>
  <si>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</si>
  <si>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</si>
  <si>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</si>
  <si>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</si>
  <si>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</si>
  <si>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</si>
  <si>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</si>
  <si>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</si>
  <si>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</si>
  <si>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</si>
  <si>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</si>
  <si>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</si>
  <si>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</si>
  <si>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</si>
  <si>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</si>
  <si>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</si>
  <si>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</si>
  <si>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</si>
  <si>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</si>
  <si>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</si>
  <si>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</si>
  <si>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</si>
  <si>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</si>
  <si>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</si>
  <si>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</si>
  <si>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</si>
  <si>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</si>
  <si>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</si>
  <si>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</si>
  <si>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</si>
  <si>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</si>
  <si>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</si>
  <si>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</si>
  <si>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</si>
  <si>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</si>
  <si>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</si>
  <si>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</si>
  <si>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</si>
  <si>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</si>
  <si>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</si>
  <si>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</si>
  <si>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</si>
  <si>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</si>
  <si>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</si>
  <si>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</si>
  <si>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</si>
  <si>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</si>
  <si>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</si>
  <si>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</si>
  <si>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</si>
  <si>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</si>
  <si>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</si>
  <si>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</si>
  <si>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</si>
  <si>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</si>
  <si>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</si>
  <si>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</si>
  <si>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</si>
  <si>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</si>
  <si>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</si>
  <si>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</si>
  <si>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</si>
  <si>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</si>
  <si>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</si>
  <si>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</si>
  <si>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</si>
  <si>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</si>
  <si>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</si>
  <si>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</si>
  <si>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</si>
  <si>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</si>
  <si>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</si>
  <si>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</si>
  <si>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</si>
  <si>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</si>
  <si>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</si>
  <si>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</si>
  <si>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</si>
  <si>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</si>
  <si>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</si>
  <si>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</si>
  <si>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</si>
  <si>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</si>
  <si>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</si>
  <si>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</si>
  <si>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</si>
  <si>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</si>
  <si>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</si>
  <si>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</si>
  <si>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</si>
  <si>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</si>
  <si>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</si>
  <si>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</si>
  <si>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</si>
  <si>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</si>
  <si>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</si>
  <si>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</si>
  <si>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</si>
  <si>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</si>
  <si>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</si>
  <si>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</si>
  <si>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</si>
  <si>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</si>
  <si>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</si>
  <si>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</si>
  <si>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</si>
  <si>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</si>
  <si>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</si>
  <si>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</si>
  <si>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</si>
  <si>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</si>
  <si>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</si>
  <si>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</si>
  <si>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</si>
  <si>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</si>
  <si>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</si>
  <si>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</si>
  <si>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</si>
  <si>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</si>
  <si>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</si>
  <si>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</si>
  <si>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</si>
  <si>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</si>
  <si>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</si>
  <si>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</si>
  <si>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</si>
  <si>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</si>
  <si>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</si>
  <si>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</si>
  <si>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</si>
  <si>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</si>
  <si>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</si>
  <si>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</si>
  <si>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</si>
  <si>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</si>
  <si>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</si>
  <si>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</si>
  <si>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</si>
  <si>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</si>
  <si>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</si>
  <si>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</si>
  <si>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</si>
  <si>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</si>
  <si>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</si>
  <si>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</si>
  <si>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</si>
  <si>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</si>
  <si>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</si>
  <si>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</si>
  <si>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</si>
  <si>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</si>
  <si>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</si>
  <si>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</si>
  <si>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</si>
  <si>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</si>
  <si>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</si>
  <si>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</si>
  <si>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</si>
  <si>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</si>
  <si>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</si>
  <si>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</si>
  <si>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</si>
  <si>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</si>
  <si>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</si>
  <si>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</si>
  <si>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</si>
  <si>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</si>
  <si>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</si>
  <si>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</si>
  <si>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</si>
  <si>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</si>
  <si>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</si>
  <si>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</si>
  <si>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</si>
  <si>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</si>
  <si>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</si>
  <si>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</si>
  <si>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</si>
  <si>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</si>
  <si>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</si>
  <si>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</si>
  <si>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</si>
  <si>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</si>
  <si>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</si>
  <si>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</si>
  <si>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</si>
  <si>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</si>
  <si>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</si>
  <si>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</si>
  <si>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</si>
  <si>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</si>
  <si>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</si>
  <si>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</si>
  <si>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</si>
  <si>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</si>
  <si>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</si>
  <si>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</si>
  <si>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</si>
  <si>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</si>
  <si>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</si>
  <si>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</si>
  <si>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</si>
  <si>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</si>
  <si>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</si>
  <si>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</si>
  <si>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</si>
  <si>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</si>
  <si>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</si>
  <si>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</si>
  <si>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</si>
  <si>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</si>
  <si>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</si>
  <si>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</si>
  <si>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</si>
  <si>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</si>
  <si>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</si>
  <si>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</si>
  <si>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</si>
  <si>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</si>
  <si>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</si>
  <si>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</si>
  <si>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</si>
  <si>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</si>
  <si>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</si>
  <si>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</si>
  <si>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</si>
  <si>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</si>
  <si>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</si>
  <si>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</si>
  <si>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</si>
  <si>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</si>
  <si>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</si>
  <si>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</si>
  <si>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</si>
  <si>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</si>
  <si>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</si>
  <si>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</si>
  <si>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</si>
  <si>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</si>
  <si>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</si>
  <si>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</si>
  <si>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</si>
  <si>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</si>
  <si>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</si>
  <si>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</si>
  <si>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</si>
  <si>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</si>
  <si>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</si>
  <si>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</si>
  <si>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</si>
  <si>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</si>
  <si>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</si>
  <si>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</si>
  <si>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</si>
  <si>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</si>
  <si>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</si>
  <si>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</si>
  <si>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</si>
  <si>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</si>
  <si>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</si>
  <si>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</si>
  <si>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</si>
  <si>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</si>
  <si>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</si>
  <si>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</si>
  <si>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</si>
  <si>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</si>
  <si>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</si>
  <si>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</si>
  <si>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</si>
  <si>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</si>
  <si>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</si>
  <si>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</si>
  <si>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</si>
  <si>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</si>
  <si>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</si>
  <si>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</si>
  <si>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</si>
  <si>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</si>
  <si>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</si>
  <si>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</si>
  <si>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</si>
  <si>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</si>
  <si>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</si>
  <si>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</si>
  <si>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</si>
  <si>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</si>
  <si>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</si>
  <si>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</si>
  <si>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</si>
  <si>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</si>
  <si>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</si>
  <si>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</si>
  <si>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</si>
  <si>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</si>
  <si>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</si>
  <si>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</si>
  <si>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</si>
  <si>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</si>
  <si>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</si>
  <si>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</si>
  <si>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</si>
  <si>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</si>
  <si>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</si>
  <si>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</si>
  <si>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</si>
  <si>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</si>
  <si>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</si>
  <si>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</si>
  <si>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</si>
  <si>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</si>
  <si>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</si>
  <si>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</si>
  <si>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</si>
  <si>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</si>
  <si>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</si>
  <si>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</si>
  <si>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</si>
  <si>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</si>
  <si>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</si>
  <si>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</si>
  <si>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</si>
  <si>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</si>
  <si>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</si>
  <si>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</si>
  <si>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</si>
  <si>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</si>
  <si>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</si>
  <si>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</si>
  <si>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</si>
  <si>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</si>
  <si>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</si>
  <si>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</si>
  <si>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</si>
  <si>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</si>
  <si>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</si>
  <si>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</si>
  <si>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</si>
  <si>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</si>
  <si>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</si>
  <si>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</si>
  <si>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</si>
  <si>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</si>
  <si>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</si>
  <si>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</si>
  <si>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</si>
  <si>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</si>
  <si>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</si>
  <si>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</si>
  <si>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</si>
  <si>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</si>
  <si>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</si>
  <si>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</si>
  <si>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</si>
  <si>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</si>
  <si>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</si>
  <si>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</si>
  <si>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</si>
  <si>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</si>
  <si>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</si>
  <si>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</si>
  <si>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</si>
  <si>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</si>
  <si>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</si>
  <si>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</si>
  <si>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</si>
  <si>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</si>
  <si>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</si>
  <si>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</si>
  <si>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</si>
  <si>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</si>
  <si>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</si>
  <si>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</si>
  <si>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</si>
  <si>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</si>
  <si>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</si>
  <si>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</si>
  <si>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</si>
  <si>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</si>
  <si>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</si>
  <si>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</si>
  <si>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</si>
  <si>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</si>
  <si>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</si>
  <si>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</si>
  <si>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</si>
  <si>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</si>
  <si>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</si>
  <si>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</si>
  <si>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</si>
  <si>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</si>
  <si>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</si>
  <si>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</si>
  <si>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</si>
  <si>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</si>
  <si>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</si>
  <si>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</si>
  <si>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</si>
  <si>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</si>
  <si>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</si>
  <si>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</si>
  <si>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</si>
  <si>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</si>
  <si>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</si>
  <si>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</si>
  <si>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</si>
  <si>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</si>
  <si>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</si>
  <si>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</si>
  <si>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</si>
  <si>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</si>
  <si>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</si>
  <si>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</si>
  <si>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</si>
  <si>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</si>
  <si>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</si>
  <si>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</si>
  <si>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</si>
  <si>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</si>
  <si>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</si>
  <si>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</si>
  <si>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</si>
  <si>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</si>
  <si>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</si>
  <si>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</si>
  <si>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</si>
  <si>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</si>
  <si>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</si>
  <si>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</si>
  <si>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</si>
  <si>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</si>
  <si>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</si>
  <si>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</si>
  <si>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</si>
  <si>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</si>
  <si>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</si>
  <si>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</si>
  <si>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</si>
  <si>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</si>
  <si>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</si>
  <si>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</si>
  <si>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</si>
  <si>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</si>
  <si>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</si>
  <si>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</si>
  <si>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</si>
  <si>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</si>
  <si>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</si>
  <si>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</si>
  <si>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</si>
  <si>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</si>
  <si>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</si>
  <si>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</si>
  <si>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</si>
  <si>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</si>
  <si>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</si>
  <si>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</si>
  <si>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</si>
  <si>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</si>
  <si>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</si>
  <si>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</si>
  <si>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</si>
  <si>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</si>
  <si>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</si>
  <si>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</si>
  <si>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</si>
  <si>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</si>
  <si>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</si>
  <si>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</si>
  <si>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</si>
  <si>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</si>
  <si>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</si>
  <si>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</si>
  <si>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</si>
  <si>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</si>
  <si>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</si>
  <si>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</si>
  <si>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</si>
  <si>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</si>
  <si>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</si>
  <si>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</si>
  <si>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</si>
  <si>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</si>
  <si>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</si>
  <si>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</si>
  <si>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</si>
  <si>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</si>
  <si>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</si>
  <si>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</si>
  <si>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</si>
  <si>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</si>
  <si>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</si>
  <si>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</si>
  <si>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</si>
  <si>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</si>
  <si>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</si>
  <si>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</si>
  <si>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</si>
  <si>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</si>
  <si>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</si>
  <si>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</si>
  <si>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</si>
  <si>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</si>
  <si>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</si>
  <si>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</si>
  <si>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</si>
  <si>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</si>
  <si>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</si>
  <si>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</si>
  <si>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</si>
  <si>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</si>
  <si>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</si>
  <si>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</si>
  <si>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</si>
  <si>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</si>
  <si>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</si>
  <si>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</si>
  <si>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</si>
  <si>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</si>
  <si>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</si>
  <si>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</si>
  <si>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</si>
  <si>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</si>
  <si>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</si>
  <si>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</si>
  <si>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</si>
  <si>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</si>
  <si>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</si>
  <si>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</si>
  <si>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</si>
  <si>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</si>
  <si>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</si>
  <si>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</si>
  <si>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</si>
  <si>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</si>
  <si>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</si>
  <si>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</si>
  <si>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</si>
  <si>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</si>
  <si>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</si>
  <si>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</si>
  <si>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</si>
  <si>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</si>
  <si>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</si>
  <si>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</si>
  <si>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</si>
  <si>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</si>
  <si>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</si>
  <si>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</si>
  <si>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</si>
  <si>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</si>
  <si>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</si>
  <si>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</si>
  <si>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</si>
  <si>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</si>
  <si>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</si>
  <si>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</si>
  <si>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</si>
  <si>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</si>
  <si>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</si>
  <si>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</si>
  <si>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</si>
  <si>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</si>
  <si>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</si>
  <si>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</si>
  <si>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</si>
  <si>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</si>
  <si>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</si>
  <si>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</si>
  <si>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</si>
  <si>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</si>
  <si>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</si>
  <si>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</si>
  <si>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</si>
  <si>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</si>
  <si>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</si>
  <si>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</si>
  <si>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</si>
  <si>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</si>
  <si>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</si>
  <si>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</si>
  <si>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</si>
  <si>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</si>
  <si>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</si>
  <si>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</si>
  <si>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</si>
  <si>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</si>
  <si>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</si>
  <si>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</si>
  <si>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</si>
  <si>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</si>
  <si>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</si>
  <si>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</si>
  <si>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</si>
  <si>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</si>
  <si>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</si>
  <si>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</si>
  <si>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</si>
  <si>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</si>
  <si>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</si>
  <si>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</si>
  <si>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</si>
  <si>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</si>
  <si>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</si>
  <si>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</si>
  <si>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</si>
  <si>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</si>
  <si>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</si>
  <si>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</si>
  <si>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</si>
  <si>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</si>
  <si>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</si>
  <si>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</si>
  <si>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</si>
  <si>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</si>
  <si>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</si>
  <si>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</si>
  <si>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</si>
  <si>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</si>
  <si>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</si>
  <si>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</si>
  <si>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</si>
  <si>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</si>
  <si>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</si>
  <si>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</si>
  <si>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</si>
  <si>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</si>
  <si>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</si>
  <si>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</si>
  <si>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</si>
  <si>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</si>
  <si>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</si>
  <si>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</si>
  <si>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</si>
  <si>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</si>
  <si>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</si>
  <si>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</si>
  <si>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</si>
  <si>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</si>
  <si>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</si>
  <si>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</si>
  <si>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</si>
  <si>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</si>
  <si>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</si>
  <si>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</si>
  <si>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</si>
  <si>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</si>
  <si>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</si>
  <si>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</si>
  <si>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</si>
  <si>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</si>
  <si>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</si>
  <si>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</si>
  <si>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</si>
  <si>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</si>
  <si>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</si>
  <si>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</si>
  <si>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</si>
  <si>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</si>
  <si>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</si>
  <si>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</si>
  <si>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</si>
  <si>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</si>
  <si>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</si>
  <si>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</si>
  <si>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</si>
  <si>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</si>
  <si>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</si>
  <si>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</si>
  <si>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</si>
  <si>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</si>
  <si>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</si>
  <si>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</si>
  <si>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</si>
  <si>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</si>
  <si>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</si>
  <si>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</si>
  <si>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</si>
  <si>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</si>
  <si>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</si>
  <si>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</si>
  <si>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</si>
  <si>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</si>
  <si>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</si>
  <si>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</si>
  <si>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</si>
  <si>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</si>
  <si>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</si>
  <si>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</si>
  <si>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</si>
  <si>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</si>
  <si>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</si>
  <si>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</si>
  <si>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</si>
  <si>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</si>
  <si>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</si>
  <si>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</si>
  <si>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</si>
  <si>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</si>
  <si>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</si>
  <si>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</si>
  <si>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</si>
  <si>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</si>
  <si>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</si>
  <si>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</si>
  <si>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</si>
  <si>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</si>
  <si>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</si>
  <si>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</si>
  <si>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</si>
  <si>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</si>
  <si>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</si>
  <si>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</si>
  <si>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</si>
  <si>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</si>
  <si>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</si>
  <si>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</si>
  <si>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</si>
  <si>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</si>
  <si>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</si>
  <si>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</si>
  <si>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</si>
  <si>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</si>
  <si>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</si>
  <si>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</si>
  <si>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</si>
  <si>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</si>
  <si>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</si>
  <si>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</si>
  <si>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</si>
  <si>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</si>
  <si>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</si>
  <si>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</si>
  <si>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</si>
  <si>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</si>
  <si>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</si>
  <si>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</si>
  <si>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</si>
  <si>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</si>
  <si>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</si>
  <si>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</si>
  <si>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</si>
  <si>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</si>
  <si>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</si>
  <si>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</si>
  <si>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</si>
  <si>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</si>
  <si>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</si>
  <si>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</si>
  <si>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</si>
  <si>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</si>
  <si>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</si>
  <si>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</si>
  <si>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</si>
  <si>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</si>
  <si>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</si>
  <si>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</si>
  <si>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</si>
  <si>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</si>
  <si>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</si>
  <si>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</si>
  <si>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</si>
  <si>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</si>
  <si>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</si>
  <si>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</si>
  <si>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</si>
  <si>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</si>
  <si>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</si>
  <si>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</si>
  <si>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</si>
  <si>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</si>
  <si>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</si>
  <si>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</si>
  <si>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</si>
  <si>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</si>
  <si>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</si>
  <si>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</si>
  <si>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</si>
  <si>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</si>
  <si>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</si>
  <si>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</si>
  <si>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</si>
  <si>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</si>
  <si>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</si>
  <si>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</si>
  <si>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</si>
  <si>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</si>
  <si>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</si>
  <si>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</si>
  <si>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</si>
  <si>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</si>
  <si>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</si>
  <si>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</si>
  <si>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</si>
  <si>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</si>
  <si>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</si>
  <si>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</si>
  <si>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</si>
  <si>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</si>
  <si>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</si>
  <si>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</si>
  <si>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</si>
  <si>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</si>
  <si>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</si>
  <si>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</si>
  <si>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</si>
  <si>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</si>
  <si>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</si>
  <si>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</si>
  <si>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</si>
  <si>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</si>
  <si>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</si>
  <si>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</si>
  <si>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</si>
  <si>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</si>
  <si>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</si>
  <si>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</si>
  <si>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</si>
  <si>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</si>
  <si>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</si>
  <si>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</si>
  <si>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</si>
  <si>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</si>
  <si>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</si>
  <si>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</si>
  <si>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</si>
  <si>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</si>
  <si>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</si>
  <si>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</si>
  <si>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</si>
  <si>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</si>
  <si>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</si>
  <si>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</si>
  <si>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</si>
  <si>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</si>
  <si>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</si>
  <si>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</si>
  <si>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</si>
  <si>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</si>
  <si>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</si>
  <si>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</si>
  <si>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</si>
  <si>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</si>
  <si>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</si>
  <si>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</si>
  <si>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</si>
  <si>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</si>
  <si>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</si>
  <si>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</si>
  <si>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</si>
  <si>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</si>
  <si>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</si>
  <si>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</si>
  <si>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</si>
  <si>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</si>
  <si>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</si>
  <si>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</si>
  <si>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</si>
  <si>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</si>
  <si>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</si>
  <si>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</si>
  <si>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</si>
  <si>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</si>
  <si>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</si>
  <si>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</si>
  <si>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</si>
  <si>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</si>
  <si>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</si>
  <si>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</si>
  <si>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</si>
  <si>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</si>
  <si>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</si>
  <si>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</si>
  <si>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</si>
  <si>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</si>
  <si>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</si>
  <si>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</si>
  <si>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</si>
  <si>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</si>
  <si>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</si>
  <si>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</si>
  <si>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</si>
  <si>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</si>
  <si>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</si>
  <si>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</si>
  <si>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</si>
  <si>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</si>
  <si>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</si>
  <si>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</si>
  <si>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</si>
  <si>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</si>
  <si>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</si>
  <si>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</si>
  <si>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</si>
  <si>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</si>
  <si>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</si>
  <si>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</si>
  <si>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</si>
  <si>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</si>
  <si>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</si>
  <si>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</si>
  <si>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</si>
  <si>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</si>
  <si>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</si>
  <si>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</si>
  <si>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</si>
  <si>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</si>
  <si>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</si>
  <si>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</si>
  <si>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</si>
  <si>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</si>
  <si>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</si>
  <si>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</si>
  <si>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</si>
  <si>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</si>
  <si>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</si>
  <si>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</si>
  <si>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</si>
  <si>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</si>
  <si>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</si>
  <si>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</si>
  <si>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</si>
  <si>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</si>
  <si>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</si>
  <si>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</si>
  <si>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</si>
  <si>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</si>
  <si>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</si>
  <si>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</si>
  <si>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</si>
  <si>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</si>
  <si>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</si>
  <si>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</si>
  <si>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</si>
  <si>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</si>
  <si>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</si>
  <si>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</si>
  <si>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</si>
  <si>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</si>
  <si>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</si>
  <si>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</si>
  <si>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</si>
  <si>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</si>
  <si>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</si>
  <si>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</si>
  <si>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</si>
  <si>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</si>
  <si>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</si>
  <si>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</si>
  <si>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</si>
  <si>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</si>
  <si>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</si>
  <si>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</si>
  <si>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</si>
  <si>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</si>
  <si>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</si>
  <si>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</si>
  <si>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</si>
  <si>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</si>
  <si>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</si>
  <si>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</si>
  <si>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</si>
  <si>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</si>
  <si>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</si>
  <si>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</si>
  <si>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</si>
  <si>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</si>
  <si>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</si>
  <si>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</si>
  <si>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</si>
  <si>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</si>
  <si>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</si>
  <si>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</si>
  <si>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</si>
  <si>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</si>
  <si>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</si>
  <si>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</si>
  <si>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</si>
  <si>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</si>
  <si>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</si>
  <si>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</si>
  <si>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</si>
  <si>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</si>
  <si>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</si>
  <si>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</si>
  <si>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</si>
  <si>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</si>
  <si>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</si>
  <si>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</si>
  <si>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</si>
  <si>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</si>
  <si>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</si>
  <si>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</si>
  <si>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</si>
  <si>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</si>
  <si>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</si>
  <si>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</si>
  <si>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</si>
  <si>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</si>
  <si>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</si>
  <si>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</si>
  <si>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</si>
  <si>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</si>
  <si>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</si>
  <si>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</si>
  <si>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</si>
  <si>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</si>
  <si>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</si>
  <si>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</si>
  <si>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</si>
  <si>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</si>
  <si>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</si>
  <si>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</si>
  <si>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</si>
  <si>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</si>
  <si>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</si>
  <si>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</si>
  <si>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</si>
  <si>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</si>
  <si>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</si>
  <si>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</si>
  <si>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</si>
  <si>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</si>
  <si>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</si>
  <si>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</si>
  <si>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</si>
  <si>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</si>
  <si>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</si>
  <si>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</si>
  <si>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</si>
  <si>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</si>
  <si>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</si>
  <si>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</si>
  <si>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</si>
  <si>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</si>
  <si>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</si>
  <si>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</si>
  <si>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</si>
  <si>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</si>
  <si>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</si>
  <si>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</si>
  <si>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</si>
  <si>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</si>
  <si>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</si>
  <si>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</si>
  <si>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</si>
  <si>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</si>
  <si>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</si>
  <si>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</si>
  <si>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</si>
  <si>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</si>
  <si>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</si>
  <si>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</si>
  <si>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</si>
  <si>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</si>
  <si>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</si>
  <si>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</si>
  <si>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</si>
  <si>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</si>
  <si>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</si>
  <si>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</si>
  <si>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</si>
  <si>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</si>
  <si>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</si>
  <si>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</si>
  <si>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</si>
  <si>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</si>
  <si>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</si>
  <si>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</si>
  <si>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</si>
  <si>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</si>
  <si>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</si>
  <si>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</si>
  <si>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</si>
  <si>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</si>
  <si>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</si>
  <si>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</si>
  <si>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</si>
  <si>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</si>
  <si>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</si>
  <si>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</si>
  <si>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</si>
  <si>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</si>
  <si>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</si>
  <si>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</si>
  <si>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</si>
  <si>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</si>
  <si>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</si>
  <si>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</si>
  <si>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</si>
  <si>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</si>
  <si>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</si>
  <si>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</si>
  <si>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</si>
  <si>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</si>
  <si>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</si>
  <si>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</si>
  <si>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</si>
  <si>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</si>
  <si>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</si>
  <si>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</si>
  <si>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</si>
  <si>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</si>
  <si>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</si>
  <si>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</si>
  <si>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</si>
  <si>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</si>
  <si>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</si>
  <si>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</si>
  <si>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</si>
  <si>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</si>
  <si>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</si>
  <si>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</si>
  <si>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</si>
  <si>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</si>
  <si>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</si>
  <si>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</si>
  <si>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</si>
  <si>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</si>
  <si>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</si>
  <si>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</si>
  <si>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</si>
  <si>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</si>
  <si>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</si>
  <si>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</si>
  <si>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</si>
  <si>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</si>
  <si>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</si>
  <si>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</si>
  <si>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</si>
  <si>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</si>
  <si>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</si>
  <si>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</si>
  <si>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</si>
  <si>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</si>
  <si>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</si>
  <si>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</si>
  <si>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</si>
  <si>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</si>
  <si>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</si>
  <si>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</si>
  <si>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</si>
  <si>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</si>
  <si>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</si>
  <si>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</si>
  <si>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</si>
  <si>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</si>
  <si>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</si>
  <si>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</si>
  <si>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</si>
  <si>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</si>
  <si>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</si>
  <si>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</si>
  <si>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</si>
  <si>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</si>
  <si>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</si>
  <si>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</si>
  <si>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</si>
  <si>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</si>
  <si>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</si>
  <si>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</si>
  <si>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</si>
  <si>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</si>
  <si>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</si>
  <si>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</si>
  <si>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</si>
  <si>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</si>
  <si>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</si>
  <si>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</si>
  <si>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</si>
  <si>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</si>
  <si>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</si>
  <si>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</si>
  <si>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</si>
  <si>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</si>
  <si>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</si>
  <si>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</si>
  <si>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</si>
  <si>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</si>
  <si>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</si>
  <si>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</si>
  <si>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</si>
  <si>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</si>
  <si>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</si>
  <si>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</si>
  <si>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</si>
  <si>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</si>
  <si>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</si>
  <si>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</si>
  <si>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</si>
  <si>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</si>
  <si>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</si>
  <si>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</si>
  <si>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</si>
  <si>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</si>
  <si>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</si>
  <si>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</si>
  <si>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</si>
  <si>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</si>
  <si>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</si>
  <si>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</si>
  <si>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</si>
  <si>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</si>
  <si>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</si>
  <si>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</si>
  <si>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</si>
  <si>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</si>
  <si>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</si>
  <si>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</si>
  <si>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</si>
  <si>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</si>
  <si>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</si>
  <si>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</si>
  <si>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</si>
  <si>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</si>
  <si>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</si>
  <si>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</si>
  <si>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</si>
  <si>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</si>
  <si>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</si>
  <si>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</si>
  <si>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</si>
  <si>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</si>
  <si>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</si>
  <si>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</si>
  <si>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</si>
  <si>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</si>
  <si>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</si>
  <si>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</si>
  <si>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</si>
  <si>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</si>
  <si>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</si>
  <si>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</si>
  <si>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</si>
  <si>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</si>
  <si>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</si>
  <si>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</si>
  <si>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</si>
  <si>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</si>
  <si>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</si>
  <si>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</si>
  <si>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</si>
  <si>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</si>
  <si>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</si>
  <si>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</si>
  <si>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</si>
  <si>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</si>
  <si>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</si>
  <si>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</si>
  <si>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</si>
  <si>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</si>
  <si>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</si>
  <si>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</si>
  <si>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</si>
  <si>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</si>
  <si>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</si>
  <si>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</si>
  <si>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</si>
  <si>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</si>
  <si>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</si>
  <si>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</si>
  <si>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</si>
  <si>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</si>
  <si>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</si>
  <si>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</si>
  <si>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</si>
  <si>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</si>
  <si>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</si>
  <si>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</si>
  <si>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</si>
  <si>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</si>
  <si>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</si>
  <si>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</si>
  <si>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</si>
  <si>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</si>
  <si>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</si>
  <si>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</si>
  <si>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</si>
  <si>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</si>
  <si>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</si>
  <si>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</si>
  <si>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</si>
  <si>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</si>
  <si>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</si>
  <si>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</si>
  <si>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</si>
  <si>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</si>
  <si>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</si>
  <si>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</si>
  <si>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</si>
  <si>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</si>
  <si>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</si>
  <si>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</si>
  <si>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</si>
  <si>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</si>
  <si>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</si>
  <si>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</si>
  <si>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</si>
  <si>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</si>
  <si>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</si>
  <si>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</si>
  <si>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</si>
  <si>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</si>
  <si>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</si>
  <si>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</si>
  <si>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</si>
  <si>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</si>
  <si>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</si>
  <si>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</si>
  <si>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</si>
  <si>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</si>
  <si>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</si>
  <si>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</si>
  <si>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</si>
  <si>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</si>
  <si>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</si>
  <si>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</si>
  <si>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</si>
  <si>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</si>
  <si>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</si>
  <si>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</si>
  <si>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</si>
  <si>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</si>
  <si>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</si>
  <si>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</si>
  <si>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</si>
  <si>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</si>
  <si>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</si>
  <si>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</si>
  <si>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</si>
  <si>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</si>
  <si>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</si>
  <si>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</si>
  <si>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</si>
  <si>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</si>
  <si>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</si>
  <si>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</si>
  <si>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</si>
  <si>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</si>
  <si>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</si>
  <si>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</si>
  <si>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</si>
  <si>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</si>
  <si>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</si>
  <si>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</si>
  <si>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</si>
  <si>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</si>
  <si>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</si>
  <si>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</si>
  <si>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</si>
  <si>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</si>
  <si>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</si>
  <si>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</si>
  <si>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</si>
  <si>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</si>
  <si>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</si>
  <si>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</si>
  <si>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</si>
  <si>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</si>
  <si>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</si>
  <si>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</si>
  <si>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</si>
  <si>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</si>
  <si>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</si>
  <si>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</si>
  <si>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</si>
  <si>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</si>
  <si>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</si>
  <si>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</si>
  <si>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</si>
  <si>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</si>
  <si>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</si>
  <si>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</si>
  <si>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</si>
  <si>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</si>
  <si>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</si>
  <si>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</si>
  <si>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</si>
  <si>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</si>
  <si>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</si>
  <si>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</si>
  <si>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</si>
  <si>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</si>
  <si>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</si>
  <si>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</si>
  <si>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</si>
  <si>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</si>
  <si>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</si>
  <si>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</si>
  <si>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</si>
  <si>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</si>
  <si>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</si>
  <si>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</si>
  <si>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</si>
  <si>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</si>
  <si>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</si>
  <si>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</si>
  <si>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</si>
  <si>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</si>
  <si>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</si>
  <si>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</si>
  <si>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</si>
  <si>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</si>
  <si>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</si>
  <si>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</si>
  <si>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</si>
  <si>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</si>
  <si>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</si>
  <si>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</si>
  <si>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</si>
  <si>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</si>
  <si>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</si>
  <si>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</si>
  <si>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</si>
  <si>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</si>
  <si>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</si>
  <si>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</si>
  <si>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</si>
  <si>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</si>
  <si>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</si>
  <si>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</si>
  <si>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</si>
  <si>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</si>
  <si>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</si>
  <si>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</si>
  <si>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</si>
  <si>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</si>
  <si>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</si>
  <si>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</si>
  <si>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</si>
  <si>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</si>
  <si>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</si>
  <si>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</si>
  <si>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</si>
  <si>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</si>
  <si>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</si>
  <si>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</si>
  <si>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</si>
  <si>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</si>
  <si>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</si>
  <si>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</si>
  <si>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</si>
  <si>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</si>
  <si>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</si>
  <si>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</si>
  <si>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</si>
  <si>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</si>
  <si>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</si>
  <si>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</si>
  <si>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</si>
  <si>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</si>
  <si>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</si>
  <si>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</si>
  <si>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</si>
  <si>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</si>
  <si>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</si>
  <si>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</si>
  <si>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</si>
  <si>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</si>
  <si>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</si>
  <si>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</si>
  <si>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</si>
  <si>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</si>
  <si>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</si>
  <si>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</si>
  <si>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</si>
  <si>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</si>
  <si>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</si>
  <si>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</si>
  <si>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</si>
  <si>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</si>
  <si>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</si>
  <si>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</si>
  <si>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</si>
  <si>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</si>
  <si>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</si>
  <si>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</si>
  <si>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</si>
  <si>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</si>
  <si>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</si>
  <si>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</si>
  <si>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</si>
  <si>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</si>
  <si>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</si>
  <si>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</si>
  <si>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</si>
  <si>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</si>
  <si>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</si>
  <si>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</si>
  <si>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</si>
  <si>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</si>
  <si>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</si>
  <si>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</si>
  <si>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</si>
  <si>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</si>
  <si>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</si>
  <si>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</si>
  <si>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</si>
  <si>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</si>
  <si>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</si>
  <si>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</si>
  <si>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</si>
  <si>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</si>
  <si>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</si>
  <si>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</si>
  <si>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</si>
  <si>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</si>
  <si>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</si>
  <si>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</si>
  <si>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</si>
  <si>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</si>
  <si>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</si>
  <si>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</si>
  <si>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</si>
  <si>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</si>
  <si>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</si>
  <si>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</si>
  <si>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</si>
  <si>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</si>
  <si>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</si>
  <si>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</si>
  <si>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</si>
  <si>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</si>
  <si>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</si>
  <si>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</si>
  <si>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</si>
  <si>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</si>
  <si>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</si>
  <si>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</si>
  <si>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</si>
  <si>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</si>
  <si>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</si>
  <si>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</si>
  <si>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</si>
  <si>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</si>
  <si>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</si>
  <si>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</si>
  <si>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</si>
  <si>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</si>
  <si>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</si>
  <si>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</si>
  <si>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</si>
  <si>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</si>
  <si>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</si>
  <si>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</si>
  <si>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</si>
  <si>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</si>
  <si>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</si>
  <si>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</si>
  <si>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</si>
  <si>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</si>
  <si>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</si>
  <si>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</si>
  <si>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</si>
  <si>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</si>
  <si>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</si>
  <si>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</si>
  <si>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</si>
  <si>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</si>
  <si>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</si>
  <si>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</si>
  <si>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</si>
  <si>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</si>
  <si>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</si>
  <si>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</si>
  <si>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</si>
  <si>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</si>
  <si>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</si>
  <si>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</si>
  <si>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</si>
  <si>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</si>
  <si>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</si>
  <si>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</si>
  <si>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</si>
  <si>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</si>
  <si>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</si>
  <si>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</si>
  <si>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</si>
  <si>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</si>
  <si>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</si>
  <si>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</si>
  <si>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</si>
  <si>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</si>
  <si>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</si>
  <si>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</si>
  <si>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</si>
  <si>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</si>
  <si>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</si>
  <si>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</si>
  <si>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</si>
  <si>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</si>
  <si>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</si>
  <si>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</si>
  <si>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</si>
  <si>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</si>
  <si>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</si>
  <si>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</si>
  <si>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</si>
  <si>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</si>
  <si>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</si>
  <si>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</si>
  <si>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</si>
  <si>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</si>
  <si>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</si>
  <si>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</si>
  <si>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</si>
  <si>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</si>
  <si>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</si>
  <si>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</si>
  <si>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</si>
  <si>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</si>
  <si>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</si>
  <si>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</si>
  <si>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</si>
  <si>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</si>
  <si>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</si>
  <si>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</si>
  <si>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</si>
  <si>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</si>
  <si>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</si>
  <si>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</si>
  <si>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</si>
  <si>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</si>
  <si>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</si>
  <si>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</si>
  <si>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</si>
  <si>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</si>
  <si>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</si>
  <si>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</si>
  <si>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</si>
  <si>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</si>
  <si>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</si>
  <si>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</si>
  <si>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</si>
  <si>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</si>
  <si>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</si>
  <si>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</si>
  <si>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</si>
  <si>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</si>
  <si>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</si>
  <si>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</si>
  <si>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</si>
  <si>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</si>
  <si>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</si>
  <si>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</si>
  <si>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</si>
  <si>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</si>
  <si>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</si>
  <si>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</si>
  <si>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</si>
  <si>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</si>
  <si>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</si>
  <si>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</si>
  <si>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</si>
  <si>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</si>
  <si>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</si>
  <si>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</si>
  <si>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</si>
  <si>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</si>
  <si>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</si>
  <si>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</si>
  <si>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</si>
  <si>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</si>
  <si>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</si>
  <si>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</si>
  <si>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</si>
  <si>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</si>
  <si>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</si>
  <si>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</si>
  <si>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</si>
  <si>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</si>
  <si>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</si>
  <si>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</si>
  <si>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</si>
  <si>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</si>
  <si>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</si>
  <si>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</si>
  <si>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</si>
  <si>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</si>
  <si>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</si>
  <si>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</si>
  <si>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</si>
  <si>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</si>
  <si>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</si>
  <si>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</si>
  <si>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</si>
  <si>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</si>
  <si>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</si>
  <si>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</si>
  <si>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</si>
  <si>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</si>
  <si>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</si>
  <si>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</si>
  <si>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</si>
  <si>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</si>
  <si>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</si>
  <si>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</si>
  <si>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</si>
  <si>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</si>
  <si>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</si>
  <si>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</si>
  <si>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</si>
  <si>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</si>
  <si>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</si>
  <si>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</si>
  <si>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</si>
  <si>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</si>
  <si>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</si>
  <si>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</si>
  <si>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</si>
  <si>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</si>
  <si>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</si>
  <si>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</si>
  <si>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</si>
  <si>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</si>
  <si>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</si>
  <si>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</si>
  <si>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</si>
  <si>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</si>
  <si>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</si>
  <si>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</si>
  <si>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</si>
  <si>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</si>
  <si>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</si>
  <si>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</si>
  <si>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</si>
  <si>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</si>
  <si>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</si>
  <si>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</si>
  <si>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</si>
  <si>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</si>
  <si>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</si>
  <si>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</si>
  <si>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</si>
  <si>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</si>
  <si>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</si>
  <si>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</si>
  <si>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</si>
  <si>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</si>
  <si>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</si>
  <si>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</si>
  <si>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</si>
  <si>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</si>
  <si>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</si>
  <si>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</si>
  <si>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</si>
  <si>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</si>
  <si>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</si>
  <si>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</si>
  <si>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</si>
  <si>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</si>
  <si>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</si>
  <si>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</si>
  <si>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</si>
  <si>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</si>
  <si>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</si>
  <si>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</si>
  <si>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</si>
  <si>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</si>
  <si>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</si>
  <si>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</si>
  <si>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</si>
  <si>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</si>
  <si>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</si>
  <si>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</si>
  <si>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</si>
  <si>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</si>
  <si>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</si>
  <si>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</si>
  <si>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</si>
  <si>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</si>
  <si>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</si>
  <si>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</si>
  <si>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</si>
  <si>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</si>
  <si>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</si>
  <si>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</si>
  <si>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</si>
  <si>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</si>
  <si>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</si>
  <si>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</si>
  <si>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</si>
  <si>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</si>
  <si>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</si>
  <si>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</si>
  <si>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</si>
  <si>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</si>
  <si>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</si>
  <si>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</si>
  <si>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</si>
  <si>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</si>
  <si>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</si>
  <si>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</si>
  <si>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</si>
  <si>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</si>
  <si>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</si>
  <si>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</si>
  <si>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</si>
  <si>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</si>
  <si>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</si>
  <si>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</si>
  <si>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</si>
  <si>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</si>
  <si>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</si>
  <si>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</si>
  <si>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</si>
  <si>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</si>
  <si>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</si>
  <si>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</si>
  <si>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</si>
  <si>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</si>
  <si>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</si>
  <si>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</si>
  <si>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</si>
  <si>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</si>
  <si>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</si>
  <si>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</si>
  <si>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</si>
  <si>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</si>
  <si>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</si>
  <si>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</si>
  <si>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</si>
  <si>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</si>
  <si>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</si>
  <si>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</si>
  <si>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</si>
  <si>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</si>
  <si>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</si>
  <si>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</si>
  <si>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</si>
  <si>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</si>
  <si>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</si>
  <si>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</si>
  <si>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</si>
  <si>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</si>
  <si>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</si>
  <si>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</si>
  <si>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</si>
  <si>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</si>
  <si>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</si>
  <si>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</si>
  <si>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</si>
  <si>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</si>
  <si>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</si>
  <si>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</si>
  <si>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</si>
  <si>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</si>
  <si>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</si>
  <si>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</si>
  <si>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</si>
  <si>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</si>
  <si>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</si>
  <si>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</si>
  <si>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</si>
  <si>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</si>
  <si>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</si>
  <si>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</si>
  <si>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</si>
  <si>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</si>
  <si>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</si>
  <si>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</si>
  <si>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</si>
  <si>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</si>
  <si>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</si>
  <si>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</si>
  <si>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</si>
  <si>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</si>
  <si>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</si>
  <si>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</si>
  <si>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</si>
  <si>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</si>
  <si>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</si>
  <si>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</si>
  <si>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</si>
  <si>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</si>
  <si>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</si>
  <si>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</si>
  <si>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</si>
  <si>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</si>
  <si>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</si>
  <si>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</si>
  <si>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</si>
  <si>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</si>
  <si>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</si>
  <si>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</si>
  <si>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</si>
  <si>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</si>
  <si>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</si>
  <si>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</si>
  <si>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</si>
  <si>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</si>
  <si>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</si>
  <si>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</si>
  <si>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</si>
  <si>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</si>
  <si>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</si>
  <si>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</si>
  <si>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</si>
  <si>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</si>
  <si>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</si>
  <si>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</si>
  <si>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</si>
  <si>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</si>
  <si>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</si>
  <si>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</si>
  <si>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</si>
  <si>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</si>
  <si>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</si>
  <si>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</si>
  <si>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</si>
  <si>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</si>
  <si>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</si>
  <si>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</si>
  <si>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</si>
  <si>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</si>
  <si>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</si>
  <si>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</si>
  <si>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</si>
  <si>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</si>
  <si>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</si>
  <si>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</si>
  <si>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</si>
  <si>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</si>
  <si>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</si>
  <si>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</si>
  <si>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</si>
  <si>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</si>
  <si>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</si>
  <si>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</si>
  <si>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</si>
  <si>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</si>
  <si>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</si>
  <si>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</si>
  <si>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</si>
  <si>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</si>
  <si>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</si>
  <si>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</si>
  <si>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</si>
  <si>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</si>
  <si>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</si>
  <si>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</si>
  <si>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</si>
  <si>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</si>
  <si>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</si>
  <si>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</si>
  <si>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</si>
  <si>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</si>
  <si>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</si>
  <si>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</si>
  <si>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</si>
  <si>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</si>
  <si>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</si>
  <si>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</si>
  <si>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</si>
  <si>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</si>
  <si>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</si>
  <si>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</si>
  <si>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</si>
  <si>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</si>
  <si>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</si>
  <si>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</si>
  <si>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</si>
  <si>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</si>
  <si>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</si>
  <si>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</si>
  <si>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</si>
  <si>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</si>
  <si>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</si>
  <si>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</si>
  <si>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</si>
  <si>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</si>
  <si>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</si>
  <si>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</si>
  <si>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</si>
  <si>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</si>
  <si>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</si>
  <si>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</si>
  <si>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</si>
  <si>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</si>
  <si>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</si>
  <si>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</si>
  <si>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</si>
  <si>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</si>
  <si>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</si>
  <si>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</si>
  <si>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</si>
  <si>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</si>
  <si>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</si>
  <si>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</si>
  <si>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</si>
  <si>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</si>
  <si>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</si>
  <si>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</si>
  <si>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</si>
  <si>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</si>
  <si>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</si>
  <si>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</si>
  <si>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</si>
  <si>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</si>
  <si>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</si>
  <si>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</si>
  <si>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</si>
  <si>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</si>
  <si>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</si>
  <si>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</si>
  <si>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</si>
  <si>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</si>
  <si>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</si>
  <si>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</si>
  <si>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</si>
  <si>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</si>
  <si>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</si>
  <si>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</si>
  <si>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</si>
  <si>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</si>
  <si>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</si>
  <si>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</si>
  <si>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</si>
  <si>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</si>
  <si>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</si>
  <si>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</si>
  <si>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</si>
  <si>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</si>
  <si>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</si>
  <si>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</si>
  <si>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</si>
  <si>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</si>
  <si>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</si>
  <si>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</si>
  <si>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</si>
  <si>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</si>
  <si>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</si>
  <si>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</si>
  <si>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</si>
  <si>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</si>
  <si>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</si>
  <si>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</si>
  <si>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</si>
  <si>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</si>
  <si>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</si>
  <si>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</si>
  <si>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</si>
  <si>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</si>
  <si>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</si>
  <si>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</si>
  <si>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</si>
  <si>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</si>
  <si>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</si>
  <si>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</si>
  <si>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</si>
  <si>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</si>
  <si>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</si>
  <si>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</si>
  <si>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</si>
  <si>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</si>
  <si>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</si>
  <si>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</si>
  <si>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</si>
  <si>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</si>
  <si>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</si>
  <si>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</si>
  <si>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</si>
  <si>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</si>
  <si>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</si>
  <si>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</si>
  <si>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</si>
  <si>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</si>
  <si>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</si>
  <si>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</si>
  <si>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</si>
  <si>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</si>
  <si>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</si>
  <si>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</si>
  <si>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</si>
  <si>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</si>
  <si>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</si>
  <si>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</si>
  <si>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</si>
  <si>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</si>
  <si>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</si>
  <si>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</si>
  <si>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</si>
  <si>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</si>
  <si>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</si>
  <si>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</si>
  <si>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</si>
  <si>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</si>
  <si>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</si>
  <si>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</si>
  <si>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</si>
  <si>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</si>
  <si>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</si>
  <si>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</si>
  <si>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</si>
  <si>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</si>
  <si>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</si>
  <si>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</si>
  <si>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</si>
  <si>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</si>
  <si>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</si>
  <si>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</si>
  <si>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</si>
  <si>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</si>
  <si>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</si>
  <si>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</si>
  <si>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</si>
  <si>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</si>
  <si>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</si>
  <si>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</si>
  <si>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</si>
  <si>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</si>
  <si>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</si>
  <si>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</si>
  <si>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</si>
  <si>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</si>
  <si>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</si>
  <si>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</si>
  <si>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</si>
  <si>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</si>
  <si>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</si>
  <si>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</si>
  <si>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</si>
  <si>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</si>
  <si>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</si>
  <si>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</si>
  <si>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</si>
  <si>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</si>
  <si>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</si>
  <si>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</si>
  <si>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</si>
  <si>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</si>
  <si>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</si>
  <si>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</si>
  <si>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</si>
  <si>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</si>
  <si>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</si>
  <si>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</si>
  <si>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</si>
  <si>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</si>
  <si>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</si>
  <si>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</si>
  <si>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</si>
  <si>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</si>
  <si>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</si>
  <si>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</si>
  <si>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</si>
  <si>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</si>
  <si>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</si>
  <si>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</si>
  <si>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</si>
  <si>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</si>
  <si>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</si>
  <si>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</si>
  <si>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</si>
  <si>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</si>
  <si>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</si>
  <si>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</si>
  <si>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</si>
  <si>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</si>
  <si>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</si>
  <si>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</si>
  <si>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</si>
  <si>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</si>
  <si>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</si>
  <si>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</si>
  <si>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</si>
  <si>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</si>
  <si>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</si>
  <si>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</si>
  <si>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</si>
  <si>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</si>
  <si>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</si>
  <si>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</si>
  <si>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</si>
  <si>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</si>
  <si>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</si>
  <si>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</si>
  <si>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</si>
  <si>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</si>
  <si>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</si>
  <si>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</si>
  <si>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</si>
  <si>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</si>
  <si>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</si>
  <si>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</si>
  <si>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</si>
  <si>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</si>
  <si>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</si>
  <si>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</si>
  <si>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</si>
  <si>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</si>
  <si>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</si>
  <si>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</si>
  <si>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</si>
  <si>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</si>
  <si>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</si>
  <si>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</si>
  <si>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</si>
  <si>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</si>
  <si>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</si>
  <si>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</si>
  <si>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</si>
  <si>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</si>
  <si>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</si>
  <si>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</si>
  <si>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</si>
  <si>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</si>
  <si>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</si>
  <si>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</si>
  <si>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</si>
  <si>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</si>
  <si>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</si>
  <si>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</si>
  <si>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</si>
  <si>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</si>
  <si>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</si>
  <si>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</si>
  <si>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</si>
  <si>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</si>
  <si>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</si>
  <si>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</si>
  <si>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</si>
  <si>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</si>
  <si>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</si>
  <si>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</si>
  <si>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</si>
  <si>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</si>
  <si>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</si>
  <si>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</si>
  <si>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</si>
  <si>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</si>
  <si>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</si>
  <si>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</si>
  <si>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</si>
  <si>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</si>
  <si>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</si>
  <si>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</si>
  <si>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</si>
  <si>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</si>
  <si>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</si>
  <si>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</si>
  <si>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</si>
  <si>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</si>
  <si>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</si>
  <si>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</si>
  <si>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</si>
  <si>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</si>
  <si>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</si>
  <si>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</si>
  <si>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</si>
  <si>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</si>
  <si>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</si>
  <si>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</si>
  <si>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</si>
  <si>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</si>
  <si>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</si>
  <si>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</si>
  <si>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</si>
  <si>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</si>
  <si>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</si>
  <si>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</si>
  <si>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</si>
  <si>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</si>
  <si>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</si>
  <si>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</si>
  <si>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</si>
  <si>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</si>
  <si>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</si>
  <si>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</si>
  <si>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</si>
  <si>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</si>
  <si>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</si>
  <si>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</si>
  <si>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</si>
  <si>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</si>
  <si>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</si>
  <si>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</si>
  <si>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</si>
  <si>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</si>
  <si>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</si>
  <si>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</si>
  <si>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</si>
  <si>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</si>
  <si>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</si>
  <si>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</si>
  <si>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</si>
  <si>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</si>
  <si>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</si>
  <si>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</si>
  <si>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</si>
  <si>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</si>
  <si>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</si>
  <si>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</si>
  <si>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</si>
  <si>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</si>
  <si>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</si>
  <si>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</si>
  <si>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</si>
  <si>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</si>
  <si>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</si>
  <si>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</si>
  <si>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</si>
  <si>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</si>
  <si>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</si>
  <si>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</si>
  <si>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</si>
  <si>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</si>
  <si>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</si>
  <si>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</si>
  <si>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</si>
  <si>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</si>
  <si>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</si>
  <si>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</si>
  <si>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</si>
  <si>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</si>
  <si>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</si>
  <si>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</si>
  <si>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</si>
  <si>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</si>
  <si>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</si>
  <si>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</si>
  <si>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</si>
  <si>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</si>
  <si>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</si>
  <si>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</si>
  <si>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</si>
  <si>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</si>
  <si>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</si>
  <si>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</si>
  <si>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</si>
  <si>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</si>
  <si>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</si>
  <si>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</si>
  <si>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</si>
  <si>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</si>
  <si>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</si>
  <si>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</si>
  <si>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</si>
  <si>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</si>
  <si>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</si>
  <si>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</si>
  <si>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</si>
  <si>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</si>
  <si>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</si>
  <si>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</si>
  <si>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</si>
  <si>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</si>
  <si>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</si>
  <si>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</si>
  <si>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</si>
  <si>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</si>
  <si>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</si>
  <si>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</si>
  <si>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</si>
  <si>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</si>
  <si>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</si>
  <si>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</si>
  <si>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</si>
  <si>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</si>
  <si>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</si>
  <si>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</si>
  <si>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</si>
  <si>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</si>
  <si>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</si>
  <si>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</si>
  <si>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</si>
  <si>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</si>
  <si>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</si>
  <si>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</si>
  <si>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</si>
  <si>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</si>
  <si>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</si>
  <si>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</si>
  <si>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</si>
  <si>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</si>
  <si>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</si>
  <si>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</si>
  <si>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</si>
  <si>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</si>
  <si>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</si>
  <si>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</si>
  <si>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</si>
  <si>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</si>
  <si>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</si>
  <si>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</si>
  <si>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</si>
  <si>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</si>
  <si>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</si>
  <si>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</si>
  <si>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</si>
  <si>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</si>
  <si>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</si>
  <si>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</si>
  <si>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</si>
  <si>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</si>
  <si>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</si>
  <si>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</si>
  <si>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</si>
  <si>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</si>
  <si>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</si>
  <si>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</si>
  <si>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</si>
  <si>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</si>
  <si>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</si>
  <si>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</si>
  <si>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</si>
  <si>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</si>
  <si>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</si>
  <si>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</si>
  <si>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</si>
  <si>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</si>
  <si>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</si>
  <si>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</si>
  <si>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</si>
  <si>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</si>
  <si>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</si>
  <si>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</si>
  <si>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</si>
  <si>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</si>
  <si>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</si>
  <si>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</si>
  <si>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</si>
  <si>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</si>
  <si>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</si>
  <si>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</si>
  <si>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</si>
  <si>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</si>
  <si>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</si>
  <si>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</si>
  <si>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</si>
  <si>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</si>
  <si>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</si>
  <si>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</si>
  <si>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</si>
  <si>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</si>
  <si>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</si>
  <si>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</si>
  <si>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</si>
  <si>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</si>
  <si>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</si>
  <si>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</si>
  <si>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</si>
  <si>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</si>
  <si>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</si>
  <si>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</si>
  <si>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</si>
  <si>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</si>
  <si>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</si>
  <si>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</si>
  <si>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</si>
  <si>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</si>
  <si>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</si>
  <si>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</si>
  <si>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</si>
  <si>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</si>
  <si>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</si>
  <si>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</si>
  <si>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</si>
  <si>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</si>
  <si>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</si>
  <si>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</si>
  <si>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</si>
  <si>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</si>
  <si>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</si>
  <si>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</si>
  <si>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</si>
  <si>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</si>
  <si>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</si>
  <si>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</si>
  <si>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</si>
  <si>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</si>
  <si>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</si>
  <si>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</si>
  <si>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</si>
  <si>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</si>
  <si>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</si>
  <si>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</si>
  <si>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</si>
  <si>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</si>
  <si>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</si>
  <si>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</si>
  <si>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</si>
  <si>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</si>
  <si>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</si>
  <si>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</si>
  <si>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</si>
  <si>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</si>
  <si>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</si>
  <si>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</si>
  <si>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</si>
  <si>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</si>
  <si>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</si>
  <si>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</si>
  <si>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</si>
  <si>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</si>
  <si>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</si>
  <si>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</si>
  <si>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</si>
  <si>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</si>
  <si>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</si>
  <si>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</si>
  <si>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</si>
  <si>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</si>
  <si>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</si>
  <si>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</si>
  <si>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</si>
  <si>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</si>
  <si>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</si>
  <si>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</si>
  <si>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</si>
  <si>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</si>
  <si>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</si>
  <si>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</si>
  <si>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</si>
  <si>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</si>
  <si>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</si>
  <si>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</si>
  <si>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</si>
  <si>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</si>
  <si>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</si>
  <si>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</si>
  <si>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</si>
  <si>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</si>
  <si>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</si>
  <si>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</si>
  <si>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</si>
  <si>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</si>
  <si>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</si>
  <si>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</si>
  <si>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</si>
  <si>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</si>
  <si>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</si>
  <si>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</si>
  <si>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</si>
  <si>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</si>
  <si>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</si>
  <si>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</si>
  <si>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</si>
  <si>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</si>
  <si>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</si>
  <si>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</si>
  <si>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</si>
  <si>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</si>
  <si>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</si>
  <si>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</si>
  <si>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</si>
  <si>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</si>
  <si>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</si>
  <si>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</si>
  <si>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</si>
  <si>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</si>
  <si>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</si>
  <si>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</si>
  <si>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</si>
  <si>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</si>
  <si>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</si>
  <si>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</si>
  <si>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</si>
  <si>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</si>
  <si>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</si>
  <si>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</si>
  <si>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</si>
  <si>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</si>
  <si>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</si>
  <si>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</si>
  <si>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</si>
  <si>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</si>
  <si>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</si>
  <si>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</si>
  <si>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</si>
  <si>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</si>
  <si>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</si>
  <si>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</si>
  <si>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</si>
  <si>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</si>
  <si>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</si>
  <si>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</si>
  <si>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</si>
  <si>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</si>
  <si>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</si>
  <si>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</si>
  <si>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</si>
  <si>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</si>
  <si>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</si>
  <si>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</si>
  <si>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</si>
  <si>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</si>
  <si>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</si>
  <si>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</si>
  <si>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</si>
  <si>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</si>
  <si>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</si>
  <si>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</si>
  <si>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</si>
  <si>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</si>
  <si>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</si>
  <si>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</si>
  <si>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</si>
  <si>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</si>
  <si>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</si>
  <si>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</si>
  <si>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</si>
  <si>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</si>
  <si>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</si>
  <si>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</si>
  <si>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</si>
  <si>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</si>
  <si>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</si>
  <si>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</si>
  <si>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</si>
  <si>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</si>
  <si>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</si>
  <si>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</si>
  <si>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</si>
  <si>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</si>
  <si>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</si>
  <si>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</si>
  <si>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</si>
  <si>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</si>
  <si>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</si>
  <si>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</si>
  <si>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</si>
  <si>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</si>
  <si>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</si>
  <si>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</si>
  <si>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</si>
  <si>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</si>
  <si>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</si>
  <si>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</si>
  <si>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</si>
  <si>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</si>
  <si>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</si>
  <si>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</si>
  <si>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</si>
  <si>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</si>
  <si>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</si>
  <si>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</si>
  <si>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</si>
  <si>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</si>
  <si>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</si>
  <si>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</si>
  <si>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</si>
  <si>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</si>
  <si>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</si>
  <si>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</si>
  <si>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</si>
  <si>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</si>
  <si>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</si>
  <si>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</si>
  <si>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</si>
  <si>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</si>
  <si>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</si>
  <si>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</si>
  <si>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</si>
  <si>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</si>
  <si>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</si>
  <si>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</si>
  <si>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</si>
  <si>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</si>
  <si>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</si>
  <si>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</si>
  <si>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</si>
  <si>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</si>
  <si>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</si>
  <si>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</si>
  <si>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</si>
  <si>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</si>
  <si>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</si>
  <si>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</si>
  <si>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</si>
  <si>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</si>
  <si>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</si>
  <si>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</si>
  <si>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</si>
  <si>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</si>
  <si>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</si>
  <si>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</si>
  <si>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</si>
  <si>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</si>
  <si>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</si>
  <si>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</si>
  <si>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</si>
  <si>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</si>
  <si>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</si>
  <si>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</si>
  <si>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</si>
  <si>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</si>
  <si>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</si>
  <si>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</si>
  <si>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</si>
  <si>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</si>
  <si>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</si>
  <si>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</si>
  <si>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</si>
  <si>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</si>
  <si>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</si>
  <si>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</si>
  <si>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</si>
  <si>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</si>
  <si>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</si>
  <si>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</si>
  <si>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</si>
  <si>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</si>
  <si>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</si>
  <si>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</si>
  <si>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</si>
  <si>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</si>
  <si>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</si>
  <si>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</si>
  <si>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</si>
  <si>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</si>
  <si>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</si>
  <si>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</si>
  <si>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</si>
  <si>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</si>
  <si>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</si>
  <si>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</si>
  <si>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</si>
  <si>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</si>
  <si>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</si>
  <si>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</si>
  <si>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</si>
  <si>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</si>
  <si>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</si>
  <si>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</si>
  <si>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</si>
  <si>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</si>
  <si>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</si>
  <si>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</si>
  <si>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</si>
  <si>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</si>
  <si>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</si>
  <si>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</si>
  <si>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</si>
  <si>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</si>
  <si>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</si>
  <si>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</si>
  <si>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</si>
  <si>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</si>
  <si>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</si>
  <si>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</si>
  <si>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</si>
  <si>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</si>
  <si>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</si>
  <si>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</si>
  <si>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</si>
  <si>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</si>
  <si>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</si>
  <si>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</si>
  <si>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</si>
  <si>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</si>
  <si>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</si>
  <si>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</si>
  <si>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</si>
  <si>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</si>
  <si>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</si>
  <si>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</si>
  <si>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</si>
  <si>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</si>
  <si>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</si>
  <si>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</si>
  <si>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</si>
  <si>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</si>
  <si>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</si>
  <si>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</si>
  <si>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</si>
  <si>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</si>
  <si>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</si>
  <si>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</si>
  <si>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</si>
  <si>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</si>
  <si>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</si>
  <si>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</si>
  <si>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</si>
  <si>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</si>
  <si>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</si>
  <si>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</si>
  <si>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</si>
  <si>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</si>
  <si>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</si>
  <si>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</si>
  <si>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</si>
  <si>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</si>
  <si>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</si>
  <si>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</si>
  <si>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</si>
  <si>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</si>
  <si>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</si>
  <si>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</si>
  <si>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</si>
  <si>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</si>
  <si>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</si>
  <si>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</si>
  <si>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</si>
  <si>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</si>
  <si>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</si>
  <si>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</si>
  <si>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</si>
  <si>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</si>
  <si>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</si>
  <si>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</si>
  <si>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</si>
  <si>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</si>
  <si>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</si>
  <si>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</si>
  <si>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</si>
  <si>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</si>
  <si>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</si>
  <si>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</si>
  <si>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</si>
  <si>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</si>
  <si>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</si>
  <si>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</si>
  <si>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</si>
  <si>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</si>
  <si>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</si>
  <si>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</si>
  <si>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</si>
  <si>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</si>
  <si>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</si>
  <si>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</si>
  <si>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</si>
  <si>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</si>
  <si>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</si>
  <si>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</si>
  <si>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</si>
  <si>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</si>
  <si>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</si>
  <si>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</si>
  <si>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</si>
  <si>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</si>
  <si>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</si>
  <si>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</si>
  <si>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</si>
  <si>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</si>
  <si>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</si>
  <si>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</si>
  <si>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</si>
  <si>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</si>
  <si>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</si>
  <si>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</si>
  <si>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</si>
  <si>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</si>
  <si>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</si>
  <si>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</si>
  <si>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</si>
  <si>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</si>
  <si>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</si>
  <si>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</si>
  <si>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</si>
  <si>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</si>
  <si>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</si>
  <si>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</si>
  <si>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</si>
  <si>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</si>
  <si>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</si>
  <si>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</si>
  <si>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</si>
  <si>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</si>
  <si>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</si>
  <si>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</si>
  <si>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</si>
  <si>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</si>
  <si>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</si>
  <si>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</si>
  <si>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</si>
  <si>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</si>
  <si>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</si>
  <si>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</si>
  <si>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</si>
  <si>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</si>
  <si>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</si>
  <si>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</si>
  <si>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</si>
  <si>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</si>
  <si>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</si>
  <si>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</si>
  <si>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</si>
  <si>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</si>
  <si>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</si>
  <si>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</si>
  <si>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</si>
  <si>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</si>
  <si>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</si>
  <si>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</si>
  <si>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</si>
  <si>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</si>
  <si>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</si>
  <si>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</si>
  <si>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</si>
  <si>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</si>
  <si>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</si>
  <si>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</si>
  <si>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</si>
  <si>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</si>
  <si>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</si>
  <si>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</si>
  <si>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</si>
  <si>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</si>
  <si>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</si>
  <si>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</si>
  <si>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</si>
  <si>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</si>
  <si>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</si>
  <si>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</si>
  <si>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</si>
  <si>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</si>
  <si>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</si>
  <si>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</si>
  <si>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</si>
  <si>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</si>
  <si>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</si>
  <si>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</si>
  <si>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</si>
  <si>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</si>
  <si>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</si>
  <si>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</si>
  <si>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</si>
  <si>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</si>
  <si>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</si>
  <si>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</si>
  <si>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</si>
  <si>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</si>
  <si>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</si>
  <si>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</si>
  <si>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</si>
  <si>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</si>
  <si>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</si>
  <si>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</si>
  <si>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</si>
  <si>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</si>
  <si>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</si>
  <si>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</si>
  <si>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</si>
  <si>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</si>
  <si>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</si>
  <si>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</si>
  <si>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</si>
  <si>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</si>
  <si>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</si>
  <si>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</si>
  <si>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</si>
  <si>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</si>
  <si>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</si>
  <si>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</si>
  <si>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</si>
  <si>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</si>
  <si>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</si>
  <si>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</si>
  <si>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</si>
  <si>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</si>
  <si>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</si>
  <si>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</si>
  <si>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</si>
  <si>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</si>
  <si>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</si>
  <si>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</si>
  <si>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</si>
  <si>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</si>
  <si>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</si>
  <si>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</si>
  <si>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</si>
  <si>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</si>
  <si>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</si>
  <si>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</si>
  <si>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</si>
  <si>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</si>
  <si>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</si>
  <si>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</si>
  <si>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</si>
  <si>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</si>
  <si>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</si>
  <si>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</si>
  <si>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</si>
  <si>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</si>
  <si>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</si>
  <si>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</si>
  <si>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</si>
  <si>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</si>
  <si>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</si>
  <si>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</si>
  <si>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</si>
  <si>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</si>
  <si>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</si>
  <si>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</si>
  <si>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</si>
  <si>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</si>
  <si>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</si>
  <si>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</si>
  <si>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</si>
  <si>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</si>
  <si>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</si>
  <si>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</si>
  <si>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</si>
  <si>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</si>
  <si>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</si>
  <si>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</si>
  <si>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</si>
  <si>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</si>
  <si>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</si>
  <si>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</si>
  <si>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</si>
  <si>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</si>
  <si>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</si>
  <si>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</si>
  <si>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</si>
  <si>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</si>
  <si>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</si>
  <si>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</si>
  <si>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</si>
  <si>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</si>
  <si>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</si>
  <si>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</si>
  <si>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</si>
  <si>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</si>
  <si>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</si>
  <si>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</si>
  <si>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</si>
  <si>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</si>
  <si>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</si>
  <si>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</si>
  <si>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</si>
  <si>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</si>
  <si>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</si>
  <si>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</si>
  <si>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</si>
  <si>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</si>
  <si>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</si>
  <si>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</si>
  <si>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</si>
  <si>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</si>
  <si>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</si>
  <si>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</si>
  <si>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</si>
  <si>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</si>
  <si>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</si>
  <si>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</si>
  <si>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</si>
  <si>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</si>
  <si>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</si>
  <si>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</si>
  <si>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</si>
  <si>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</si>
  <si>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</si>
  <si>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</si>
  <si>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</si>
  <si>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</si>
  <si>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</si>
  <si>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</si>
  <si>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</si>
  <si>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</si>
  <si>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</si>
  <si>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</si>
  <si>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</si>
  <si>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</si>
  <si>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</si>
  <si>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</si>
  <si>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</si>
  <si>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</si>
  <si>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</si>
  <si>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</si>
  <si>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</si>
  <si>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</si>
  <si>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</si>
  <si>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</si>
  <si>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</si>
  <si>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</si>
  <si>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</si>
  <si>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</si>
  <si>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</si>
  <si>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</si>
  <si>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</si>
  <si>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</si>
  <si>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</si>
  <si>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</si>
  <si>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</si>
  <si>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</si>
  <si>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</si>
  <si>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</si>
  <si>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</si>
  <si>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</si>
  <si>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</si>
  <si>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</si>
  <si>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</si>
  <si>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</si>
  <si>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</si>
  <si>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</si>
  <si>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</si>
  <si>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</si>
  <si>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</si>
  <si>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</si>
  <si>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</si>
  <si>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</si>
  <si>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</si>
  <si>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</si>
  <si>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</si>
  <si>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</si>
  <si>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</si>
  <si>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</si>
  <si>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</si>
  <si>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</si>
  <si>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</si>
  <si>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</si>
  <si>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</si>
  <si>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</si>
  <si>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</si>
  <si>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</si>
  <si>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</si>
  <si>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</si>
  <si>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</si>
  <si>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</si>
  <si>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</si>
  <si>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</si>
  <si>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</si>
  <si>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</si>
  <si>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</si>
  <si>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</si>
  <si>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</si>
  <si>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</si>
  <si>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</si>
  <si>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</si>
  <si>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</si>
  <si>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</si>
  <si>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</si>
  <si>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</si>
  <si>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</si>
  <si>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</si>
  <si>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</si>
  <si>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</si>
  <si>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</si>
  <si>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</si>
  <si>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</si>
  <si>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</si>
  <si>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</si>
  <si>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</si>
  <si>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</si>
  <si>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</si>
  <si>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</si>
  <si>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</si>
  <si>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</si>
  <si>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</si>
  <si>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</si>
  <si>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</si>
  <si>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</si>
  <si>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</si>
  <si>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</si>
  <si>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</si>
  <si>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</si>
  <si>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</si>
  <si>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</si>
  <si>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</si>
  <si>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</si>
  <si>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</si>
  <si>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</si>
  <si>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</si>
  <si>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</si>
  <si>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</si>
  <si>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</si>
  <si>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</si>
  <si>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</si>
  <si>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</si>
  <si>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</si>
  <si>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</si>
  <si>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</si>
  <si>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</si>
  <si>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</si>
  <si>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</si>
  <si>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</si>
  <si>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</si>
  <si>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</si>
  <si>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</si>
  <si>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</si>
  <si>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</si>
  <si>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</si>
  <si>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</si>
  <si>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</si>
  <si>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</si>
  <si>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</si>
  <si>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</si>
  <si>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</si>
  <si>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</si>
  <si>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</si>
  <si>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</si>
  <si>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</si>
  <si>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</si>
  <si>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</si>
  <si>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</si>
  <si>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</si>
  <si>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</si>
  <si>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</si>
  <si>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</si>
  <si>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</si>
  <si>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</si>
  <si>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</si>
  <si>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</si>
  <si>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</si>
  <si>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</si>
  <si>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</si>
  <si>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</si>
  <si>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</si>
  <si>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</si>
  <si>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</si>
  <si>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</si>
  <si>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</si>
  <si>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</si>
  <si>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</si>
  <si>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</si>
  <si>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</si>
  <si>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</si>
  <si>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</si>
  <si>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</si>
  <si>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</si>
  <si>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</si>
  <si>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</si>
  <si>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</si>
  <si>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</si>
  <si>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</si>
  <si>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</si>
  <si>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</si>
  <si>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</si>
  <si>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</si>
  <si>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</si>
  <si>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</si>
  <si>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</si>
  <si>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</si>
  <si>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</si>
  <si>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</si>
  <si>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</si>
  <si>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</si>
  <si>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</si>
  <si>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</si>
  <si>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</si>
  <si>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</si>
  <si>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</si>
  <si>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</si>
  <si>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</si>
  <si>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</si>
  <si>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</si>
  <si>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</si>
  <si>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</si>
  <si>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</si>
  <si>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</si>
  <si>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</si>
  <si>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</si>
  <si>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</si>
  <si>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</si>
  <si>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</si>
  <si>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</si>
  <si>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</si>
  <si>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</si>
  <si>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</si>
  <si>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</si>
  <si>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</si>
  <si>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</si>
  <si>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</si>
  <si>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</si>
  <si>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</si>
  <si>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</si>
  <si>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</si>
  <si>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</si>
  <si>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</si>
  <si>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</si>
  <si>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</si>
  <si>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</si>
  <si>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</si>
  <si>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</si>
  <si>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</si>
  <si>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</si>
  <si>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</si>
  <si>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</si>
  <si>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</si>
  <si>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</si>
  <si>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</si>
  <si>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</si>
  <si>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</si>
  <si>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</si>
  <si>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</si>
  <si>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</si>
  <si>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</si>
  <si>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</si>
  <si>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</si>
  <si>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</si>
  <si>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</si>
  <si>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</si>
  <si>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</si>
  <si>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</si>
  <si>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</si>
  <si>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</si>
  <si>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</si>
  <si>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</si>
  <si>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</si>
  <si>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</si>
  <si>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</si>
  <si>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</si>
  <si>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</si>
  <si>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</si>
  <si>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</si>
  <si>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</si>
  <si>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</si>
  <si>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</si>
  <si>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</si>
  <si>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</si>
  <si>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</si>
  <si>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</si>
  <si>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</si>
  <si>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</si>
  <si>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</si>
  <si>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</si>
  <si>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</si>
  <si>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</si>
  <si>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</si>
  <si>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</si>
  <si>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</si>
  <si>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</si>
  <si>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</si>
  <si>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</si>
  <si>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</si>
  <si>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</si>
  <si>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</si>
  <si>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</si>
  <si>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</si>
  <si>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</si>
  <si>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</si>
  <si>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</si>
  <si>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</si>
  <si>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</si>
  <si>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</si>
  <si>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</si>
  <si>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</si>
  <si>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</si>
  <si>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</si>
  <si>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</si>
  <si>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</si>
  <si>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</si>
  <si>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</si>
  <si>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</si>
  <si>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</si>
  <si>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</si>
  <si>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</si>
  <si>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</si>
  <si>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</si>
  <si>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</si>
  <si>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</si>
  <si>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</si>
  <si>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</si>
  <si>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</si>
  <si>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</si>
  <si>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</si>
  <si>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</si>
  <si>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</si>
  <si>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</si>
  <si>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</si>
  <si>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</si>
  <si>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</si>
  <si>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</si>
  <si>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</si>
  <si>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</si>
  <si>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</si>
  <si>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</si>
  <si>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</si>
  <si>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</si>
  <si>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</si>
  <si>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</si>
  <si>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</si>
  <si>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</si>
  <si>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</si>
  <si>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</si>
  <si>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</si>
  <si>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</si>
  <si>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</si>
  <si>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</si>
  <si>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</si>
  <si>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</si>
  <si>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</si>
  <si>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</si>
  <si>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</si>
  <si>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</si>
  <si>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</si>
  <si>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</si>
  <si>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</si>
  <si>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</si>
  <si>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</si>
  <si>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</si>
  <si>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</si>
  <si>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</si>
  <si>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</si>
  <si>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</si>
  <si>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</si>
  <si>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</si>
  <si>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</si>
  <si>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</si>
  <si>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</si>
  <si>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</si>
  <si>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</si>
  <si>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</si>
  <si>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</si>
  <si>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</si>
  <si>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</si>
  <si>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</si>
  <si>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</si>
  <si>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</si>
  <si>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</si>
  <si>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</si>
  <si>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</si>
  <si>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</si>
  <si>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</si>
  <si>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</si>
  <si>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</si>
  <si>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</si>
  <si>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</si>
  <si>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</si>
  <si>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</si>
  <si>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</si>
  <si>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</si>
  <si>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</si>
  <si>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</si>
  <si>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</si>
  <si>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</si>
  <si>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</si>
  <si>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</si>
  <si>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</si>
  <si>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</si>
  <si>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</si>
  <si>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</si>
  <si>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</si>
  <si>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</si>
  <si>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</si>
  <si>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</si>
  <si>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</si>
  <si>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</si>
  <si>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</si>
  <si>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</si>
  <si>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</si>
  <si>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</si>
  <si>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</si>
  <si>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</si>
  <si>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</si>
  <si>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</si>
  <si>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</si>
  <si>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</si>
  <si>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</si>
  <si>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</si>
  <si>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</si>
  <si>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</si>
  <si>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</si>
  <si>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</si>
  <si>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</si>
  <si>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</si>
  <si>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</si>
  <si>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</si>
  <si>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</si>
  <si>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</si>
  <si>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</si>
  <si>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</si>
  <si>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</si>
  <si>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</si>
  <si>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</si>
  <si>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</si>
  <si>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</si>
  <si>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</si>
  <si>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</si>
  <si>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</si>
  <si>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</si>
  <si>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</si>
  <si>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</si>
  <si>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</si>
  <si>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</si>
  <si>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</si>
  <si>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</si>
  <si>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</si>
  <si>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</si>
  <si>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</si>
  <si>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</si>
  <si>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</si>
  <si>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</si>
  <si>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</si>
  <si>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</si>
  <si>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</si>
  <si>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</si>
  <si>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</si>
  <si>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</si>
  <si>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</si>
  <si>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</si>
  <si>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</si>
  <si>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</si>
  <si>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</si>
  <si>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</si>
  <si>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</si>
  <si>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</si>
  <si>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</si>
  <si>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</si>
  <si>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</si>
  <si>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</si>
  <si>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</si>
  <si>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</si>
  <si>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</si>
  <si>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</si>
  <si>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</si>
  <si>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</si>
  <si>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</si>
  <si>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</si>
  <si>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</si>
  <si>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</si>
  <si>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</si>
  <si>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</si>
  <si>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</si>
  <si>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</si>
  <si>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</si>
  <si>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</si>
  <si>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</si>
  <si>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</si>
  <si>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</si>
  <si>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</si>
  <si>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</si>
  <si>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</si>
  <si>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</si>
  <si>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</si>
  <si>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</si>
  <si>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</si>
  <si>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</si>
  <si>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</si>
  <si>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</si>
  <si>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</si>
  <si>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</si>
  <si>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</si>
  <si>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</si>
  <si>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</si>
  <si>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</si>
  <si>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</si>
  <si>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</si>
  <si>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</si>
  <si>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</si>
  <si>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</si>
  <si>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</si>
  <si>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</si>
  <si>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</si>
  <si>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</si>
  <si>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</si>
  <si>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</si>
  <si>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</si>
  <si>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</si>
  <si>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</si>
  <si>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</si>
  <si>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</si>
  <si>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</si>
  <si>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</si>
  <si>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</si>
  <si>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</si>
  <si>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</si>
  <si>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</si>
  <si>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</si>
  <si>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</si>
  <si>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</si>
  <si>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</si>
  <si>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</si>
  <si>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</si>
  <si>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</si>
  <si>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</si>
  <si>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</si>
  <si>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</si>
  <si>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</si>
  <si>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</si>
  <si>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</si>
  <si>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</si>
  <si>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</si>
  <si>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</si>
  <si>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</si>
  <si>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</si>
  <si>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</si>
  <si>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</si>
  <si>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</si>
  <si>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</si>
  <si>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</si>
  <si>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</si>
  <si>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</si>
  <si>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</si>
  <si>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</si>
  <si>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</si>
  <si>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</si>
  <si>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</si>
  <si>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</si>
  <si>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</si>
  <si>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</si>
  <si>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</si>
  <si>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</si>
  <si>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</si>
  <si>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</si>
  <si>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</si>
  <si>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</si>
  <si>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</si>
  <si>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</si>
  <si>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</si>
  <si>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</si>
  <si>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</si>
  <si>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</si>
  <si>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</si>
  <si>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</si>
  <si>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</si>
  <si>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</si>
  <si>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</si>
  <si>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</si>
  <si>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</si>
  <si>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</si>
  <si>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</si>
  <si>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</si>
  <si>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</si>
  <si>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</si>
  <si>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</si>
  <si>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</si>
  <si>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</si>
  <si>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</si>
  <si>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</si>
  <si>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</si>
  <si>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</si>
  <si>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</si>
  <si>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</si>
  <si>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</si>
  <si>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</si>
  <si>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</si>
  <si>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</si>
  <si>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</si>
  <si>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</si>
  <si>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</si>
  <si>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</si>
  <si>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</si>
  <si>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</si>
  <si>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</si>
  <si>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</si>
  <si>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</si>
  <si>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</si>
  <si>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</si>
  <si>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</si>
  <si>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</si>
  <si>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</si>
  <si>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</si>
  <si>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</si>
  <si>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</si>
  <si>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</si>
  <si>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</si>
  <si>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</si>
  <si>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</si>
  <si>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</si>
  <si>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</si>
  <si>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</si>
  <si>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</si>
  <si>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</si>
  <si>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</si>
  <si>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</si>
  <si>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</si>
  <si>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</si>
  <si>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</si>
  <si>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</si>
  <si>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</si>
  <si>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</si>
  <si>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</si>
  <si>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</si>
  <si>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</si>
  <si>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</si>
  <si>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</si>
  <si>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</si>
  <si>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</si>
  <si>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</si>
  <si>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</si>
  <si>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</si>
  <si>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</si>
  <si>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</si>
  <si>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</si>
  <si>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</si>
  <si>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</si>
  <si>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</si>
  <si>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</si>
  <si>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</si>
  <si>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</si>
  <si>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</si>
  <si>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</si>
  <si>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</si>
  <si>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</si>
  <si>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</si>
  <si>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</si>
  <si>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</si>
  <si>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</si>
  <si>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</si>
  <si>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</si>
  <si>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</si>
  <si>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</si>
  <si>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</si>
  <si>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</si>
  <si>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</si>
  <si>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</si>
  <si>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</si>
  <si>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</si>
  <si>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</si>
  <si>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</si>
  <si>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</si>
  <si>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</si>
  <si>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</si>
  <si>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</si>
  <si>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</si>
  <si>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</si>
  <si>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</si>
  <si>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</si>
  <si>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</si>
  <si>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</si>
  <si>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</si>
  <si>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</si>
  <si>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</si>
  <si>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</si>
  <si>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</si>
  <si>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</si>
  <si>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</si>
  <si>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</si>
  <si>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</si>
  <si>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</si>
  <si>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</si>
  <si>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</si>
  <si>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</si>
  <si>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</si>
  <si>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</si>
  <si>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</si>
  <si>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</si>
  <si>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</si>
  <si>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</si>
  <si>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</si>
  <si>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</si>
  <si>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</si>
  <si>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</si>
  <si>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</si>
  <si>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</si>
  <si>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</si>
  <si>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</si>
  <si>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</si>
  <si>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</si>
  <si>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</si>
  <si>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</si>
  <si>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</si>
  <si>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</si>
  <si>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</si>
  <si>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</si>
  <si>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</si>
  <si>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</si>
  <si>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</si>
  <si>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</si>
  <si>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</si>
  <si>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</si>
  <si>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</si>
  <si>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</si>
  <si>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</si>
  <si>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</si>
  <si>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</si>
  <si>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</si>
  <si>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</si>
  <si>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</si>
  <si>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</si>
  <si>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</si>
  <si>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</si>
  <si>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</si>
  <si>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</si>
  <si>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</si>
  <si>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</si>
  <si>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</si>
  <si>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</si>
  <si>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</si>
  <si>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</si>
  <si>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</si>
  <si>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</si>
  <si>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</si>
  <si>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</si>
  <si>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</si>
  <si>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</si>
  <si>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</si>
  <si>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</si>
  <si>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</si>
  <si>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</si>
  <si>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</si>
  <si>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</si>
  <si>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</si>
  <si>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</si>
  <si>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</si>
  <si>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</si>
  <si>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</si>
  <si>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</si>
  <si>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</si>
  <si>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</si>
  <si>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</si>
  <si>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</si>
  <si>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</si>
  <si>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</si>
  <si>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</si>
  <si>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</si>
  <si>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</si>
  <si>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</si>
  <si>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</si>
  <si>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</si>
  <si>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</si>
  <si>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</si>
  <si>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</si>
  <si>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</si>
  <si>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</si>
  <si>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</si>
  <si>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</si>
  <si>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</si>
  <si>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</si>
  <si>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</si>
  <si>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</si>
  <si>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</si>
  <si>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</si>
  <si>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</si>
  <si>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</si>
  <si>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</si>
  <si>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</si>
  <si>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</si>
  <si>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</si>
  <si>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</si>
  <si>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</si>
  <si>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</si>
  <si>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</si>
  <si>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</si>
  <si>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</si>
  <si>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</si>
  <si>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</si>
  <si>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</si>
  <si>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</si>
  <si>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</si>
  <si>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</si>
  <si>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</si>
  <si>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</si>
  <si>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</si>
  <si>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</si>
  <si>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</si>
  <si>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</si>
  <si>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</si>
  <si>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</si>
  <si>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</si>
  <si>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</si>
  <si>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</si>
  <si>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</si>
  <si>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</si>
  <si>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</si>
  <si>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</si>
  <si>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</si>
  <si>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</si>
  <si>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</si>
  <si>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</si>
  <si>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</si>
  <si>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</si>
  <si>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</si>
  <si>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</si>
  <si>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</si>
  <si>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</si>
  <si>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</si>
  <si>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</si>
  <si>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</si>
  <si>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</si>
  <si>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</si>
  <si>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</si>
  <si>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</si>
  <si>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</si>
  <si>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</si>
  <si>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</si>
  <si>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</si>
  <si>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</si>
  <si>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</si>
  <si>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</si>
  <si>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</si>
  <si>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</si>
  <si>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</si>
  <si>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</si>
  <si>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</si>
  <si>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</si>
  <si>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</si>
  <si>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</si>
  <si>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</si>
  <si>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</si>
  <si>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</si>
  <si>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</si>
  <si>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</si>
  <si>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</si>
  <si>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</si>
  <si>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</si>
  <si>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</si>
  <si>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</si>
  <si>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</si>
  <si>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</si>
  <si>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</si>
  <si>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</si>
  <si>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</si>
  <si>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</si>
  <si>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</si>
  <si>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</si>
  <si>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</si>
  <si>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</si>
  <si>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</si>
  <si>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</si>
  <si>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</si>
  <si>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</si>
  <si>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</si>
  <si>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</si>
  <si>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</si>
  <si>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</si>
  <si>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</si>
  <si>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</si>
  <si>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</si>
  <si>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</si>
  <si>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</si>
  <si>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</si>
  <si>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</si>
  <si>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</si>
  <si>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</si>
  <si>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</si>
  <si>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</si>
  <si>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</si>
  <si>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</si>
  <si>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</si>
  <si>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</si>
  <si>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</si>
  <si>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</si>
  <si>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</si>
  <si>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</si>
  <si>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</si>
  <si>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</si>
  <si>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</si>
  <si>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</si>
  <si>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</si>
  <si>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</si>
  <si>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</si>
  <si>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</si>
  <si>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</si>
  <si>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</si>
  <si>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</si>
  <si>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</si>
  <si>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</si>
  <si>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</si>
  <si>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</si>
  <si>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</si>
  <si>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</si>
  <si>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</si>
  <si>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</si>
  <si>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</si>
  <si>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</si>
  <si>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</si>
  <si>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</si>
  <si>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</si>
  <si>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</si>
  <si>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</si>
  <si>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</si>
  <si>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</si>
  <si>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</si>
  <si>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</si>
  <si>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</si>
  <si>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</si>
  <si>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</si>
  <si>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</si>
  <si>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</si>
  <si>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</si>
  <si>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</si>
  <si>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</si>
  <si>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</si>
  <si>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</si>
  <si>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</si>
  <si>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</si>
  <si>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</si>
  <si>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</si>
  <si>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</si>
  <si>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</si>
  <si>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</si>
  <si>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</si>
  <si>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</si>
  <si>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</si>
  <si>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</si>
  <si>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</si>
  <si>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</si>
  <si>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</si>
  <si>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</si>
  <si>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</si>
  <si>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</si>
  <si>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</si>
  <si>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</si>
  <si>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</si>
  <si>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</si>
  <si>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</si>
  <si>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</si>
  <si>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</si>
  <si>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</si>
  <si>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</si>
  <si>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</si>
  <si>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</si>
  <si>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</si>
  <si>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</si>
  <si>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</si>
  <si>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</si>
  <si>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</si>
  <si>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</si>
  <si>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</si>
  <si>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</si>
  <si>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</si>
  <si>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</si>
  <si>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</si>
  <si>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</si>
  <si>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</si>
  <si>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</si>
  <si>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</si>
  <si>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</si>
  <si>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</si>
  <si>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</si>
  <si>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</si>
  <si>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</si>
  <si>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</si>
  <si>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</si>
  <si>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</si>
  <si>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</si>
  <si>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</si>
  <si>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</si>
  <si>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</si>
  <si>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</si>
  <si>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</si>
  <si>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</si>
  <si>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</si>
  <si>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</si>
  <si>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</si>
  <si>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</si>
  <si>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</si>
  <si>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</si>
  <si>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</si>
  <si>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</si>
  <si>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</si>
  <si>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</si>
  <si>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</si>
  <si>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</si>
  <si>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</si>
  <si>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</si>
  <si>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</si>
  <si>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</si>
  <si>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</si>
  <si>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</si>
  <si>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</si>
  <si>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</si>
  <si>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</si>
  <si>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</si>
  <si>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</si>
  <si>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</si>
  <si>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</si>
  <si>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</si>
  <si>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</si>
  <si>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</si>
  <si>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</si>
  <si>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</si>
  <si>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</si>
  <si>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</si>
  <si>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</si>
  <si>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</si>
  <si>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</si>
  <si>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</si>
  <si>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</si>
  <si>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</si>
  <si>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</si>
  <si>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</si>
  <si>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</si>
  <si>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</si>
  <si>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</si>
  <si>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</si>
  <si>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</si>
  <si>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</si>
  <si>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</si>
  <si>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</si>
  <si>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</si>
  <si>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</si>
  <si>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</si>
  <si>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</si>
  <si>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</si>
  <si>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</si>
  <si>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</si>
  <si>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</si>
  <si>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</si>
  <si>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</si>
  <si>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</si>
  <si>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</si>
  <si>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</si>
  <si>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</si>
  <si>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</si>
  <si>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</si>
  <si>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</si>
  <si>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</si>
  <si>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</si>
  <si>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</si>
  <si>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</si>
  <si>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</si>
  <si>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</si>
  <si>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</si>
  <si>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</si>
  <si>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</si>
  <si>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</si>
  <si>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</si>
  <si>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</si>
  <si>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</si>
  <si>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</si>
  <si>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</si>
  <si>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</si>
  <si>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</si>
  <si>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</si>
  <si>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</si>
  <si>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</si>
  <si>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</si>
  <si>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</si>
  <si>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</si>
  <si>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</si>
  <si>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</si>
  <si>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</si>
  <si>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</si>
  <si>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</si>
  <si>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</si>
  <si>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</si>
  <si>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</si>
  <si>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</si>
  <si>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</si>
  <si>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</si>
  <si>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</si>
  <si>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</si>
  <si>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</si>
  <si>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</si>
  <si>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</si>
  <si>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</si>
  <si>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</si>
  <si>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</si>
  <si>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</si>
  <si>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</si>
  <si>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</si>
  <si>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</si>
  <si>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</si>
  <si>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</si>
  <si>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</si>
  <si>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</si>
  <si>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</si>
  <si>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</si>
  <si>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</si>
  <si>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</si>
  <si>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</si>
  <si>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</si>
  <si>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</si>
  <si>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</si>
  <si>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</si>
  <si>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</si>
  <si>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</si>
  <si>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</si>
  <si>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</si>
  <si>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</si>
  <si>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</si>
  <si>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</si>
  <si>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</si>
  <si>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</si>
  <si>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</si>
  <si>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</si>
  <si>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</si>
  <si>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</si>
  <si>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</si>
  <si>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</si>
  <si>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</si>
  <si>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</si>
  <si>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</si>
  <si>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</si>
  <si>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</si>
  <si>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</si>
  <si>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</si>
  <si>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</si>
  <si>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</si>
  <si>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</si>
  <si>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</si>
  <si>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</si>
  <si>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</si>
  <si>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</si>
  <si>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</si>
  <si>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</si>
  <si>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</si>
  <si>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</si>
  <si>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</si>
  <si>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</si>
  <si>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</si>
  <si>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</si>
  <si>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</si>
  <si>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</si>
  <si>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</si>
  <si>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</si>
  <si>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</si>
  <si>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</si>
  <si>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</si>
  <si>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</si>
  <si>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</si>
  <si>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</si>
  <si>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</si>
  <si>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</si>
  <si>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</si>
  <si>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</si>
  <si>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</si>
  <si>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</si>
  <si>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</si>
  <si>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</si>
  <si>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</si>
  <si>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</si>
  <si>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</si>
  <si>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</si>
  <si>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</si>
  <si>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</si>
  <si>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</si>
  <si>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</si>
  <si>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</si>
  <si>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</si>
  <si>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</si>
  <si>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</si>
  <si>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</si>
  <si>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</si>
  <si>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</si>
  <si>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</si>
  <si>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</si>
  <si>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</si>
  <si>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</si>
  <si>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</si>
  <si>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</si>
  <si>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</si>
  <si>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</si>
  <si>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</si>
  <si>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</si>
  <si>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</si>
  <si>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</si>
  <si>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</si>
  <si>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</si>
  <si>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</si>
  <si>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</si>
  <si>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</si>
  <si>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</si>
  <si>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</si>
  <si>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</si>
  <si>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</si>
  <si>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</si>
  <si>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</si>
  <si>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</si>
  <si>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</si>
  <si>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</si>
  <si>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</si>
  <si>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</si>
  <si>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</si>
  <si>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</si>
  <si>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</si>
  <si>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</si>
  <si>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</si>
  <si>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</si>
  <si>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</si>
  <si>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</si>
  <si>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</si>
  <si>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</si>
  <si>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</si>
  <si>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</si>
  <si>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</si>
  <si>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</si>
  <si>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</si>
  <si>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</si>
  <si>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</si>
  <si>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</si>
  <si>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</si>
  <si>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</si>
  <si>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</si>
  <si>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</si>
  <si>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</si>
  <si>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</si>
  <si>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</si>
  <si>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</si>
  <si>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</si>
  <si>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</si>
  <si>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</si>
  <si>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</si>
  <si>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</si>
  <si>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</si>
  <si>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</si>
  <si>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</si>
  <si>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</si>
  <si>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</si>
  <si>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</si>
  <si>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</si>
  <si>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</si>
  <si>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</si>
  <si>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</si>
  <si>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</si>
  <si>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</si>
  <si>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</si>
  <si>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</si>
  <si>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</si>
  <si>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</si>
  <si>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</si>
  <si>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</si>
  <si>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</si>
  <si>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</si>
  <si>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</si>
  <si>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</si>
  <si>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</si>
  <si>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</si>
  <si>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</si>
  <si>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</si>
  <si>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</si>
  <si>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</si>
  <si>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</si>
  <si>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</si>
  <si>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</si>
  <si>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</si>
  <si>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</si>
  <si>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</si>
  <si>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</si>
  <si>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</si>
  <si>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</si>
  <si>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</si>
  <si>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</si>
  <si>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</si>
  <si>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</si>
  <si>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</si>
  <si>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</si>
  <si>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</si>
  <si>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</si>
  <si>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</si>
  <si>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</si>
  <si>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</si>
  <si>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</si>
  <si>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</si>
  <si>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</si>
  <si>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</si>
  <si>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</si>
  <si>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</si>
  <si>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</si>
  <si>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</si>
  <si>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</si>
  <si>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</si>
  <si>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</si>
  <si>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</si>
  <si>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</si>
  <si>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</si>
  <si>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</si>
  <si>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</si>
  <si>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</si>
  <si>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</si>
  <si>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</si>
  <si>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</si>
  <si>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</si>
  <si>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</si>
  <si>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</si>
  <si>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</si>
  <si>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</si>
  <si>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</si>
  <si>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</si>
  <si>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</si>
  <si>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</si>
  <si>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</si>
  <si>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</si>
  <si>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</si>
  <si>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</si>
  <si>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</si>
  <si>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</si>
  <si>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</si>
  <si>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</si>
  <si>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</si>
  <si>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</si>
  <si>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</si>
  <si>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</si>
  <si>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</si>
  <si>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</si>
  <si>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</si>
  <si>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</si>
  <si>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</si>
  <si>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</si>
  <si>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</si>
  <si>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</si>
  <si>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</si>
  <si>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</si>
  <si>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</si>
  <si>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</si>
  <si>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</si>
  <si>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</si>
  <si>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</si>
  <si>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</si>
  <si>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</si>
  <si>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</si>
  <si>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</si>
  <si>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</si>
  <si>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</si>
  <si>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</si>
  <si>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</si>
  <si>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</si>
  <si>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</si>
  <si>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</si>
  <si>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</si>
  <si>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</si>
  <si>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</si>
  <si>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</si>
  <si>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</si>
  <si>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</si>
  <si>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</si>
  <si>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</si>
  <si>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</si>
  <si>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</si>
  <si>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</si>
  <si>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</si>
  <si>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</si>
  <si>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</si>
  <si>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</si>
  <si>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</si>
  <si>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</si>
  <si>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</si>
  <si>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</si>
  <si>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</si>
  <si>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</si>
  <si>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</si>
  <si>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</si>
  <si>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</si>
  <si>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</si>
  <si>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</si>
  <si>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</si>
  <si>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</si>
  <si>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</si>
  <si>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</si>
  <si>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</si>
  <si>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</si>
  <si>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</si>
  <si>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</si>
  <si>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</si>
  <si>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</si>
  <si>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</si>
  <si>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</si>
  <si>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</si>
  <si>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</si>
  <si>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</si>
  <si>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</si>
  <si>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</si>
  <si>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</si>
  <si>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</si>
  <si>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</si>
  <si>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</si>
  <si>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</si>
  <si>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</si>
  <si>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</si>
  <si>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</si>
  <si>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</si>
  <si>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</si>
  <si>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</si>
  <si>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</si>
  <si>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</si>
  <si>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</si>
  <si>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</si>
  <si>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</si>
  <si>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</si>
  <si>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</si>
  <si>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</si>
  <si>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</si>
  <si>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</si>
  <si>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</si>
  <si>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</si>
  <si>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</si>
  <si>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</si>
  <si>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</si>
  <si>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</si>
  <si>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</si>
  <si>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</si>
  <si>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</si>
  <si>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</si>
  <si>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</si>
  <si>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</si>
  <si>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</si>
  <si>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</si>
  <si>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</si>
  <si>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</si>
  <si>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</si>
  <si>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</si>
  <si>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</si>
  <si>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</si>
  <si>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</si>
  <si>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</si>
  <si>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</si>
  <si>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</si>
  <si>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</si>
  <si>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</si>
  <si>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</si>
  <si>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</si>
  <si>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</si>
  <si>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</si>
  <si>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</si>
  <si>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</si>
  <si>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</si>
  <si>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</si>
  <si>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</si>
  <si>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</si>
  <si>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</si>
  <si>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</si>
  <si>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</si>
  <si>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</si>
  <si>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</si>
  <si>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</si>
  <si>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</si>
  <si>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</si>
  <si>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</si>
  <si>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</si>
  <si>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</si>
  <si>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</si>
  <si>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</si>
  <si>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</si>
  <si>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</si>
  <si>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</si>
  <si>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</si>
  <si>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</si>
  <si>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</si>
  <si>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</si>
  <si>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</si>
  <si>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</si>
  <si>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</si>
  <si>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</si>
  <si>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</si>
  <si>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</si>
  <si>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</si>
  <si>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</si>
  <si>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</si>
  <si>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</si>
  <si>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</si>
  <si>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</si>
  <si>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</si>
  <si>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</si>
  <si>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</si>
  <si>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</si>
  <si>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</si>
  <si>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</si>
  <si>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</si>
  <si>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</si>
  <si>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</si>
  <si>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</si>
  <si>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</si>
  <si>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</si>
  <si>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</si>
  <si>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</si>
  <si>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</si>
  <si>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</si>
  <si>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</si>
  <si>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</si>
  <si>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</si>
  <si>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</si>
  <si>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</si>
  <si>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</si>
  <si>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</si>
  <si>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</si>
  <si>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</si>
  <si>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</si>
  <si>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</si>
  <si>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</si>
  <si>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</si>
  <si>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</si>
  <si>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</si>
  <si>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</si>
  <si>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</si>
  <si>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</si>
  <si>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</si>
  <si>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</si>
  <si>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</si>
  <si>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</si>
  <si>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</si>
  <si>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</si>
  <si>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</si>
  <si>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</si>
  <si>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</si>
  <si>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</si>
  <si>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</si>
  <si>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</si>
  <si>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</si>
  <si>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</si>
  <si>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</si>
  <si>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</si>
  <si>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</si>
  <si>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</si>
  <si>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</si>
  <si>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</si>
  <si>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</si>
  <si>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</si>
  <si>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</si>
  <si>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</si>
  <si>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</si>
  <si>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</si>
  <si>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</si>
  <si>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</si>
  <si>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</si>
  <si>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</si>
  <si>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</si>
  <si>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</si>
  <si>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</si>
  <si>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</si>
  <si>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</si>
  <si>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</si>
  <si>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</si>
  <si>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</si>
  <si>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</si>
  <si>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</si>
  <si>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</si>
  <si>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</si>
  <si>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</si>
  <si>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</si>
  <si>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</si>
  <si>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</si>
  <si>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</si>
  <si>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</si>
  <si>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</si>
  <si>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</si>
  <si>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</si>
  <si>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</si>
  <si>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</si>
  <si>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</si>
  <si>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</si>
  <si>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</si>
  <si>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</si>
  <si>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</si>
  <si>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</si>
  <si>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</si>
  <si>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</si>
  <si>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</si>
  <si>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</si>
  <si>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</si>
  <si>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</si>
  <si>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</si>
  <si>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</si>
  <si>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</si>
  <si>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</si>
  <si>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</si>
  <si>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</si>
  <si>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</si>
  <si>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</si>
  <si>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</si>
  <si>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</si>
  <si>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</si>
  <si>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</si>
  <si>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</si>
  <si>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</si>
  <si>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</si>
  <si>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</si>
  <si>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</si>
  <si>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</si>
  <si>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</si>
  <si>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</si>
  <si>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</si>
  <si>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</si>
  <si>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</si>
  <si>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</si>
  <si>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</si>
  <si>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</si>
  <si>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</si>
  <si>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</si>
  <si>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</si>
  <si>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</si>
  <si>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</si>
  <si>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</si>
  <si>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</si>
  <si>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</si>
  <si>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</si>
  <si>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</si>
  <si>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</si>
  <si>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</si>
  <si>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</si>
  <si>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</si>
  <si>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</si>
  <si>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</si>
  <si>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</si>
  <si>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</si>
  <si>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</si>
  <si>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</si>
  <si>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</si>
  <si>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</si>
  <si>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</si>
  <si>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</si>
  <si>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</si>
  <si>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</si>
  <si>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</si>
  <si>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</si>
  <si>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</si>
  <si>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</si>
  <si>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</si>
  <si>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</si>
  <si>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</si>
  <si>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</si>
  <si>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</si>
  <si>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</si>
  <si>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</si>
  <si>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</si>
  <si>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</si>
  <si>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</si>
  <si>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</si>
  <si>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</si>
  <si>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</si>
  <si>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</si>
  <si>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</si>
  <si>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</si>
  <si>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</si>
  <si>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</si>
  <si>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</si>
  <si>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</si>
  <si>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</si>
  <si>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</si>
  <si>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</si>
  <si>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</si>
  <si>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</si>
  <si>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</si>
  <si>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</si>
  <si>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</si>
  <si>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</si>
  <si>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</si>
  <si>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</si>
  <si>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</si>
  <si>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</si>
  <si>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</si>
  <si>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</si>
  <si>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</si>
  <si>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</si>
  <si>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</si>
  <si>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</si>
  <si>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</si>
  <si>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</si>
  <si>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</si>
  <si>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</si>
  <si>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</si>
  <si>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</si>
  <si>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</si>
  <si>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</si>
  <si>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</si>
  <si>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</si>
  <si>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</si>
  <si>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</si>
  <si>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</si>
  <si>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</si>
  <si>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</si>
  <si>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</si>
  <si>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</si>
  <si>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</si>
  <si>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</si>
  <si>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</si>
  <si>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</si>
  <si>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</si>
  <si>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</si>
  <si>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</si>
  <si>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</si>
  <si>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</si>
  <si>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</si>
  <si>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</si>
  <si>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</si>
  <si>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</si>
  <si>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</si>
  <si>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</si>
  <si>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</si>
  <si>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</si>
  <si>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</si>
  <si>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</si>
  <si>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</si>
  <si>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</si>
  <si>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</si>
  <si>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</si>
  <si>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</si>
  <si>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</si>
  <si>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</si>
  <si>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</si>
  <si>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</si>
  <si>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</si>
  <si>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</si>
  <si>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</si>
  <si>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</si>
  <si>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</si>
  <si>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</si>
  <si>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</si>
  <si>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</si>
  <si>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</si>
  <si>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</si>
  <si>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</si>
  <si>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</si>
  <si>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</si>
  <si>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</si>
  <si>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</si>
  <si>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</si>
  <si>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</si>
  <si>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</si>
  <si>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</si>
  <si>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</si>
  <si>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</si>
  <si>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</si>
  <si>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</si>
  <si>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</si>
  <si>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</si>
  <si>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</si>
  <si>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</si>
  <si>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</si>
  <si>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</si>
  <si>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</si>
  <si>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</si>
  <si>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</si>
  <si>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</si>
  <si>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</si>
  <si>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</si>
  <si>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</si>
  <si>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</si>
  <si>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</si>
  <si>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</si>
  <si>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</si>
  <si>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</si>
  <si>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</si>
  <si>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</si>
  <si>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</si>
  <si>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</si>
  <si>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</si>
  <si>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</si>
  <si>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</si>
  <si>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</si>
  <si>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</si>
  <si>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</si>
  <si>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</si>
  <si>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</si>
  <si>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</si>
  <si>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</si>
  <si>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</si>
  <si>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</si>
  <si>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</si>
  <si>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</si>
  <si>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</si>
  <si>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</si>
  <si>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</si>
  <si>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</si>
  <si>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</si>
  <si>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</si>
  <si>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</si>
  <si>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</si>
  <si>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</si>
  <si>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</si>
  <si>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</si>
  <si>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</si>
  <si>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</si>
  <si>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</si>
  <si>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</si>
  <si>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</si>
  <si>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</si>
  <si>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</si>
  <si>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</si>
  <si>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</si>
  <si>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</si>
  <si>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</si>
  <si>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</si>
  <si>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</si>
  <si>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</si>
  <si>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</si>
  <si>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</si>
  <si>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</si>
  <si>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</si>
  <si>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</si>
  <si>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</si>
  <si>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</si>
  <si>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</si>
  <si>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</si>
  <si>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</si>
  <si>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</si>
  <si>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</si>
  <si>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</si>
  <si>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</si>
  <si>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</si>
  <si>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</si>
  <si>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</si>
  <si>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</si>
  <si>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</si>
  <si>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</si>
  <si>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</si>
  <si>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</si>
  <si>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</si>
  <si>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</si>
  <si>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</si>
  <si>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</si>
  <si>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</si>
  <si>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</si>
  <si>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</si>
  <si>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</si>
  <si>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</si>
  <si>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</si>
  <si>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</si>
  <si>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</si>
  <si>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</si>
  <si>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</si>
  <si>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</si>
  <si>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</si>
  <si>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</si>
  <si>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</si>
  <si>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</si>
  <si>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</si>
  <si>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</si>
  <si>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</si>
  <si>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</si>
  <si>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</si>
  <si>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</si>
  <si>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</si>
  <si>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</si>
  <si>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</si>
  <si>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</si>
  <si>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</si>
  <si>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</si>
  <si>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</si>
  <si>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</si>
  <si>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</si>
  <si>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</si>
  <si>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</si>
  <si>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</si>
  <si>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</si>
  <si>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</si>
  <si>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</si>
  <si>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</si>
  <si>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</si>
  <si>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</si>
  <si>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</si>
  <si>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</si>
  <si>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</si>
  <si>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</si>
  <si>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</si>
  <si>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</si>
  <si>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</si>
  <si>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</si>
  <si>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</si>
  <si>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</si>
  <si>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</si>
  <si>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</si>
  <si>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</si>
  <si>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</si>
  <si>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</si>
  <si>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</si>
  <si>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</si>
  <si>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</si>
  <si>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</si>
  <si>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</si>
  <si>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</si>
  <si>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</si>
  <si>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</si>
  <si>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</si>
  <si>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</si>
  <si>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</si>
  <si>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</si>
  <si>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</si>
  <si>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</si>
  <si>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</si>
  <si>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</si>
  <si>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</si>
  <si>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</si>
  <si>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</si>
  <si>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</si>
  <si>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</si>
  <si>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</si>
  <si>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</si>
  <si>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</si>
  <si>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</si>
  <si>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</si>
  <si>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</si>
  <si>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</si>
  <si>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</si>
  <si>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</si>
  <si>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</si>
  <si>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</si>
  <si>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</si>
  <si>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</si>
  <si>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</si>
  <si>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</si>
  <si>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</si>
  <si>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</si>
  <si>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</si>
  <si>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</si>
  <si>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</si>
  <si>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</si>
  <si>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</si>
  <si>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</si>
  <si>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</si>
  <si>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</si>
  <si>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</si>
  <si>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</si>
  <si>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</si>
  <si>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</si>
  <si>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</si>
  <si>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</si>
  <si>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</si>
  <si>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</si>
  <si>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</si>
  <si>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</si>
  <si>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</si>
  <si>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</si>
  <si>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</si>
  <si>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</si>
  <si>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</si>
  <si>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</si>
  <si>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</si>
  <si>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</si>
  <si>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</si>
  <si>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</si>
  <si>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</si>
  <si>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</si>
  <si>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</si>
  <si>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</si>
  <si>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</si>
  <si>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</si>
  <si>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</si>
  <si>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</si>
  <si>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</si>
  <si>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</si>
  <si>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</si>
  <si>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</si>
  <si>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</si>
  <si>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</si>
  <si>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</si>
  <si>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</si>
  <si>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</si>
  <si>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</si>
  <si>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</si>
  <si>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</si>
  <si>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</si>
  <si>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</si>
  <si>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</si>
  <si>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</si>
  <si>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</si>
  <si>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</si>
  <si>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</si>
  <si>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</si>
  <si>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</si>
  <si>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</si>
  <si>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</si>
  <si>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</si>
  <si>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</si>
  <si>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</si>
  <si>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</si>
  <si>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</si>
  <si>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</si>
  <si>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</si>
  <si>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</si>
  <si>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</si>
  <si>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</si>
  <si>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</si>
  <si>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</si>
  <si>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</si>
  <si>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</si>
  <si>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</si>
  <si>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</si>
  <si>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</si>
  <si>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</si>
  <si>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</si>
  <si>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</si>
  <si>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</si>
  <si>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</si>
  <si>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</si>
  <si>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</si>
  <si>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</si>
  <si>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</si>
  <si>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</si>
  <si>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</si>
  <si>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</si>
  <si>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</si>
  <si>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</si>
  <si>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</si>
  <si>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</si>
  <si>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</si>
  <si>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</si>
  <si>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</si>
  <si>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</si>
  <si>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</si>
  <si>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</si>
  <si>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</si>
  <si>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</si>
  <si>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</si>
  <si>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</si>
  <si>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</si>
  <si>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</si>
  <si>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</si>
  <si>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</si>
  <si>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</si>
  <si>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</si>
  <si>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</si>
  <si>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</si>
  <si>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</si>
  <si>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</si>
  <si>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</si>
  <si>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</si>
  <si>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</si>
  <si>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</si>
  <si>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</si>
  <si>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</si>
  <si>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</si>
  <si>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</si>
  <si>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</si>
  <si>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</si>
  <si>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</si>
  <si>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</si>
  <si>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</si>
  <si>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</si>
  <si>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</si>
  <si>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</si>
  <si>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</si>
  <si>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</si>
  <si>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</si>
  <si>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</si>
  <si>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</si>
  <si>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</si>
  <si>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</si>
  <si>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</si>
  <si>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</si>
  <si>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</si>
  <si>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</si>
  <si>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</si>
  <si>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</si>
  <si>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</si>
  <si>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</si>
  <si>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</si>
  <si>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</si>
  <si>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</si>
  <si>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</si>
  <si>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</si>
  <si>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</si>
  <si>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</si>
  <si>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</si>
  <si>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</si>
  <si>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</si>
  <si>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</si>
  <si>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</si>
  <si>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</si>
  <si>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</si>
  <si>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</si>
  <si>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</si>
  <si>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</si>
  <si>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</si>
  <si>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</si>
  <si>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</si>
  <si>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</si>
  <si>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</si>
  <si>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</si>
  <si>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</si>
  <si>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</si>
  <si>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</si>
  <si>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</si>
  <si>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</si>
  <si>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</si>
  <si>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</si>
  <si>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</si>
  <si>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</si>
  <si>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</si>
  <si>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</si>
  <si>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</si>
  <si>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</si>
  <si>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</si>
  <si>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</si>
  <si>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</si>
  <si>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</si>
  <si>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</si>
  <si>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</si>
  <si>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</si>
  <si>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</si>
  <si>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</si>
  <si>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</si>
  <si>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</si>
  <si>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</si>
  <si>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</si>
  <si>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</si>
  <si>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</si>
  <si>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</si>
  <si>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</si>
  <si>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</si>
  <si>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</si>
  <si>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</si>
  <si>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</si>
  <si>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</si>
  <si>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</si>
  <si>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</si>
  <si>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</si>
  <si>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</si>
  <si>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</si>
  <si>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</si>
  <si>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</si>
  <si>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</si>
  <si>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</si>
  <si>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</si>
  <si>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</si>
  <si>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</si>
  <si>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</si>
  <si>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</si>
  <si>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</si>
  <si>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</si>
  <si>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</si>
  <si>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</si>
  <si>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</si>
  <si>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</si>
  <si>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</si>
  <si>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</si>
  <si>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</si>
  <si>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</si>
  <si>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</si>
  <si>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</si>
  <si>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</si>
  <si>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</si>
  <si>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</si>
  <si>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</si>
  <si>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</si>
  <si>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</si>
  <si>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</si>
  <si>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</si>
  <si>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</si>
  <si>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</si>
  <si>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</si>
  <si>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</si>
  <si>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</si>
  <si>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</si>
  <si>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</si>
  <si>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</si>
  <si>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</si>
  <si>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</si>
  <si>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</si>
  <si>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</si>
  <si>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</si>
  <si>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</si>
  <si>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</si>
  <si>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</si>
  <si>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</si>
  <si>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</si>
  <si>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</si>
  <si>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</si>
  <si>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</si>
  <si>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</si>
  <si>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</si>
  <si>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</si>
  <si>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</si>
  <si>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</si>
  <si>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</si>
  <si>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</si>
  <si>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</si>
  <si>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</si>
  <si>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</si>
  <si>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</si>
  <si>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</si>
  <si>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</si>
  <si>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</si>
  <si>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</si>
  <si>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</si>
  <si>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</si>
  <si>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</si>
  <si>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</si>
  <si>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</si>
  <si>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</si>
  <si>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</si>
  <si>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</si>
  <si>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</si>
  <si>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</si>
  <si>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</si>
  <si>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</si>
  <si>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</si>
  <si>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</si>
  <si>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</si>
  <si>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</si>
  <si>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</si>
  <si>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</si>
  <si>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</si>
  <si>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</si>
  <si>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</si>
  <si>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</si>
  <si>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</si>
  <si>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</si>
  <si>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</si>
  <si>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</si>
  <si>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</si>
  <si>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</si>
  <si>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</si>
  <si>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</si>
  <si>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</si>
  <si>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</si>
  <si>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</si>
  <si>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</si>
  <si>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</si>
  <si>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</si>
  <si>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</si>
  <si>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</si>
  <si>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</si>
  <si>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</si>
  <si>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</si>
  <si>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</si>
  <si>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</si>
  <si>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</si>
  <si>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</si>
  <si>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</si>
  <si>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</si>
  <si>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</si>
  <si>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</si>
  <si>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</si>
  <si>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</si>
  <si>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</si>
  <si>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</si>
  <si>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</si>
  <si>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</si>
  <si>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</si>
  <si>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</si>
  <si>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</si>
  <si>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</si>
  <si>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</si>
  <si>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</si>
  <si>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</si>
  <si>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</si>
  <si>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</si>
  <si>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</si>
  <si>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</si>
  <si>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</si>
  <si>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</si>
  <si>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</si>
  <si>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</si>
  <si>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</si>
  <si>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</si>
  <si>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</si>
  <si>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</si>
  <si>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</si>
  <si>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</si>
  <si>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</si>
  <si>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</si>
  <si>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</si>
  <si>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</si>
  <si>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</si>
  <si>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</si>
  <si>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</si>
  <si>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</si>
  <si>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</si>
  <si>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</si>
  <si>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</si>
  <si>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</si>
  <si>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</si>
  <si>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</si>
  <si>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</si>
  <si>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</si>
  <si>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</si>
  <si>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</si>
  <si>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</si>
  <si>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</si>
  <si>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</si>
  <si>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</si>
  <si>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</si>
  <si>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</si>
  <si>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</si>
  <si>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</si>
  <si>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</si>
  <si>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</si>
  <si>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</si>
  <si>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</si>
  <si>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</si>
  <si>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</si>
  <si>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</si>
  <si>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</si>
  <si>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</si>
  <si>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</si>
  <si>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</si>
  <si>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</si>
  <si>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</si>
  <si>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</si>
  <si>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</si>
  <si>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</si>
  <si>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</si>
  <si>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</si>
  <si>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</si>
  <si>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</si>
  <si>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</si>
  <si>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</si>
  <si>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</si>
  <si>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</si>
  <si>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</si>
  <si>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</si>
  <si>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</si>
  <si>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</si>
  <si>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</si>
  <si>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</si>
  <si>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</si>
  <si>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</si>
  <si>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</si>
  <si>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</si>
  <si>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</si>
  <si>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</si>
  <si>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</si>
  <si>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</si>
  <si>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</si>
  <si>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</si>
  <si>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</si>
  <si>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</si>
  <si>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</si>
  <si>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</si>
  <si>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</si>
  <si>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</si>
  <si>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</si>
  <si>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</si>
  <si>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</si>
  <si>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</si>
  <si>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</si>
  <si>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</si>
  <si>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</si>
  <si>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</si>
  <si>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</si>
  <si>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</si>
  <si>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</si>
  <si>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</si>
  <si>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</si>
  <si>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</si>
  <si>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</si>
  <si>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</si>
  <si>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</si>
  <si>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</si>
  <si>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</si>
  <si>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</si>
  <si>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</si>
  <si>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</si>
  <si>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</si>
  <si>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</si>
  <si>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</si>
  <si>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</si>
  <si>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</si>
  <si>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</si>
  <si>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</si>
  <si>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</si>
  <si>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</si>
  <si>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</si>
  <si>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</si>
  <si>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</si>
  <si>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</si>
  <si>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</si>
  <si>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</si>
  <si>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</si>
  <si>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</si>
  <si>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</si>
  <si>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</si>
  <si>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</si>
  <si>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</si>
  <si>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</si>
  <si>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</si>
  <si>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</si>
  <si>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</si>
  <si>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</si>
  <si>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</si>
  <si>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</si>
  <si>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</si>
  <si>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</si>
  <si>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</si>
  <si>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</si>
  <si>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</si>
  <si>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</si>
  <si>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</si>
  <si>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</si>
  <si>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</si>
  <si>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</si>
  <si>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</si>
  <si>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</si>
  <si>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</si>
  <si>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</si>
  <si>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</si>
  <si>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</si>
  <si>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</si>
  <si>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</si>
  <si>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</si>
  <si>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</si>
  <si>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</si>
  <si>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</si>
  <si>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</si>
  <si>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</si>
  <si>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</si>
  <si>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</si>
  <si>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</si>
  <si>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</si>
  <si>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</si>
  <si>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</si>
  <si>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</si>
  <si>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</si>
  <si>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</si>
  <si>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</si>
  <si>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</si>
  <si>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</si>
  <si>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</si>
  <si>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</si>
  <si>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</si>
  <si>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</si>
  <si>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</si>
  <si>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</si>
  <si>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</si>
  <si>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</si>
  <si>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</si>
  <si>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</si>
  <si>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</si>
  <si>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</si>
  <si>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</si>
  <si>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</si>
  <si>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</si>
  <si>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</si>
  <si>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</si>
  <si>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</si>
  <si>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</si>
  <si>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</si>
  <si>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</si>
  <si>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</si>
  <si>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</si>
  <si>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</si>
  <si>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</si>
  <si>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</si>
  <si>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</si>
  <si>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</si>
  <si>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</si>
  <si>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</si>
  <si>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</si>
  <si>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</si>
  <si>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</si>
  <si>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</si>
  <si>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</si>
  <si>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</si>
  <si>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</si>
  <si>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</si>
  <si>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</si>
  <si>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</si>
  <si>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</si>
  <si>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</si>
  <si>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</si>
  <si>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</si>
  <si>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</si>
  <si>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</si>
  <si>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</si>
  <si>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</si>
  <si>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</si>
  <si>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</si>
  <si>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</si>
  <si>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</si>
  <si>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</si>
  <si>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</si>
  <si>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</si>
  <si>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</si>
  <si>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</si>
  <si>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</si>
  <si>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</si>
  <si>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</si>
  <si>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</si>
  <si>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</si>
  <si>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</si>
  <si>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</si>
  <si>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</si>
  <si>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</si>
  <si>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</si>
  <si>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</si>
  <si>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</si>
  <si>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</si>
  <si>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</si>
  <si>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</si>
  <si>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</si>
  <si>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</si>
  <si>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</si>
  <si>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</si>
  <si>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</si>
  <si>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</si>
  <si>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</si>
  <si>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</si>
  <si>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</si>
  <si>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</si>
  <si>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</si>
  <si>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</si>
  <si>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</si>
  <si>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</si>
  <si>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</si>
  <si>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</si>
  <si>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</si>
  <si>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</si>
  <si>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</si>
  <si>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</si>
  <si>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</si>
  <si>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</si>
  <si>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</si>
  <si>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</si>
  <si>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</si>
  <si>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</si>
  <si>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</si>
  <si>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</si>
  <si>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</si>
  <si>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</si>
  <si>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</si>
  <si>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</si>
  <si>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</si>
  <si>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</si>
  <si>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</si>
  <si>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</si>
  <si>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</si>
  <si>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</si>
  <si>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</si>
  <si>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</si>
  <si>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</si>
  <si>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</si>
  <si>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</si>
  <si>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</si>
  <si>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</si>
  <si>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</si>
  <si>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</si>
  <si>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</si>
  <si>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</si>
  <si>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</si>
  <si>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</si>
  <si>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</si>
  <si>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</si>
  <si>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</si>
  <si>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</si>
  <si>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</si>
  <si>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</si>
  <si>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</si>
  <si>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</si>
  <si>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</si>
  <si>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</si>
  <si>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</si>
  <si>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</si>
  <si>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</si>
  <si>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</si>
  <si>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</si>
  <si>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</si>
  <si>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</si>
  <si>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</si>
  <si>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</si>
  <si>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</si>
  <si>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</si>
  <si>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</si>
  <si>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</si>
  <si>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</si>
  <si>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</si>
  <si>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</si>
  <si>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</si>
  <si>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</si>
  <si>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</si>
  <si>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</si>
  <si>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</si>
  <si>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</si>
  <si>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</si>
  <si>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</si>
  <si>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</si>
  <si>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</si>
  <si>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</si>
  <si>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</si>
  <si>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</si>
  <si>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</si>
  <si>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</si>
  <si>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</si>
  <si>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</si>
  <si>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</si>
  <si>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</si>
  <si>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</si>
  <si>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</si>
  <si>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</si>
  <si>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</si>
  <si>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</si>
  <si>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</si>
  <si>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</si>
  <si>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</si>
  <si>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</si>
  <si>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</si>
  <si>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</si>
  <si>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</si>
  <si>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</si>
  <si>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</si>
  <si>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</si>
  <si>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</si>
  <si>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</si>
  <si>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</si>
  <si>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</si>
  <si>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</si>
  <si>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</si>
  <si>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</si>
  <si>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</si>
  <si>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</si>
  <si>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</si>
  <si>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</si>
  <si>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</si>
  <si>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</si>
  <si>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</si>
  <si>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</si>
  <si>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</si>
  <si>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</si>
  <si>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</si>
  <si>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</si>
  <si>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</si>
  <si>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</si>
  <si>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</si>
  <si>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</si>
  <si>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</si>
  <si>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</si>
  <si>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</si>
  <si>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</si>
  <si>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</si>
  <si>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</si>
  <si>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</si>
  <si>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</si>
  <si>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</si>
  <si>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</si>
  <si>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</si>
  <si>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</si>
  <si>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</si>
  <si>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</si>
  <si>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</si>
  <si>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</si>
  <si>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</si>
  <si>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</si>
  <si>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</si>
  <si>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</si>
  <si>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</si>
  <si>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</si>
  <si>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</si>
  <si>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</si>
  <si>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</si>
  <si>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</si>
  <si>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</si>
  <si>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</si>
  <si>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</si>
  <si>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</si>
  <si>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</si>
  <si>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</si>
  <si>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</si>
  <si>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</si>
  <si>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</si>
  <si>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</si>
  <si>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</si>
  <si>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</si>
  <si>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</si>
  <si>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</si>
  <si>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</si>
  <si>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</si>
  <si>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</si>
  <si>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</si>
  <si>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</si>
  <si>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</si>
  <si>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</si>
  <si>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</si>
  <si>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</si>
  <si>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</si>
  <si>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</si>
  <si>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</si>
  <si>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</si>
  <si>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</si>
  <si>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</si>
  <si>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</si>
  <si>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</si>
  <si>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</si>
  <si>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</si>
  <si>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</si>
  <si>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</si>
  <si>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</si>
  <si>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</si>
  <si>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</si>
  <si>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</si>
  <si>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</si>
  <si>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</si>
  <si>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</si>
  <si>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</si>
  <si>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</si>
  <si>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</si>
  <si>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</si>
  <si>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</si>
  <si>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</si>
  <si>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</si>
  <si>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</si>
  <si>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</si>
  <si>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</si>
  <si>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</si>
  <si>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</si>
  <si>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</si>
  <si>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</si>
  <si>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</si>
  <si>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</si>
  <si>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</si>
  <si>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</si>
  <si>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</si>
  <si>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</si>
  <si>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</si>
  <si>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</si>
  <si>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</si>
  <si>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</si>
  <si>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</si>
  <si>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</si>
  <si>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</si>
  <si>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</si>
  <si>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</si>
  <si>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</si>
  <si>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</si>
  <si>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</si>
  <si>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</si>
  <si>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</si>
  <si>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</si>
  <si>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</si>
  <si>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</si>
  <si>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</si>
  <si>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</si>
  <si>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</si>
  <si>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</si>
  <si>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</si>
  <si>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</si>
  <si>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</si>
  <si>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</si>
  <si>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</si>
  <si>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</si>
  <si>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</si>
  <si>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</si>
  <si>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</si>
  <si>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</si>
  <si>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</si>
  <si>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</si>
  <si>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</si>
  <si>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</si>
  <si>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</si>
  <si>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</si>
  <si>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</si>
  <si>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</si>
  <si>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</si>
  <si>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</si>
  <si>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</si>
  <si>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</si>
  <si>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</si>
  <si>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</si>
  <si>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</si>
  <si>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</si>
  <si>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</si>
  <si>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</si>
  <si>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</si>
  <si>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</si>
  <si>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</si>
  <si>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</si>
  <si>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</si>
  <si>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</si>
  <si>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</si>
  <si>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</si>
  <si>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</si>
  <si>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</si>
  <si>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</si>
  <si>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</si>
  <si>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</si>
  <si>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</si>
  <si>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</si>
  <si>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</si>
  <si>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</si>
  <si>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</si>
  <si>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</si>
  <si>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</si>
  <si>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</si>
  <si>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</si>
  <si>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</si>
  <si>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</si>
  <si>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</si>
  <si>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</si>
  <si>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</si>
  <si>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</si>
  <si>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</si>
  <si>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</si>
  <si>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</si>
  <si>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</si>
  <si>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</si>
  <si>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</si>
  <si>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</si>
  <si>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</si>
  <si>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</si>
  <si>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</si>
  <si>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</si>
  <si>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</si>
  <si>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</si>
  <si>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</si>
  <si>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</si>
  <si>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</si>
  <si>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</si>
  <si>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</si>
  <si>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</si>
  <si>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</si>
  <si>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</si>
  <si>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</si>
  <si>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</si>
  <si>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</si>
  <si>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</si>
  <si>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</si>
  <si>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</si>
  <si>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</si>
  <si>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</si>
  <si>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</si>
  <si>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</si>
  <si>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</si>
  <si>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</si>
  <si>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</si>
  <si>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</si>
  <si>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</si>
  <si>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</si>
  <si>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</si>
  <si>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</si>
  <si>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</si>
  <si>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</si>
  <si>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</si>
  <si>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</si>
  <si>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</si>
  <si>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</si>
  <si>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</si>
  <si>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</si>
  <si>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</si>
  <si>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</si>
  <si>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</si>
  <si>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</si>
  <si>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</si>
  <si>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</si>
  <si>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</si>
  <si>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</si>
  <si>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</si>
  <si>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</si>
  <si>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</si>
  <si>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</si>
  <si>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</si>
  <si>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</si>
  <si>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</si>
  <si>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</si>
  <si>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</si>
  <si>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</si>
  <si>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</si>
  <si>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</si>
  <si>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</si>
  <si>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</si>
  <si>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</si>
  <si>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</si>
  <si>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</si>
  <si>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</si>
  <si>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</si>
  <si>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</si>
  <si>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</si>
  <si>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</si>
  <si>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</si>
  <si>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</si>
  <si>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</si>
  <si>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</si>
  <si>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</si>
  <si>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</si>
  <si>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</si>
  <si>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</si>
  <si>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</si>
  <si>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</si>
  <si>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</si>
  <si>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</si>
  <si>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</si>
  <si>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</si>
  <si>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</si>
  <si>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</si>
  <si>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</si>
  <si>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</si>
  <si>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</si>
  <si>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</si>
  <si>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</si>
  <si>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</si>
  <si>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</si>
  <si>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</si>
  <si>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</si>
  <si>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</si>
  <si>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</si>
  <si>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</si>
  <si>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</si>
  <si>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</si>
  <si>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</si>
  <si>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</si>
  <si>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</si>
  <si>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</si>
  <si>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</si>
  <si>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</si>
  <si>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</si>
  <si>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</si>
  <si>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</si>
  <si>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</si>
  <si>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</si>
  <si>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</si>
  <si>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</si>
  <si>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</si>
  <si>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</si>
  <si>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</si>
  <si>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</si>
  <si>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</si>
  <si>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</si>
  <si>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</si>
  <si>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</si>
  <si>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</si>
  <si>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</si>
  <si>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</si>
  <si>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</si>
  <si>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</si>
  <si>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</si>
  <si>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</si>
  <si>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</si>
  <si>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</si>
  <si>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</si>
  <si>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</si>
  <si>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</si>
  <si>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</si>
  <si>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</si>
  <si>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</si>
  <si>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</si>
  <si>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</si>
  <si>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</si>
  <si>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</si>
  <si>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</si>
  <si>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</si>
  <si>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</si>
  <si>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</si>
  <si>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</si>
  <si>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</si>
  <si>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</si>
  <si>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</si>
  <si>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</si>
  <si>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</si>
  <si>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</si>
  <si>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</si>
  <si>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</si>
  <si>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</si>
  <si>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</si>
  <si>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</si>
  <si>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</si>
  <si>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</si>
  <si>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</si>
  <si>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</si>
  <si>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</si>
  <si>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</si>
  <si>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</si>
  <si>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</si>
  <si>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</si>
  <si>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</si>
  <si>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</si>
  <si>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</si>
  <si>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</si>
  <si>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</si>
  <si>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</si>
  <si>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</si>
  <si>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</si>
  <si>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</si>
  <si>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</si>
  <si>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</si>
  <si>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</si>
  <si>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</si>
  <si>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</si>
  <si>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</si>
  <si>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</si>
  <si>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</si>
  <si>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</si>
  <si>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</si>
  <si>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</si>
  <si>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</si>
  <si>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</si>
  <si>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</si>
  <si>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</si>
  <si>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</si>
  <si>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</si>
  <si>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</si>
  <si>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</si>
  <si>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</si>
  <si>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</si>
  <si>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</si>
  <si>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</si>
  <si>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</si>
  <si>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</si>
  <si>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</si>
  <si>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</si>
  <si>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</si>
  <si>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</si>
  <si>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</si>
  <si>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</si>
  <si>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</si>
  <si>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</si>
  <si>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</si>
  <si>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</si>
  <si>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</si>
  <si>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</si>
  <si>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</si>
  <si>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</si>
  <si>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</si>
  <si>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</si>
  <si>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</si>
  <si>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</si>
  <si>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</si>
  <si>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</si>
  <si>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</si>
  <si>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</si>
  <si>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</si>
  <si>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</si>
  <si>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</si>
  <si>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</si>
  <si>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</si>
  <si>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</si>
  <si>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</si>
  <si>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</si>
  <si>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</si>
  <si>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</si>
  <si>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</si>
  <si>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</si>
  <si>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</si>
  <si>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</si>
  <si>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</si>
  <si>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</si>
  <si>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</si>
  <si>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</si>
  <si>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</si>
  <si>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</si>
  <si>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</si>
  <si>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</si>
  <si>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</si>
  <si>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</si>
  <si>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</si>
  <si>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</si>
  <si>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</si>
  <si>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</si>
  <si>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</si>
  <si>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</si>
  <si>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</si>
  <si>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</si>
  <si>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</si>
  <si>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</si>
  <si>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</si>
  <si>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</si>
  <si>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</si>
  <si>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</si>
  <si>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</si>
  <si>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</si>
  <si>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</si>
  <si>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</si>
  <si>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</si>
  <si>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</si>
  <si>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</si>
  <si>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</si>
  <si>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</si>
  <si>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</si>
  <si>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</si>
  <si>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</si>
  <si>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</si>
  <si>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</si>
  <si>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</si>
  <si>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</si>
  <si>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</si>
  <si>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</si>
  <si>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</si>
  <si>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</si>
  <si>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</si>
  <si>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</si>
  <si>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</si>
  <si>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</si>
  <si>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</si>
  <si>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</si>
  <si>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</si>
  <si>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</si>
  <si>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</si>
  <si>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</si>
  <si>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</si>
  <si>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</si>
  <si>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</si>
  <si>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</si>
  <si>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</si>
  <si>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</si>
  <si>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</si>
  <si>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</si>
  <si>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</si>
  <si>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</si>
  <si>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</si>
  <si>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</si>
  <si>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</si>
  <si>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</si>
  <si>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</si>
  <si>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</si>
  <si>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</si>
  <si>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</si>
  <si>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</si>
  <si>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</si>
  <si>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</si>
  <si>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</si>
  <si>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</si>
  <si>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</si>
  <si>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</si>
  <si>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</si>
  <si>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</si>
  <si>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</si>
  <si>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</si>
  <si>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</si>
  <si>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</si>
  <si>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</si>
  <si>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</si>
  <si>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</si>
  <si>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</si>
  <si>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</si>
  <si>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</si>
  <si>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</si>
  <si>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</si>
  <si>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</si>
  <si>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</si>
  <si>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</si>
  <si>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</si>
  <si>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</si>
  <si>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</si>
  <si>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</si>
  <si>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</si>
  <si>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</si>
  <si>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</si>
  <si>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</si>
  <si>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</si>
  <si>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</si>
  <si>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</si>
  <si>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</si>
  <si>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</si>
  <si>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</si>
  <si>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</si>
  <si>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</si>
  <si>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</si>
  <si>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</si>
  <si>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</si>
  <si>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</si>
  <si>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</si>
  <si>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</si>
  <si>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</si>
  <si>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</si>
  <si>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</si>
  <si>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</si>
  <si>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</si>
  <si>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</si>
  <si>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</si>
  <si>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</si>
  <si>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</si>
  <si>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</si>
  <si>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</si>
  <si>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</si>
  <si>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</si>
  <si>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</si>
  <si>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</si>
  <si>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</si>
  <si>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</si>
  <si>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</si>
  <si>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</si>
  <si>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</si>
  <si>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</si>
  <si>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</si>
  <si>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</si>
  <si>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</si>
  <si>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</si>
  <si>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</si>
  <si>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</si>
  <si>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</si>
  <si>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</si>
  <si>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</si>
  <si>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</si>
  <si>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</si>
  <si>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</si>
  <si>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</si>
  <si>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</si>
  <si>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</si>
  <si>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</si>
  <si>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</si>
  <si>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</si>
  <si>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</si>
  <si>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</si>
  <si>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</si>
  <si>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</si>
  <si>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</si>
  <si>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</si>
  <si>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</si>
  <si>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</si>
  <si>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</si>
  <si>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</si>
  <si>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</si>
  <si>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</si>
  <si>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</si>
  <si>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</si>
  <si>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</si>
  <si>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</si>
  <si>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</si>
  <si>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</si>
  <si>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</si>
  <si>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</si>
  <si>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</si>
  <si>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</si>
  <si>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</si>
  <si>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</si>
  <si>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</si>
  <si>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</si>
  <si>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</si>
  <si>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</si>
  <si>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</si>
  <si>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</si>
  <si>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</si>
  <si>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</si>
  <si>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</si>
  <si>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</si>
  <si>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</si>
  <si>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</si>
  <si>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</si>
  <si>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</si>
  <si>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</si>
  <si>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</si>
  <si>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</si>
  <si>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</si>
  <si>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</si>
  <si>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</si>
  <si>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</si>
  <si>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</si>
  <si>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</si>
  <si>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</si>
  <si>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</si>
  <si>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</si>
  <si>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</si>
  <si>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</si>
  <si>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</si>
  <si>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</si>
  <si>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</si>
  <si>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</si>
  <si>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</si>
  <si>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</si>
  <si>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</si>
  <si>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</si>
  <si>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</si>
  <si>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</si>
  <si>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</si>
  <si>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</si>
  <si>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</si>
  <si>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</si>
  <si>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</si>
  <si>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</si>
  <si>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</si>
  <si>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</si>
  <si>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</si>
  <si>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</si>
  <si>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</si>
  <si>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</si>
  <si>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</si>
  <si>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</si>
  <si>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</si>
  <si>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</si>
  <si>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</si>
  <si>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</si>
  <si>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</si>
  <si>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</si>
  <si>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</si>
  <si>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</si>
  <si>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</si>
  <si>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</si>
  <si>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</si>
  <si>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</si>
  <si>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</si>
  <si>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</si>
  <si>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</si>
  <si>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</si>
  <si>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</si>
  <si>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</si>
  <si>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</si>
  <si>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</si>
  <si>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</si>
  <si>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</si>
  <si>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</si>
  <si>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</si>
  <si>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</si>
  <si>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</si>
  <si>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</si>
  <si>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</si>
  <si>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</si>
  <si>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</si>
  <si>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</si>
  <si>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</si>
  <si>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</si>
  <si>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</si>
  <si>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</si>
  <si>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</si>
  <si>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</si>
  <si>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</si>
  <si>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</si>
  <si>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</si>
  <si>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</si>
  <si>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</si>
  <si>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</si>
  <si>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</si>
  <si>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</si>
  <si>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</si>
  <si>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</si>
  <si>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</si>
  <si>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</si>
  <si>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</si>
  <si>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</si>
  <si>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</si>
  <si>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</si>
  <si>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</si>
  <si>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</si>
  <si>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</si>
  <si>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</si>
  <si>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</si>
  <si>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</si>
  <si>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</si>
  <si>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</si>
  <si>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</si>
  <si>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</si>
  <si>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</si>
  <si>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</si>
  <si>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</si>
  <si>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</si>
  <si>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</si>
  <si>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</si>
  <si>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</si>
  <si>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</si>
  <si>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</si>
  <si>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</si>
  <si>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</si>
  <si>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</si>
  <si>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</si>
  <si>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</si>
  <si>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</si>
  <si>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</si>
  <si>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</si>
  <si>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</si>
  <si>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</si>
  <si>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</si>
  <si>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</si>
  <si>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</si>
  <si>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</si>
  <si>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</si>
  <si>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</si>
  <si>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</si>
  <si>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</si>
  <si>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</si>
  <si>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</si>
  <si>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</si>
  <si>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</si>
  <si>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</si>
  <si>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</si>
  <si>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</si>
  <si>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</si>
  <si>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</si>
  <si>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</si>
  <si>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</si>
  <si>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</si>
  <si>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</si>
  <si>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</si>
  <si>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</si>
  <si>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</si>
  <si>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</si>
  <si>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</si>
  <si>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</si>
  <si>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</si>
  <si>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</si>
  <si>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</si>
  <si>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</si>
  <si>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</si>
  <si>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</si>
  <si>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</si>
  <si>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</si>
  <si>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</si>
  <si>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</si>
  <si>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</si>
  <si>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</si>
  <si>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</si>
  <si>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</si>
  <si>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</si>
  <si>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</si>
  <si>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</si>
  <si>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</si>
  <si>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</si>
  <si>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</si>
  <si>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</si>
  <si>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</si>
  <si>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</si>
  <si>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</si>
  <si>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</si>
  <si>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</si>
  <si>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</si>
  <si>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</si>
  <si>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</si>
  <si>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</si>
  <si>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</si>
  <si>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</si>
  <si>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</si>
  <si>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</si>
  <si>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</si>
  <si>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</si>
  <si>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</si>
  <si>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</si>
  <si>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</si>
  <si>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</si>
  <si>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</si>
  <si>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</si>
  <si>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</si>
  <si>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</si>
  <si>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</si>
  <si>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</si>
  <si>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</si>
  <si>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</si>
  <si>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</si>
  <si>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</si>
  <si>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</si>
  <si>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</si>
  <si>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</si>
  <si>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</si>
  <si>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</si>
  <si>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</si>
  <si>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</si>
  <si>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</si>
  <si>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</si>
  <si>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</si>
  <si>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</si>
  <si>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</si>
  <si>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</si>
  <si>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</si>
  <si>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</si>
  <si>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</si>
  <si>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</si>
  <si>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</si>
  <si>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</si>
  <si>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</si>
  <si>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</si>
  <si>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</si>
  <si>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</si>
  <si>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</si>
  <si>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</si>
  <si>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</si>
  <si>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</si>
  <si>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</si>
  <si>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</si>
  <si>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</si>
  <si>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</si>
  <si>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</si>
  <si>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</si>
  <si>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</si>
  <si>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</si>
  <si>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</si>
  <si>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</si>
  <si>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</si>
  <si>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</si>
  <si>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</si>
  <si>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</si>
  <si>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</si>
  <si>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</si>
  <si>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</si>
  <si>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</si>
  <si>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</si>
  <si>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</si>
  <si>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</si>
  <si>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</si>
  <si>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</si>
  <si>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</si>
  <si>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</si>
  <si>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</si>
  <si>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</si>
  <si>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</si>
  <si>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</si>
  <si>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</si>
  <si>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</si>
  <si>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</si>
  <si>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</si>
  <si>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</si>
  <si>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</si>
  <si>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</si>
  <si>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</si>
  <si>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</si>
  <si>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</si>
  <si>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</si>
  <si>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</si>
  <si>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</si>
  <si>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</si>
  <si>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</si>
  <si>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</si>
  <si>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</si>
  <si>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</si>
  <si>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</si>
  <si>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</si>
  <si>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</si>
  <si>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</si>
  <si>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</si>
  <si>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</si>
  <si>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</si>
  <si>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</si>
  <si>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</si>
  <si>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</si>
  <si>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</si>
  <si>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</si>
  <si>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</si>
  <si>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</si>
  <si>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</si>
  <si>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</si>
  <si>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</si>
  <si>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</si>
  <si>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</si>
  <si>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</si>
  <si>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</si>
  <si>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</si>
  <si>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</si>
  <si>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</si>
  <si>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</si>
  <si>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</si>
  <si>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</si>
  <si>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</si>
  <si>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</si>
  <si>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</si>
  <si>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</si>
  <si>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</si>
  <si>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</si>
  <si>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</si>
  <si>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</si>
  <si>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</si>
  <si>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</si>
  <si>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</si>
  <si>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</si>
  <si>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</si>
  <si>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</si>
  <si>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</si>
  <si>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</si>
  <si>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</si>
  <si>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</si>
  <si>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</si>
  <si>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</si>
  <si>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</si>
  <si>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</si>
  <si>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</si>
  <si>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</si>
  <si>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</si>
  <si>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</si>
  <si>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</si>
  <si>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</si>
  <si>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</si>
  <si>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</si>
  <si>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</si>
  <si>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</si>
  <si>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</si>
  <si>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</si>
  <si>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</si>
  <si>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</si>
  <si>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</si>
  <si>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</si>
  <si>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</si>
  <si>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</si>
  <si>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</si>
  <si>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</si>
  <si>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</si>
  <si>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</si>
  <si>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</si>
  <si>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</si>
  <si>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</si>
  <si>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</si>
  <si>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</si>
  <si>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</si>
  <si>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</si>
  <si>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</si>
  <si>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</si>
  <si>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</si>
  <si>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</si>
  <si>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</si>
  <si>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</si>
  <si>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</si>
  <si>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</si>
  <si>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</si>
  <si>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</si>
  <si>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</si>
  <si>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</si>
  <si>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</si>
  <si>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</si>
  <si>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</si>
  <si>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</si>
  <si>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</si>
  <si>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</si>
  <si>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</si>
  <si>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</si>
  <si>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</si>
  <si>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</si>
  <si>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</si>
  <si>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</si>
  <si>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</si>
  <si>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</si>
  <si>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</si>
  <si>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</si>
  <si>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</si>
  <si>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</si>
  <si>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</si>
  <si>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</si>
  <si>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</si>
  <si>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</si>
  <si>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</si>
  <si>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</si>
  <si>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</si>
  <si>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</si>
  <si>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</si>
  <si>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</si>
  <si>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</si>
  <si>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</si>
  <si>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</si>
  <si>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</si>
  <si>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</si>
  <si>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</si>
  <si>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</si>
  <si>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</si>
  <si>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</si>
  <si>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</si>
  <si>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</si>
  <si>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</si>
  <si>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</si>
  <si>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</si>
  <si>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</si>
  <si>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</si>
  <si>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</si>
  <si>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</si>
  <si>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</si>
  <si>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</si>
  <si>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</si>
  <si>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</si>
  <si>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</si>
  <si>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</si>
  <si>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</si>
  <si>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</si>
  <si>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</si>
  <si>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</si>
  <si>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</si>
  <si>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</si>
  <si>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</si>
  <si>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</si>
  <si>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</si>
  <si>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</si>
  <si>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</si>
  <si>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</si>
  <si>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</si>
  <si>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</si>
  <si>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</si>
  <si>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</si>
  <si>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</si>
  <si>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</si>
  <si>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</si>
  <si>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</si>
  <si>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</si>
  <si>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</si>
  <si>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</si>
  <si>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</si>
  <si>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</si>
  <si>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</si>
  <si>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</si>
  <si>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</si>
  <si>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</si>
  <si>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</si>
  <si>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</si>
  <si>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</si>
  <si>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</si>
  <si>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</si>
  <si>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</si>
  <si>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</si>
  <si>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</si>
  <si>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</si>
  <si>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</si>
  <si>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</si>
  <si>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</si>
  <si>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</si>
  <si>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</si>
  <si>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</si>
  <si>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</si>
  <si>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</si>
  <si>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</si>
  <si>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</si>
  <si>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</si>
  <si>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</si>
  <si>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</si>
  <si>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</si>
  <si>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</si>
  <si>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</si>
  <si>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</si>
  <si>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</si>
  <si>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</si>
  <si>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</si>
  <si>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</si>
  <si>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</si>
  <si>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</si>
  <si>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</si>
  <si>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</si>
  <si>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</si>
  <si>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</si>
  <si>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</si>
  <si>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</si>
  <si>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</si>
  <si>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</si>
  <si>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</si>
  <si>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</si>
  <si>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</si>
  <si>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</si>
  <si>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</si>
  <si>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</si>
  <si>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</si>
  <si>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</si>
  <si>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</si>
  <si>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</si>
  <si>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</si>
  <si>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</si>
  <si>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</si>
  <si>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</si>
  <si>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</si>
  <si>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</si>
  <si>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</si>
  <si>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</si>
  <si>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</si>
  <si>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</si>
  <si>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</si>
  <si>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</si>
  <si>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</si>
  <si>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</si>
  <si>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</si>
  <si>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</si>
  <si>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</si>
  <si>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</si>
  <si>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</si>
  <si>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</si>
  <si>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</si>
  <si>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</si>
  <si>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</si>
  <si>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</si>
  <si>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</si>
  <si>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</si>
  <si>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</si>
  <si>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</si>
  <si>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</si>
  <si>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</si>
  <si>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</si>
  <si>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</si>
  <si>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</si>
  <si>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</si>
  <si>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</si>
  <si>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</si>
  <si>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</si>
  <si>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</si>
  <si>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</si>
  <si>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</si>
  <si>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</si>
  <si>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</si>
  <si>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</si>
  <si>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</si>
  <si>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</si>
  <si>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</si>
  <si>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</si>
  <si>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</si>
  <si>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</si>
  <si>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</si>
  <si>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</si>
  <si>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</si>
  <si>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</si>
  <si>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</si>
  <si>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</si>
  <si>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</si>
  <si>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</si>
  <si>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</si>
  <si>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</si>
  <si>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</si>
  <si>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</si>
  <si>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</si>
  <si>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</si>
  <si>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</si>
  <si>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</si>
  <si>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</si>
  <si>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</si>
  <si>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</si>
  <si>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</si>
  <si>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</si>
  <si>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</si>
  <si>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</si>
  <si>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</si>
  <si>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</si>
  <si>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</si>
  <si>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</si>
  <si>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</si>
  <si>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</si>
  <si>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</si>
  <si>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</si>
  <si>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</si>
  <si>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</si>
  <si>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</si>
  <si>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</si>
  <si>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</si>
  <si>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</si>
  <si>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</si>
  <si>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</si>
  <si>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</si>
  <si>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</si>
  <si>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</si>
  <si>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</si>
  <si>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</si>
  <si>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</si>
  <si>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</si>
  <si>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</si>
  <si>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</si>
  <si>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</si>
  <si>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</si>
  <si>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</si>
  <si>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</si>
  <si>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</si>
  <si>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</si>
  <si>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</si>
  <si>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</si>
  <si>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</si>
  <si>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</si>
  <si>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</si>
  <si>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</si>
  <si>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</si>
  <si>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</si>
  <si>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</si>
  <si>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</si>
  <si>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</si>
  <si>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</si>
  <si>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</si>
  <si>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</si>
  <si>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</si>
  <si>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</si>
  <si>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</si>
  <si>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</si>
  <si>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</si>
  <si>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</si>
  <si>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</si>
  <si>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</si>
  <si>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</si>
  <si>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</si>
  <si>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</si>
  <si>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</si>
  <si>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</si>
  <si>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</si>
  <si>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</si>
  <si>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</si>
  <si>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</si>
  <si>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</si>
  <si>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</si>
  <si>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</si>
  <si>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</si>
  <si>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</si>
  <si>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</si>
  <si>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</si>
  <si>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</si>
  <si>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</si>
  <si>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</si>
  <si>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</si>
  <si>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</si>
  <si>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</si>
  <si>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</si>
  <si>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</si>
  <si>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</si>
  <si>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</si>
  <si>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</si>
  <si>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</si>
  <si>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</si>
  <si>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</si>
  <si>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</si>
  <si>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</si>
  <si>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</si>
  <si>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</si>
  <si>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</si>
  <si>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</si>
  <si>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</si>
  <si>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</si>
  <si>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</si>
  <si>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</si>
  <si>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</si>
  <si>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</si>
  <si>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</si>
  <si>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</si>
  <si>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</si>
  <si>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</si>
  <si>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</si>
  <si>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</si>
  <si>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</si>
  <si>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</si>
  <si>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</si>
  <si>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</si>
  <si>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</si>
  <si>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</si>
  <si>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</si>
  <si>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</si>
  <si>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</si>
  <si>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</si>
  <si>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</si>
  <si>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</si>
  <si>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</si>
  <si>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</si>
  <si>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</si>
  <si>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</si>
  <si>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</si>
  <si>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</si>
  <si>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</si>
  <si>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</si>
  <si>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</si>
  <si>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</si>
  <si>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</si>
  <si>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</si>
  <si>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</si>
  <si>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</si>
  <si>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</si>
  <si>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</si>
  <si>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</si>
  <si>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</si>
  <si>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</si>
  <si>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</si>
  <si>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</si>
  <si>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</si>
  <si>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</si>
  <si>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</si>
  <si>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</si>
  <si>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</si>
  <si>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</si>
  <si>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</si>
  <si>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</si>
  <si>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</si>
  <si>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</si>
  <si>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</si>
  <si>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</si>
  <si>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</si>
  <si>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</si>
  <si>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</si>
  <si>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</si>
  <si>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</si>
  <si>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</si>
  <si>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</si>
  <si>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</si>
  <si>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</si>
  <si>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</si>
  <si>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</si>
  <si>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</si>
  <si>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</si>
  <si>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</si>
  <si>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</si>
  <si>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</si>
  <si>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</si>
  <si>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</si>
  <si>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</si>
  <si>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</si>
  <si>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</si>
  <si>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</si>
  <si>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</si>
  <si>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</si>
  <si>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</si>
  <si>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</si>
  <si>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</si>
  <si>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</si>
  <si>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</si>
  <si>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</si>
  <si>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</si>
  <si>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</si>
  <si>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</si>
  <si>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</si>
  <si>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</si>
  <si>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Category </t>
  </si>
  <si>
    <t>state</t>
  </si>
  <si>
    <t>sales</t>
  </si>
  <si>
    <t>Sum of Quantity</t>
  </si>
  <si>
    <t>Count of Order ID</t>
  </si>
  <si>
    <t>Sum of Profit Mrgin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</si>
</sst>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quot;$&quot;\ 0.00,\ &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Britannic Bold"/>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style="thin">
        <color rgb="FF999999"/>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1" fillId="0" borderId="0" xfId="0" applyFont="1"/>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0" applyNumberFormat="1"/>
    <xf numFmtId="10" fontId="0" fillId="0" borderId="0" xfId="1" applyNumberFormat="1" applyFont="1"/>
    <xf numFmtId="0" fontId="0" fillId="0" borderId="10" xfId="0" applyBorder="1"/>
    <xf numFmtId="0" fontId="0" fillId="0" borderId="3" xfId="0" applyBorder="1" applyAlignment="1">
      <alignment horizontal="left"/>
    </xf>
    <xf numFmtId="0" fontId="0" fillId="0" borderId="0" xfId="0" applyAlignment="1">
      <alignment horizontal="center"/>
    </xf>
    <xf numFmtId="164" fontId="5"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57">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4" formatCode="0.00%"/>
    </dxf>
    <dxf>
      <numFmt numFmtId="165" formatCode="&quot;$&quot;\ 0.00,\ &quot;K&quot;"/>
    </dxf>
    <dxf>
      <numFmt numFmtId="165" formatCode="&quot;$&quot;\ 0.00,\ &quot;K&quot;"/>
    </dxf>
    <dxf>
      <numFmt numFmtId="165" formatCode="&quot;$&quot;\ 0.00,\ &quot;K&quot;"/>
    </dxf>
    <dxf>
      <font>
        <sz val="8"/>
        <color theme="0"/>
      </font>
      <border>
        <bottom style="thin">
          <color theme="4"/>
        </bottom>
        <vertical/>
        <horizontal/>
      </border>
    </dxf>
    <dxf>
      <font>
        <color theme="1"/>
      </font>
      <fill>
        <patternFill>
          <bgColor theme="1" tint="0.14996795556505021"/>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6"/>
      <tableStyleElement type="firstRowStripe" dxfId="55"/>
      <tableStyleElement type="secondRowStripe" dxfId="54"/>
    </tableStyle>
    <tableStyle name="QW" pivot="0" table="0" count="10" xr9:uid="{E9808FE9-9FEC-4D53-B8ED-3AF17BED7001}">
      <tableStyleElement type="wholeTable" dxfId="53"/>
      <tableStyleElement type="headerRow" dxfId="52"/>
    </tableStyle>
  </tableStyles>
  <colors>
    <mruColors>
      <color rgb="FF032637"/>
      <color rgb="FF3967B9"/>
      <color rgb="FFE8F6F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49998474074526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Q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Charts!$C$3</c:f>
              <c:strCache>
                <c:ptCount val="1"/>
                <c:pt idx="0">
                  <c:v>Sum of Profit</c:v>
                </c:pt>
              </c:strCache>
            </c:strRef>
          </c:tx>
          <c:spPr>
            <a:solidFill>
              <a:schemeClr val="accent2"/>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61C-43E2-B4CB-426E852AC3E9}"/>
            </c:ext>
          </c:extLst>
        </c:ser>
        <c:dLbls>
          <c:showLegendKey val="0"/>
          <c:showVal val="0"/>
          <c:showCatName val="0"/>
          <c:showSerName val="0"/>
          <c:showPercent val="0"/>
          <c:showBubbleSize val="0"/>
        </c:dLbls>
        <c:axId val="1799386032"/>
        <c:axId val="1799385552"/>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61C-43E2-B4CB-426E852AC3E9}"/>
            </c:ext>
          </c:extLst>
        </c:ser>
        <c:dLbls>
          <c:showLegendKey val="0"/>
          <c:showVal val="0"/>
          <c:showCatName val="0"/>
          <c:showSerName val="0"/>
          <c:showPercent val="0"/>
          <c:showBubbleSize val="0"/>
        </c:dLbls>
        <c:gapWidth val="219"/>
        <c:overlap val="-27"/>
        <c:axId val="1799369232"/>
        <c:axId val="1799357232"/>
      </c:barChart>
      <c:catAx>
        <c:axId val="179936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357232"/>
        <c:crosses val="autoZero"/>
        <c:auto val="1"/>
        <c:lblAlgn val="ctr"/>
        <c:lblOffset val="100"/>
        <c:noMultiLvlLbl val="0"/>
      </c:catAx>
      <c:valAx>
        <c:axId val="1799357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369232"/>
        <c:crosses val="autoZero"/>
        <c:crossBetween val="between"/>
      </c:valAx>
      <c:valAx>
        <c:axId val="179938555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386032"/>
        <c:crosses val="max"/>
        <c:crossBetween val="between"/>
      </c:valAx>
      <c:catAx>
        <c:axId val="1799386032"/>
        <c:scaling>
          <c:orientation val="minMax"/>
        </c:scaling>
        <c:delete val="1"/>
        <c:axPos val="b"/>
        <c:numFmt formatCode="General" sourceLinked="1"/>
        <c:majorTickMark val="out"/>
        <c:minorTickMark val="none"/>
        <c:tickLblPos val="nextTo"/>
        <c:crossAx val="1799385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Charts!$B$34</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CE-429C-983A-568DBA75FF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CE-429C-983A-568DBA75FF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CE-429C-983A-568DBA75FF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Charts!$A$35:$A$38</c:f>
              <c:strCache>
                <c:ptCount val="3"/>
                <c:pt idx="0">
                  <c:v>Furniture</c:v>
                </c:pt>
                <c:pt idx="1">
                  <c:v>Office Supplies</c:v>
                </c:pt>
                <c:pt idx="2">
                  <c:v>Technology</c:v>
                </c:pt>
              </c:strCache>
            </c:strRef>
          </c:cat>
          <c:val>
            <c:numRef>
              <c:f>Charts!$B$35:$B$38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E8C-4B88-9721-0D7050EFD9A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Charts!$B$101</c:f>
              <c:strCache>
                <c:ptCount val="1"/>
                <c:pt idx="0">
                  <c:v>Total</c:v>
                </c:pt>
              </c:strCache>
            </c:strRef>
          </c:tx>
          <c:spPr>
            <a:solidFill>
              <a:schemeClr val="accent1"/>
            </a:solidFill>
            <a:ln>
              <a:noFill/>
            </a:ln>
            <a:effectLst/>
          </c:spPr>
          <c:invertIfNegative val="0"/>
          <c:cat>
            <c:strRef>
              <c:f>Charts!$A$102:$A$107</c:f>
              <c:strCache>
                <c:ptCount val="5"/>
                <c:pt idx="0">
                  <c:v>Binders</c:v>
                </c:pt>
                <c:pt idx="1">
                  <c:v>Tables</c:v>
                </c:pt>
                <c:pt idx="2">
                  <c:v>Storage</c:v>
                </c:pt>
                <c:pt idx="3">
                  <c:v>Chairs</c:v>
                </c:pt>
                <c:pt idx="4">
                  <c:v>Phones</c:v>
                </c:pt>
              </c:strCache>
            </c:strRef>
          </c:cat>
          <c:val>
            <c:numRef>
              <c:f>Charts!$B$102:$B$107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D14-4F5C-85E7-68133AF8385C}"/>
            </c:ext>
          </c:extLst>
        </c:ser>
        <c:dLbls>
          <c:showLegendKey val="0"/>
          <c:showVal val="0"/>
          <c:showCatName val="0"/>
          <c:showSerName val="0"/>
          <c:showPercent val="0"/>
          <c:showBubbleSize val="0"/>
        </c:dLbls>
        <c:gapWidth val="182"/>
        <c:axId val="1970460032"/>
        <c:axId val="1970460512"/>
      </c:barChart>
      <c:catAx>
        <c:axId val="19704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460512"/>
        <c:crosses val="autoZero"/>
        <c:auto val="1"/>
        <c:lblAlgn val="ctr"/>
        <c:lblOffset val="100"/>
        <c:noMultiLvlLbl val="0"/>
      </c:catAx>
      <c:valAx>
        <c:axId val="1970460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46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6866412956076719E-2"/>
          <c:w val="1"/>
          <c:h val="0.96313358704392327"/>
        </c:manualLayout>
      </c:layout>
      <c:lineChart>
        <c:grouping val="standard"/>
        <c:varyColors val="0"/>
        <c:ser>
          <c:idx val="0"/>
          <c:order val="0"/>
          <c:tx>
            <c:strRef>
              <c:f>'KPI''s'!$C$4</c:f>
              <c:strCache>
                <c:ptCount val="1"/>
                <c:pt idx="0">
                  <c:v>Total</c:v>
                </c:pt>
              </c:strCache>
            </c:strRef>
          </c:tx>
          <c:spPr>
            <a:ln w="28575" cap="rnd">
              <a:solidFill>
                <a:schemeClr val="accent1"/>
              </a:solidFill>
              <a:round/>
            </a:ln>
            <a:effectLst/>
          </c:spPr>
          <c:marker>
            <c:symbol val="none"/>
          </c:marker>
          <c:cat>
            <c:strRef>
              <c:f>'KPI''s'!$B$5:$B$17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'KPI''s'!$C$5:$C$17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B2-4750-B955-70D4BAA3232E}"/>
            </c:ext>
          </c:extLst>
        </c:ser>
        <c:dLbls>
          <c:showLegendKey val="0"/>
          <c:showVal val="0"/>
          <c:showCatName val="0"/>
          <c:showSerName val="0"/>
          <c:showPercent val="0"/>
          <c:showBubbleSize val="0"/>
        </c:dLbls>
        <c:smooth val="0"/>
        <c:axId val="1970467232"/>
        <c:axId val="1970473472"/>
      </c:lineChart>
      <c:catAx>
        <c:axId val="1970467232"/>
        <c:scaling>
          <c:orientation val="minMax"/>
        </c:scaling>
        <c:delete val="1"/>
        <c:axPos val="b"/>
        <c:numFmt formatCode="General" sourceLinked="1"/>
        <c:majorTickMark val="none"/>
        <c:minorTickMark val="none"/>
        <c:tickLblPos val="nextTo"/>
        <c:crossAx val="1970473472"/>
        <c:crosses val="autoZero"/>
        <c:auto val="1"/>
        <c:lblAlgn val="ctr"/>
        <c:lblOffset val="100"/>
        <c:noMultiLvlLbl val="0"/>
      </c:catAx>
      <c:valAx>
        <c:axId val="1970473472"/>
        <c:scaling>
          <c:orientation val="minMax"/>
        </c:scaling>
        <c:delete val="1"/>
        <c:axPos val="l"/>
        <c:numFmt formatCode="General" sourceLinked="1"/>
        <c:majorTickMark val="none"/>
        <c:minorTickMark val="none"/>
        <c:tickLblPos val="nextTo"/>
        <c:crossAx val="197046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'KPI''s'!$F$4</c:f>
              <c:strCache>
                <c:ptCount val="1"/>
                <c:pt idx="0">
                  <c:v>Total</c:v>
                </c:pt>
              </c:strCache>
            </c:strRef>
          </c:tx>
          <c:spPr>
            <a:ln w="28575" cap="rnd">
              <a:solidFill>
                <a:schemeClr val="accent1"/>
              </a:solidFill>
              <a:round/>
            </a:ln>
            <a:effectLst/>
          </c:spPr>
          <c:marker>
            <c:symbol val="none"/>
          </c:marker>
          <c:cat>
            <c:strRef>
              <c:f>'KPI''s'!$E$5:$E$17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F54-45A8-9C47-1DBE8D091E6A}"/>
            </c:ext>
          </c:extLst>
        </c:ser>
        <c:dLbls>
          <c:showLegendKey val="0"/>
          <c:showVal val="0"/>
          <c:showCatName val="0"/>
          <c:showSerName val="0"/>
          <c:showPercent val="0"/>
          <c:showBubbleSize val="0"/>
        </c:dLbls>
        <c:smooth val="0"/>
        <c:axId val="1970441312"/>
        <c:axId val="1970441792"/>
      </c:lineChart>
      <c:catAx>
        <c:axId val="1970441312"/>
        <c:scaling>
          <c:orientation val="minMax"/>
        </c:scaling>
        <c:delete val="1"/>
        <c:axPos val="b"/>
        <c:numFmt formatCode="General" sourceLinked="1"/>
        <c:majorTickMark val="none"/>
        <c:minorTickMark val="none"/>
        <c:tickLblPos val="nextTo"/>
        <c:crossAx val="1970441792"/>
        <c:crosses val="autoZero"/>
        <c:auto val="1"/>
        <c:lblAlgn val="ctr"/>
        <c:lblOffset val="100"/>
        <c:noMultiLvlLbl val="0"/>
      </c:catAx>
      <c:valAx>
        <c:axId val="1970441792"/>
        <c:scaling>
          <c:orientation val="minMax"/>
        </c:scaling>
        <c:delete val="1"/>
        <c:axPos val="l"/>
        <c:numFmt formatCode="General" sourceLinked="1"/>
        <c:majorTickMark val="none"/>
        <c:minorTickMark val="none"/>
        <c:tickLblPos val="nextTo"/>
        <c:crossAx val="1970441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'KPI''s'!$I$4</c:f>
              <c:strCache>
                <c:ptCount val="1"/>
                <c:pt idx="0">
                  <c:v>Total</c:v>
                </c:pt>
              </c:strCache>
            </c:strRef>
          </c:tx>
          <c:spPr>
            <a:ln w="28575" cap="rnd">
              <a:solidFill>
                <a:schemeClr val="accent1"/>
              </a:solidFill>
              <a:round/>
            </a:ln>
            <a:effectLst/>
          </c:spPr>
          <c:marker>
            <c:symbol val="none"/>
          </c:marker>
          <c:cat>
            <c:strRef>
              <c:f>'KPI''s'!$H$5:$H$17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'KPI''s'!$I$5:$I$17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3F0-4938-9101-C5E51A4BC5D6}"/>
            </c:ext>
          </c:extLst>
        </c:ser>
        <c:dLbls>
          <c:showLegendKey val="0"/>
          <c:showVal val="0"/>
          <c:showCatName val="0"/>
          <c:showSerName val="0"/>
          <c:showPercent val="0"/>
          <c:showBubbleSize val="0"/>
        </c:dLbls>
        <c:smooth val="0"/>
        <c:axId val="1970463872"/>
        <c:axId val="1970453792"/>
      </c:lineChart>
      <c:catAx>
        <c:axId val="1970463872"/>
        <c:scaling>
          <c:orientation val="minMax"/>
        </c:scaling>
        <c:delete val="1"/>
        <c:axPos val="b"/>
        <c:numFmt formatCode="General" sourceLinked="1"/>
        <c:majorTickMark val="none"/>
        <c:minorTickMark val="none"/>
        <c:tickLblPos val="nextTo"/>
        <c:crossAx val="1970453792"/>
        <c:crosses val="autoZero"/>
        <c:auto val="1"/>
        <c:lblAlgn val="ctr"/>
        <c:lblOffset val="100"/>
        <c:noMultiLvlLbl val="0"/>
      </c:catAx>
      <c:valAx>
        <c:axId val="1970453792"/>
        <c:scaling>
          <c:orientation val="minMax"/>
        </c:scaling>
        <c:delete val="1"/>
        <c:axPos val="l"/>
        <c:numFmt formatCode="General" sourceLinked="1"/>
        <c:majorTickMark val="none"/>
        <c:minorTickMark val="none"/>
        <c:tickLblPos val="nextTo"/>
        <c:crossAx val="1970463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'KPI''s'!$L$4</c:f>
              <c:strCache>
                <c:ptCount val="1"/>
                <c:pt idx="0">
                  <c:v>Total</c:v>
                </c:pt>
              </c:strCache>
            </c:strRef>
          </c:tx>
          <c:spPr>
            <a:ln w="28575" cap="rnd">
              <a:solidFill>
                <a:schemeClr val="accent1"/>
              </a:solidFill>
              <a:round/>
            </a:ln>
            <a:effectLst/>
          </c:spPr>
          <c:marker>
            <c:symbol val="none"/>
          </c:marker>
          <c:cat>
            <c:strRef>
              <c:f>'KPI''s'!$K$5:$K$17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'KPI''s'!$L$5:$L$17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1F-4E1C-8A77-8B1A125C6832}"/>
            </c:ext>
          </c:extLst>
        </c:ser>
        <c:dLbls>
          <c:showLegendKey val="0"/>
          <c:showVal val="0"/>
          <c:showCatName val="0"/>
          <c:showSerName val="0"/>
          <c:showPercent val="0"/>
          <c:showBubbleSize val="0"/>
        </c:dLbls>
        <c:smooth val="0"/>
        <c:axId val="1970473952"/>
        <c:axId val="1970449472"/>
      </c:lineChart>
      <c:catAx>
        <c:axId val="1970473952"/>
        <c:scaling>
          <c:orientation val="minMax"/>
        </c:scaling>
        <c:delete val="1"/>
        <c:axPos val="b"/>
        <c:numFmt formatCode="General" sourceLinked="1"/>
        <c:majorTickMark val="none"/>
        <c:minorTickMark val="none"/>
        <c:tickLblPos val="nextTo"/>
        <c:crossAx val="1970449472"/>
        <c:crosses val="autoZero"/>
        <c:auto val="1"/>
        <c:lblAlgn val="ctr"/>
        <c:lblOffset val="100"/>
        <c:noMultiLvlLbl val="0"/>
      </c:catAx>
      <c:valAx>
        <c:axId val="1970449472"/>
        <c:scaling>
          <c:orientation val="minMax"/>
        </c:scaling>
        <c:delete val="1"/>
        <c:axPos val="l"/>
        <c:numFmt formatCode="General" sourceLinked="1"/>
        <c:majorTickMark val="none"/>
        <c:minorTickMark val="none"/>
        <c:tickLblPos val="nextTo"/>
        <c:crossAx val="197047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'KPI''s'!$C$24</c:f>
              <c:strCache>
                <c:ptCount val="1"/>
                <c:pt idx="0">
                  <c:v>Total</c:v>
                </c:pt>
              </c:strCache>
            </c:strRef>
          </c:tx>
          <c:spPr>
            <a:ln w="28575" cap="rnd">
              <a:solidFill>
                <a:schemeClr val="accent1"/>
              </a:solidFill>
              <a:round/>
            </a:ln>
            <a:effectLst/>
          </c:spPr>
          <c:marker>
            <c:symbol val="none"/>
          </c:marker>
          <c:cat>
            <c:strRef>
              <c:f>'KPI''s'!$B$25:$B$37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'KPI''s'!$C$25:$C$37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F60-4C85-93E1-62E522348DA4}"/>
            </c:ext>
          </c:extLst>
        </c:ser>
        <c:dLbls>
          <c:showLegendKey val="0"/>
          <c:showVal val="0"/>
          <c:showCatName val="0"/>
          <c:showSerName val="0"/>
          <c:showPercent val="0"/>
          <c:showBubbleSize val="0"/>
        </c:dLbls>
        <c:smooth val="0"/>
        <c:axId val="2096610288"/>
        <c:axId val="2096600688"/>
      </c:lineChart>
      <c:catAx>
        <c:axId val="2096610288"/>
        <c:scaling>
          <c:orientation val="minMax"/>
        </c:scaling>
        <c:delete val="1"/>
        <c:axPos val="b"/>
        <c:numFmt formatCode="General" sourceLinked="1"/>
        <c:majorTickMark val="none"/>
        <c:minorTickMark val="none"/>
        <c:tickLblPos val="nextTo"/>
        <c:crossAx val="2096600688"/>
        <c:crosses val="autoZero"/>
        <c:auto val="1"/>
        <c:lblAlgn val="ctr"/>
        <c:lblOffset val="100"/>
        <c:noMultiLvlLbl val="0"/>
      </c:catAx>
      <c:valAx>
        <c:axId val="2096600688"/>
        <c:scaling>
          <c:orientation val="minMax"/>
        </c:scaling>
        <c:delete val="1"/>
        <c:axPos val="l"/>
        <c:numFmt formatCode="General" sourceLinked="1"/>
        <c:majorTickMark val="none"/>
        <c:minorTickMark val="none"/>
        <c:tickLblPos val="nextTo"/>
        <c:crossAx val="2096610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0542634371893503"/>
          <c:w val="1"/>
          <c:h val="0.77333350640247656"/>
        </c:manualLayout>
      </c:layout>
      <c:lineChart>
        <c:grouping val="standard"/>
        <c:varyColors val="0"/>
        <c:ser>
          <c:idx val="0"/>
          <c:order val="0"/>
          <c:tx>
            <c:strRef>
              <c:f>'KPI''s'!$C$4</c:f>
              <c:strCache>
                <c:ptCount val="1"/>
                <c:pt idx="0">
                  <c:v>Total</c:v>
                </c:pt>
              </c:strCache>
            </c:strRef>
          </c:tx>
          <c:spPr>
            <a:ln w="28575" cap="rnd">
              <a:solidFill>
                <a:schemeClr val="accent1"/>
              </a:solidFill>
              <a:round/>
            </a:ln>
            <a:effectLst/>
          </c:spPr>
          <c:marker>
            <c:symbol val="none"/>
          </c:marker>
          <c:cat>
            <c:strRef>
              <c:f>'KPI''s'!$B$5:$B$17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'KPI''s'!$C$5:$C$17</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761-4DDA-9A72-CA978E8BE240}"/>
            </c:ext>
          </c:extLst>
        </c:ser>
        <c:dLbls>
          <c:showLegendKey val="0"/>
          <c:showVal val="0"/>
          <c:showCatName val="0"/>
          <c:showSerName val="0"/>
          <c:showPercent val="0"/>
          <c:showBubbleSize val="0"/>
        </c:dLbls>
        <c:smooth val="0"/>
        <c:axId val="1970467232"/>
        <c:axId val="1970473472"/>
      </c:lineChart>
      <c:catAx>
        <c:axId val="1970467232"/>
        <c:scaling>
          <c:orientation val="minMax"/>
        </c:scaling>
        <c:delete val="1"/>
        <c:axPos val="b"/>
        <c:numFmt formatCode="General" sourceLinked="1"/>
        <c:majorTickMark val="none"/>
        <c:minorTickMark val="none"/>
        <c:tickLblPos val="nextTo"/>
        <c:crossAx val="1970473472"/>
        <c:crosses val="autoZero"/>
        <c:auto val="1"/>
        <c:lblAlgn val="ctr"/>
        <c:lblOffset val="100"/>
        <c:noMultiLvlLbl val="0"/>
      </c:catAx>
      <c:valAx>
        <c:axId val="1970473472"/>
        <c:scaling>
          <c:orientation val="minMax"/>
        </c:scaling>
        <c:delete val="1"/>
        <c:axPos val="l"/>
        <c:numFmt formatCode="General" sourceLinked="1"/>
        <c:majorTickMark val="none"/>
        <c:minorTickMark val="none"/>
        <c:tickLblPos val="nextTo"/>
        <c:crossAx val="197046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69182389937107"/>
          <c:y val="0.19555582929949858"/>
          <c:w val="0.88930817610062896"/>
          <c:h val="0.60888834140100279"/>
        </c:manualLayout>
      </c:layout>
      <c:lineChart>
        <c:grouping val="standard"/>
        <c:varyColors val="0"/>
        <c:ser>
          <c:idx val="0"/>
          <c:order val="0"/>
          <c:tx>
            <c:strRef>
              <c:f>'KPI''s'!$F$4</c:f>
              <c:strCache>
                <c:ptCount val="1"/>
                <c:pt idx="0">
                  <c:v>Total</c:v>
                </c:pt>
              </c:strCache>
            </c:strRef>
          </c:tx>
          <c:spPr>
            <a:ln w="28575" cap="rnd">
              <a:solidFill>
                <a:schemeClr val="accent1"/>
              </a:solidFill>
              <a:round/>
            </a:ln>
            <a:effectLst/>
          </c:spPr>
          <c:marker>
            <c:symbol val="none"/>
          </c:marker>
          <c:cat>
            <c:strRef>
              <c:f>'KPI''s'!$E$5:$E$17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'KPI''s'!$F$5:$F$17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3C9-4158-A9AB-55D24E4FCBB5}"/>
            </c:ext>
          </c:extLst>
        </c:ser>
        <c:dLbls>
          <c:showLegendKey val="0"/>
          <c:showVal val="0"/>
          <c:showCatName val="0"/>
          <c:showSerName val="0"/>
          <c:showPercent val="0"/>
          <c:showBubbleSize val="0"/>
        </c:dLbls>
        <c:smooth val="0"/>
        <c:axId val="1970441312"/>
        <c:axId val="1970441792"/>
      </c:lineChart>
      <c:catAx>
        <c:axId val="1970441312"/>
        <c:scaling>
          <c:orientation val="minMax"/>
        </c:scaling>
        <c:delete val="1"/>
        <c:axPos val="b"/>
        <c:numFmt formatCode="General" sourceLinked="1"/>
        <c:majorTickMark val="none"/>
        <c:minorTickMark val="none"/>
        <c:tickLblPos val="nextTo"/>
        <c:crossAx val="1970441792"/>
        <c:crosses val="autoZero"/>
        <c:auto val="1"/>
        <c:lblAlgn val="ctr"/>
        <c:lblOffset val="100"/>
        <c:noMultiLvlLbl val="0"/>
      </c:catAx>
      <c:valAx>
        <c:axId val="1970441792"/>
        <c:scaling>
          <c:orientation val="minMax"/>
        </c:scaling>
        <c:delete val="1"/>
        <c:axPos val="l"/>
        <c:numFmt formatCode="General" sourceLinked="1"/>
        <c:majorTickMark val="none"/>
        <c:minorTickMark val="none"/>
        <c:tickLblPos val="nextTo"/>
        <c:crossAx val="1970441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838018741633198E-2"/>
          <c:y val="0.25396867719647909"/>
          <c:w val="0.88219544846050868"/>
          <c:h val="0.53439075847312167"/>
        </c:manualLayout>
      </c:layout>
      <c:lineChart>
        <c:grouping val="standard"/>
        <c:varyColors val="0"/>
        <c:ser>
          <c:idx val="0"/>
          <c:order val="0"/>
          <c:tx>
            <c:strRef>
              <c:f>'KPI''s'!$I$4</c:f>
              <c:strCache>
                <c:ptCount val="1"/>
                <c:pt idx="0">
                  <c:v>Total</c:v>
                </c:pt>
              </c:strCache>
            </c:strRef>
          </c:tx>
          <c:spPr>
            <a:ln w="28575" cap="rnd">
              <a:solidFill>
                <a:schemeClr val="accent1"/>
              </a:solidFill>
              <a:round/>
            </a:ln>
            <a:effectLst/>
          </c:spPr>
          <c:marker>
            <c:symbol val="none"/>
          </c:marker>
          <c:cat>
            <c:strRef>
              <c:f>'KPI''s'!$H$5:$H$17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'KPI''s'!$I$5:$I$17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C80-4360-BA38-510FAF4A09DD}"/>
            </c:ext>
          </c:extLst>
        </c:ser>
        <c:dLbls>
          <c:showLegendKey val="0"/>
          <c:showVal val="0"/>
          <c:showCatName val="0"/>
          <c:showSerName val="0"/>
          <c:showPercent val="0"/>
          <c:showBubbleSize val="0"/>
        </c:dLbls>
        <c:smooth val="0"/>
        <c:axId val="1970463872"/>
        <c:axId val="1970453792"/>
      </c:lineChart>
      <c:catAx>
        <c:axId val="1970463872"/>
        <c:scaling>
          <c:orientation val="minMax"/>
        </c:scaling>
        <c:delete val="1"/>
        <c:axPos val="b"/>
        <c:numFmt formatCode="General" sourceLinked="1"/>
        <c:majorTickMark val="none"/>
        <c:minorTickMark val="none"/>
        <c:tickLblPos val="nextTo"/>
        <c:crossAx val="1970453792"/>
        <c:crosses val="autoZero"/>
        <c:auto val="1"/>
        <c:lblAlgn val="ctr"/>
        <c:lblOffset val="100"/>
        <c:noMultiLvlLbl val="0"/>
      </c:catAx>
      <c:valAx>
        <c:axId val="1970453792"/>
        <c:scaling>
          <c:orientation val="minMax"/>
        </c:scaling>
        <c:delete val="1"/>
        <c:axPos val="l"/>
        <c:numFmt formatCode="General" sourceLinked="1"/>
        <c:majorTickMark val="none"/>
        <c:minorTickMark val="none"/>
        <c:tickLblPos val="nextTo"/>
        <c:crossAx val="19704638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313725490196081E-2"/>
          <c:y val="0.26666666666666666"/>
          <c:w val="0.89215686274509809"/>
          <c:h val="0.51111111111111107"/>
        </c:manualLayout>
      </c:layout>
      <c:lineChart>
        <c:grouping val="standard"/>
        <c:varyColors val="0"/>
        <c:ser>
          <c:idx val="0"/>
          <c:order val="0"/>
          <c:tx>
            <c:strRef>
              <c:f>'KPI''s'!$L$4</c:f>
              <c:strCache>
                <c:ptCount val="1"/>
                <c:pt idx="0">
                  <c:v>Total</c:v>
                </c:pt>
              </c:strCache>
            </c:strRef>
          </c:tx>
          <c:spPr>
            <a:ln w="28575" cap="rnd">
              <a:solidFill>
                <a:schemeClr val="accent1"/>
              </a:solidFill>
              <a:round/>
            </a:ln>
            <a:effectLst/>
          </c:spPr>
          <c:marker>
            <c:symbol val="none"/>
          </c:marker>
          <c:cat>
            <c:strRef>
              <c:f>'KPI''s'!$K$5:$K$17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'KPI''s'!$L$5:$L$17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B2-49C8-8027-9C54F738F71A}"/>
            </c:ext>
          </c:extLst>
        </c:ser>
        <c:dLbls>
          <c:showLegendKey val="0"/>
          <c:showVal val="0"/>
          <c:showCatName val="0"/>
          <c:showSerName val="0"/>
          <c:showPercent val="0"/>
          <c:showBubbleSize val="0"/>
        </c:dLbls>
        <c:smooth val="0"/>
        <c:axId val="1970473952"/>
        <c:axId val="1970449472"/>
      </c:lineChart>
      <c:catAx>
        <c:axId val="1970473952"/>
        <c:scaling>
          <c:orientation val="minMax"/>
        </c:scaling>
        <c:delete val="1"/>
        <c:axPos val="b"/>
        <c:numFmt formatCode="General" sourceLinked="1"/>
        <c:majorTickMark val="none"/>
        <c:minorTickMark val="none"/>
        <c:tickLblPos val="nextTo"/>
        <c:crossAx val="1970449472"/>
        <c:crosses val="autoZero"/>
        <c:auto val="1"/>
        <c:lblAlgn val="ctr"/>
        <c:lblOffset val="100"/>
        <c:noMultiLvlLbl val="0"/>
      </c:catAx>
      <c:valAx>
        <c:axId val="1970449472"/>
        <c:scaling>
          <c:orientation val="minMax"/>
        </c:scaling>
        <c:delete val="1"/>
        <c:axPos val="l"/>
        <c:numFmt formatCode="General" sourceLinked="1"/>
        <c:majorTickMark val="none"/>
        <c:minorTickMark val="none"/>
        <c:tickLblPos val="nextTo"/>
        <c:crossAx val="197047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Dashboard.xlsx]KPI's!PivotTable14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01972230641568E-2"/>
          <c:y val="0.17460317460317459"/>
          <c:w val="0.87491118649470612"/>
          <c:h val="0.65079365079365081"/>
        </c:manualLayout>
      </c:layout>
      <c:lineChart>
        <c:grouping val="standard"/>
        <c:varyColors val="0"/>
        <c:ser>
          <c:idx val="0"/>
          <c:order val="0"/>
          <c:tx>
            <c:strRef>
              <c:f>'KPI''s'!$C$24</c:f>
              <c:strCache>
                <c:ptCount val="1"/>
                <c:pt idx="0">
                  <c:v>Total</c:v>
                </c:pt>
              </c:strCache>
            </c:strRef>
          </c:tx>
          <c:spPr>
            <a:ln w="28575" cap="rnd">
              <a:solidFill>
                <a:schemeClr val="accent1"/>
              </a:solidFill>
              <a:round/>
            </a:ln>
            <a:effectLst/>
          </c:spPr>
          <c:marker>
            <c:symbol val="none"/>
          </c:marker>
          <c:cat>
            <c:strRef>
              <c:f>'KPI''s'!$B$25:$B$37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'KPI''s'!$C$25:$C$37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F2-45B1-8AA6-90299B755F7E}"/>
            </c:ext>
          </c:extLst>
        </c:ser>
        <c:dLbls>
          <c:showLegendKey val="0"/>
          <c:showVal val="0"/>
          <c:showCatName val="0"/>
          <c:showSerName val="0"/>
          <c:showPercent val="0"/>
          <c:showBubbleSize val="0"/>
        </c:dLbls>
        <c:smooth val="0"/>
        <c:axId val="2096610288"/>
        <c:axId val="2096600688"/>
      </c:lineChart>
      <c:catAx>
        <c:axId val="2096610288"/>
        <c:scaling>
          <c:orientation val="minMax"/>
        </c:scaling>
        <c:delete val="1"/>
        <c:axPos val="b"/>
        <c:numFmt formatCode="General" sourceLinked="1"/>
        <c:majorTickMark val="none"/>
        <c:minorTickMark val="none"/>
        <c:tickLblPos val="nextTo"/>
        <c:crossAx val="2096600688"/>
        <c:crosses val="autoZero"/>
        <c:auto val="1"/>
        <c:lblAlgn val="ctr"/>
        <c:lblOffset val="100"/>
        <c:noMultiLvlLbl val="0"/>
      </c:catAx>
      <c:valAx>
        <c:axId val="2096600688"/>
        <c:scaling>
          <c:orientation val="minMax"/>
        </c:scaling>
        <c:delete val="1"/>
        <c:axPos val="l"/>
        <c:numFmt formatCode="General" sourceLinked="1"/>
        <c:majorTickMark val="none"/>
        <c:minorTickMark val="none"/>
        <c:tickLblPos val="nextTo"/>
        <c:crossAx val="2096610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Charts!$C$3</c:f>
              <c:strCache>
                <c:ptCount val="1"/>
                <c:pt idx="0">
                  <c:v>Sum of Profit</c:v>
                </c:pt>
              </c:strCache>
            </c:strRef>
          </c:tx>
          <c:spPr>
            <a:solidFill>
              <a:schemeClr val="accent5">
                <a:lumMod val="75000"/>
              </a:schemeClr>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0F7-4CD6-B344-830D5F3FB45D}"/>
            </c:ext>
          </c:extLst>
        </c:ser>
        <c:dLbls>
          <c:showLegendKey val="0"/>
          <c:showVal val="0"/>
          <c:showCatName val="0"/>
          <c:showSerName val="0"/>
          <c:showPercent val="0"/>
          <c:showBubbleSize val="0"/>
        </c:dLbls>
        <c:axId val="1799386032"/>
        <c:axId val="1799385552"/>
      </c:areaChart>
      <c:barChart>
        <c:barDir val="col"/>
        <c:grouping val="clustered"/>
        <c:varyColors val="0"/>
        <c:ser>
          <c:idx val="0"/>
          <c:order val="0"/>
          <c:tx>
            <c:strRef>
              <c:f>Charts!$B$3</c:f>
              <c:strCache>
                <c:ptCount val="1"/>
                <c:pt idx="0">
                  <c:v>Sum of Sales</c:v>
                </c:pt>
              </c:strCache>
            </c:strRef>
          </c:tx>
          <c:spPr>
            <a:solidFill>
              <a:schemeClr val="bg1"/>
            </a:solidFill>
            <a:ln w="19050">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0F7-4CD6-B344-830D5F3FB45D}"/>
            </c:ext>
          </c:extLst>
        </c:ser>
        <c:dLbls>
          <c:showLegendKey val="0"/>
          <c:showVal val="0"/>
          <c:showCatName val="0"/>
          <c:showSerName val="0"/>
          <c:showPercent val="0"/>
          <c:showBubbleSize val="0"/>
        </c:dLbls>
        <c:gapWidth val="49"/>
        <c:overlap val="-27"/>
        <c:axId val="1799369232"/>
        <c:axId val="1799357232"/>
      </c:barChart>
      <c:catAx>
        <c:axId val="179936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9357232"/>
        <c:crosses val="autoZero"/>
        <c:auto val="1"/>
        <c:lblAlgn val="ctr"/>
        <c:lblOffset val="100"/>
        <c:noMultiLvlLbl val="0"/>
      </c:catAx>
      <c:valAx>
        <c:axId val="17993572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9369232"/>
        <c:crosses val="autoZero"/>
        <c:crossBetween val="between"/>
      </c:valAx>
      <c:valAx>
        <c:axId val="179938555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9386032"/>
        <c:crosses val="max"/>
        <c:crossBetween val="between"/>
      </c:valAx>
      <c:catAx>
        <c:axId val="1799386032"/>
        <c:scaling>
          <c:orientation val="minMax"/>
        </c:scaling>
        <c:delete val="1"/>
        <c:axPos val="b"/>
        <c:numFmt formatCode="General" sourceLinked="1"/>
        <c:majorTickMark val="out"/>
        <c:minorTickMark val="none"/>
        <c:tickLblPos val="nextTo"/>
        <c:crossAx val="17993855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967B9"/>
          </a:solidFill>
          <a:ln w="19050">
            <a:noFill/>
          </a:ln>
          <a:effectLst/>
        </c:spPr>
      </c:pivotFmt>
      <c:pivotFmt>
        <c:idx val="7"/>
        <c:spPr>
          <a:solidFill>
            <a:srgbClr val="E8F6FE"/>
          </a:solidFill>
          <a:ln w="19050">
            <a:noFill/>
          </a:ln>
          <a:effectLst/>
        </c:spPr>
      </c:pivotFmt>
      <c:pivotFmt>
        <c:idx val="8"/>
        <c:spPr>
          <a:solidFill>
            <a:srgbClr val="032637"/>
          </a:solidFill>
          <a:ln w="19050">
            <a:noFill/>
          </a:ln>
          <a:effectLst/>
        </c:spPr>
      </c:pivotFmt>
    </c:pivotFmts>
    <c:plotArea>
      <c:layout>
        <c:manualLayout>
          <c:layoutTarget val="inner"/>
          <c:xMode val="edge"/>
          <c:yMode val="edge"/>
          <c:x val="6.5691444246225236E-2"/>
          <c:y val="9.3130303074154999E-2"/>
          <c:w val="0.56801888969194914"/>
          <c:h val="0.85202764954729415"/>
        </c:manualLayout>
      </c:layout>
      <c:doughnutChart>
        <c:varyColors val="1"/>
        <c:ser>
          <c:idx val="0"/>
          <c:order val="0"/>
          <c:tx>
            <c:strRef>
              <c:f>Charts!$B$34</c:f>
              <c:strCache>
                <c:ptCount val="1"/>
                <c:pt idx="0">
                  <c:v>Total</c:v>
                </c:pt>
              </c:strCache>
            </c:strRef>
          </c:tx>
          <c:spPr>
            <a:ln>
              <a:noFill/>
            </a:ln>
          </c:spPr>
          <c:explosion val="2"/>
          <c:dPt>
            <c:idx val="0"/>
            <c:bubble3D val="0"/>
            <c:spPr>
              <a:solidFill>
                <a:srgbClr val="3967B9"/>
              </a:solidFill>
              <a:ln w="19050">
                <a:noFill/>
              </a:ln>
              <a:effectLst/>
            </c:spPr>
            <c:extLst>
              <c:ext xmlns:c16="http://schemas.microsoft.com/office/drawing/2014/chart" uri="{C3380CC4-5D6E-409C-BE32-E72D297353CC}">
                <c16:uniqueId val="{00000001-6E1C-44DE-B832-65E174908E85}"/>
              </c:ext>
            </c:extLst>
          </c:dPt>
          <c:dPt>
            <c:idx val="1"/>
            <c:bubble3D val="0"/>
            <c:spPr>
              <a:solidFill>
                <a:srgbClr val="E8F6FE"/>
              </a:solidFill>
              <a:ln w="19050">
                <a:noFill/>
              </a:ln>
              <a:effectLst/>
            </c:spPr>
            <c:extLst>
              <c:ext xmlns:c16="http://schemas.microsoft.com/office/drawing/2014/chart" uri="{C3380CC4-5D6E-409C-BE32-E72D297353CC}">
                <c16:uniqueId val="{00000003-6E1C-44DE-B832-65E174908E85}"/>
              </c:ext>
            </c:extLst>
          </c:dPt>
          <c:dPt>
            <c:idx val="2"/>
            <c:bubble3D val="0"/>
            <c:spPr>
              <a:solidFill>
                <a:srgbClr val="032637"/>
              </a:solidFill>
              <a:ln w="19050">
                <a:noFill/>
              </a:ln>
              <a:effectLst/>
            </c:spPr>
            <c:extLst>
              <c:ext xmlns:c16="http://schemas.microsoft.com/office/drawing/2014/chart" uri="{C3380CC4-5D6E-409C-BE32-E72D297353CC}">
                <c16:uniqueId val="{00000005-6E1C-44DE-B832-65E174908E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Charts!$A$35:$A$38</c:f>
              <c:strCache>
                <c:ptCount val="3"/>
                <c:pt idx="0">
                  <c:v>Furniture</c:v>
                </c:pt>
                <c:pt idx="1">
                  <c:v>Office Supplies</c:v>
                </c:pt>
                <c:pt idx="2">
                  <c:v>Technology</c:v>
                </c:pt>
              </c:strCache>
            </c:strRef>
          </c:cat>
          <c:val>
            <c:numRef>
              <c:f>Charts!$B$35:$B$38</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E1C-44DE-B832-65E174908E8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Dashboard.xlsx]Charts!PivotTable9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52125627851891"/>
          <c:y val="7.9586537398836227E-2"/>
          <c:w val="0.78659269846683699"/>
          <c:h val="0.8408269252023276"/>
        </c:manualLayout>
      </c:layout>
      <c:barChart>
        <c:barDir val="bar"/>
        <c:grouping val="clustered"/>
        <c:varyColors val="0"/>
        <c:ser>
          <c:idx val="0"/>
          <c:order val="0"/>
          <c:tx>
            <c:strRef>
              <c:f>Charts!$B$101</c:f>
              <c:strCache>
                <c:ptCount val="1"/>
                <c:pt idx="0">
                  <c:v>Total</c:v>
                </c:pt>
              </c:strCache>
            </c:strRef>
          </c:tx>
          <c:spPr>
            <a:solidFill>
              <a:schemeClr val="bg1">
                <a:lumMod val="95000"/>
              </a:schemeClr>
            </a:solidFill>
            <a:ln>
              <a:noFill/>
            </a:ln>
            <a:effectLst/>
          </c:spPr>
          <c:invertIfNegative val="0"/>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Charts!$A$102:$A$107</c:f>
              <c:strCache>
                <c:ptCount val="5"/>
                <c:pt idx="0">
                  <c:v>Binders</c:v>
                </c:pt>
                <c:pt idx="1">
                  <c:v>Tables</c:v>
                </c:pt>
                <c:pt idx="2">
                  <c:v>Storage</c:v>
                </c:pt>
                <c:pt idx="3">
                  <c:v>Chairs</c:v>
                </c:pt>
                <c:pt idx="4">
                  <c:v>Phones</c:v>
                </c:pt>
              </c:strCache>
            </c:strRef>
          </c:cat>
          <c:val>
            <c:numRef>
              <c:f>Charts!$B$102:$B$107</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3A6-4005-AF28-2EF6482E8FB9}"/>
            </c:ext>
          </c:extLst>
        </c:ser>
        <c:dLbls>
          <c:dLblPos val="outEnd"/>
          <c:showLegendKey val="0"/>
          <c:showVal val="1"/>
          <c:showCatName val="0"/>
          <c:showSerName val="0"/>
          <c:showPercent val="0"/>
          <c:showBubbleSize val="0"/>
        </c:dLbls>
        <c:gapWidth val="60"/>
        <c:axId val="1970460032"/>
        <c:axId val="1970460512"/>
      </c:barChart>
      <c:catAx>
        <c:axId val="19704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70460512"/>
        <c:crosses val="autoZero"/>
        <c:auto val="1"/>
        <c:lblAlgn val="ctr"/>
        <c:lblOffset val="100"/>
        <c:noMultiLvlLbl val="0"/>
      </c:catAx>
      <c:valAx>
        <c:axId val="1970460512"/>
        <c:scaling>
          <c:orientation val="minMax"/>
        </c:scaling>
        <c:delete val="1"/>
        <c:axPos val="b"/>
        <c:numFmt formatCode="General" sourceLinked="1"/>
        <c:majorTickMark val="none"/>
        <c:minorTickMark val="none"/>
        <c:tickLblPos val="nextTo"/>
        <c:crossAx val="19704600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AE343135-5ABC-48BE-BDE2-0E6E4A2190F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6FA73C19-5954-4E74-A450-38A279C436E2}">
          <cx:tx>
            <cx:txData>
              <cx:f>_xlchart.v5.5</cx:f>
              <cx:v>sales</cx:v>
            </cx:txData>
          </cx:tx>
          <cx:dataId val="0"/>
          <cx:layoutPr>
            <cx:geography cultureLanguage="en-US" cultureRegion="US" attribution="Powered by Bing">
              <cx:geoCache provider="{E9337A44-BEBE-4D9F-B70C-5C5E7DAFC167}">
                <cx:binary>7H1rb9y4su1fCfL5yiM+JFEHZw6wpW53t5+J4zhxvgg9tiNRL0qi3r/+LPmR2JrOxBvb9wIN3J4A
A7tNd4mLVbVqFUn/903/Xzfp3bZ612dprv/rpv/zfVTXxX/98Ye+ie6yrT7I5E2ltPpeH9yo7A/1
/bu8ufvjttp2Mg//oCbhf9xE26q+69//z3/jt4V36kTdbGup8o/NXTVc3OkmrfU/vLfzrXfb20zm
C6nrSt7U5M/3/6rkqPLt+3d3eS3r4XIo7v58/+KH3r/7Y/6r/vax71JYVje3GMv4AXUZpYJw9/7l
vH+Xqjx8fNsghBzYNrdc27LN6UWePvtsm2H8Kwy6N2d7e1vdaY0Huv//s4EvrMf3v71/d6OavJ4m
LcT8/fn+cy7ru9t3n+ptfaffv5Na+Q8/4KvpET5/un/mP15O+//89+wbmIXZd54hM5+y3721A5hk
m+stzHtDZITrCpMR6wEZ8RIZlx5w5hLLssQ9MKb19NlPyPzeol9B8zRyjs3FXmJzHkn1NDf/ucdw
84Bj1onrmDtxEfQA7zCHcecBF/b02Q+4/M6a3Zg8jJrhcb7eSzw2+a3cvmkQcw9c4rpcPLkCpvx5
EBP2AQKc4yLQ7XSVVxi0G5UfA2fAbM72E5g0lbmSbxjE4CyEciKY/Zhe3Bky7gHhwmaWeAxyeP8h
gD44y+YVFv0Cmh8j59ic7CU2/0q3f22zt8z8iFPI7JTSWcqHtwhuMvgKfQhwM0xeYcluSH4MnCHy
r/1E5HO9jZ5W63+eVph7wChzHJtaDzGKvvSUeyLmCMBl20+f+uAjv7NjNxgPo2ZIfL7cS984T9Jt
pN7UOawDSzDO7UcwJtr7PKO4zoFlCmaaDrLK/eslJq+xaDcuP0fOsDk/3ktsTqXWqqnk0/y8gaeI
A2Y7SPWc7PSUiRg7DnMIBSeYXjNi/BqLdmPzc+QMm9PzvcTG36byu6py+ZZpxTmgFrdtELIHdGae
Q4h7YBOHOoQ/wvO0Mh6i2ets2o3P87EzhPx/7SdCKlXV9vYNyxcmDlBVWpbJH7nwHB8ToY87YGyz
usV/hSm/gOXHyDko++k2Z6qqo3eLbaLqN3Qc7hwg3zBTEPYQtmZUGcHugNuTVvPoNzNa9lqrdmP0
cvQMp7PFnjpPnt/d1PKmqZ9izH+efTg5sByLWIw9UoOZ/zig1Uyg3KSztOOrV1mzG54Xg2fo+PtJ
2hZ36bbbVndvBw0otGkKMGj2s5h8TtocCw4kbM4IhLXpNUPoNRbthufnyBk2i+Vees6T4vxOfX+H
uN9kf70pRUAKMpFiCOMvWbXjHJjEpq7NHgHC+8/VgH/XrF+A9Sinv3y4OXD+XgJ3CLogb98wK1Fx
YLlQOzlqnfvXLNxB7eQCWiediqHpNWMNrzBoN0o/Bs6AOdxPseDqrspU/pZ5iB+YjkXxH2b8RZSj
aNhQ27XFI4+YRblXWLIbkR8DZ4hc7Wf+Obvr3l2rKnkKMW9ADeiBy1zKJ+nsyRdeIGMd2HjHsp96
bTMh5zUW7Ybm58gZNmfXexnGjhH1m5tkeDtsGAQb6lBhW4+i5qybJiy0CBzIBuQxjs285jUW7cbm
58gZNsf7ic3qTlXhm9IBBCwOxszdRz1nnmIYCiPOHG4+NjpnKeYVBu1G5sfAGTCrf+2l05xXd6HK
385lOEM4EyDMzH6gyyg4n4czQs0DNJ8JYQDsOU37vSG78XgaN4PjfD+7zptbaNJPE/MGyYUfgBWb
DrppD2jMAhgh/MC20HcW840AvzVkNxqPw2ZgbBZ76Rtnd+32LWnx1K2xbM4ttnsTACE20LCYcMRD
0Jq5yO/t2Q3K07gZKmdXe4nKRnXbN/QQCkaMjo3D+U765TL0bEzTJubj+zP69TtrdiPyMGqGx2Y/
M8jU35j+FYV8O1gYBDEKWeZHh3+WRgT6ARZ4MTrRD7DNYHmlUbvReTF4BtLpp710muO33mcmUMFz
h7rO434lhKrnad5Fu02YBBvRHlU1bBd4nu1/b89uaJ7GzVA53k9UTiXUXf22DQH7gIETY5PfI++d
A8MPiAvZBR2Bl4i8ypbdoDwbOsPldD+3NJ2oRuo33m1mHrgCpYpt/2zEvHAYciBcgp0a4pEbzFTM
V5m0G55nQ2fwnOxnxpmEi/U2K3Qk37ITgNLFFtBZ3KcmzVwjm5o4aBS45mOTeuZBrzZrN0yz4TOo
zvZz1+bpVuZ3T4HmDeoZC9Ft2ln+LK089yLbPaAEShko3UO9M/Oi35qzG5rHYTNITvezTfNF6huV
a/mWRT+qSOjGFrMfg9ff2ZrDKDoC7m69/1Um7Ybm2dAZPF82e8nUTrfVkG7z27dzmmnzBmRMuMxL
jubY2HNOcJDDfXSWmUT2Gkt2g/Jz5AyT0/0UAk63Wm9vokbf1bV+O2A4PcCeJmiUzqNbzLiag1M0
poVNtWLGnl9tz6/gefE4c4z2kxRc3vVvepCGoO3PBIdS+VBgzrBxoeWgZYP652dr4HmB81tzdkPz
OGwGyeXX/Qxl8iaS4fZtE42Au7jYBrBTz0RDBr7kYnvt4/t/kwV+b9FuYE5/PMsMm9M9TTPoK7/p
cRrsREOkmk447RbSiAnJhluE2tMGjueucvp7U36BydPAOSSXe+kuZ3d/VVudbJ9m5w3oMioW7Jmd
Dgg8BLHZ8QAEMdSkUwTbfRrwNRbthubnyBk2Z/tJmlcVKNm7S0g16e/g+b94XvRKoon61huv4ZLC
xd74nQHVEQc2FoeFHtLD+zOO+BqLdq+QnyNnK+RqP/nHVL4f3VX6bvjdAnl55PifzllPB+EY5AaL
PZKQmf86qLsgkeMk+QM47iyyvs6m3fg8HztD6OxoT+Nr9+70rpc3b9hgxUl4ThFgCX+MsDPNiJj2
AcGZHxc7tJ/WxcORhWl+f2/Nr7F5GjvH5nQ/sbnfHe9vK4XDpG+YARnOJTD0t3+0XGfHFh0cJRXo
uNr2I34zwviww/01dv0CqdlzzdHy9xKtL4PCDRPh04J+A6KCTXCuiw2Iv7i2ACQFu0YIWufmo8L0
9NkPzvQKg3bj82PgDJgv13sJzIe7PNdD2m7flCQgDQkXh7MeSeL9dR7PVVfswBZMiKkX+INEPCf4
r7VqN0QvR89w+rCfZOEiwiUk7zb6bYU+nDKxqYDO+rgR3p3t9oGeZBFsLZluZrl/zcjca63ajdPL
0TOcLvazSv6kGhzaek34/zcv0MEuORO6K31Sl2a0QUweh62LOL/9gNQsLb3ert1YzcfP0Pq0n2np
4ane/IgdKB5DTwm9vwcsZhQC1PyAMhNNd3tGv19rzz9h9PQ0c4QWe5mfLpGfcKHT3Ru2BMHwBIeC
YT7umTNnNRIupmCcgVlgP9H9a8bDX2XSboSeDZ3Bc7mf+x6+bNFSz8P6TTcE44QqdvtajviF+9xv
CMZe7qeT+TN8XmfTboCej50h9GU/icOXO12/+ymdPLCs/5x/o0WIS12AEdqB969ZjEM+slHloox9
FCJmzOHVZv0Cp5dPNYfqai9i3c0/3j/3HKkXP/nvXr3nYj8qvAlHGx7C2Yw5QNLFtjucw39q6s5y
0uxavF+btRup2fAXT/L/6M69X+urP6S0xbbeLu/vOnx2Jd8/v3v/uLiAcTb03fMJerEunwrQze10
HyJK12dATr/kceTfb9t5NuBuq+s/3xtTawR9XjFRc2JR3CDz/l0Hl5jewgZ908adShY2IKMA43DM
fNIU/nyP7rFJiEOEY71/pyeiCkPQhMGLmRZx7r3Z+nGz5AeVDjjp8WMWHr9+lzfZByXzWv/5XuBz
i4cfm4yERdxl2CrITfRspgO2eMbiZnuBFIGfJv9HlUpGahDDqZuPxpj4oiuG4TCzO/cqyzjbJH2f
jH4bhsWxtri+JcMgV720+w9DmVfrquzUMS1U/yFuGneZSdJfRMNgfcgKok3mqbSXgUg81plNO66z
zOZBd2E4Q5+XfuO2oMifo6B3s2LdZDT27LBry8gz08A4dzPeZkeqiivt+qDZSnxnhTPIZt3hep6+
3YROQ2SwCZzeiI/QUCzbT0WLSf5k5Mqhy4JHlC/DuKvGY8wlZ+ciCXrfxMdGXliYthdmNCy9kI9D
fVFlPPObLpVnQZZFq9KhI/O73A4u84xGl2Ot2BoPpRbp2Bh/dVEmL0XMq9Ivsij+2CvrrO6rcjNa
MjyMVNBscapJepXOgtiTSSV924yZ76p2SB3f7UeH5kdx2ErLCb0x6Xq67DqzLY+pM2Y58eNc9GdR
mLTGpu9UNyySxAiHT8ZAmtFcmGESh4cBL9AbWlHZR82qDUxVl2tihgGRqZclbZn0F3Zqyuq06LXK
gUJmUZq1qONwVeijD75YUzeqGCoZRo8Xlv748n8uVYZ/92N+fnO67/TnV+iuPlyU+o8/haNXkzvp
+Q9N1vz4XVjgj9ZNXvjii7+FhF84/cO9q79483URATvTp00bP25V/VtE+LlF5iHCTA73OOgxKuDi
Abi7gx2j09EDpF5432NUgGrJXRPCJm5kmXI2AsBjUMAREwd7SCHG4EzDdKQU6eFnbBA4dE2c6bCD
Yzp46+kRX+CIILgjNkyu/yw04ONNG3oQdqtC86E41PIyNORmE1dZlIxrJyTW6AUtz0/CPhw+Z6Rv
/TC0LNSYP6ZnxwfOYtH0gbieCa0oCssFrmR4+YF16ka1MdrDuu/j6qNptK1v251c/fOnuH9/LOhY
UwjGQR2CwwWzT7E03MyK+vVQl3LV0b78mKiq9aXDi6VpdKlHdNUteBkbF7pz+s///PGWC7Y7m1cy
hXtcIyYontlFNfM85DbNIGQ7OPVapXbaH/ZdNB6mTmSuW26Jk55G1VEf95VeDYGTEa8IWKC9qpCG
9BFSrU9KWCT0VICgrbtIFl5IeOqJsUsOB5rgZ1M1ZJnPUmNsvb6I7dyzAj1Yfi2G4XtZD8kFi0Wy
GHsxriNutX7g2OVRZlvl10CWwypoM0N6RUiGzFMlK0vPRlRam2VPLm1Gi7OqS8gl7dv+Q82a4Kiz
dbEVWSZNXyO+fY80nqjN0/YqbfJhpeM+PwmIkfpVIAXxO0Xzkwjh6lskh+KahCYGdr10T3SJMEhs
O7hwWyerF60uTLXBVOWZH6IHQ/xA4EToioYtHtN0NF06o6SXAzLYwulVdG6VY36iuFulXhrS1Csc
WX1UactCr3W62o9rR3jajsbTkfVyHZhZt2CBrI6ShpYfdVYHR2Pj9Cu7JOmmrEeYw+r2Kjaz9qqM
R/sT0KHLUZt0mVMr9Ru7L28G1cEfHII11OXD56gO1HVjjkCmLHJzjVwKH+qq4IjVuXtiE0OuyzIa
vndNMXw2KwwZzEp/sZUQJ0Ef8k0Z1uSySUf9Ja67/KRXyj3JMoEZceOSxx7POiPzbGQCL0nTYqmL
IEWuaulSlTS5KOzI9RoS2n5MVXXDA3wZJqjg/DCmY7g2eqG9nDflTa/hzsKoh5Utm3SjBMAdnKJb
9E2cRgvN8ipfmrZON4UWwqtHK1k43OhXBgmSi7AjyaEtovIMu3UtP3XD9i4xB9PL6zo5zFLTRNAg
6pvsy/YqcNV46pYtfhWLhlWRBcIjPZ7Y7YziLEgmZzdK69wIzdbnLp7F5rHr1W6U+W2SYCm2Ud7e
kUQOq0FSfh5yIBG0rvB4XgyLzGA8W6RFg3lNwmLrpK7l910Qx4u6N3CZtoqC4MI2g/IGrfDxNO+i
4TPtMrnKFZwhrcrk0Ejy+taMbXIpuewWUZiOh8TA3OoQOMbNNNXTEk3zvr0bKjz9mAw09MoRSHBb
DStOsP6rpC2u09AJjlKdXHeGbo6wzT07D8V3kA+z9aSR2ZGng4xuIm19M+lQfqVB0FyFFGvTo0Yi
V9RUYsF5+o0HTntXc6c4K2ILi7Knrd9HAMp2jPowKHlxXmSMn7t1Z503Q0Auc6mL68ay1Tej5lit
TjIeVjRQ31hmDccxM6xPvRhE4RmxcH2Rd2obCkfnvmSD4bmVmyzuH05EcAKttHHRD0VeL3oZj6ed
GPSXQhvJxaBqIrw2xPyQmgRHfRpnvt2Zcl0rbFnx+6CXK6uX1U2R2iZgypLG8YdIlF+JTNyT2Bwc
tsStPeVZbdNQ0C8icUliX7cq7+obWTX8WpI8S8J1y8acr2U9GvkSGy275nQou8A66kLW8AuWDINX
8n74TMRQ+8puotwjVl8tynK0D7EOLdOrKXVzT/U1QlOTnzXKpV6NFXbEjeRDbWrjozLTC8NqznhW
ZIcicqyPY2Uhdjo9O6us8FNgBWeZUbKF6cCJQjpGm4wmn0GLybJJg2bZ8OEvKbJmydvmNolotjHy
8GZoeLSJRjv0ctIUJypru2Vqtb2vg7C+JVKXy1Dq474ug8O0q8hRPybuggyV46eOFS7CIpRnfOTD
qeEW7eBXY3Bkx+LISIpyIdMyH73CDcoN7nVLF9TouV+aoeVlMmmVl6Xp97AYa+ExK3dWjeaD7/L8
YsgduaSZ4R7HUVicajvuDu0IDlvGGTmWQ9AvG1eEm3EAkJS05sbMjXadOWrwi5qJpeoM6hdMwC1z
Eq8i0yl8amTmcWdJd92E5BPLAvfQ5o4+IbnL0iXF3N/oouts3ypdY/SyERh6YVq3a1pI59Am3bdc
BdVJo2nq59RsNmHnkgV4gZ0ghdnlYgj0DVNdswqtEDkPCVwcthHSXET7ehnndnmB47nEI3WiD8O2
iXovSozYc0X/TVht7HUs6Y/zPmw9kSbJtWsEyvHt3h5Wrmxl5zt2IRbovkS+03IGVYaVH8HOxCFv
LOZsCsRXczEgiERemRRUewX86pSnujjuxmBcKlyeu6F9oRcsiuBVehmGSenlCitwqIl1VNhV/3ns
WOxXcdb6QufrLl2w1lBHpLLHbZGa1oYO2XhZxIUKfaLddT9a7iZrguGDTNi4aIOmPEqygvs2TTMs
96T10i5Mlpoz/tHRPAE5QJ3ghVWXeWYhDkujzZaGm45eZ7FhgZIw/urYofSEOXSHPBhaD0WRcVhG
qfKaMPuYEgO5XJrdRkrWM4+37SI0QvcqFSFZpRIr3mYq2oi2D5ZuF/BT5SouvaQzLrK6F2ekHIej
QVRt6qFTFfFlaVfZHQ/LsygYnRO3r6nt866rQi/FVTaLjEfJaaFHsimizCl9GdnVcToG7LqJnYF7
jtU5sUe7VB9HQ5gIPyaxeVdkWZYuuJPb/cKMzXYzlqWLgsyoVg1JresubaRcjImMT3gd6puMxbZ5
SjRvx9AjOQmta7c1zXUXJVp6Jkrr2DP6PDl0Iqv9S8VE+XXaTbygKD/2fZ0u7LLN1VK0mTw2+jRN
vGBwYgfLL4s2FWurE7fUivtVr3XqdcqS6z4XgfZjqazzgQZyPUZ58RcthKH9qhiSCRvTu6dIccyQ
h1IyrmNL5ycuDSwE56K+FTLoCj/sqEoOzUQj4RSIwt/zNBWLYjCCiyJxJh9IQBOcwCyCRWg1IESR
zPwyKqzzUUrjwlBFgceVLDpsEpmIRWgKy89A8qIFt/vir75oxmIZWQCJjMjOQwNW+EC+SknJZUwG
fVvETiwW1IrwfCQL0sDrh4EuQUPtT31SgpZNhDFf0pYnizii6YY5dn6SVuO45qbuFpnqEIyrOIy9
rKBlsIgsjeTuZsq4yEO3uZKUhedhBqaRW3ZxFo73VrjlV2bYoKVBWU5BecyG73UMTiJdB/TELUvy
AWEwv2WFrdqFEdotsnaLUBkiEHlZBXMGXQyriBjNVSRNYEdKQ+S+mVXDKszs4dhsYzx/03aLMEQu
VyBb14UOM18PE/11bXXt1H26oRqPwEJOLkXWD9/FUEASGQO1zGPpekR2evAGKzCppwqWbhLqlh//
uYggu2oIYuO2VGz8RGOezGqIirqJCkOjXocGLY8CF8EQdNjJ/TIuq4/pxGhGVopFC2C+6aESi7zL
MdlNbf2uoCFTWfayTnywBFtwpn2o7kxCahRTWRGX9ZpLMH/fHhvr3LFrugzrLjgaOAhh5GJm69Ds
Pzihypaxttgaisq3MMixMHNWHmnWDsd5V5Rfm4bz81bS/nMHxn34m4lDcfw3Y3HBHGU4B+ji/pKZ
sTiOnjitwfTakMz0Wp3bn4YCjmaSODo3Gqw6pCIsMNJixSe1FgsTeeooyXu1jQvwZoeDBP2zUfcl
58sZhNxLOTRdMd1SMC98w6bEGpGhhj7GSohELgsWWjTlydgZ7aqqmmiB0DwuB8aQeIIGDCouULw6
0eSmvE0u4o6XRyy1x3UTWOq2kKnzUdhhsXTrclwHRqVKr6wtY/HPlls7FiKOfYlJj7zfYWrOanar
MViRDl217kvktMGRRbwsM3c4VEOP6CTzbuFGzPne0qFdS8HCQ4PQrYiLL10esqW0QJcMqwsXTZGp
07ai/LotivxUjiw5Ns2MfaM8ifrTIizy9riKIrEJbJIsTC7HQ9nDoTOEknXoSuvcJFGxrPoMfDXN
3BMQyPEw79lwzCOw+apsuoWaIgzljXHRhpX9ybCc4XsmQtPyaM654TGNGGtzG7y3U+mmaRDAokCB
s6NYRl0SJvihkU8rpJrUwweu3udj+TFPyymmuBNtT0Do3czSHjel/YmzpFjSPijOElxBeRI3JTgo
geQQtlF7FY5GGHk43pV+q1iT2Ed1OjrtSRl0ISZJyhApSdf90gqTyPSbggWpsWYsbljlW7Q2NF/g
gXJ6pQJOPF2yItk49piGmwSUZhGM0zcCEPpgYWpBbD+QNhGtZ4FxH+M+Rn3rpKwvkI3B6SszivNF
EER44jB31bJHEI68tAeVd3piesYAko9y2lyj+kaIFVx/MWOUmjQnlq8tQ1V+5hbjaV+hcBMRL/4a
4iY5rGQtV00LdmUmHVbkWKOgiHK7uapl+s2pUD+OPSmuRZcyuagG2aKoxNy5SSfk0Thi8pF0jIsq
pmxDkDg+JqyVqyCJEPSEVaeb2hJq2w+G2vKBgBvSlFIPbpscslpUH1CJipOhNFOv6VD02/h7T1/y
DLVM3xO2MXtEo3qq7fLITf0oq9vO52Pat96Qds0hGcNsU+kYVUvuMMjU0vmYsaq5MklDlzSnamvp
Sq5MjgqrIKieF1U+IgPUiugvNIagVJZpcVY70oEHc0STOsjFgokalVHAee34yhrhI9pscuL1BG/W
5ljinGePWcnG1NOoDj1L8nGdR8iJZVFClaMdUk7vTik0yhAurcGBAJTR8ms3OOKEdJBZdBG5JyEp
qiM5OPmJDdV5VSGBrnKTWr4SeXuFNgHK+w7avpgUIFeg3MwS6EOORJksunz8LuCl41KKsbhO7OxD
2zvFX3VTo9w2rfCc5Fx7WRfZPkEX0s+NiThPVvfchYglpMLCUOmEAevSDZlctZ/iu5kk3aKAWPLN
KvvmsK+y2PZis6PLppVQRqbiVfYmCvio5+VHM6+AjIpBRe5zcZGHeTBpPcNxgj2gEParDroOszFV
kyihUmc4HkN7OO1bqGv3y5D2kGCwvEtz3TfGcMpDKB5MD+XHe8UnZ1g+Weekvk2gnJQZquA0J3Kd
chCqFDdjnTSBbfn38oARGpgGXqKyheCIqZ+EvFGK4TApIAh1UfS9EuNwOsLdcr8fQpCRrocWJkKo
V2bRJxdlwfvMAwF2UaeAkjXK6T+UU7skymtAHHZmuulHPJFpuxQizggXVG4HCS6wI8h/iWn5RWOo
pRtjCeYQ7rplnsFjwj6zzmliW59AeMwKwlerv9RxBUVw5En5dWQcQplVd+VNGENx0WY9fM7RzPIC
WqUbYxJXmMUR1lDRB0f3So0hkM8FqEbl56PEb8ooxJ5yRIhjBB9/r9/cJ8k+gXabq4hvDNO4M81x
osuOAfjSDGSp1GZy+LA0JaTLgkMayhUJLkyS5ieFosmitLg4EbUuvyoCDY3oEJpaM8mJXcai85aj
0vJDs0ZwN6i+VamrvvUhyE5llu5J5yDOqi7CFEZWWd2YOQMgSdKQpUb5tNQ26Hkdw6en9VxWUxjW
gdLHqU6hSLrSAedNKgxHEh2OJQPhiybVG7xkygIo0L4RgSXBx0bfNmWgthEJwnOnKSAbVdP6STgK
AEQiL7XxOMGkft3TW+FCIQ2TPLnIuhYqEkeatPGHCy7vcwOpIQE3IozOHYR86E4QUVvD4udOaFhI
FZ0rTkoXNKQcEnrZVUPrT70y31ZgwhzlsB/ZMbksbKY92QBIXCaSbobUzE9G1uQnFgWJzSYMItDD
a627qjisRgVy3hFEMx62V0MHmlwk0OdMldJLI8sRbBHHviotiuvIToMj6Be2fy8JtjVES0GL4CjM
o24R96CfGtGk8FHmJIeh6LFCVA9yUqPYyeDYq5oxqKAqhVMMZqu+pdSAQN1BM2YyQKlQgzgzu+wW
FOLyEskei+c+zPYOZgPK0XBcKR5+QVU/FN5As6me0D1UqIr1HyqINp8LB6zdGDtIFq1uMZkmwlvU
wo8SlyFr2W2BGo9hrRlmcNF30Mto2mdyk3OrPOqKFCLiFCoZTlgvq4Ql56OgCaCUFlQvQy9Z6SI/
RJBM4JMV1Om8doZTxyXkkpVOc+fkQb+qYbqXg+AxX7ooQopUFX/prALlKPWYbuIcTiYLGZ1TJ//W
thZmbXQMtqEigqu0CeagTk1UQ21XfgUribnX9EOApGwqF7ylseRZZ5gIsl0JOqFUAAY5tMOibQD4
IJLxNKGQ1O+/vHfMIYuRYgzSVDdWh5xaIKls8rHuP/TUQPM3iuVKdQoOLcEqQ8dCkGktrGxeOKPl
ocU5nhb2iIqsc4bDXiffGz4qexlpFLD3QrGji2+cojLtJhYw9CVKsoKOzQpCAp642zhp3K0bwa/H
KowW49SJqSGoLBvLwYclqhFHdVAr756u/v9W5c7tQT+7jsTl6B/+aMX9rVM5+2ONU6PyYcjz3Qsc
3UjuoruIPIaq6tnuBfyNSBxiR3jCPYQ2KtGnRuW0UwGjhEBTb3rn2SYGgj9qhL0Q+HUC5wFQUv4b
fUoItS+LOhN/twJ2ITnimBTMm29iyEpH6z6xuxMii7QvbU90Nf6gp4erYJR5rIpW0MyPS6fGCkxo
lmbmlxrFGFkmeZHpS5rxeqw87LlBWyet4qroYuh/eVmIT8hwhbZrv4lzSRq/6HqeH3LWoSOV5+6w
jo2uMyI/f+isV02a6VZ7Y93kdXGapwPYdNtK1I2uKBB5g7g/UkYGPTWW4CQDD4LLmJXFUW7YXw10
z1adap3QN3sXMmRcnMSZlihx+oZ4loVoH9lyhFAfNR2U+gydDg8im7vsILp0aGKMofLs1O4vxqS1
tibUyQTdGN2eSjMKqiWN6q7xqraRSGog8ekKnYx01bcVpCTLVXJjZ2HpnLlu3caQPUy5Kg1D4XcW
Q72q0dhoPCMFe4kynqyLoOoO47FyRs8xcvzinMfYYJG1QXtOrSC/RgogF52Nvs1K1TH4vtZtiK0X
A4X6HQ6jhzxcLWKrbL/WFR+uglE5tl+FZdFveoWs4QWVhQflgdnQr0EalyedRdKVpna15CRplyhx
SxQ9pDrplCIFmlNOh4YVQxCRSWdt7EA7V2489Ce07ly9kjEv68NIV6gDWiz1hcGawfxY2skSpVSe
rVidBkikVj96LZqFntRxbPhWm7WOhz8h8L/snVtznTi3tX8RuwAhDrfAWstnO3bsTnyjipM0ByF0
QAKJX/+NlXR93fG7d6f2/b7qSjsOIHSYc4xnToxsY5fRWuWrwPHF+hZasiuP6bZth82OshFdunYw
Ym2Mge6UopBwp+3Pgg3xlx3G7ZFTfMv1yGE6HuI5C18E+PD0WBlBT0569ZTMpr/muZ0+SVhRNYvX
ZGtU1NmLae27uE1NcS9EMK1Le3YwvYRcqvopwaRJfLJCcJ70MaydP/SFqe491eqkmXGN01l31VfM
F7Ukgj/lE6Gqpr2bvsVjJC8tG9NLKwrRAi9gr1gNZq3nManemFiToQ6LXfmpszr9yKbBXW5GFMd0
WpHQVDNbnsps/Rpv0BjWUO4tKw1yEqyA4VIWiuAU6PxaNV1eJjcin7Ir3tPyM5rMpqd16XNWU6i/
SUtXJNULnAnSLkx/RPBp7nQZ72+TFZCvdBde3KAEEkiGJRhFcTXWKtrJYVXRch+kn+80HccNEes4
DnW6DqyhC9TOBGn8c95pW29RNV/O0Fv+sHoSvi4tmx55ptJmQRR7Wq04WVliHhYsczXNePyB9to1
wXpSHeWcpRt2Fpawa6XKsXbUqntzNjuWPJ6+zwkPl7rCt2o9IoN69aGqZ2a/jvGQtSRsW0PLIbsY
p6pqZJZ+8Vv4g04GKRPvKt/C+CwMIl9C8R63WkG/dfnDtkSsw2U5zV0w/3cq/jz6fp6KvwCM/0T6
0jPR8j8fiu84yL9P0x+/99fJmOf/hTOMYEHgvEAY/TfBAxgdpTjoJAZdjOLDVyWUsb8ORhTpIGsq
QHD+9TmYv/CdBF18SIr+ClUCfxSMSvG/ORbJr1Ln+YpJClEaYmeBzwOhkfavnMmUjGZONk6/lwmz
gPNSlSls3bFah/2FUqf4lywydDnOOiwha23qgcU0kWTxWzebbI4amXpeXFU9Da7lVTTri60S03I7
UaGiUEvuqXqj3I5etlGeTyDcuqLIku+AMYJ7nHpfTF+Q0yr2lUDazO+6fNCK1AK2J24F/Bps8T5B
Bje33UQNV7XcqBA3SRE0brkT8CeuU0Hm8c9oWSV+5x+v9OGnxvpP/hHAlvpbecVnk4DfZBVAoHPx
G4brHeNUJGJwfd6X39km51FfWJFNGRL9dTHFxb50Fp4gtAl8Lm2K2ZCy38nRZ53+l+ufP0hH0oyg
fhgNaN+zQPtISuwa+fBtTJBgDA0oQ0qwn1ZppMej8VtnbGt65Fd9HWXRruaHLSNhSSGz7PlGrixO
1wWGHzgdk9zBudT42b+P0TuNF83vMTr4iC4qYFCamdPknWY+x7ZH3KKqr/GY0vw1I2aNntKcUxrV
huDAu1i3csV2HAswGUVdmGkpkCjtcbI0lsy+eB7Bf0ZPv7mvn6/n7+EDGofe/MDZzxBckZVQXn6d
4nGsQXrCdYCclcb9ckipX+O0dXGWOvnnss8F9nG5QN9ZqlqwvU/y2lLQNeIaExnLsmskV9jXb9LM
z2P8IBj2XXkBukBTeQeAgSc+NCz1S/p50Vro7gAFMpv1QUxuT20TS+Axoi0NjYfphvhEkvyhCkVX
6CPPS1gN9zioEu1vedevFZaRW/MhqWqc7Ru5AJ9QDMBWolGZGebfSivTQCOJMAk4NCj8p4ObkwLB
CrzIX9PK9O6S/xhNMKjpSJsqgugpDtsK+z26kAi7p7s5dRjuBCvOFXdkgcWqAXukGpaHAquC9wZb
ONlh2C5WJHs9L6aahzZXyMtcLQe0LDBNri0CqTr2Hq+7AqsaPWGpbhjfXZfasGOhV6IvizjiOWjb
UuKSgvuRrFeQ79jQNcim0VX4hJB8GqdnIt1Ykbs82CpTl3Bio3S9ostqMGPDQPi+QdoIC9Ftz52o
1sdt9AWZRT32tpSsiZyEFCZgMGJHSR8qXSkEe51GLSQChVCtu/wYx0FgIFnC4zS/kxb5cv5xUKiX
7FrMc+wFx97oJBlhfJaL+TMUqV7KK5r7LX0FMhJsCf5jY+rDXFUjT8EULBFiRRXHubcNqO1SQyOW
Ae+2BbS7m1DHkVdybTSmOy0b+F1su+HVYpe9NkhzB8T2VWmixg99vJyyeLLbWx4LHvqWZUzNkNCK
WZhPs9Zl5GpI9AVGfxfm/Nb0rKouvynFUGBDmHsISa5h1CV48yLLGF5QmJHMgBr6MTWmAWfR61xM
PI9PphoHh9zdxDnkAbN0ssBtpJyn9cah7n001sjySc1VNB3FQIGN9F23PdEw0LENw8ZOQ7aSiyEm
+6Uwfr1wppOPhcnTxle0vysGSBONzlbzkWFSX2QdlZAps7R/QxY1fQLaJ1tfJQx84kTsKamSotnS
mV6XKn6VHMsRnl9+A8rzHLv3Pd5uHJnjWPjsMMrB3e/jZOMDZq49QHgkE2ZsLr4iKHpKk0xdmyzq
rsW62ANdMt+AbwEsJF3V9tVWfihUrxsOceUbKBvWTr3qYJfNc0tZpa/KPRXHwGZm6lkh0Kx5GeYm
g8B/3PBPXpZR6N+Ml+6Uhp590xWfTtwnoChCNdJjP8bySaFsYIf8HOuljojsnje/l1+maKbIr5z4
uJXpcIiRDFxlcdUPtYwiAhaBAsiyC+roxoIBdKWDrXtLqm+J6LK1LhKVPK7p2A9HFebokIBLfFzW
zF6et4J2Cd5dkcUEQDFiK0FvVqwvPw1rWoVLnHXu65JmY3KQTlnTdIPoA3IdWn4vLUVwH8ENvBIV
lbTNEgt0fSW8oVTIa7rYRAOx7OWXeFzUjS+y+HrJk/MMZRTSK4TBDQKb87dxwdfLEp79FZCUPm1L
7H7fkm0jUJb3MumBVqnoM+zc7TsSSN+kQ7KjA98o07piCiHFvi+Yuf2kJghR0jhYABv3V7nrdFfH
iRruQlJgIxbKN+tGJnKF8rJJXRmvzTFVLr2m59h9JPSFbuFr7Bi7y2Dtw9J1tgVCAvge8vdatDRI
csjAkN6pPjOfg/LrcYxTByCkdpx7zpti6JAJRY5kX1anZU3SaT5Jv5E6jYX9ADOGf1j6YHnDre2e
wW7qT8YrkdawLHzDEqPGesT9EYgIOeNYeL7fm8yX20OVLj1opn0dv4xC7TX0cfGCj63rWqFY4QOw
mfJSpaZsnInZVTbM2ZelzP3NuMMhrJXMHC7KLFzfSCOHct1NXkZyqKeEV19MhBKitoQVNNZ0XPRD
vuX8iI0+z6Ff78WFTWT/oKTQB7L15jmVMxIc55PTqNb8iyHseRv38XnXYi9PMCJCPWrRfQ8YkFNv
C+cOIJfCkzUVZbXJIIMnvLN13EPHyytkS7pAXUvdFUv1XM22eoOTSD6Ohsm3dV/376B3WLsWMr3N
2EhOMU6KVnttnwSRUU3BrN5EZuGvO+CbE5kSFprZ7dldH+IMZ5nHjhSPQxnh1Ob5RRFnrFHLPJ44
deZ5CSnB/a/pVQJt/zhC7/48KaYfqrk3F0mYqichUPzRLaM++AJbbj3OYribs9hegS7cHuaFmY+m
LLOvBMwm3Fwd4DsGgcWjyXafEOuuvSmAQW2eyBqy5HxiucjaXueIujbseZd7ZNgNHFPzYYdk+1xi
3/6s99J+xIHfna334nZPIvuAo344ThWjN8M2gcW1oppaWEMzwXw383HvIvnAedk/dF4q3VRAwY5m
OzMo1mVdzei+35gqc9fAgXjdRUJ+7MhewfjrhD+QgpcXifRds6o9uy/Xjpx6Z6JvEUtLE98Emu1D
1QThoeO18CgEtH1OyVrYQ4zPYU22nirFbkDjdg8V8Km7KAvzy2TNF/wOcnI7JC+LQAQzumK889W4
5DVVyXBVSZW+uog5GDv9Ft+GtXDPQ7qu+gT+h2RN1SfFdcakKY9VLObqSvSlaqVfMogsAoZBWe2i
qMfdVmstCJvvZLTEyXWIdIGxzuPNGhge6zYdE2+SDQK9FvfEZ9GHAnm8AsAHGeTQV8o8jt0A1s0A
ge+vgUDKoY3MTIEMMxDop2Jdlv0xlDOQitM59IjbSnt8ppZj1CQYuitOy9wAaC0QuTSAE9h6yyc3
Lg0BUP1xK3a4CQBF85sZcEvSbglCxGuLDxnYFzr0e2mwjxhlz6Z53M1Rxy5WmxdXsFziefy4k8BS
WMpex5W7SrHZxZdl1q/hpKcwm7ZfF+qeqgjlPfWWdlNlaoPMf+JNlFX+aSBRlddpn00fZEii/bTl
JIxNXOg0vtkqGGNNanRc3BYTttNWBr23Ei7d1ZhaFCAlBb+yUfDLeD+FKK92guGfYy/aJE5RMMTr
oFIq7i242NK2IR/zCRa6WyTWQ7kvqNhK4LRAeXNTf8N7BXlKzMrvDbwDPddEhP0pL9zIL+Yho/LQ
bXS75aA+cnhCg784M1Nli6KTvoAXOZrkkndG8VpB9g+wsn34CG7I3kW08kUjRgZPucg4QIcQuvwl
UZH5tkIWbQnQufQEqyMhB0AUqUsbhHB9BF5vidySb3XR548hymSBwMyVYZggtjiLvyDjaEADKWxC
uoRlAZcHJIROfHXgokiK/qBSFHPR2yRac/c8lrNgF6Musy/dur7ue989d7167SpFxxppgnjaQCYe
WMnMKcbhEWOTyM1TXhb79RTS6c6QwYFRNeAStdpVXeBTv6oWgoonM095a0weagdJCPsrpKevtmP7
sZDTVOvOs1vFca40iV823e44bLKHaunJU0GNMe2wlvCB0h4TpvbdsH1LpOIflJ6X8rAURXeDsi/5
5PRiu4ODUMku81l0RR0JD6BUjrpNZz0dge3Rp5nHCWihXl5zRqPblPsMhX2g6GS3xA2vkBa1acrQ
l8YV7rT7FK4mDPZJtHG16uWgklzeQWjb7KUy4HorQHK+0bwbmyxfVlVXwAWhKIhodpdLjoc7BBkl
TzvDhytZukz6NEb92hosyq3eAzd3OOVx+A85n9phRHyBWwDBX/Hh6EChNW5W/cs4dMnruRzw6HlS
nWRciWOhivEhGmPTrODsP8WzeJ7GGJkUErdjkbLxs9xSmEuUSPmZxAxma0qYh9jsx7IZJpddMZXi
obuYHbMBxU5oT0DuR6QlV+uWDF85iKZXzrrkE0/IdrMmM2mp0vKSBOiTsphg9mJP86omY6xvc8YI
4lZsjudJmH3NuEAiFmZxPrV9urzJtYyGA4zFASeUQMpyOdN5kA2IEm/h/u0SiUCxjQmKerCP1OAg
R3o7qSV96/vewhmdcA/1CPigbDj+3WbOc8yJPih6KXKXFi1S+HUyiLV4dyWUtH8oZG19wxWqQ19x
8G6mrqJyWy8iy/PWqjG6GDRNn/Mx60G/rNzVQ4jUPaV+fHNrqXA8IPM8SsdSYPWMkpuFluZahR30
BITv1Nz4xak3nlqPwqXMILAd1sl/tTZgrWBRIk9zCp7Tt3Wr8MNqXFcQlCu52rTuQEkMHpj9WtD1
e0aqlR1F0dvrLCB/qyOEI7admI7oIdIgwJp4X+mLXabpc6HA1vOFLO0URzq+c1uRPFlkedWRWcRw
dW63fjptCKqusPvNGziUvh8RylUIPc2+RPKO9FsSNY6da5+CiCmwMrXOKPRYFCZRk/XwSDO+AjHP
la4Eb0aOIM0czmksyqkCeFnE1GRm+6d5cTO/T2WyLS2yCsaxpYEk3VVjEtdN4RTF6Thn97kjgPl4
ogfyZYoLGCrNGpV+ZEdpZu7jW97LXFYNsm2fgYLYe7G4psCBS0PbJzi3QDZZnPIBTnFggl+HkkHS
aRaHBEw9oAYKgmSNih9XuaNx4Ac/gU3PZNduWCrFiu2boN4HirWWuT12iNXmS9e7SPy56AX0zKHn
fBDzgeqQ8CfgrVGxnlQ0DnYGsJVF8YgiYAXf6SWL5DI4SONu3uCQe4PH/45igyLGOC7jHNpK9Z5+
okhx+yftMVtfI5VDPwDrD5khShPm1TXaGMTIhCn2cWTCWId78a2DF+TzUyGiHetNA48fPjsFF7uv
53ILe4TMlo1bjiMC27F9cTCldXljEVD6u3is4pA1rltAXJ72IU7xtnDkjXJ8I6WbV9HSybowXxOH
x9vrQc5pujQ5XQARPxFL1ZAfcqn7gVzFzukgWUsGixgHuUOnjz8MgbSPrGw5nbrbtEfWUDNVYccM
1YAgqsxOgy1ECOrYZytqXwb4iLANN1Qqzz4bpgMqJDJZQTtAXdINjMSsPLBoytla25VVytVJpqvs
UATQOyeTGvGiSjc9R7tcbJ1KCNJ15rB2UEjXi2/xzBFlORr3hh9kvlR9C8hyLny9p9p+gIjowmG0
i7qCIbI+0JiuF0S74UbG4AgADrhbcN9BHGDh2Eu7VvGJQEV+Giu/FZcaIVxRE9RfZbWfNz6fjI3T
xvpSbXO9xiv/pvYYHiQzGcCnHOeoay3Zw+MyRJtHgBBNB0SgyBDZqCg9mTyzomWi9G/RzlB2VCfd
ppPHEsQ6bTd8bOergasMlGlckRqgZn1FNmLGpD8gnDDLhespX791KHGD4oKIOp2bnffdEdrtyqKj
cPgG+DNq/aq5YXEm5QF48gKySBafp3XKIFgWLO0kqmzSAawNOJPlTpR57No0ps5+WnbULODlKCbg
+iYoaEOAlKTXWQZx6w5MVwaUSyMOv/XKZf5ccFIcCp5PV1G3yHoBHA3uv1zvlAi6SYNb2nKmlYaD
avvTHge8mMJ3IFF9qS+0mvTYOAhmb/u4GswNVn1wUSzxnLtCxYzyDwEvGyUdrKwOo5PbdxR1ISjg
o+puImzDyyuSy63/UIzCnKMukg4XiGDyKwOKdXjDFknCiazZ+Cg3wm5Bz3bfOpNg5Mtt9xcWZWlQ
RvZ98LVCQchz6al72MzU4xEgbet6K4TEblqIvvacVo8J5MMChYpyu0wgWgztRrrhj41k8BYoX7IL
uMRjozdDnzTr5NGmc/wpN0tSV4Xf295MO4jZZQ91VtJwB58lHdrULatFhgIzvkalToXi/9xIbPPz
7pe6YxtsvK2a+nozyIYbNRchPabnzyLWMYHZ0HYrWbH1RoJBhbGqYA4E/wKaupvDckuccjcd6pyA
p9JOFcfRTurj5gubHIMFn14LnhevmenLDsBbn93r6BzxAn8t5xoxdRjqnLNqq2euh77FgQ4LcoJc
8rALKAD1niuVH/i6j6ElsRgOu/b4HdBky2XnY6Halag/t6VH5QRbfLNZGlBsAEsVhWGzUe2k1/Jx
ocY6XI5SjYRggAokUnlLJpZel/3EizfUM8F0BepbXUdRn76FaeBXPlLLAxHL2CRDmX7R+MTufJiX
ogrNQJcRevOWDaF1WxjBLxrYoQfXD+WE/deQ6XpM0kCPNt/oS8R65e+gXHECMUCKUE9KJJ+Hau4C
qjkScydZtcSHYqMBSUGVorxHs5iKgwBe/5GjJA9ULcf5DNM4b3tidHket/x+IxtkaJJKdldOgnzS
4JVRsuumz2QR8pOxYBDQ1wjao8WyKVFpiik/mc9dtMUdYisfNREij1sg3yjXgO7yOncuujQjFnVr
Bl7cA1WVV5ZqmMam4DfQBYqLiMXlCxTjocA06PI3IErk4FGm8riakF5yfNcrbca1RLlHmGNxSasZ
Eg9gk/JiIYCX272KEDiJofInECDr9AgHDfQyxK3WYKqjFI9QlAOSKrmeg+yPYtySTz0L/lPFLEq7
Fxe3HYpqD6Kc2J+wxOI2o5l9LhHun5KMJW+yW/knsBuBAgPHwKUk+oRWFeWt19FwUqvFqivdFymk
fVAuDgx2tozBgpn9oeoi8CEmycQJ54GZkWYspEWzkWuoaNHNplPzxwixoy09EhV0AkEpoe8T+RKV
U/Y09iiobTKo+pcA8hMq63GbOCEoaIT6bw5cQQ8yQIARzq4tyt1RCvUJGS2KQR5NtsiM3tux19jl
UTpcadhYGp4o4GcPhFzDaxgVkfdZCEsVzmX4HsYCkbG3/WXszizzZcnGYJ/Z4Df6lc6Z5BejRBF0
1rDMxDZqy5Vmm8Hmxav8tRAispdjlQx53K5WJzvCRtS3DY3huYn9pQseKiZK2T09ZgAuy9d8RqGy
RZE2nzyqtcC5xbRFnDcLqKQh77qDBjIh10vPEcaPRx/gj2LRoJUKEJCw9kp+j3UE4rrNIesXHQqx
t8D7vt6HjsO4U+jFAXMDc1DDBunGbo/1hxXMN1IY1NXlxrzIcmPr2G47LZH3obP+4Me7cZSLk+2y
4SO8CSBh4hb95vi+JqHGv6KG0GwyQ0gGCLXHznDB4HGOKOWNwvlJsryLq+nUA7go9B8u6vaU1uc2
LPgZmn4Wub+O7IKE+RoYNZvyxoOwKtbfeJu/WqtwDQsYmrAOYcydyan37SMglYFt77v5u5DqbGig
1YlC2oM6VLNkSE/7zJkGPKhHIWk/jLDofnMDwMv+4a2ebwAkGLqOVefPraYwhX41BwcaUtTPDsU3
/vMGBOYJ5p/g1YQZF0n4Yj9Jip/dvP8bN/lshP5tR2ZFjO+FZCXMdvQSrM4G/q9X9P0QoT8Aib7l
kTn7kN3+wwecysziyWdjEedyGjP7swXL/3jdX4f6x3WzCp9qTOmPvhLvr4uad1nIiJTfugB3Pkfg
pablU58hNevqDR7QcD+z/jzX+16maf6bx/4Vvztf/vyOYRADM8Tn7Yp3/nBH1yGKfU++RcVUoH6J
bnFOvwA5wIKU+1BMdwM0/uSWcB3cE1+AgoO07ocJg/LvlvCvrxx3QtGnpKTQ6GiO0SDvXoDNh3gM
fGZfWbXP1JykRp+BcIiYOG8yqEc9bzL/fsn/fHjUjKEiiIJmPPf7fNdOpEcN1jSif8O3LN/AQxxD
ku9oDEDNBjMK5RIMdpxxGHWN4Atr5lXGYTXVYR1krLbfTITkHfOBAUDFDngC2DwE4En57m66ah9p
pWz0hoYDyJEAn/dndECgNwaIJLeNKCRvBgHlXKFqJCW4Kwo00D0JlY/Q3iMo0U+V6AWSczjgJn0U
6zAvb/8+ZueV9891glYT2A9ifCqkAO1Czk01f+mAsgEOi/Xu3zwMSEyC2PEYgxXDcYE1DYIbOaBK
+dmuhswqz/8ZVOf+t4OFjzHju8AEVRMlKqMBgfx6G3ByFxuWXL7NE41Au4zgPGBCrwFlEPSaMApC
Bumy4V/ESGewJ0YJk9CLMhojiKW6B5dyZmRCj9+awXmv15nncFt+B2C8n2PJeZCKFB8CQGccmr/H
HDxwU4X+XORtYWkOr/+cr00OjoId1NxsOmjcXFSIFT+D6CtkaIF9h+hpU4pdLuiGAoVE7MgurkWP
+I/VM3hdBqqVxtH0mIuqQ9iUksrjtEqjMSTzVbxXZ9CTw2yACPLv7/8dUYKdChVmYEryOCE0p5is
v448ZuaMQupVvRawIeFkqxiOvq6RayDmbJIz/45A4SdFMUGPw8/cj+1EJezsdfvNojjg6Dby+wWd
vd/FccgC2wKVnODQwEbyblrAEVyQJUj1qgxWEZwzqJrZbZr0qCQkiwsYjgpi2v4iEA2Eona9AXnf
YMPf8sdO7yy6QIQ27i/mLEXflUN+Rqk8mplN1Yk7en49coGkBb39LG89KjPy/WWfcg5fJ56mM94z
YPTxguRc9fifBG259hdUG3u8O0IRFjGkknFnUWIJbWI5QnU/vzsOFRgolv5xefRviAJQRelH/BMS
7AbufEBvNLxWq6jgX/ySA3I+VqtJVuRccrc3xnD44dMkDJBp2BfCX3QZMKTPczmz7AUpfYJJVpQd
iKwV9A1grn+fG++3cIw+Oleh5x3J0MaKvIeNEEXOXQLv63VPxIL8wadoLbGgln5EPSZxesNG8e9X
fL8bpecPg6cwZsHv4ex+f8XFxEuPeqLtM0Fyjsm4uey8/aVgmADx5GgWlb/CvIReAk/G2aW7LX4i
Gv9+G2cc/pddEYXw6KOEg4uiScS5GPjXRbET2Afwd8SLyGZhCQhWR6PvEJs0diN0KJiTg2GFHB7W
peyw46ieyu7QlTZFo4+yKFA8U1s0tLueWIlifAKmO9TLluTroy2jeGhQL+jlNSYRtPARVurZ0Ucx
7XmxI/JdH+XaI4y/ZCO355W/og7gPsV5r0JNuCF+/U0nruTdvlYSHFAIN/DUeFoCevLXJ+Y56+dN
L8UzOrKgM84Bpgbq+NJ1P8/bDEFWdtEnG5waKAvVWYvt7A8GMELycF4VbgRn9MR8fp7SqR7AzFwM
CikStki9w0I86mlVCL13GjhWHdvEmT5MAioTX0yRaCyj37zEXwvz8cFslDvg2MSuhjeYoCfVr4+k
wSvtcpzT59L24PqPFoXLuAELzvy8dH+sY3QxDrg31vvzEsdeed5SjNI4aKI+AfCYeHr+X1JzfEtq
qsYCvW82UFRwAQLcgTumPf7W0JPzI6KkMF+OPCoMOSoUA5ClCTgv8Li/ebR3USYerUrQJDLBUolp
hnjv10ezMFiKycnwTJCTYvit0Zha+7QP8quNSw4fIFip9xe0NjyfjyKSCV6Iz8XUhcMu8sR2x4pE
bntGlGowHHDOCGYfWXfsJvMQoZzqlG2TOu9uDtvmxZAiLYCeiIgEFxwsi/En0KgJhgKoDIbC2gJy
a0Ph0WJJ9FU64k8/x+e8FZ4/xfX/EeD/JsJ/t0bRlI4guipSWgLQjf8j1E22PctDrqOPK1rhYHf4
Gd6mfelX3oDBRb7zm8P/3GX0n9vC+ZIZPlecxjiWwKm9R1TjEXXdufLFx8UlmCGwMCwmFM5+jE82
qkzSA9siuOko/CCg31AmwGaELNj0MEqb8ZN9KPIFyTT8j6zEZoAFuT7CIsffgtyHhW/9jIPqr9fW
aVT7brVHaR7WClbR+XV03J9fBMT+c0JbhRF4XgzRAXdC4QrsLyhYOBO9/z7aaDzzHw9/PgSwSSQJ
Wkz/R0aFcHABMANfGEI6ag5r6zhRDdtiNt6BvMpMOOje5KqsK5QNjX1tjB70VTw54lGlgWgnukah
fpTdQq8tCGRHEBJfASuh6QtzWd7yYpbTt2ycdvMoZC7Mlw0G1nafrUkMNbJEeR5VINxItrjjtlEo
t0ajYylKYkQskhsUSSRVCwm/Qs9Ob51h6DFV6n2sUfVigKR1Hq3NeL3uZguoho7omI3HKk1chgIM
G7JzrU/iNndS1YbyUcRvaAt1aXtglVNT7NO27wCAMRUVZIgA2RIe1Jgf16roYDqKyO8fUbmYDi8u
mzq4EZlNkyYgP5UBZep2QR3RkG686eBHXCBNtq2W/4+9M2mOG8my9X95e5QBcAAOLN4mJg4SKVEi
mZI2MFED4JhnwPHr+3MG85UYrCIt37rbqpNGKRSAz9fPPedce17fxVFl22fO7KTuATFjmNr7Jq9L
7077U5JbdxFQzHK7wI0drqx+wKeDE0OOP/0uCLo7HAqSqoaeVDtpfxMtyDPPYgUP/LBCaCrrDf4k
wsVFiXxaGz44JYn0nylGsdOyY6ro9lc0DvNMjrWYeycDZq5aP9xxD/CL4CwuSU5ewxW08vyMFBvZ
4fRXGlZioJeR64edh39fPTGlYUmhIb4RgT0E9r6qvKaRF2MUq7R4X/k40iT7bMKIZEI5FCdKYZpa
zqP/Ka7IvVyY7GYSHpgrgYCGMK0m31T0oZojCDZeAGqFbArQ9mJOeivFLlKVnDakw8nRoLBs1Oh/
qa2RBNEFk2O24u0M0goTe2yIurCv0yJcgg+FKyU/huMfWkoV/J0dobeD6Fn3Xvuwjm3kTpdZ0JFh
PHcWy5J4pWU+lmlnMJOdEp22N5lzEfauojmJ8DlUvi+xDuxom/lphApfz83cyI9ZbIHVHWQuLLe5
yEcdhdOHAK4cXgFtFBlusuwGP83vZRLH1kr2oujpKUu3bNlX7Npt6r+zRIyIGU1dq5ziI5oaEgt7
OLlzn+z/pggLBKMzYSzIJWr2JNWq3dlwFozhzACxsfriJmSbWpBPBC93YxK27bbjHkzPuuGoOEG2
5KnMl/D+hCwbHJxMTO+lPa1H2ERuPThk6Wx6TBRDzo+6xyf0c1VKs+V7iI9DHHXnoWYCrOTrgrMB
NRWfa45NTaFb0n1tZiAjzpI+5mlF6nDJRNVvhscxVsH+X06xmH6uPHT0w84arY6hsCooWd4v2CIR
N45OKSKt7Rw62rhUhak/WoygN7bj/ZBVo6roLytda7hXq+csV2EmzSsrRrqBHMPM4gmCv2ofYmsx
EyzoLDPyZDn5syKCuojx5eTwUY7YsJ15h4la37TxqT1dhw3MA9KElD/z4R4Hn3PfiyOx9eYIAAjT
S3ju9v5p9sRrb9BXmVmmcaTAHztjZNZ026cYN/JXwzt3Re/nVwLHYOvzU1djDWk+/ncnHz8HUuDm
V9KFQia3TgVr4yFXQaO6M1UJTaNbd134VwlOTsr+zAU8qaONfxyoegWcBSkdNFziCzJoGlDWyeFA
BTg+jzW9NLllwUfcBoytA+wX8RRtcluboBdjKIjOOOMldku647EH64YVxL52bFPqKu5o26augtk5
B6w2t3P7OLTH6QFDE0PCfUAGhR++LEzj8YBLmaeJQ3qPQMJLA/5Q17Cp0rvVUpCH4HGnwnTvcSKt
o0aOtqeR5lsc1ZEa5G4m0XiR503Nqx87FAn6yi91IWpP7i3br/LsAkhWLs1ZYhAtez8rMnfT+yPJ
vulRcz6oCWr6gxMkFdMHakVpGt9NBLsfelQa5gvdyfzwpiTkR1HZZjmUGE3woxqDJJ3vxiIpEnWo
EoQIn9NWOIk4z3s8/YZ34jhXVNZHgzx76nI4GB2vsxzZ+JwANQ/PGoU92tmEp1tg3xG5ZSFq7tYa
KrW1+yTm4X6WwlKAqdKAbeKYZpCbIx9d1qS3UGRwvvJnuR6xLjzkBIuLvhRRXyz1+eDVNn61BSZW
5bSJe2ytLiCKj3w+hbfBD4JGv7gu25H/alQRwTffnh2gohbVU3E9wb0AFJi7jKc7KYj9fYD0nltA
rFcz9+GXBAa/F2Q8YKJ3aTGG+6LkiC33i1WRsyK1w1G1fIXln7HfoLmo8/z8SXhDMjDtssOYFtx3
f2iv94Q4b7KU7jgTj2umrcOCXu8hZsbrvUjDeh7uYJCmc3AOfcc0fYmSni4S0OVyWpQnc+/vgxXf
KXwPSKbxd87SmFkDXmWm+BE/Dft85l/jMmPaOyjl8qNjgvN53A99flPFCq5MJaK8ijZAFjoorwTJ
OD4RwNRgUk/+2IOoHUGW1UFuGB/GCgmHe5HE7cp3rEfoLeZaDmqI70YOXoqKgqsvWtO8rjDCA5jw
35EHNetp8GaFXCnJw4GtUgTGX+i6J5VDN3PXM503KmGgAncMc1RLWUGOkMSTLmjl15nwLLYu57jv
OnWNHaEBKZGHsP3IHPMWiAnAWDreL3EGC/8QzI1f9DugCyfADBAQCBlSIhyu5ByGBtVfLW+lVfDb
zLFR+rHpc9gRDpPv2JPZADHrWihbIVAh31LG8iZfx9n63BFMgyqsUHmCb+y3zC9rblZ6IPNs0wZE
GhabP9dLg1JhDmLQXARE9dx8CyKdts6Dt2DmfB0EbaPhjLlwMazf0IMz/BE50UThb/oC/NvahoUj
u3sQyTkfbu2kzZIEPYcW6fJpxmFJtD/x6Jta5EYxAhU0HAiGymhruWuf36/e6HpYNHI6wKsZ8MQn
ppTSh687MsvLLHK3OO5qmDkbOaPhW3ZPLTmOZdvA9vZh+2P0SrMeNT1PoqMIhiWzjujfLF7Vl+YT
cEfpM3TB5s98x7b4BBQ388FYgE6Ue27uJrehirhhKSdEi/H1Omin2UNkM+k+3sr8zdOUfRITUYiJ
vzri4WY7tRIsE3VHtt5xOzv8OKYymevNjECagdZrHLkXc1uZVZ5Yq4EDexR1/PAIy4YLpDfMb88m
/3ANbmnePH/UwUTHB/ldxJFGwpTBPt7YKqxspaGDQ9K4yY8bFjxf881t6Bgw2ipaA0L2XdB53q5M
StTeeH0YktJ4zGThVpIxlZSbmDAu9RaeIafCvNb4uOCsOuccgbj9qNZpXCPIxIdvMXNSxqubK9TX
PdnGfZoVRlB17BBwYLPp5WFgVFhe71jZu9QVhQzfAL5OLvRgOewPzGB4EOTqXsDK6UAOAbza/ZzW
dcBbyyRZWA3YVpINtjyzgopjzmxSrXn3N253z+925vGk5+Bm4nHv8PwTnBUZSW3NvQSqOm6NGRiw
6X+yOwXFl167tp8ATawmGyEEzwKy4r+Budb/UeViDvMWUoxT/T1H7BxP7W3bYLz1gVL0ZnZHWCnx
Y1QZI1xDV2SdPG2Or7/LcwjBt7Ep53+mIKkUgnnuPn+XeBIu8G2WfDaZ0+CbwhOALRpOAWbIa03o
/FY/v3wgEkmAgyDExZ+xPsEV87TDUanE4uZItEtyTvwL+SgnfFrZrzfQMbDdv9M7poVgt0dDEJdy
G6dAJj7QXlINRfDpacfA4N6A9hqyuu8fFq8PUeA08drdjDP89V05VmY/f5SVWv3qcR698UbPZzpv
xFUqxGZEoEYhN3+aFtORbc1Si/YT7l1mUc3EdazxZYR70h5UOCmGgIS0ZmVGgsOB0MJKzYtAUmhH
CqC03OwPPqoVjHwXJHYaeWTT8nGAydi5Vlpwn9zOx3xWc9xmX2/E6TAycJ5N2RcyJo5DSZjTYQzS
dnAXa7pO+9zsTOtjINT0fjXeaCscvff//Hk+5Sls83+meO7zeSoXohGcH8frp2NvSYyfgV2zs9Zo
CVXyj6A13wbyd7CEYWGgM/ZebAcCOYVTTSrjuDFSU4JkMxoyL1gXVd+aA+P1Bpr95Y9pyoQg/UT5
DXivpG3Ba583ELLoojrIN+eysrrc38IgkeJb0LFg3lqCLx/F0EFCCEKPm7483erK2C31mATJ+TEU
mXzQEeaR2xoi+GOr/tfj6C2PI9ukD/7fofDS46j4Dlj+p/8DWxP/4m+LIzfCycElCcQ+y0lh2CJH
iyNj5ABW6iDO52pJjSQOlz+MHID5WSSQDoTvmDwmonFTpsk3Hg82qnkoIcgkXeH9Iy+Hk7QCrwPs
DuhO3pS3fpEbgp1DSY/R9n6lNr5zv4sSa2x7N8/YBCAQGDJX32fc9IZDr0UBA45yH/6PJS4a8Ija
x7X80FiGgcs5SFRC+je2IYnigZ4ud51dkvLddh6eXgE8IYQiFhafE7Je9AYjPGPkF2PvfnAkyopu
k9iNNVPlYoTwjlzcJCE9yM0c3eto++GZ6BOkAxuqBZh7dTEvVhgfqinrG7XVfYrl7xsw8cmBQ9KO
/d0l5uX/fdgPpwdO3QcOUu/V/8XVeYowb0wkdEgoikLkV1ECbY/8q6Oq8ncbdErfAvCbPLOLPo72
YJKRvGWKfGLpyythhOxg5uvjMQUT4zSpKDN3AR3vkp8Ohu75VePBCLskfDdEsNQKcDxE9a1SJ9ug
owpH+LoLLt6k5RpyFoD5Jv8jibCzy8Keejvdr3GyjjscSRmK/TCs6XoP8A2GxCUyx1ljXXOHj5WR
1/st2rMejcw/2jANz8fMwYgaZbA2AtbC8w0zTvNFWXlR/bJn6HGfkahY9aeyiOv14x8r8+NxD/7T
leMkXHvkUXFOG68JgkSe9/xBuijbaA2W+CeZEReJV1PEuQeiYLPCFyEz78Pc18YnQwd+Qb6nIYSa
PnEwkUZ6/U2eH7qmyQJKkzDKfdKznMDP38QRibajJQt+knPtgmu/0Rksqg57Iikukz5Y/bfIVM+P
ChM3iYACPr6QsOewiTlpu+UkFuovKX4UY9uBMbe6Mcm0KVwNbPl660zI8O8T0LSOjcuDXMKED8WL
7IqrqiJvlO/+XJykV94vl9pkaXoRYyaaXSZ1a7q40AHUi/3rD37ZSOZQYP7nEtSHp4QWcF4MJ7K8
/wHzcAzXTSYLElOxayl69/VHOS+HkLSla8PkgBbFVnHSoRkpinwG3/rZF55fynOFS/xdgSCyBXgB
/06aD0u0xnb5vlZdZQDBiaJX91kvG/JfZcGGGCNCjsvoJsuI6b1tOlVu8T7HQTrU5+PsQRc4f/2l
XwyMb2zxPIny2LGdF1X5nCgPXYgP1Y9KDx1vAUScw7dwtEW6oS6DWqCRmGoSc68/13k5MDBfAuIU
boWkek+3rRjv16XpfOuBENhx122ERmBEExE23CK2jihIxZyzTHL5HfE+QuUdVOAuarYkotzpVoFS
wjMmHboOeAg5WXQQVUBO3y+BzcLd62/LujiZwIbBReTIMolA+pzTsfWTuenKsasf0hBgDN/gUA/r
xx49MJNq1Xaip7Oob0huksxQrKYel28OgyrQms0yyr1E/2ACltnvAFoi36BiLwffmhyvzn4fN2A8
Othd/IUA7kufRDC30RXKnJk6FRCxxCOxk2MY3+CJEUmp+McWbfVwLfXO1SRSb+DND8vXVZsQAqHZ
GtMXLvUe2OSpE2WwSddrfdZ3m85q+dhQ+qj8FcyUN3Q2ICr9+pHlH/lfKlUxNbFqNVCv02RRhRwI
/ckXqOpNVu3HYIGXtA5CTrfTY3qeyhIGmUwR1tElaRrUjJmbLkAem1KkKtfbDEEPCx24ybB5MJ2j
JMxBQ2/HxKKfwX4wn6HOIh9RIBNlcOZPSzrcDAg/OMx0u5iUe8+FmSx/lkQ8+m9MTpBtxRgq0U1w
LdBttl/bUCEwir2pVVeFV4Uwv51+qd6Rp9Xj5YjAlbm0IKal63Avh+UQ4g7HYQlp1pyZXONdVlsT
tgN56JrKTyCNTw3ws+GRiCeBx7Odbccmq+TbFdOvXxKziT1Bvm0fGxadgthS4nJo0lV/fwd3OqvD
9zRGzL1lytUIS0S6+vTBKJTJri9NyuaoRU2bIEGZXvWwsKbn/LAZ+cA8D2l+WRXdSAIXA2kDMgtL
ErVRaMAY6jRatjSPjd5MlzoaOLUEECuTJouDrPyE63Mt0aAIYaYLQmOXNTVhSMOsSUCwGTN4b3wh
Vw4nlochGfJQXFreovSPtsRmr9nWy5TxfKhGuH99DgtueNlulWNYzBjoV5MBb1fqRIe7zFkEf6cD
okUakUVNQAaHnEtFmg9vA95YYqPH23VQlGgMVtBm/nai9fgtCUULChYh9eFbal2bVMyIrxW/YVoo
ObuQ/w28kqb1/OE8ZuZdvAh9QbAlFcgS1GELIrMTANne+RSExgorK1Vo4rZ4snN13Rue9xc1evyy
jYQ218HMi0wft4jYs9/jMhuGzRpKM+cKQkBM9oaFnDVSxsBMURNaT7dNWPHf1gkLFrDMBvYGQseV
KANIm3WuO72azYNqKvn3rBWGp5KSTedLO66tjITfEzei+mkcMd1KleO7tMeFsen1+bTYfVZeGSEZ
X9h2fcf7rcRiZlYLpYwmII9A4M+XsDAFqjL7Fnc1FU07J6SODTtTWqS4oge2dfARXTfiMOQ68WwE
vCsV2RKo3etHX2vD9gv7EDr0HhtQzAMIFAw1KPD9Ke82qT0Urb0N4K2pD+TolSkLaAqYsVtRfBDa
kEEZKS6qertQGs5tO9T9din63ppRgPeSd4wtTDp/tB7m7f73qifTh5EJmoykhiLcxh4+DX0dLeE2
wNtwLvZsxGw3+0EkGQm4pBnryNShe8SqIa4OKb7s2YjB1oZCrF4e/Fhn3wIgZbPVtBn/gnxVUDjS
JU2T93mdjo6kqmrUm8mj8I5iJg6zhlUFEcLMSxvSI3MoFgqd+bt6rVf+rnWnkWTE6uModd+3Fb20
K3PGo9osNqbH7TW6CpctN6vakVGqMKznLKBm4sx3Ra1tdkEKgRh+pq1IaE0He2hmPskVxtDHhi42
+1JuT+VyE2EgzkQCO0rYnhpvCei/IUXNek2NQpPLddyhZ0JNbSd0fcHoGzpfCNrunYcFjpPJO3hg
UFG2Hvln3p/tkuMIV2vJKY9ipWHlhdhg0gnDMBrK2hL4qrY4lDvN/qDD1PI+LLaGOYBGu/S986Yd
KpoU1l3dgRORglk3IGC5/lGGLbeRp3sIu77pHMAwUcNM7dhVsdxLs1lYF9CpVrws8PZNdpSiqOK9
h8dO+/mJelZz+Ov9pGfJG8tstuilGoYNCzujLKEhSStKSlEP4zitS0XWjk3GQ3Xh4qhHSatgA23P
bPc9cqP13rGYlWIvJFj9vCESTWzWp5UoVq4Xxr5E04SPSHPtKrbdXR8hsLE2cnU02ZpqLrrPdrkU
t89oQHj34q5OPaCx+fGSC4QXjmq/KfZc7Fj/Cw0IgVdh4xhaDPW7Rvhzg6nwm5SggmMVR4hhcrYt
Y/QGJciTunAhK3SWHr4+IwZlrZcv2PwWro7h2vx3flBECtDuDrG7Uo35yBIKhvxqtm2nOfzJFKL+
I0YpSgaDvOw1ufHNf+ALIZqVxlREuqSDXmENkfFxqmEzSBiA2zSGq/XxyCBCrdRl9ZndSN20+5dE
Is/y+vV+qJjVm2d0ogKrlK45Q2KarMvGnmQT7P6/uEWZL0YMb2VTy41Jwg/22T9gGFE9aXTrneND
fkDuLQZhJdcwU3FZ+vgUfdu6gDn7aU7KGsOzuVbmQKUMY9n4d7P2m8bbNTElPyfiKYo15+dHpncf
2zMLhlyXiTWBHTMiKMOsNcdKxEbC4m5DEz52HOAshxTvDLaG0rcNVURZlHeMDxklSZLCNKyZw3dr
mxgaKRa1E0ePj3KOU2aofAoUnmkp+c7D6CNIXTdYFpmbg8wcSqJhVPdISB/bUgVf/KqHY3KGw4rM
ozMy8GANzdj6bJN+3xPZhzmkW/eM2h5EwRSkMFF0BN2IvSwLMfOc38XWjInmDvqTb++xowhWcU5S
Gib5ObX8BHtKOZY2DSUuCcGbsBzrzIZYFi5n9ExOgdBk1tRaaA7od83JCftl4U2xiJc8e5SrrGGH
eL6RO6A0XfgyQ49km+nRqvD+PcwddpTck0a74GZOxBtVcdM73feow/FRnR2p+y5MveBhJqdYHwI3
oypKUmcTx+LQUPRAXFaNNCFLGuEjHmEHXAWD83u0ek1pRtybEKZuOA/BDTayiSkNtInszqf72cNN
9pFaeMA9AToCTqmnE8xzIGzc5pgHsaMF0Wze3hGxEZ40CYUoa8qa4snyuxgtOpZtJjNvQOIe24Xz
v3tibeHibcZGUOluI6uUb6zLIcAlKXcqbSwgLFJ2aqts4oBPfrnE/pcCKW2O0aIZRg5Mx7nn+jcO
t2EbL7RYUAyAMUJgLRHwVpQcn9OPK54QcfR1yqWPmw9y8aScLzzC0el2BeamVc7aGPCp68ZJpReN
XZmgwh4yo6CZXW0u8iEuL8GXErzOWSiNi8nEQGkklyglwR6S43Kqm67zz+0m6afw4zqkbq3eBzFO
Xd25Xj2zDgQ+DjR1Qgw03Ra9Z5YINpwG8MKvlQ9QltoEak7B1Vi1jplgIoZY5p61rsQGakdO05yu
OJYlHJqGZ8NvQjREgYHAb8AYNJn5iIwrI7K26YHsN0UKK37hz82niUqQ085FKDkunZT3goWcQqED
UMWxzgTzojFve1we+YAW+LYYZ4oinnU9OfESZ1AxJd+QEieqO0cXhZnntqQaEdNUaWKC7EDK0czd
onKj6opCHMk04Inbhw4y76Ek87QrKGXB2I5Uc+RZ1drRBPvRzTfrHRNaR1MNIzuRkeq+Tx0EjBKH
dVwA2Vw0trHvvZnCmBUJaZd5VqJXoWezxufGZuNjxYD0HqWbMJEbGWc0UCuCl9nl/hQgFoebvZDj
yr9PqbPQKfEx8ukTeyLW6Ouwo7Vqgdmi90bqyH4VrhVG8oclSQy7v0pawW8JdxacUixsAX8YycP6
kUrftr0VaZNyHcEqiZz+eRg0YryljJWAYGfNDv1vpZG5dMsAhT+QyOKYSz7KUhPIJ03N/IgpScKo
DSWALr6TobVGW9VNfkWMguEhLGWCEPaA1Wm58160sqnm3twfmE6Bz+OB9uLVbJUNe3Jw3kgfAd0e
twym/jn5q5SrCuQl/eO49KoJIhH2j1YZYVMKeRIW5W6YsKNkYmBsyWtasdBmSko7nKsPtrcsVUuH
rObG7SOQpCNnXKdY4qug4NdVQM0Yglc9Z8kZ6ohlvAkWuWJGiWlfcR72LncKDjbLgzgsFhxBqJta
5DVfE3lDx16VtZWJRKmVwi6+nY+3xiVPclZpm00OmxQB/xjgCzOzO++R0ptb4PFiUcSreekaOpBO
tqwyjUZkCFduvB6WBkx0LkmGgz+nVcWQUhLBvPpYLZyE+yUd42HYU0HTg8fTAI7wwVUzo+ALmg1r
YBgplrBAJ1OPLkb9SmYgFRDRRb2YG7o+7hwI0UygW1Ltmba8jhr9B8woRKgZCRI60n8hOgkpLICL
RjE/LPFg7plTahWpv7NgHBUw7caO9r7xyFNUDZgKibuPQ7FHypTA6TmKTPHkKoSfPDz4EJnY4Y9T
owgtg+y+3rqXjyKPCtVdmIQRqamTpCYChGadQCceMBQz+1MdeGIiKGSzZu96/VmPaOCf+LHRJUpH
+CioIFi/yEr1tiltgCfAwyLKkYsMsn2XmegPFLPS27QrDXlqxS8n/z5SVKcHREEKHxbbZnC5d4NC
mMxGxJXX7D3Hnfkp91FBwzQhkvR7zgRJJSB+e/31X3QVUg4bIrxjC67j7qmwYunickhQ/X/H2RBJ
1J4DylwLOVy5Qr3+qBdzTgAMU6UECga4aniKdxNGKTQxQfM9SkMx6vNYh9l8j87RLJEgTuY3p9xp
CoVKnI40GmieCW3m1Py9gzcZJuD336E2mz1qWBQo4gjjlQPCjcyZFUfoAwgmNL//gqFudx/Y7Ur/
4vW2n3YzWVP4PYC0pEl954Uiaq6GBYOvRHwDk+DerKk5pX+ElTTX+defdNrLCL5tWivg+pDUF6fg
dU5giCYrc76NuILnV0NTmKs5JT8Eh3zqmqjx9Qc+p5WQNIGTAexMkhdpFEGTafoftKIhC1c2E919
6yA3MoPwUzXbHJuikXDGXQvrGNuSRKfRVuZ+ysn4+gs8mij8uQIJtYxYFVqxRIb+QvCOfITKHw2F
o9oUfnS1J5e1Ugi6pYphhsGVCVumLjWhceB5Zv9+AsUtfzCQVxlA4k0v5mPnPKmcgf41q7hGrcNt
YT3qgKCh1iFeRWLAJW6jnBwmg/F5MYflpMd6qlFK2Cz8jWB3IhYZ5Ah45KA/mhXhGxDdHrKZcocL
RWqZAiE1DtQ8pp96E3ZZnSu5xfSqNcc5ZHJiG2hw5ohvmq5h6OQRoO8J7dk18bA2QVOGx4Q5Xl3H
BMtxhsEKqE0PuRZ4LMlQkl+6E9osQJYqB5Z9vftfTDjjGG6b4g9I5V9O7ZGbRWrZq/5aw60mZk2Q
SnHhiNbBRABPkPXrjzT797MBZ6vF9owcDdYfWLWYzNEfU45EmYYTHc5fowSakNiPKgryKx/uSW5d
20exlldEI5eoxYFJCwhLSSLe5vXXOG05nBnPZudEM8t/wsf09x+vQaH1amYs0695Dfx5qcpuKO/c
fMb1D1H9G+y90x3EsLakACkKBH5Knu8+bzM2I4lKm77/Nhn+6r2fSTMtsqwxkdXr7aLExrP+NfpN
6DmhjTMA5wJMpOfPSuYFAXY1uXdVP9jhLga+RLWYAKNy01XZzOmwIeFd8kMC2DAvF19E91zW/C7c
NMC6QDBceUz+vsG3mjjUWT0TqCuK933BLoJVkdaZES16C2IAilUNQc0inMLAwMR5SXbkdrIcQeMs
aix45xR6NpkiZyrNfs2FIF/aC/ydlC4OVW0n3hv1iE/6mz6AKGhEd2Qg4Uad9oFPgYQI18jlbiwR
3mDeVpOqyDfWXIPTvd7f4mQ+mzFl8wogXOBlwz56Mp+pMgem6njxbejVj88afaDTfGpNqD+y1bMF
HXPvxVHQWC2VQUmffuum0SAE1ozW6IvvSYNnchc06le3xNtmvrByCJ3r+56liicvpYPy+UyLkQsT
1b9irscKciLXkqfEH9kik0Syisxl7axUHuLvpro0A776GU+xHrPj8ghNUJvJYLyUZTQjmR3FI3Ji
4693Q6cMsPyUQmNFMnczch6ce3EMyiE22ilnIJDXuzR8PnzQy/DcQUEOYQketw358fkUbmnBFNqU
XMHyUX6BT+pjhUZ69DzIw8YD409xd/SWCINIaNu7xour89LNi/sJtQ52dhghkjRNBIagmsJlASKM
u5j7a/+xWKijuE3DyT1XUXZTVtL+MTVe32wQMaV6Sy4n+EClwPpdaqv+ihMpXbmtp1O+s/pM/LWS
R54u427O0GYWOJnsQA3ze2u1Bi4HxYJBKmYVHz1OpfzgFZa4krqbcCPV7Z6ceHFP1XnvsihcsgRZ
MyAYrPOZFN7gFN9gTfjvNM55Cm/M1nZQWnTy1uV8/t6kteNjQRikQBhJ359huFndzlJQbF4I7JpC
2/IqLJ98StuOUf+zsJruc+D1PWFRPJ5TfY3SCyQpGio8klzeLnOkrA02AdMlkpD9MONNvQnTLPtr
hPIMah6P+W6Yu/p2xZJvR/hp7Ckty0PbYd94g7Yf4AD33xy5encpZPFtikr6XS57tceKTb17fUY8
36yZEKSV2cx8QgVDPzyl09TAP7L1k+on47VgSI88eB8U9ZAxbHZw9/rDni/o48MkRDlzzBPDiZPN
OqaWKXfyqPoZ2LKEI7TYt07VuBQHLvOryRMj97+kLm9IEcr8jXjsxcx/bCZcHVI2bOKnPLDR76M6
97ryZ1thGINcsMGQpxQYD79xTDx+07+P4cdWejgfEPdhGvHS9Wdxy9zFwy6l5kHNmhEux8Wm5sKj
dktayE+VW8afVB9bDdIzP2p2Aq1ocYYHVrBDkA3tC7Je8KELuuiywub8jvO2J04ai+G+LAle3KEq
m407ON6NPWXV73IU4fsKePZmcrX7V5RxT91gqmRTADdPPogyYh5jAROA3uTk4pw5AljrIv0zq5Nh
m8FfPjiJb3/HYE1sV8bvjVjohIRHl5gwgDCIfsFMxz0NCRxL9osX6vUnxcjp/FSJ9EzUWXG+rMt3
dH5Y+SHw341ugmal7azg3Ku0/xbT1je727ORkYasafggFITkGD85UJwcyxIfwPhnMiJKBk7rchzy
fBnterIkSCs9LE1kOSwYGltNiei7Ls9rcKurqQkwE0VZaH1YncQ7F3jzk5+Io28lFrfYdubWldKV
pIK1Pqtwy70FAy0+IP/FOz8gMaa3KyYJVzPubfFWNpH8RNg41QfsFX/rIFPXQjbqLAcpPldJ3Xwo
KVs+7Oq4Hx90kY53aAHzG6syXPlgceaDoGYhNpWdSm7nIkqzbdraNCBdKB+EmJIUgMzaDJE1Z+Jn
yOrhe5Vq7y/HKGVQ7GO3+Ma0N3132rfYfHHdD7jNStesvz+ivhFImHGX1ELB3v0a59DsvlFC613e
Vva1M3OXeOOJJ05BzCoqNhrWLXwkiOHQ1Z4/EqlM0WHakf3Kmsy7BDazSkphaOsdQGV2IBExsNP7
SfcT8UZxr5JleK9UZN9Q3UYcXt/ZHhnvz5tPqMn26WLD9J8EK3Pp47xSVb+ShQQD9/Y6/lZ3K6bl
aNUo54udMAhHWVPtZvDBCndZGvjnKXTYHThJFFFX0irTXVcH8guFcyYD/QKhV1afXuWB6s9bIZbr
YEyTi8SXibepZeSiKtSOi+6psUsqSjphvUUL6jdnFt1yMFYtV1QWm/jALK33AWVKPupl5jjLqNhy
SGZO723tqPx9SZqXiFKUlOAs2oKiLtOckcPF++Aeyb/eE4v0n5EYVBdpWQgqD0gUksxE0kVbjNX6
jyJSFSlXGHULJgfklYagKJIt3rnN1dxEfU/lqCaAVxvi93wBOQVzRrS/7l9UGVJf8IIefnvKRdbc
TxmewK+Pzsv9h5kSQZqDuoahzAtcT7g4JeBSkf9CeGNLUyU7e4DloXEkYMi4U8mfaz8aC3zrQU8Z
/sQ6mJryrdd4ztR+nLAozwibBczVly4pMKX6sl9l8SsuA6rmPQ5IsKIdfa8KbLXtlbJLiDfHgw4o
39lQjvNrimtLwzxZnds3+uQ/LFiszcCWH2XELxi7aznOU4175a9E2sHnNnD6T25hWTsJsPuOc3G8
Hot2uGwwHLooFuFcDZXkIJPFsHxUmMlDSK7QJStrFL9hzrf+JmxV/vmNt3wRMqA+gz7PEoczzaXy
ZI1PWPSVUeuNv0C92+SOyMLvtyCJ1EXo7enaDbCb2cz9SsmtsPPr3+lK+aHNGrvNfCZk3d/7UZG8
t+Wc37kd3tfbkVPgQB3fgu5OMrn1WgwljgP9vzqLW938+r//5/vPUlU71XNJ+TH8qZqA1874/Hed
BZZk1a8fg/ox/od/9iS2oAAmkAnrVLJQBAia+7fYwpLiX8BqiI6oGe05OOEDbD6pLTz3XzYYOsAH
U9oUe+Y9ntQWnv2vCP8FSNo+RBDqUDv/RG3hncBqPAT8MCKawdYSfineO89PHd9F4sqlfDqvMSOD
Lokte0ouC2R7+KKD/CEkJsP8ZB32FYzFbZ4F/WZZdH4ZOnmztYfwNpzC/BLaSH61jMX7KTSVTKzg
2oUFROF2q2IbpRquNhbh3LfWgydKe9fC94I820aHJrKguQEIbDkCbho4cDtMgMmde2G+d1rs2xOH
Z+KNM20z4uutbbf2Dkb1l6mIbikJX2/apgZb9rOHwGpsCHF8PHdW6nlMsrtopu6LE6aUmvcnQeUd
39qjh77nHv0JS6aHqePxZMS+FLX6TfxI3QDqLG4BnG8cOENkl2gPpkSUDuraLwE8X1hRsoIoQ/Oq
hPh1obTCbrLkRdeFF6gBh33c0zVTFO+ToeQuneW/gayWTRDQlSQP+53d8qX4dQkIlckdTaAb7PCi
VH2/izs+Ndm8A/dNa59SMATfPbc+z7yuOdTYHOyCNuBvc+9mDsdhb/5l5lFRQUUUIljdoNqgW+65
dlJJzh+c9Sapi5tIF9O+MBzegnTDO99ref1ZuPsR7h43yCDfsYPcoZhcNpjfhLuorn7rqq05qjtq
zsQ630GromQxO9CPuLAc+iG6BVIZ9qIq4DbBpqVYNuw2bwhDyCCTu+2yqL+lYEz+Hr059az+h70z
3W0bzb/0rcwNMHi5k8BggD8piZIsy5aXJM4XwkvCfX25X/08dFV1O+npyvT3BhpBJ2Vbsrj9lnOe
o+TLDkr+sh8dPj1d8qKjaR8cVXl4P0mSZnZQTjVyU9ucB+qsX4rBQRYhXPLl1MHXMv4gpeIyJLyp
KM2Mg6607k5lJb2pCIc62m6nbYd6PYs6vhaC/jmRKjHDldS29kBpaYUW5HmNE6vPC+TcpnnmfP7B
OpcQNDIlvXxMXvARcOwX/paGFJegAMvN2Dnow9nk+0XBpyTVGmmzXS/XROK5PtvKr+/Hu4gApQ85
pxW26WWHysxdd7cc+gYIe285+VGo0Q8ucs5qi691Ys5Ox+ZUqdZrIWq6+TGHuOmxrH/RVd4IV57j
DTXi0J6Pi+rgYV448mPDdQINLzyOFErXsc3V4dryq43RBrkpR9jpOZkcrsb3D6OsuShGhS+ts+IF
T7+2DYXdHJG6m1sj5KTNMxke59JV74Co1z6PHdKZ2hl3FGoRqACatm3RdWyK1uAjFQPvIYrllSOV
KYgsDUhUE0Lf6xZtmxGFBp5NJwMsLaF0VJxlJf9xGsvs2tG4UHXBjcAZ4nyL7jPfCq4TkQ/JZYjN
8/vlpaPM2wu11yCVk9rek5O+ohMqj/pQws1xs2MUizKYhJ6tOhwuw4yi8f3YUjOuK+nyZAES4RbC
KVDWjetDqmDyuJ7li50tO2QZbiAjI9uCk3F3TKzyDRq42n8/AdYznEv8khgLmW0ztzEXNv/WWNxl
/36YO2y9XAecRhPpL9shVcNnbCbK3oz5VdkAM0fpVWUPsoa7FyEEuGc5BGr2I0LmAe2Dq0fgkfIL
vXN9rVTDo2j78mQnZHiYkxk4Y/qCMnCm4R3LU5hp2RZ3PM/9RSj7yOQ6rYhaP8127O5si5OshNR6
UsgK8Rf0oNx7C/Ss3BzUpSRXxAhYQRJbyeL6FKrjgOdet3y7EzrpTKb0Gk22h9FitGiXJARMSSH2
Av8RjICIm2KkcnMbOXTv2qmw1y4x3RMig3IO6o6bCVKTwTdJ8vYB2STwJVWuIrRp+4JCeV/YMOXf
702aO2nb94uW0KMB+qbywM+Ob82WU6I1jYs2p3OA58vxzI4omCwdOZmaqd5JK+H4VeDjaRHL02QZ
07m3sx+uAVsecTCvvH7Wlmtmm6zgR5Lv5u6Mkth7Y+rkRmG15GGPQVMEdvRWUxdC4KsmD5yw+dHY
/HPRp6jTSUkkT3I6Gkqe7NS2fWVyZtLAED5fNfbnojKqbabEt8rYn+11wKSPTnSckylKGanKXN0Q
N0KcJ8skmL6TYq2OtgUm9kp+AX9rWFvXUSU8kqVNX7S0mjYqLgcTPZP2YEYEQbH6qNPrGUn1EUUR
h5D8JsKCyGIy+u1KaffiKuluoR6zVsW3kEf2DgnOkPpzRpAoaeyt3C5GXKu+1TTKsQ77Z+Jaqjfp
Dq9GIqrei/Qp++E0uoIbEgnJIhlKTuOeGIZqR9YPklX8OGCu65T4uCKFyrWJeBRt2MeH1wjOFmWX
6whLzhlcQJukeUMWe6SEnfIVJffgx3005KcwdnXkJm2uWn4zkxpxNgecMvCEylC5K6GmHJHT/qYh
+LnSfq9r1iUKWHTqfcBJ1F0fG/jcBSMCaqbf28k8B7SuPzCAONyCnAfE26j/IWj7RvJbpcDPfcif
r2sgsF+dRWyCf6mn3NnQEPbV/V4d3292XIN6kr2VI2U5vscfHwrO2z868o/2wZ/nnX++Gj2FpeFt
A13/y6stI+i2ZCn7fT5zgqyVgJuFyhbKndi8v9J/m4DfNAGM+dZz5993Aefv4/+6/k6OXvWxd/jz
2/6yXAv90zuUQ+eOjrFDcNb8YbnGZeZS66MpQS+zwknWtdCfXYBu8014qtcBH902UQv/6AJ0PNea
yyJehxTJAoRh0f/53z9B9OUvf//pLOIHfZh2mYKRALIuB2aIqXJnNH45jZrUwDmF1vzUan0yPxsk
WkjgcHYHqZzIPWBL+sgqY94neiUL5VBpcW22PrvMcl8hkwos9KJvrR71kJRFbfoTasLlirQr+3vT
5vYGO5XVLs2+7CIrA9sPC3E27pkGLU6/hp9oWs0uwi5hVrFKYRm8JYcnjd0bgSieQXDVrxLh2sIi
ON8T3cX+3BqHTjzl+riaOhZDISyaaEwS8I6EqI44q2zF04aCeBYSRGEfTDGlAAxo5z7WyLYc0X0j
KuIpVBjd0q58nEI+SG4o6tZBR5GLL0ljIw4OUNY7EKIleZ7iKmG+1G8Jt3iNFdmSC17PtyYZura/
Ctn4VmtWlm91Sf3+x6ryvxfgby5ArI76311//5M/vzwXv+AO1m/589pzjE/4qhlPIRIgUPzjtec4
nwx6aPRDuIdU/uQh8te1Z3Lt2czKEdAZPENctud/duC6+KRpqzTBBBVioq/7zzrwny+9Nb5gZcgg
ytLQaP1LdEeq1ho1mKHsXZZmKRKeedn3PEd/8zj89UGxvgw7KqYMq1LuX0RSiyqp4pdB2QOdUZFm
F4Qz9cK5KUZ8bn/Mi366vXy8nfz6COS10EqQDwJGH4WBybH4+OjlWEDaG/RwP6sVV7DVDtfY3/Wj
sbCTq63it6NzzID/8ikiOmO0xjrEQQ8m1lHlh3E9MkuzATYW7hM8KAQIN1V34uEfEWRMeLAJWXF0
P2Oc1rWdoCYBJ5sTZRFYtEBlwMKw981hMEYarZKooRThMjY49qvUUOKlBJ5CAyvdgBQvNxiXNgmY
eGo4xKbyCA6uuOQZetRcabtHtbPKI5h53E0hAczh3CVnI0rZ/uhRGeMhJVwpiSQw304WFw2W23ei
6yEcsM37bNfRtejnZDvaeen3xCLvFw2wg8ES0PHjVO8vmuyLH4u+VDeoaNNHTSTU/CLMd1TdJbFX
xYDwuxyp2kMcywvicGcQUGzwzG3VmJzOvNPlla121bmt0Td1iBqfRR4p+9xag1dbZdw3mOMjj715
aBG0o1Wv0imKk7WsJrBqiXtPNBS7XusYOyG19inJFHfMWAe2NsJHex4RJT25iOVmeYrLOt3ZLEpJ
bwg5z33BTZpVoV6ULzAp6iewGs6X1M20O5csn9gfhXTfUgf0rwcikElLoc1wPOAxT7uWbT+Z6ayN
XrI4dyiWSyO/oWl06HfJLzrZ4IWvZubvn1nPAXYPk3ZDfCvnXoo30TMAddwA67uLp0T4IU+pu5jJ
xFYipn8q7Apn1yS6nTNYClQPGMlvbVHEQVzGr3Ob1psIzNhV5Do9YX0L/pOt5MOJyzC/buCUfDF0
TbnoxGOcxILH2JOTmjGEH4SyyTBfCU+pYLdZiXkIgV/vh7FE9T+zsBBp1L/BWOheMnVO8+0SLVa5
VbrEPfIRSPRm1mvT5TSOI74FMBneZOdvQp9GMsUM/CjdhEwsenQlSVlNWOeBUjsrKbCYfEnDDUDT
ED6oYAsTR3eVKq3BnKuLQDsJJ32GIoWdVLG/YSfQN3FlzWSIW81dOObayYrlrTmNo4pDzjY4tbl6
JlT/ZNwY2jZVh+9TYWPhbJXuGjD68tJNBEdzZM2XesqyGyLTQEctXXfXgPFFVuDcgQlMtr25fFX6
Vj9rS6xttXmRZ8Velu3oWuN9Wbq9H6nusJsL41KOxRdbDyu0GJmDqcHrSEKeX0sLR6oXDj3CAwul
UJrjEKw1ZmBEJm6yqMjATmr9nPlz3ljLycE8Oh0QY2A79OOoEcILFSKjPmdyBC0KpKiXY8QHUTWb
fkas92C0qRN1uQfc0BnGB3tGIu+q0o42JuGsRFWHkDg8sxGW53ZOWQbjsLDxmhQD1DLcMY1MWmek
Fk9yBCY7iSK/MQC7dnA3s3GJ7obMXKHMdTJEZ6shqturCGQYbyMybR3dq61GxlduqAwViZrhaD5p
NY5c2FR0Tsh428nVPqf9qJi7ZqIae7MRlqDD7KAGH7OZIJn2HpUVMbmB6srsSSHn5d4dCpxYYt1g
VoVt7gcMtJ/tcFZW0qEWzh6eCP1oTgON67gM7GVN/AiB2enk1Wphc1KnydxrhcLqacpm8vSKxVUf
sNvR+spm/Wc7tMJ7THfjq0WP58CdwZdgkKh2qPKJ1+3Zh2+yPjcOtRTlkdgzd9sV/VJiFAnZlyG8
rK4awyCH28ars2MAjCekTUhkrd3OL6VgEgQtk2ozZGk9tfy/plPK+0WCS/fMUumJGRzG4jLpRv3d
QEFx4o0k0S4DKnlVz26xbODG5ghZ8RIfHJG7N7mZWM/wWHh/OiHDOzytxQUrKdqNjPFa6aNq5r+Z
Slf8IGc+/8zwZrrNmYgDT1+K6j4qYtQAkjJC5eaBXYbrNv9vG/a97JJu/k0VSFY4Zca/78JgClft
89tPPdgf3/OPFoydisGikow0i5bOoUT4qQWzoCVSPYC+sv9ZBhrqJ3Z1aF8stnWUjmuSyV9loPUJ
RYzmsmNFfAbCxv1PWrD3FuufG3dToGmmQHNdgo9Wxsev239RxDUYh0W5crqwASaiAiea+6/t4Bpl
e0wFCKXGy9gVxWnA4pKHyEl382LcRnCQTLvzzGo26ui4xqNm+nWpaHSijA1JxRIpOi2uHhn0WdpN
YZCBpkiSE0yRgYn0wr8i/YKOy2uhzBjGZok8Wrmelgkl5nsHNa7tVLw2VgrQAposBAx672d/tF9c
tIN40t77suqPJo1UklW06xgs6y9OPPU0c0nCvJiEV1QDzAOVwjf7kkV93uOVmakbuJ1iw60ap/6j
Iv1v7/Sbq0Z1TU7zf3/V/A8pGqV8lh8nF398z1/Nk/uJAt5C/Aw3mmXjh8GFa3xi7uRajJ64ABzk
CP9snqxPuHTxHBnuioPT7Q9XDYMQ+jCTHeZfm81fBhV/O7hw1jHeh8sGSTb/Q/ppqyr6YPNXahUJ
GJpRa71xMHPH8aGIEVpRdkOwEDlzzKPG3PM4x/JYjeP8ZlbSPpmZQfi5o6rjXVX1YFBlrTzndk7s
ONclXstQf7DSNGGkWlvlJpKGfY7zQd7N6ZA8YPnNSbYakkMRWeq3qg7Ba6d2eqTD3BKx1rxQN6R7
QHBtQjOH9RWfVb28khSg+EnIjoSyM9Pu8SlkRzJWy6vQ1vOg1xkTEn97XZka29A8JJYzLeKjOsjx
UCYF0PBCsfSNpkT2sWjoDLwwn26q2smDOnfc0ywjNj22NWkXTKDuGViHuFbnRFwj4VIG/Kd6s0NL
kgd4c6Ovqpu4Z1XJbtWJ2OtQUx9ITEO/bZG6UTbE3VPi1/oPBE9gjYuZNkCFBOW3iN9v3Vk1qIhs
CAaGOUmvzZM+MHNRv40jL6K35Es0SZsH7Hyyx8ZILUKNciMN6mJK967soJQbY7ER9qyiZ9X6L5WT
hKTWxuOlq5LlFU/w/JWkcP0CdHvew01tz5aeThesAnDYCUneNZCGr8RkNS+F3k8bAC72rh7yIbDV
jF8jmiY2q2VOnMCoeU1m9G+Kq3tJa8KTcesrwiIPxurp7YlHgbdflRtphtdFVhcHxVEOBAxnG/Jd
KelhCwVNM5g/InKeyeLukiviaMaAUIHwoBEfeIu3adF2rpIyxp7RQW51pLBXNaCPz9GcuE92YxHS
RGrAMawpbWvurw9uaCTXCxLZa6pD+NbUwckXMmvkKe1Ffs8Arg6IvgWWMJJhsjen3Aafl+v6ZZmZ
LEWRsexwvOe5R6GPBjOpVeTMXeOgc9CHk8VM7tZtOVfYaLN4TRcjf+2nqT6HlpXv56nXryxMQ0FR
W4TKO3bytSF/Akt0bV4I6F32UzwTIq8M+pU2mivTuopuoNfLh3TRXVbeMj8USn+oy3AMPbc0Hfb9
tfbE5tC6blinHQjSqPdpmhMSXmQyRxkYmzd5PV5p8WhwOjbtXmH5hQKse8a2JWZvJnVpq9Wh/QxO
/rvZTMUhmuvBKwB9HCogLDs01ayH7VL7rBvZK7vFOmJ1ZGhPtlM+VIMOBEXWM9HipbhUscUifIph
r5tMw2N2bY44xwP6YVagVvMswza9tVnDkfmAROKV1Ng4KId1e74k+aOTiAI0JIgkgaXnKo04iKOu
Jwerz60NPIfi3tZl90LFMbRel6kPWOcPkTZax4pEY2yQmKktu2DrlqfZBU9NfmeG+d6ax+5ohUt5
IEyY4Nu6zwgrdvUn1lzJwYbVvpsTvdnwjGcRX07pHSWy8X2ZmsrXMySQSzxD867N7CtQ/+mRna9y
qbWi8jmgiNjaONM2yJ/qW6WddmNuNVcNbXPqu+7O7NIiCOUorvFw5kGTXwYe3F+V1cmTkVp2SQWp
CSXLDQnMEj1SKYb2Ve9m3glcnlFMdlCpxBwPudojTbB152tnQ6lh87DkCSFXc4VZe45uFlllgTJ1
CyOU2bT9dpisNbQX0nlESikyEElSeNWvOgN3eIyWmdlXnqEeztuo4TaHgtVz61ZcRXVTX89lSO6E
qnxNtQzvSRQRXp3kLv2HBfrHhWXns2//QnMoDrkglhu0V+NpaVa95ED8r8Iqdi9m4VgHKc2p8BYM
w5ekU7KNbZc+pmn5bKX2FKRAPW+FtApAi/Bqz4NTCd8JiwUEhZNbW6zp7meXp8aZvVr8hQFIciqW
4Rs2KGvPE3Ehx0YOZ/bJCafSmJ5kapEnMCvuqeiN9rZLw+Y6BYzxWQmT/Cyzot5Wqoyo9qposzBV
35qy0b8g9df2Vsdv2YZOtYunVPu+2FF/PSKwfjb0Zn24kLryFfli8kgM0pB7NMMg6FI3CnqITkB+
Imo1NYxvVZWuhVwI0xuiZroXPR99GZvLZp67eisnzbly1lBl1NpVfANzcuREU0ffVdYtaS164BqR
zhw8mboDUJ/6Me/DIGFbyd4+XG6zQTe29QCuyZs7saS49kvDM6NpZzXVcFaHSDu6CPO/kcKN3oNJ
FnIKHrcJl/gVMZ/1nsksKVNZ07pPmWUlm6Icxdc8ZJzHnQlIY6dtZs0yb5c+VV5rYI/Hmpi/HeAr
eQPrND+YhkIgAoT8Sz6PziMm03CnIhO6j4dE8HJ2qPjzrFg7HZTBuZ2bl1Iu86tYem7/yMsX1DiT
EQXEj6qbha2ip0nlyiyFhky6bJMJsWs1EkG1IuhEwh0tERcGrSsVNk0jVEgUIl7aNznBsrrbXZqo
yfdVzCXN0s/OkPDJFhmmHTrND+JxssOQxxoTtlE5JVqxnamob4ehzPad2T+Zrcn0rZLU5g7zrJes
s56AtD2LsP8BgeaJmMu7kr21T9wK+gK9KQ5tac9b8sAeNIRVxzq27QfkItpn9ublK5PT6Qtu/ydn
KFnUPFsJqMXsWGOUF/2xbmQzdEFuTYSeEIljEg+PPIZ4qm0CzczYrpat00TbtOnHqXdum66ZwQNa
4Q92RbpDCNvIgaMb15h5MmP2w0oEJMbUS0BTU10ngOaqp5obKLXXiv+awmzXIPkojo6StWR/p9qG
Ii+7UqO5PPZtYj+Zs9l8Q34dpbchLoMrOzbV9qGPlzgM8iXL6cYnOZInRU6imb7RX0jl0YTyYTLk
JBSOsW+SVWAPEn1TKoIFMHKm3WDJLwxvRq+dUFGJmSPZRcaXSdHGPbICUqiKrj/zldPORWXh93l8
TFrj1Lsa406hVKaXRTxlyJxQ9tQij+WCeCVGo3vkCULsjJJEJyZzqg8Qcj4PzJjOLUfzuHQMWuNk
fF7DRo6taynwJ5Q+UMtpRhqzlluEbvYEQ+ntVZIc0HTCbyB1qwo70FmAOKEZw3xhHQFbzrgUSyw3
aaNEh8UgQq0Pw/DYFlpy7ER0QgmQ+zDI6xNjw24zR3bzrdctGDOTOQdJMyQ7WHDuFkVduG2TvNqO
oVGjrImhqXVhLX0AkM6+F7XGdFgrAmK8xQ+jDymjayCqU+IReKC+0QZazhcpeoS0r71hN5n5GDbG
6sHA2poQH/Temvy3iftNE4c1cx07/Psu7uE7OlQcWt8/tnF/ftdffZz6Ce8uUvFVI80P+3Py4YpP
7FLA/TIO4WH9PhT5awFmfbLAjK4Yd3bDAt7NPycfBhJUZN+Ynhx0qCzX/qPJh73ugz70cGsZu85X
8LKwBmessUo5PixvML7pSjya5QHrJaK6gNt1lA5bKEsU710B1tFb9bXjqdPm2S9kA4RGTnoA0dbe
N4WRgHkJJfk7dIln2RjWw5QJfF+JoH2LLEnObYsBPLKmryTCNs1mxkD27HKNHpCh5X7vmqPfoKPZ
2qH91pd1dxggewdmUkYbi0ANXw0zCq+l64MZfgtqPp1omgV0xw4WFXlOpZPlXjpXX426cZ7LVhaH
HvLJTiTWrpe2jRZxEP5AU3mj8kTfl3OSMzDVB3xQ0ugiXFVW9TVW+ybQBmU5SqStEBA1y3oJHbsm
BbqocyimbRRdV+3cPTLHcU5Tuoi7fmy1TZmzI+9V91oAWt04RRR9y2O51rzZsAeFyTQ8aZAOpaIN
WhsT5JhwS2n1+VLBDePpoZU7S8nYo7Nnv2FZc4zKbGOip7+FaI4RItTg2/Fo3eaRJJQna8z7Vugl
CkT2CgLXL4Fekzz0ckHrpizq0chi5ZjLst5mWrP4gESXjUxFdd1YGIO3sNkVlIVj/6AmtbEFxm2f
SGA2A6NWi53W6CY/VS6XetDktZ0oQGZ67cGaigkqTc/CZiQAM7QzeVkyBr4jiZk7q0dDpdTTfMea
x37pw8mvy/mbQFUbqLWe7nsqkQBZRfgZTWm1S8HhvRFZnc3X/ayl1xE50V7u1BO2vakrtk6RD5sk
dpy9tNp213DD38xMC7dEzWhe5LAXgHjnvjgM7H9E4Lx2NB4gIpuwYE7N0vdizKPMT3Na43xU00eK
nPlZsXjUeeViimvw9MOVowiNObzgICcu9V8dsTiytNDZxEvmHENhlTfQdqvrfFQf40mpO4wtRrN3
aK4vU4Wuyyn14QZUrHtlNAnS1ppeu/UTgCT2vld4RqMKy5bBc3vorf4CPfRoJQtMSI2suWUiSzc2
asfX1CaKvabSijVJLvXLhZhCTzN6Ufq51hcbwkIGjadOZG+kWlDYaEtxqyjm3jWbzItJ2bpuLe25
yhs7PDX4weOrWs2/WElrYz0zA8R8qnKQSW+EWsAWMs1sb3DB9rwuAGmSLY3BcrMMk7yVveYUr24J
Y+JkwP0tna5/NOtJv20dIsj7Lf35gxHKdOu2vbqN8tI9jpWtFaSVy3ze4H+u72pS0Shlk3mI9tSM
Wfuo5SOUwY0psrKLN2hTKvtYShPx6qaAPCuofS0+92Kolx102tJqt1UUiqclbsbOFzVovGbGKfSF
LgF1+1aSznspJ7cP36jreWwmi+txh/NiFe7fVvTVPWeumXkOaX+kPraGmvnTkLMkEB2WHVth6bJ3
2A9WB7PKRwVxeI+dFqhnxg4bxpBxDWzI/VzMtfmcIWDgTBGzGpH81rEDLDFm35adbbzNht5lgRZO
mGvox+wSPXriEqqosh7ZlmbGSy551FpeMQn1QY+WqkAEm7OwESNGPe59vGKXhUxmNVfi3CqiJNW9
geVddWM7s1ZZKPibWO+ukO6YYlNVg+JF9mRHKIRK62YarGlnGiN/ZR2beq3JZ+xbajg/5KOjXbUU
nq2XVS392lK4I3ljunWNYLA5ZInLdT+Z4cbMcoOU6F63gx4jWFDagxNULNpuVwr5EhGTii3MrE5T
bMZXIfmnO9LnAHHkq83BI1KlZnOH4NbrUks7OnYbmEqJAdXpUu5fkZVs26jSlR3qHHFv53QwloYX
CVEw+TeWUpZnO+6rO2ewQeVazfBkpqE2gx/EQb52BURXqZts7RTIgqNpWN4bCExQsGNpKnhGrZMq
w9qNa8cB1ZnmQ1v7kGgBZjiJ1Hk01y7FWPsVsXYuiDblTbV2M2wIxXFglf+KhN+8BX+4kbYVHbh1
hvuCH/U1s/HcysJ1nga1oWHq1t4pXbsocIHLNU5VWuNmyjb1OKffYiRqR3PtwAxaMZZjBhvftT3r
9FitvXTt2tK1f7PcNN3GsBBlXtaPgAe7w2wNFKdtuQDALmgCU3Uc/UUqSJfXHpG5L+1iu3aOic4t
Hu+nualbRvnj2mFOa6+prV1npNF/1msnOqw9Kei/KLD4BXa1zGhZVYZC3BrpY/X3lnZYu1vEVt01
dnH1O7KwipkFXXCmhureWjtjhMv1Vlu75Xrtm9OkrrcMfPNztnbV/dpf08+1twjd3BPM6JJ5Cbq2
jIV/0OjxcM4qc/FRbFn7nMa9WTv4ee3lw7WrD0PV5YdIi0pgbfr7tf+v1kmAnGKGArAGnVugHFMA
VqJ9dhgeNKuJQQcCf2nfRwvGOmUoEItc1vjAK3WdQRAjSyM9FYKGuRKHWERfwnVmoZaFoHiwbU9R
ZiYa78MNwZhjWucdRgskjT2NuNLfxyE8/ZvNpOj1xlBjxiWT2j2ieoNo1suInt6wp627Tljk+7Cl
gSbvLyyREmwqWuc3rFxsyxOZpUYMVwQgJt3hom6B71VhYj5rk0NNYcBk9mxCAHi6tZlbcFWtcaH3
+p+r8KhIovhBWnOdXP5b3///rDZNnPV/V977zznOo7ZMnj/W939811/LTdX4RBa0wdZl5WCxXvlH
iQ+E6xORT+RaEaaDLstgIfTBZabasEgo8F1wu2vh/ddyU/sEQwFgsSPgHuNg+480br9Ym02x7k9J
rFlz4JDTaQYdyMcKn0u4qpu+n844jtztMBIS4FV6um7W7XG4oLaZj+nE/IOnR9YxCjWGx8yQjF2k
WzZfPnx6/w/NtPoz+Ob93UD0WdOpUNmsyr+f3w3aA8jkcY/dsinVc5Sx8vF6u7Ko+wamsJiFjf7J
Hmr0X23hYComEXB9IC/SNnzHtcs3t+vEDT8j7jdanquPmMocNSCiJfxOcIU67f7+Hb+7zT90SOvn
Z6CQZTmNiAP53i/6XGM1qJK+2Z2J747oSQghfxwAA4BMZ+TKYG+e1HSTMF7C1YLh1ZszoQfF0M7q
ph2q7o35iFR9KADmRnZJRaBmEVNB2K2ZkesLo+cWGsixkC5zBRyL7mcZN+9P+mkL8da6Ttp4KIK/
/63+9TCwIhaY+mg/VZR3qyj5p7ZPiUalzuW57EL3cxXhnWRpwwzUq7Ea3rI6c+/rUM2//v3Lrufa
x8/SRksNTgrTI+cif6xv68PLmmKKjFpG5bl0FvVMHHN/LgFNJqQmfv77V1r71l9fiQWowMpPe2uv
ioOPr1SXxrw0aJLPTi2M52as2ImFHcWUl9XxVjQkBfu6mHEskVc+Fr87adaT4ueXXykVJlJVBKzc
HX55eQTlSRyVaBDXycxzAY7+OUNEkQdkhMut1VaVNwsOfTDmzfuWrLK/dzkBwcQlGxhrdGJQkBhW
mZ/aZfGot7WGOMyZ5++1MtQboSwFodwuAZJ7JBdL/xsV6a+azjUlD2eDxlDAZcVMTfHzxyes3ixN
M1Su1T4sngkUkJHHyrKjkGEvWUbHEfj4S+S49WlaGpJzK2NKaGMG+0eHkKzy5zjCEA3s+HvS6vbb
APbU/g0KBGbWr5/yGsxEY4B0AxQH8K6f36XVsihq406/Tg1CNl1n07nxEkzdpLu7Dmma306NuAxQ
E3oySWJWIWoZSA32d87i2s/yprirc/DF+JHG6MuYFtVhZkdKGEZTP8KxhswF5AJRJztpL6FtGunj
ZXkea0XeNArVUYRQDtPRgs7L14a42JtWl99paXTLPFWf0FfYzRlVyUOHaEvfWAMmTjWZNe4NRr/A
yx+d9AQY1HkKRW8cY+ZCFNsTbrdRxEaB9GZOWIu2c0GjDc5OpVreLOn0CtCqu++FYq9L4s5GMdX0
7FU17aGJ1TELQltRE4/KL3zBF9EOXlI2yre+sItNXUvtQBJIfVAbN39LhhqYUK0X2T2hRRONYWNE
xzZse59JcB2AYnFvmrGYtsbYNjtVnVTcrMx7In8YI6fxBw3EQAFFb9PX7g1bvwj7KFFpex412uiT
GL7Sx+z8K1VYfKWBH7439c4MejdVtB0bn+XZsSp6OsFUZYeNMNop0ySeCQEaf8ioxtOwaJ2gF420
IdpNXco6bhzH7RwNvbNrqzDe0NMW+5Iv9bidt2gSh2IAK4AegASDcEQWV5kTGSpdHuKnVMoiaHGl
RQY+scuoqwa721YwR+JM6nY6qCXJQsKeThZeiDy89GMDHNljdDSX7Vscxpq2PMlRmeyCSU/Lrbx6
1QhU6PTW67u+r8W5yzpcXEc3aZZgcAkNORRtQi+Yanl1L2xFP6Szjoyn5xiEUH0JAONwFY4DSTzk
eYg4eGy2VjZGwgc+rIY3mO7om/fZbI/xhsAftwPE0emcUWPIJmvEmGgqzJLiNLyhw9At2LpsbTnh
9EwWuzJPWpc2iocXidd4/xDwAUowvTkUpeFDk0HpELv9GLK6tHMEtoSzZDt2EsXiO4vJHbPUWOf7
RQw1neEZ9rhbmSgFIPIocX4o/UBrtxGV1gWJ4fTO2VQwzR1L3e7ge/sltN1l3kvB3S1m1hLbZEPL
YWl2mOXKZDfnVjHvhZQ4Ok2SGfA8MjTPgzZpEijwlqF9gaSzAGLRrQzjYFYI5SZPhYJHtyvLLynO
4OKgt26HqZXU4Ttsurq+SwkaUK/iMZbome1Yi7sAm3dd3vMw/r/snceS3EiWRX+lfwBlEO4Q2wiE
Tq2ZG1hSJLR06K+fA5I1QybZzKle96LbqozFQAABOJ6/d++51jEJGbdsu4pvsClb7Nkb1xjhOYPk
robz3J24tTUelcYnN7Q7NpABMj8McNssLk1+zthR1CfFnFjzF+TcHvNpvgAdmymP6oNBZMk+jJ3U
xj6N69SPyzjw5y5IJaC7pvKukmBIxNoi+Xhe5bDbtBOCcrE1qiCUfF3PqTYGrLjyEMUECG5ST0TD
avnvUGjTIeD2CUmEhX6pfaWvakBCJ5K5V0QFuOYFztOYObDbC826g+dvdhd25aE2KQisP0cCxisp
VE7KX/ByYKfbgLDA4sNsZEV0rLHljls1yDk+GaT/3InElC9yDABdufjDLdLdR6Qo5NPFfHnabLmf
ge5Wa9DHQJvj+kM2DFQWCS3lWyXt4WPVRNa+d4Yw2LippPtWuAGfI7MyGbdF08OkHiu6d6qVxp3R
Lv25ge6Fi1ZlYovVm3kS79n8mihzHNzBl7HmeA+FXi83Z5LUaudkCtH0OGGEX+v1wG8TDQVfrFQs
uifeYN4DYgTu7pxVsvFdwxvLAyOZwLxKmi5Nb0yXzshhFEAYz9uxXYpP9BhXkmSCcVMyHB4OZTnT
0xvNvJ13euosJ7989YH1ie9V5caFkAVnQbIBl2qJ+CHiLO15dKqMwd910Tg88k1HVRDyZ6ypcLii
y9oQ00IZrSKaUhEC4+48x8WsVowK65EWBkl7m6mvcVvx7+hzOSMWkNEzljoZktdDQLfkSMxw7GJs
lzTPRwJgXgYoUiQ+NCjurXbU1SmkzE1OZUX47a3L22KnCt24qL2w/kDGKJKhSESxeSzd0OtOAdri
3p8apx4ocCdrV5lcVoZc9fQpzVJ5NXZKh1SgT336ONh5qPZ5oOWv04xEcoPomjwh9gHusseeIrXF
hOI9anqQb/OhYm/uCJa5qRmim7hs1QnrayJ9aTYmYe0ZrMUVTF3voUm0PtxkZsFjMkM79w6iKI36
S86CPMHD4JbaDMuKvUmkxhUdGYZueMkM9cloOhOOvJe1PW9aq2eG0NTJc+OByNHIYTKOs9c2xudW
FRP8OMNw+kM8wCjYjLkRzWsaa7SCKn4WhvqpZ0P66fv2fJyc7DbpMV24jtqD++rRuw1o3tepbqgZ
aVhalueFPYozrdVxLEd1kfenkDQLMr8kjb47KhH1WfcWjhlLp+oJ6VSDginUuzVvgam+RUVnxE9G
SbugX81UYNN9RU6Ix4ehoUEFoqXhUQuq4SNSU1pEmUNL5ACZyrhmKhvMu6YjCnQTzx03KSTVxLoa
meDKi9yuEDDVsBps0iQiMa4nqhu1waHPrza4BRq8ZnZoNbtKwXkbLWKk+gzt9W52UauuUjHSjJ6C
Cb0Kc0u7fhxoyd4l4Lghqjex98C9nqurwisMFliz8pKtm0f2sBq7DyazdSZLado799KklwqKImzF
OepUAhrrADwjL3fu6A3gL35NNg7TeBbTaMVm0lSRdWWOemYfgrH0OK9x1MLztNGqwYfGyZpBNda1
5xlSPraRRAVsVeSmkQ91VT9MxN005JDZTrwSQeT81yr4/xKJ06pgk/PvB6X+l+xleGl+mpN++zvf
+ygOrj+01zjkcORh+luQPN9HpfwR3Gm4O0sP5ZsQ/O9JqfcX01CGi0z92J1bC+Ln7zYKBkOBMhXP
L83Xxd/3TyalIOd/3mwgp10S0V0mpVgaEeO+6QOkCfwSY/bq/URP7qlN2qLy7crCojFiQFiPTpO3
26qerrLSnId1FgFAYQeOUU0HoNbH9MKxjhlPQdxRMxYFJQHP6fBlbG1tIXEkiJ1Qb2Zhe1UwoeP1
kD0LrcE230FYK0Iq0snSww2+E7TlXMR4z9BO3iYtcAqGZvNFlki0Dm4H48VheRALqLo5MvNKwXcA
4tCcjJiYqKlXlCnNaSQ+aWXnFjrGUSa7gS9nggG0q4Mzx8GBUL72pvBCcUQv+5w4tfYUZzmsiLqw
V6IeC+p3M6SOA2tTuaq6nEcM/fmorns3/Cy1lJMMOFMjMq+FOaVbz+MRnKRF2j2knh15Ra/0reNh
pXstBQkI3I2sGI6ZdUu82szRo968tskgpMhqz1vAcivMytex4d5hPDo3Ao8MUJiEaOaNsxFgAyq2
okctNiz/R9DqlJ8Jt3oCwE8YmNGO2HLCZ2A4h0UctVoUnemUPtdyUe+W5S0Jk/MHgod1vwLX6oOx
7bYdr7U1MRJrbsG70Qo2gcNuJg3s5SuQWCn5aK9eBuKzwxAr1TR2nil+FOVlD+XUiQeWTvglC6Wn
pm7c8iYcUYtCoo30/FXN1RXdw5msSu3YMop7KQVim4o8E9CWvM7XVpWxHJvVFaOffeDOvNllW19O
BJg8idS9s1Vc7soRW6RBQU6sTepsZgBoe6+23U2TuffZXGk1OsvhPhQBJgUCox1wIosD0gu6T5oO
J27t1Lp13eLWu8hjNpBIxaLRRZZSz5ssKm4tGmsbUNEN7/LSulFZ622VG2CstCLerTw5q4SRix9B
TV8TWFd7u6a20FqFlWEA85hK5hjSXbXY+8oL0xi7E7jpttsOjSbvKQHik8ht/Vlw4r7Ct7nO44SZ
LymDZbk1XHajaLQn/UQun2wPJWLBlSSJc3rVCjlrO5eOSvA6ec5wnpkNZMuQcBBoLTH7MeAcKAoT
4/br8vVfScw7khhijln6/rDQx99obv8qX/9Fe6LLP/7cPP/29/9e9DHykJOKjGXx/9Jl/D99jOP8
RalFSxcMw7d1/3+b55aL/WdJCPfAtbPS2T/oY9y/3CWmnT9EdGOi0vhHq/4biwOLPu17gU6HvjkM
ueXMf2wjTkaRQtgc9T25oes8fMWrezlOwSFZtukDQOtYP2J72/AgPRkpK5ulvpnO/q2he8He/dhK
/PoVIKng6eac4U4sf/5Dz7TECV+5bqjvEZ8wJRNPE0031aebIsfIaC7z7LrzvSosViILzqsqxKRk
CvQh5gcBB2xm3M74/FxnyxiX7rZlNl0h1qkjO1gJ2a8Qk/oU1+RcVp8EAt24xCRYgPlNnxO4Xcs/
TkLg353u1Uz2Uo65VttM0tuLskUnGab2GTiqAgWL3gK20RplWb6e0j6yiofJJZmVe2I/oj3NLcSV
pnUKOzoycTIDqYbq7Wbw01ztnAca0A4W6Y1Kz5DoXbPydJuxQAmhoeu0vQ+GpW1U6LygYIYklxg0
e6w13Xusi95Kj6JNV2Z+P+ZrdnI3oxbcJfXQbGh+bPq2euZ9pe/irLtix3tKjOLjjPec6fS6tods
RwiUuxpalCVWUXzKR6HvUoKe6dMOnwoR+qHdqbOC3TBgvWpd2YqDzds4tS7DPAnX/11c/j/zuMVQ
xDP471eXLV3y+PPLj9O473/n+4ri6n/xETqIbgCOFIY/eA1d5y8WGXuBaZtYBr+K8f6uI/Ea6sjg
WFBwNEHcZiDyvY5khidNViD3K+bZBNHyT1aUX55mG4chJHZsi9ybKJZ+fppDtiCzW5Xd3jQ7xJrI
7mm6CTPyzkRneTDDZFOcYV+FmulFUMB+uFZX3wYQP9Ih3sxfaKgwcwPSQBwzmR7m27ieug5nr5/H
djd0Zr9xptzeGLGZ4euI8/1/cCg0itS4Ygm6eLNsNRYhYAbo6R31TLzLTGNYWQqNFbOS+j84Ky6l
R/qRsVA7eRv8uELOxphWrFDoqEeUBiMbRr9p23Tdjk53+PNZLXOPH+Y6Xy8gCFldwLlHWPFWLsmM
skszyQX04oBh5WTSy+nsVxQ4fkhm8dpB4bJabNRrxk7lt0Xh374KuAd/c3CAJctdTGP2zXm2GGoC
q2rbnUYQ2+KLJzPOEPXZn0/x13tEkldlYonFdQg9+c1RFN531ddBh2xbQFkW5sKcl2Pt9Jukyhlz
/PlwbyaRXFG5TL91FDEmt8lXRuoPrzdZ9yaaGNSd4WQTcJw2XxzLfHVh91O45Seipb8bUv/BZZQk
VeE1BleCuvbtRi6IEOa7VtktjhPJ9swjKEz3ys2fz2u5TD/fKRyF9zUAcx3NjbVc5h/OC8k2tUOd
djuLIOyVpWlngMEuJ8MEWqrncvXno/3uKv54tDc/GvqDsCZEtwM4AoMggFgQ9jlzrCRl2O95EODS
9OOfD2kuM8y3Z4hz2pYW+3JuyDdL2RSltjsMPHZGZItLbHPZQ0h488EuZxTsZcius75x+glVZibU
Z5ugm2MlrX0XNuWuJ7Z5040mfoDBqT6NI8Gtky28lUlmye3cTKuMDJu1kdbzOwuT8etjJJeQMLjA
S17RL3ecq0IbbwWPUTygylyJBTMAVlf2G02z2Gsqo15Xbjn4qCTRO2FOedZnZwRm6FYXUKksMsdD
75KO5ve3/r+9M+Vvvxrr8/KES/63/PkPN03iZcybZNYyw4w26Lekz/B/ZIpjtxtVh+p+jC3YWYPt
ZT4pOcVxLJKG0Jmc6JN8ZM/Y6wWdOZWs6qnQVxZTBD8gFHBFTONE1WU2YK5n7TBDRvRxnuAGdSQb
U1ibDx0jhIe2dwNy7+N63QjN2ZK7gUqaeCxqnfHYpg0hxFpG0RRID1+pPEUivaeVB4RQTATNkAq2
behXgPFsL0vPmfd17MyUj7AnxyALzvRo0h+1pu53SYEpN5DTazpZN63bpisPQ+C+taP2kk8utn++
W399QFAGUxjw1AvP/iUbcVTwOiXV3S5W0YWWEg8Su/rBiMe7bg6qTdflxj9+JDki/Wl8IctGxHvz
eHjN2LvenLa7JggOhhKbzAjR1YoztHoIwD376c9n+Ou6vcRLIKtjZrcMw95sVVTo9QW/Tbsjt5lI
D4hKh7AcoACYzeT/+VC/3qZ4D0zb1Jm8L7uzN7dp2NExgfjOW9Dt5anUauNQDp3zzgX87VGE7VKm
MHniGv78MOQgGfJ24AJq5Mc0q9rxtD3TLvfqzydj/LqOcTZ4zt3Fo+DwOvr5OCmTM4OhGAPf0Sh9
BqnJFrE7Sh9VlHSIlUNJwY0PcJKpuPvIYGJXijR+b1myfllOkY5ZcLRcXCEGfc6fv0Zdl2KOe0ch
x80cxP1etmU02G7F0MYuSNxZHLAseZtGL79k5eDcpG0y7EKp9+f5PAONScv38mfM334nxCp0PEGt
ybcVRyiIzw0iS+2KsCsOJIpsPB019Yzb+SLAPruOnK76kDEbW2e1Nl12VQzWCIqq77lFyYQ0+5IZ
I8JPd/TneXjGQ2iu67itbqeii1dVG8s9KSrDsZiyCyzJ7xUXvz+Br0A0Snqe/+W3/2FBDQzSuCco
QDsRTTchYKRtN4jwPmIVW1e1k/gB+Kl17tgtb6wmPzJpfXFj5041tnfoqiBYj6QmbBjIedcl8lzy
w+YvswyKo+VC/WWANUHmTjTeFW22ZVJdvVMeGcvP/vNbltvihzN4c3cOLcJ5YjRp/mpJeAxmrzi2
ciR3Q9P9Nm5Y5DvawUmiH6ySVqWqMH3/+QGxfnsXAOOjAb7QMN8+7i7h1ITNd2qXaFFbQe525UfK
qitHKAAinv65zPrx0TGN6BNirharxzqBUumnVgSMO1RbUwch1NjM8gaG2PnKMTtCzzngjsZzshZJ
aHyZCsNgqXRwdqcbSd66b2veY+Umzd7opX6mSYKJ57J8AU5+a08cKBQGA1WUGvKda/5r6eba7AaZ
HkAExRj15pIzTXAwtrAg1En2WAQ7p08yX5vxscN7tt6pE3+zbNvUwOw8SaChVnyzT1JZakP8NdSO
Bs6rhxKOtzb9aIEI4Z0jLZ/05k7iSIuOUdAS0d8W9vDzusoJJHdSE96lhhU+Jtm84GAmdhNySpkH
6raG7cU23svX+c3bF8iqiQQVBeqSrvDzY9iGoEIwQAHBcaYPyPCuRqe+0UXwmjntR7a89jsvqK+1
5y/nKgEEGUQMSgZAPx/Q6zU1xjG3LNvw4qazqHumwPKngqmM1c9fGD/flXE2+uFUUdwIqN69Chu4
GO+FMv/2ZoKNwpsFLM8vGQ9x1/Yy6nl+B7dsfb1CBi7QD620uAzXMkpe//yw/ualCTGGViqNQkTm
b1ds/ASw17qRH3lqwMJXRoDryI3e2SP+9voadDK4k7i8OBt/vr6JMsLSQMq5Y4/crN1+jOCAJEQP
BRA8BqRg6xC5g69NNdOLIMzXdAMyREfaaZ7t99bIXzflaDzZFbIpRzQt3z6vwwTOLlIpXwYq7Qbh
IfPeZj6fesLFw9zQ1pXKi13ktFh40k5/57F6q5VkB4uM27S52NTt6MDf3Gvw8JjTFLj7JkNEHyuH
icZqaML2UsWGRLZnlzYxtx0fADaNkIFVb9eZ9CFDQdDLa1LZ14M2Ded9ZIEYN9u2M9YylOrzn++M
3yw0xBrYoEh1RLiMWH/+ySLNJVu0sOudPQbNthPoI4SqYb8FMn7nkvzmUCgMyElCR4qG/W3vJ04M
VdUIRnbtHOSvwpqc67mI8obIBf0/OK0lmJix8NJS+2VVq8hVaCtX1DvgPc01TCZ7W05OcEqali7i
/zYar76tHj82z36ziHEk2iKUiEhi33YqzBlnbNlxpJgxrB8w/73Nwxp8oq7QcY45LfIymt55+f72
UrK/hqBrGwIt+s+/WhjqBaJWWe/Q+pC+IaFOxklu+o1uqncOhaGdD3uzalJpYAMGucs4/23F7aai
7HBLcYuIRq+39gSrYB1HYph9hEwFWWSNMn2S/8Bh1lY/aFt2jt24mVGB5bBrJA9XjMHNOwRqyh5M
qEDkkBWp2/moTWwc/0EdvQBz0M5TaJ6KfI7FBqeKxa9UcErW2rFLRiteLwdjOyAin05fAYigZZ15
g9w5wlGWRsad3ZkoATOsa+Y2MfLR3sAWiswnbwDD+sVOaJaEq4odTHQCjWoFfhOnTXSvstKYDhk5
gXKHoC4XG5DZxjGfkZDsVJf26kLmUPHPRdtNwbWtEMJt+XdtQK2ElZPcEuGlhV+g5grP8SAtZAZJ
/uC2k3V222tMl49NoZV7oyH3dTWFjdmsvCh+yBXmNLQvaKIPYBBCUke6sky3UxpP4Sav0JWeJT3b
SRJxvIp5hFKDB9e1l9Polz0azVOuIW6h75BXpl/lcimuYvKLXhykQCDcgnZcz+TbNreVRBa3Q02V
TFdD4PS3RSyadjNpNWGBepm74QbGZtgdKGLHbe2OXkxKQ4gKGIrdPK+VSrxdQThPucmCpf2nayZT
o1pJ9z6JasKIs7y01kpEPXNfRLdETHTX9Hm3HULvx6Ays6dMc/WbtkDvE+TJuNcWtKpVe5cdUWlF
rbYjiSk3gUMTVUTIGtEp7kyRDn7qpcy1uv5o9dOwNqHDJKkN0qQzA79LRougTeuzsLRhw8SJzATR
ODsbrM7GE7G9E95ckiEjyG1GunBSsBU+Oi36ItFNsHqd/mWuCcvrMY2tevgPMs4esO9sbKhEV9LL
m40BnPMqxW+7BjZinDAiR+eIjSH2OGjAVRw8jLMld1IzrmPioldMB4ND4AncpUnaUVQwXM94S/hK
OfN1mo2HuhXEw89E98VzepnSXRoH0RzTcTT9WU/rzdiCXk+ioMeRA+5osCKfWbp7FbjiBgHguDEG
N9qSVQHihpm5jy3S3M2UrjdBmFXPRI3oZ0XkgGdqa3I/9bZ5tbUaZmaLVcClYb1D3SAPTYZWyoGb
fLD02DyoyUEfMJJcjmcmlpWxTeX0lCM1fCriYO9IcRt30xNyT0aJukejrguectioDU9g7h76zoHq
odXIWaV2Bx0xOKrAin07LN2NngiN36FGcZ14sx+xb7iJG62/qsPGvVEdY8bBUmftFDjQXxZSkQZm
oR6qvWu18Z5wO9Tcudu/CtV2yK6xPxMp0sftPKHGrwtMTQwS9QYdaRl7LVBtlwxgk5vnMUcJNPpO
zT6ClymLBHzf4QPCkvSiJjqS9giIEjc1DsCoJ7S9bYkmY3ZP/EO5GXkgNsE3erL7jaUMbHYhK09m
IOAsz9gHPmiGtQUbjLJaQwtZ7ZyF0zw6c1rtrRS/tp+7jdOvppL59pmm2S38MMdtCESceqkdac/q
iiZtjZS14Uph/i0yQqDz/i6iq39lkgp9h5E9jQ9DghFaoiEn9tJ0t2SFDfMKHNV4jGKlf7T1gHqS
/m61cWY9O1W8ZD+1pEfaxLGEeFsGGVuIg5R9K/o0ePVo7oPbLuCAr76mfc2TO94zZ8pfm6oBvzXl
ynhG1Au5uavkJfjg6gMq48FHVDvtWiqWOxdc1Ide8TmTlqGIbc36OJfsp+OxEAccMeqRLtyi8iFh
YLFhcCdEllc/RXgFPtWVSLfpqNVPTm3G+4Q0gewAfS/dxigJH2WJ6BgxzjD4diDz1u9mxcORmZpE
VknuUWjbco0x2DogrgUhRQt5w67Ua7Yp+6Z8n1e4bFZtHPYPdTAscm6JXmjlhUsiSKkLUohyRoPA
06JsuQe14QhcLrqFAZoRhIlUdKu4nNoDImBO0VncaqfQnPmqdto/9ObYDedhEISXsQvxDZz2fI6F
2D0TkeBToQnvBOSJ27415byiEqmPdhVFl2grq2dad+aGxpm8DBse1U1R5vN2Jlp8O5SjyHe45sLL
LKt6Z11JkG08RDUPFb8uTfj6mEIbvSQNuPrY9GFzLebGuFMx1ztOUshrCGF3bsRFhTA9nTRuzetK
NtVHueww14U9V6Ao6iQm2kfGe1BcfKyG2ctoRH2sCFc7m3tVfWynqnki/dVERuTUn4h1RjBGsiSX
FQFrcAzpRiD9atVnb1DyUsy1NsCU88LLEbJpRb2b59Nn9PACoVNlDpZgoj5gRj8zeC1XPoGZkOOI
n6sR6URJwQrVBaQflZjjK2OCES7L4L6yI6jMsiufbVIrfACFc4QMYA6MFRxy9Vl2JB6FrVvDgNcD
P8R8cFooPHtSy8d7V0tYF8Mg3ltLuFqla+FlhyBqBqMqqcALRIiXwqqzQ0OQb7BqQajj4UtJ88Jq
zH9AghJ+7nAgODeZK0QNM885baxCPcJUm15dp1efnVDIdRBM2cFo2uUu76KqY+ZiytuYNPIH5BGd
sx5KvmQG+ODGbZvqxSKt9VbzZtB3VTFEl5OdF8ZKAZp9yup5vHJt1T3o0Ltv4uXnNkGWnEmirW5q
0XOgVJu2nkMsCUHfuMGF4qq5STRd6aE2vepzGe+0EfU5Qj43uEEuLw41kIAz2xr4xHJObyjZx3sy
SdTnecAWcISor6INibHTqwO0ulgHXRSUK/otqlnBrIJgbmsl3gkw7jnGes0ObgRp4vOq6sDBHPK+
J/E+6riTZq1uWHptwZ3GmhVdAmgujXVuzOWVZgFAYWKa8Vvryo36g22VbrH2VPtaonfESKmTsV7n
Q/0KNdR4ECFy3n5Qxhei+/By8ejV16wW82tpJlWzhm4NXbxJZPcFOfFM8joa6r1WVVwWmze52ulD
ajSrJS/hbiaP9MZrdVYzx4aaXrn1dRtgZ+9qs7po+6n6MOJfvzZaN7wM7DretR58PCKKsOmoaJEj
uzzfhRa2jzVyQP260VzFGl+mCyARx8UrFbVzzp442FZd0LCIgaaib9paHQNhy32eldteBHkV7vos
6/fCzvlpeG2eWY1I4Xw7YXxlC1Vt8S6q+6bqcQiQnNQS4Yxlv6oqP+gr66P0QrkVFX6HSuDjMK0R
bWJv2TuD67Vioin8tG14DjFETTdG3oxXFCEDiTJJ8GBmoYDWV94CAj4H9UMinK7H7GWaxh+wY13U
9H/0LuqPSV41HDa1L/UBPwNeHdYNa2a8TirM+UjY4yWx2sGtHZjlwRtjkmTaOJ9htDFsrFHlHmTc
HvtpynxiXftzPRyaM0ihBalxKIUo9SkBPcZ/tFBfPEg+h5R86ZsUkuTnPhPHOtYNljScvbOl6k1h
G8S8teI0jol4pN7W0eWM5UdvWOZMZbuN6Cwf6qB0mJZFFKR9Uk6P7jiEN3oRDVtnrPY2dBTfG+CE
rWKiFd1hfqH/l39Ic7SbvHO4SERChCz07HDWzgSaYJ2kqTqkmg6OI9CwHeeCFDR8Gyd4QVDOp2G4
IipT31lJom67WrNZ6rzwplMcpJOBc9Uh71/RmEZH5ATiBcuO/YBpK9vHsfMwgpbe0S6NqAMp5Vb5
opMs4yE6j10aN6VhHgJUuR8jPRi2PbSaHbhBgOcxSQFDz8OoqqhdDSmtwnCa7BPFhXhMhNwVciy3
PE4swGXC7jS0EWR6mee99rB8HsdKGBde7s2oFnJxV8E4XI/UsFtILPKUw3F5AArkXE+gmLayV2O9
dagLV8AdcCyDMv0yM2oy11VIwEadcBuA0whjdMQFcNyqAlwr8kStR7LLMJnhkJuRyXaOTUFPHsdL
Am70GCKfayGAgowXGlpdGLOzTogzhrItj+IW4T/ZhczYKMic7iIXMrjHUkGZIXoIbWASkB238Y2r
N7Of5pZ7UhM63UCPNpHM0lVqNfIyr2RZrqPBMxhaZPNhmsolEEXjtZMDwOOBIzGkCscEI5kVkWaa
4PZbNU3BtjQj9oIgunLoz72gTZ6ICrZ3oC2W2JER+l09V7Q0ulgbr7zAqs8mmtlLlmQfQxVtINJ6
kGBvJLkNDdSKfdC3695V6TmZSeVJFSjglCiJTWDAsyLHrYX3nUwrWyV7Y9S8J4+ZKfucl6YsFssd
5Iya5PjFDxxBVexb4wmTU0MclPPRmO0vQVPWz1Ss2XOmsLEmKOTunQw/oNV34aZ1uvx6sqlYMjJT
GHp77bwORwyalEPjHl9VHx81qxyE3zu6cvZOaqAGL4RdXmpDuDjcJqe8pH1DMIHpJoS7dFnGIlQa
MnnO86S4Nms3vwZvCI0rBim0S6Kh/ZwpkwwXlUSf60CfCbXU+MAaFcBRNkl5S2CbOzw1VDz8bjGb
HAwiGW8JzbYOWeXyRvHG6gNvS3pnc2bgrSFwzzqAzDDvqI/ZmaZ5JI5hOqrPeYrXXnWKJoKayGlJ
xZKyoOY2eNZVYhBasjhTSoGXS9Vj8Azwg024CGLNW1dzoD4T0EAcjzn3HgrqVBa3WT2yMKhoHMqt
E7Z9uRXeQEcDNju3R2R2FDhlgZszIgED42lIULs0JH/Hq8as8R2SVaQvCp3bqLCmFrqQ4lviUEIu
5ReotBw2MaCS0E6LQp3iWbbsG/WiN4hiqQYiEyhe+eRZA191EAPtRz8S3qTttGkpAVompOATxtw7
SyKdMHa7Acm8zgKbX0mbedWts7ELnvumj9BpdjEWU2yFRCh0HUftagtGwUDc0vO3iyl7LexWANoM
EiyVjjLNMWZgN+wnyp0Fkmpt1bii1/SCuPS4ZotbiX6s2GUx6e6LsiBmg5mO6b4y6AJdmrUcjW0r
Z3mamra8lQOKCn5C5q0E0tRLJIQj6Yc0lZ4mJ4WKod/l5N9E50R99q+9TW8UyT/e8XNbM6K7dOpN
yNZ4PXM8/9ep49UE21aufodtSU1ITAU2WdFx0nuz1/mOVOV867gI+PHsaSw05n+lzPAkxzy79P6j
yacvw1XstZb/fi5M9Tlm9xKv+LIL2rtXX2JsxNnO6xrshZ2HMB3TX2yO60zn+VkN/JzzvqD/dxzg
NYC0LlsqOgnYKzkQwEQTpWG2AsC6jmXDoy7YcPMS5v21zjudxI3C7Rb3+AxZ4jLqLR3mBSUkiWxm
C13JjO6NhKy0Oiv1IzPpZj/kHdm8oTuS7pjGD/McDfeDSeTj137nfwXu7wjcDRN93w+tYf+lffnX
Nw/UxUtOaPnuS9mEP4vav/+d/9OgLj4hD5GR+RX7yLzru5XJlX9BIaM14aDxWfSK/NHfGlR6v981
p8ScIXgQaE2RKKEIMP+R5JQ0jJ/6umx5kNjzYTotZLrX9tJk/mEK7pklNtvSzfaWG34Y4DGtWsU6
xJDwqdDs2waiarH0fdzceKKkMbadM20VraF26RFR1ZsHCxL9QS0dpAIEwcFbukro0SvfWTpNbe81
r1OACrJc+lDl0pHSlt4UI2X9Rvvar1o6V1ZGX61y43gbaMW46ULnBmeUezXMMXabNj8VQzzwad2y
ZazrjdJM8MNLt4ym1rru88tJmRLdAB21hNZas/TYpAqkXzqDs4aS2N2ZwNfW4dKVi5b+nKBRNywd
O9WGj7bI45W5dPOcpa/XLh2+ZOn16UvXz7AVzZalE0gpvxG0BjtahN3SK5yWrmFO+5B8GRLC6X3D
b6C3GC9dxnTpN1pL5xFQJCXC0o1slr7ksHQoB0GXBK/R53bpXoqljxkvHU2KmheTCnJp0x15U+CH
jWlUJksndG6LcMOvuhqWLmlOu7SlbUqX5TJY+qidVo/7yqInNzqlceMt/dZ26byiy9kCeLvG7JTf
pKhezuLMbbpVwkQ7ZWOXnTeVFQ4bk1yydV3U6VPHjvGaQT1Z3kpr15ZVUAZXYd/c1pYW3BJ9Kk8i
nXinabls9hDta1adKr5ogOY9BR7LJUJV72HMrRTyb9nRuCnpekW9h/l3ICMc1Ip77QwD61xmUUhk
JkbZ1nKrDw6oSJuCps8eirQgFz0j6kg3M+zTxdc3vpHRIA/1qjmjWeT6eEENLp5ndsQsdfQPlFkV
uNMCKJQz6ZNHiBxUqbVbODXk9xSon1HCYMGVUJ4mBh5bc3CSZ8ekvvDHIIQUadLP/QpkcK0g34x5
XN4SYmBcWPZYnsTyBqDcTZ6rKuCNAAKPV1aczsY2TwgwaGk0Xk2yjy86bOLFqgvFiOFZ8fsNebOH
IsF0XSL/9BtYZy84rLIHIpv0j03nWAcN+EOyDjHT7BFE8t9E/XjFBdTWNKZx62JNMe7oFSHya/lI
NBNT5+tFOF2ZMMQeZEcq/F6qnpOvp3C6IUWD75iXOrsocJwnhXMkXVvELW1IquADMcBF9eZrktPU
k0E4tnn1IeL528U2gzUkkOx4gzEmItSJiKWqjCK+wC3LCxHD787orOqLHNlPBl1ZXf4Pe2eyHDmS
Zdlfael1IwXzsKgNYLMZjaSRdDq5gbg73TEqoIoZ+Po+YERWxdBS2bmvRcTKSTPaADy9795zP59Z
jjvX30E/5deXpuk9JkuKROA0jhtZceo/2ivXzF5bm8p1UKucqn9uc3uM6DljK5qtf/jnQZUdbvfi
TYJ/WMa5eXQGLiIbbLrzVg9a7IKjnb9/ftIIOfJoAAmHPjRmziufDVZQ1Ov7UYKFChnO0DgRWL4w
rpmvY7XuMTphe4+wve1jXcTTzWCm2zQNpxIz6T37IAfe1J5qrBMN7bxrZjzKXQlY5aPz0gwWf+3e
+4Y7n1VsmLcYmOBtVJrYpnwiAYwHTvwemOhko0MPFblHugm1wecRvRmERpmk2lO94HpcXKZeAOXB
viZCt/18t8RIf1WWzFAO2iKuusjAhRnVRIyoFredi6FaOw6prk8HxHV+fT+y2PbKiU/9wv/YAb35
SH6RqeosavPl2lbpdSCJ2mvt86CY1Qenfq+AAiRUJ0aBf2d2Pef65CEddBKnXXoQefPLGYNzYHEi
6ZiIK9O7Ta3F6SHdd+7yJWlad+Pok39xEfgRj2mJpUDblHMd+WZV3zruY31orr5qIzPcG9PPS2vk
xhXkDR10hp9sXE9akeHhfszEfM2mgEB2vmnj+mRVXvwA7mG6NyaTnHidsK0ZfTfdu3WRw/Ac7C3g
MEQV9sqHYSBM2cEGTjcauf0qmSKgCD9VNVBcRg3YOV/6dluZwjhis/3RGN2h8p1HbpO0Eg69xVya
xG9aYn5tNf/H3GM1XyoAKeVQdrhhKozAwpo3HJw5RgIiGCLpuvVTb9l2RE53+RCDw7jG/m31Hexk
Nz1VeS9PgVcgBIDedJyFNzhzjd2k+jjMx7kg02G8uDNDO0PrsZhmcQTCYB1GLsIbnVJDck5FTBQW
KHyyAHOv6zel92wMq1q/gBTzTg0ffLYXrr5xhvhNN4SKNAEc35h/WbO8ycz3fmYmGhhABf3dQ7Tb
GEXx3GFo/AaA39ryXYclYSnAGH3FAgKhe62sslU4LAvXA2soDwkdIwyvYOuiBXUpiJ+UaD/SuYu3
euXPV5apIyGOhFUMdYIm1SHVAhQWOm11qQ33WnLNf+RjRXWHGxsPFuUSW6gjFem5XssPRVWAUARm
GbaGKX+2jllsF2EeZ0HNpCXlt5709Eb5bbDJjeGrHoO012vu9gFnCYyg/Q+iGW+wUPf6rOKX0ZB4
6wEthw76ZkR1snbX2KDQcT9HLl9DTlZV8hWYS0txnbXpsCtcRp8DMUOC/2F7znDzOGO9FMRKmSGI
mbNRdOfT2MUEvQZQwBNOlvwl96gKsVtb/GwJAP9ELytphxQeSKI2Zj2rIUm49rgrWn42EWA6lk6/
enFePwLiwWaUKiYra3WGyMa/ykGO75U+l+8jCI+rS7tL5DBhhQ104E3Jt4greZehHqeVo6KYfRt0
2ylPLgOrEuPUmrExhWm7uFczUP3OTxQ0S7TLL507afeu0fjUgyGY8iZC0YybRNsORd5f8FrZfGIq
elpr5Uigb8vIbXDq62sNRONks+ffxmBLIPOo+EuAV/OGvpTl26VVVYVQXmnXLvGdI5NCsTf0Wm2z
CaYS6eTa3qbN9KsSpnlviKR7GZtsPMD9Uq+u6ljLci3ccCzkbOuN7UazJYVC3nIsBFMYKrJ20msu
YNIw1aHGpxbJpsvZ9cwxey/D52mV2CDs8rvXktRrm3i8L1xNv2viqtmVVt3slYm9qx+LOGJmuJvY
ymNg3SdmwjnYX97ypqnlJq8GFtijaoiEF0aYpRTkCFvvorop7P1SL3e0JFJawEorNHsS207ZDg9L
wYxXDHXLnWvw7+eRbb/K25F9ZaG9WR2NTjSZ/Bw9uiiUO3e7QLrJri9jCTKazqsG9tOGrjW+4pjq
1x3GjTtoDe97YmUQ9HPY6qPzxZLTfhqnZNNay9PsWt51ykyQur6f73FI7ikXoh7GAI481MlPNc17
q+OWN6i63A5ZTlpSn6ZTNhhtBEo1Po4qvmSJutmx42xAFObHeXGnc5zjXmW1oaXU/iDr3oKCq6tx
9nrNzdacT1oacl+IMU8eLTdXxMH7tZ6TP3gt66QuOeGWkCh47MVvlZ7eZ7/nxPy7XBxGFcB1nx2g
c0sd6OSvzaDObzWh3LfpDBXu2h9KcRZdoindMYMdup8to9wNXzlLP2o6BaTis4rU7seneK0nNdai
Uvp84YcPjn2HsPBVLVa2XaR7y4Jao2upgxqwlp6WUHLvlUcRartWouYm5ahGa3R341qYmtGc2iQz
yziHMlV/oFYVAIV9ohRkXI/u7QNCj3lBcFG3ZK1kNddy1pmWVqJucahEn38b1wrX7LPNFWDXSWgU
vCa5rlMX0VbRMGQTXBSKYOVaCYt0ne11P3gO1rpYatDOi8WgjSzw4ZngCmwloBeDqC5r+0dami2a
PAW082cXbf7ZS5sgoXzXEQs/vMLJL+NaYGv6rX2w6CM8NnnwpBOq0Vemy0Ln7dAVx+WzCXcB8X2x
2b4/gnZZXks4Z3dtKn5wAE1Ad5k0mpF7XTWaitrijL5dtRbvdpoSH94AHxS8WNfBesqGXbOW9TK+
uFuTzcMNeCR8eTp9rbXc1/rs+TWACJx0O6BGaa0BntZCYJcqlbOSVnVZPvuC1dyV90WlPMhua6Ew
hhC6heO1ZhjkDrcCPVjbhzka1swBZeB/EIDmwjEkjnFj1+C/dni535a1yHhJWcIiz1v0G7ufXce9
PlbP1brOd9bFfryu+GltnEB7LcdsXf/L1QhA3VlxzVZzgLHaBNxPx4BTpRlLpRyUr8mD36uEoST/
dBdUq9EA0W41HQCj+PQgMD2vloTpN4OCtZoVUImGX+lqYPBWK0Ozmhom3A3FanNoV8MDqvqlaHrB
OQszhCv04SFZDRIUCKFkr6aJZbVPOKuRolktFflqruCJvXDwizdekNY7Gur8Y/npxvgf1ef/J3kM
kXTtmf9PQ+DfVJ/rz/F/Hb4J2abZnyk2v//kP4kGOtWMv5fd/5FmANR3jQH9k+mrY+T7XfexnX9Y
KDO4/D0kU6KChBR+14Fs8x/INkAQLOtTBvr3GDZ/8QbDYWd+sbCo4qxf08x/cWHbAMwS5RPK4rCd
RtZC/t90ky9/eFH+Hy7JvxgWf3sQ4AtIV7CLCQb+WWvqmIUkocjl0FM+gT7R4v7xVkNDYXfb//6h
/iprrX8P+oOPFQn02d98v7WIJ5XTCXQAZojDqsyKM1elmEO/FHB0su4gjEbbT4tj05oz/6uE599e
zhVXQWmtZ0AZAhHxF2umWS6+M7oMK3k1PptUE/jZv4I/rL/iD4ZMm1gSSGkovRhPPz3Gf34xm0ab
UYgNdXCM8XlyrC9tYNRRT0gj1Bf1879/Ocn2/v3hUCZ9x3bxUQOe+Etaxkrob5mCFprZiN0ElxdL
1zrQxKlwYnEqB/vFjkclQjtRnc7IXeciVGiCDaVcjaBNisUM4Q6QqGGa+8WxH72AIr96CPC8lSXn
xrYNWOqZymBXLdIg5LZlHs1cWN/NNcw0YAaobB8do+l088vcBjLCM00BRqFV1jVVfbCx0sLagOWZ
vsx53FwyFzNlaJkeaBrcPeLZdcrkNWNbBdGwsR7jBLuN01XFbV374TZkNU/yPrn2Ayo9DQ+M7z6q
ESk+hZKxMI/6yR1BpWFnoUbYXnmrM/uHu/iPXUNzw2j74iT16T0hFcND5O5Wc/idgrvfppCL2hfK
4RZSGRunzcefTcp5z8vTeznDeWJKaba2KfrtWI/uldhrQdcbnlEzsb54VMad8pSTlWo9yJLD8NMi
BPM8VS3tJ0aeX8FPJc+da9Ob44PgC4Zk41GTEU5jTNdMVsbbXJ/SO4o1IkwcoR7jYTs7iQ7qFNBO
N0cJ0kFw7Py8x/NXgzQi1s1OyaeY0ST3dJE6SaJzRWzA2FVT07gvduVpr2kxNPfw9vg9PrbF59qg
PQUlqT9gzeZMiZLC5kytxRBCNXd1SYEZWLcC0ywUeyVU/qDqdQwbK2M7zJisBso/MchA2AVoOOEH
ysz+rc90BVWWmo2LRuXec7bih6qsJtGMW2KTrsunNUIUHBetiS9xnDaPcqmaB9welziYrTe1+N0z
JIXioLTUuIO95B5ExWdBLS7u1K6a9pWw3oiZO3NYMEns6FKdDnabBY+6CzkFxH9zR0Vh/YBRdWO2
/XyXTLVUUSBLfdeMuXqrXTjgIZ2igFUnJ1tz8v05ixE44yV1HzKv3ZHTR1SI0UQQDZP3vC/SIz/2
Og0rfymmSkCOj3IuXnDKYyIccm1vi2o4d9D7OJFwTGdpOz5SDmnsTSvTD4YuqQ4VHV27slVnmgwQ
qfSEAwRwY9/kE22CVwG3qj9asZq/tRrHvpIvzWVIcu3cJS7tOxO9Rm6pOYTH2Pftilh5G6UrHi0p
LIjUjPVWVJtTvItlOp/o0Y3ffIiZUQwIco/pbTxPVO4BOehHTMpaum8HpmFRCIQgEuiEJXt2WhTN
hVSejSc6FeFyBZa/i3Mk4rqu84j2PtaUXvrNiq3XwFhmTFydfstgO7Gys9493lfNL5OnArNeaHi8
0la2gMaqcQDFlKQtqImbeMQOqnzWpO6S32mtko+5ou+9UstHRomPD1yLRiU/ToYjOOJ+a2j64zT3
u26qMXhofU4qXo77peDXJvh9XhpD8wSXp1HbIDHVAAtr6xtVUAUMLEnnETZpmVjPjiPRxoyiqeCP
Di0Km7S+ma7uHzMxIkoYKRMvwMotePpV/LXlco3LguSJFcv5pTb88sIFaTkaE+q9NJ23pob4SJBJ
Q++K66iUsckKOL0kPpEVbgChGHSKEJOEHWUpjOraroPfYL6w+WYVD2UgSvzmZDc+XGjImJu40Hwc
isXPeAryaFHt1utN+1uv2/J73lNXJG16TEIsEv6GS4J7n2G9uFAiUB5dYSJb+1mxqcdl/IojxoJC
tq7N9SCn/qt0+QKFbG7yX6Cby1cDoemZk5n9iFfDZbsTGBHQhrwN2bGCRCvTbutWfL5oOp4+sAVq
94WqSl7migYsL/+CybE6zEFWkydoyJUb9mRHOZUK29JXNDMvnn0pQcRBrJPLcC9aXzsYTDaRUt4P
jwhbFw4B7zuVxPnRZ8vxXLaTgf0lE9vGRBL1hjk7AC02t4YbpIc+YxNQTz2p085x7l2264dUo7HL
d+goy+Z9SZPipsX9+GJw5dqYcP53vEjlM5szUjm6gb9F6+iQtrFvuqMQr91c2O/wP9Kr27jLa1tZ
m7rIxgxffNNce0N2uwL++45VWn6wC9wNpcuHjJvnLwwMoCpVU+zcJG6po6nH45AjvwGUqz333Bli
Bs5ilm2/+bzV/89q91+tdm0+FH+Yiv425B8/vqX1n+BCv/3E78M9kx6QShQ72wBU6WIn+M/FLqyy
f5gWYyDMD5eR9L/G+wC0kM62hisw7jv3D00ftgHHjEwPbjemPAfS2b+157X/Mr/BGQBexNMirQ3Z
BIzxn8dFmnpU73ixe8V8oB0TGozVmXJSdA4qMmYchiuzuLDYKMFkK5+WTDrBd1AwP1OCrU/0dFH9
ZtRUsLvG9Fp4WnZmxp8wIVDAG2NXdX1avpY2qDcawm53wwOWwDFMxlG96JWKtbUGqrTEuQiydo9M
z8jiwTZiL6JKf4fPtDqKeCblk/cqErRpbSpR2sDifWdHHMc0t3nQPxbgD5sw18eYL78Edtab3X52
B3Uyg2b8AE79bosO+TZodQjTtbfXZSbfG1HoEQKmi7O0/UZnjsHfi8EDuKPZpOdlTqeDLmt7xxul
Xatci/GqesMupeSwiaMGmuXQRJ7sDTHsHBCHrDOyMb/X0tR8peVjJTTJDcgIGbVZqt9m+AC3rlcU
fnX6a+lkwcvkTPP9VIGDlGbwOk2+ux30OYqtQTzauaYOdt+Y10aI5tizcYz0PMsuYuB777hpdhdo
5begU+xRiLVtHazLZyUohyprbfjeFl58nGPH2hWVUQI+zprtkvvGzxWsoyK/bepDYGY/eygfW6xn
01fH8EcatbM8QRTygcGL0n83zZ58NQMpr039KjLxyqSU3VVKEmJLx4F4ruZsUXfrLZADSibk2qPt
jetlvGTxYXA/DsSTt0ykhjHbyeP6iXxhinB3mBaxXLFmLg6sK1UW0oULlakePIpgEdn2OkZVKuLw
o/ahWxjJzS6M4mGe2+U+HlM9ShdwRqlFBTXM68nhUayaPbhn7+28JONEhUL2NLoU+zkkpi4pCukd
5A2ADWk8PoyNanZV204/OjrCqxDUVxf1hSZ/cabJ+zAZbWMvvHy8oMNmh8mp2ksHUrMOJ3dMPlI8
wtx/MY/CIwI6R4uudzZYKdZh1nk6eO9ZD90moJuK0kaa+ZRLiR/TRv8FNCVYBOxUJjGEQiEI0XK2
MZN02DEMEF3QBGePWpjBeRCCnV0nbZzWyLbNLhghGyuelKeoqW+XuX1JEL9EONDH8qtmQb/1/TI4
eLgGLo2jfbiLQ+o/TXN6J+IEx2mjUSEyLaRsLQIIOy/Xg1e2zkU4NN5ZxjgbaBVI2UI6+veB+/zO
ZEH3o1DxclomMTBEDam7X0mcNLx149egtq0HrYipzvQoc+7p5Umiqhjncz1qlMT5DConn2YCuYH0
nW6Z55cHDun1dlEQ6V0XPAEdHESM8NjdOAs4e78c+/VuXxOaqghJ5kwpbMKS7MwARQyLXjIR+ZSh
hW6NfBGadKGAZeDGvzTDvDWWIUdDpb08ozrrZZjURFOQMnapo3N8CWbeks6O71Kfw4Drqo0R+81z
BrL9Flj9oams5X5EFozqyTs5PV9r7CPmdMxigYI/uvUDmUpta4x0m4a+9OcnCvrknWgH89k0gYXj
RlYbzWVD14/NeKTYK42PFYoS0FgFAZa9gDVJ/Q5xmT1ZPT4mtmrW9smc/kafCrOet5tdfhpRCmNx
UVDBJrFG/bgo4wNDjXuVtqqOZDzNo2h7N8yMVkTYaen+5E3eN8CANnEmnzVPzsQKTat7YpMy/6S8
UkaL5s2HOUc1p4AQh0tDDzNkVjONjMwp9l4/yU0WcyHXzaU7Z2k/vVSlbjPSVknk+oN7p2ONw73B
hSgAx8EMSdGdVevpYSaKGGl0TeBooUudpajjvnETXA7wObWfBkXInD5TKwLe1P/KY62GfZ/Vt1a5
Bg51EaKU6t+SRSRbRTcy9NhhAFLVak0kCYO+mUvSXRpR3lqsD6c0oLLdahp5xqnePSwVUv84+cuD
bmTBfUsboQq7Pl62duI2e2GzLkKG9jc0tQyb3kvtn8m6vh296Qf90eTpuGaWYVyMadRw/L+kGsvO
WjrjqyTzGNmGXG5ArAI8CLX7Rk6e74blShJtPlmLrJjuqrTnRFDSW02Uyn4vygFPsqeyqxFX1X7R
a+PbKBIbM8Xywo4gjsxxNg/O4CJB6RRQPmWZMRFAWfyjCMrbohtHpgc9DBrLcLeFPvMGV6YTbLxs
eBxlkbwCYyYu30PZnN0qfcjLdq5CTSXjFz1x1SmwlHdK/FT6XEHj4MB1Ex94p19aKkVulCI+9Chf
yDLEwQjtFJHDZ+85n02x5s5CvhLZvgoMEiFLkh45d9wKLCIsxJoa+KYVJxFJUP+QTW6/S+hZ3ZL0
EpHuxxe8m8W+dtv+uPof2PuSHBglKQa+UOmuF0RPko6TlckWiCBdLC6J03D5HuPxW5rpcq8Bmz+T
MfJ+GF5Zfm9aqV2dtnlsLeE8kVx90WcbklQQK7YbFtW4nbbs/d7rt8rxhheI+f0Jw/63fMm7Y5oT
81cF8OOBbdOhX0qScHDg21PGsgb3VmLfaJqqH5Y1J0a2zhmgpDySkjDfyLSMFzzbQ4qJNR5ejSzT
1kpC5yJklp/MzNnRkKYiaA6sGO0vkzbaoU4UdJvRixp6yVA+B34i9z0BpHtc6AaN6JJMoIp/+jiB
Imwa6Z4lNosV1ouHFlbXJbXt8Szp/Po6BC0yWTvUG7kQSbBdZ/lFevg5FVVFTUjuPRV0Au46o8CQ
RXAqdHPrbuCqupWp8R637AZEbZMpk/WF5tKZOMZ0obPSfilVgQuK6NUWcviwBx4W7LKpiN+bfp4A
C2XNO6sI9lRBH7BCNIejN3I2Kd32fTS4rgS6MHYJ+6hiXQ2VffpN6x2sSYDHQ8/Pl1MQzKFXJOV5
6s60ttkskGsxXO0SmAVAF6z2ule+5JpbPTFUFedK+dzqHYOtRzYWfn5f152xh/Qlr0RRdsK15N6f
9OaOmBip6snR9mlui52emsnFI8PLMS7vDwmrIdbxpCEf2FpPx9Qu8Vb4PRz/PKdi2h7fWzC2EQE+
R+7Z4S33EqtXVDiNcaqXpto5/jh96/3Y5/SpiJLFBYXuYUG/QhW6mJwoXF6mH1WRyncXjI7OmPtN
JIiDPJFfohdqh2YS0GtVaQ0dUbofibzQDsnSwHGn5EvkoWEX1Z2cTExXhe2S8xMqjQiUfBCvMbGB
LyO3NBcHsBOsHq0iv2fujbpML3ej6VJYHUvuoGNMHwXXAcwMTJspOv4htjT9lw/5IuQkOlB2g3ep
drtkS9S9CRk9qE4qi0eHAKoVtiij5zhuV3+fiQGZt/odvExyQNeJt17V0yeC16jAN9e3EcakdqPG
EqMJzcHeV5XqTbAzem8NK+uPnuSGFKIZ5uRPO+PHJL0SzjuAXX0wSyxehbmLq4U8/ZM/xTSAklHy
0/pH1osBi6OoSgRZb0qLwj7FDsLCuZv8oH4e54FXDb/+RPlmGFRMymHeEMOFD1wa3hBVuKo35F4L
KiYoUkOoiHPO+tg6f0rylB9jwDNkRnC+8jP1O2128W42B3nELTCB/B4ATumtn536wVd3SvKv69at
3yy+eVYxNzseEQhBwJaSFLC5z8Dg1WEip+qjiXXjrs4m/+gStuEbzK7m6vXu80LyMlRY2z7sUrZx
SO+rPAPCG7fYfZpbI+DT5y7EfU1I8aiPIOSJuM04LdKxP9hlB16YFO2Gqc/c1BD0caK2AmUnKw5u
U9KAXjrmWa9aAiN6wwhAbGiL64vWZHcWVuhpPJ5eyBoK4GC/tiQDJgLpEhdKa2hmqPQSTZhX7jYC
V4iyspvfRie+T3JIhaFeBrTDEk7aDHmSxVHXL/rdLBMzyru23TR0RmOopIKhJyIg/XufuzByOQYm
siQE+MJWVuI0iTx/TvySnkhGT85M7XCdqyV5Es7S7vz1xYb5j4wadJy+HFMA24uHsSEnMQ1bl16s
45y36imOhd5RhsQ/7XHPHYu2qW5dEpAtV4b60qSN8dUgpPe1qpMvsfD0i20SiMCnpWsHy5TkLKuA
tW8/6Gd2DPIJyaatNnEsK++OfIb9WKXqm7c0CHhymYBba6lOixVB9izKlgTpXicmcV+Uc/ma63jV
/HyM976JXEsvq2HuOQpR9d7048dA3DuSBJdIKCRywzOqdnnDhngzNdWCZadDS+bowayj4BxtwDaO
3xemPiZ+DXW8qaf5QXlrAUkVlNmtSYjI6RQc4LvKe3OLqGVsTQ9qBnbZ7JguS34BGZQdhRV4VyI8
HGAnlw+Trn0v/Xp5oTE6dkLXcPnjcH7VW90p5teCS4XJJ3+k5Dn3lnttrrESwTDbd+ZQ3iijo0pi
4XPVLPipDKVDEzML/DZMvjQcBPWhymODxBtoH86f6yBrOM3FsRiuCTyuQZYFU/KsRirnWiAk6mvd
jb64N4q8tcibuxzGlMFdgDQwfStsIFw8LWig7vKhYcgaH4wAC5ibIo1n1aDNr6iJcnpeRg13J7Ia
B97uoddby4M63nsmO5DAaqbxzEvS+KTfE5jlkdUaNWas/yPsoU1tPINX+vIoOPfUc1mK6V+sMz/x
6n9Ywek+AHiahVnCIq78HYEn1TTmpWWMV/CtzkYLTBotTNo7J0EtH37Z5N0U1n7IzZNVODvNbnZO
amx9DxJ7v2zbutvyp+6DJSd7ne3/oE39613rb8/NNUHtuGsJ4l9xocIYFJ3V5niVsrl6klkxPmTD
9d9/ENbSbAQxbejeX9eclCxMHHqH8ZqZwFH5z9XKHSuV3efD/I8k+S8lSSwBf3hH/i5JlmVWgQ35
syr5+UO/q5JwzfGumpCzHSzoqI//FTcJjH+wuHT9leAYwLdcaej/tB3gSNAxdvtg7jzO1KuayK2s
S//jf1u0MrieB7kpcCGJ0bjz7+iSwIb/uldGQyQehgqKo9ICLvRnXTJzM+Qbo01Pk8JCjwWS2lwH
J+tZKg+phwJde2P3OJhkocjFr0QqtLHBdzBOthwgD40hQDH6demeFnYC8bYc6mUMO12fHrHlCntv
5N6sPRZB3rwqUotORFY6yaM5LqHaDGZL9dcofBWWMaeVsBf6QgIDKNclyOlUDNuxWY6LsXR2WOV1
sOU0YTXbARoHRomxBm3SxhKblq+p76xCvB+fbuzOD8jDLjrl69RmdW00+47pbAyEJvMSmF26aQPh
3o3YF1jj9NSmmNrOa9lbhAxyusWN3cieZJ7Pj1Oqd9cmMcVtjRZUW2+qNeLH/pQ4YeXoCae9XN5K
R2LETyhM4448HxJAwCdTNtTzpf4epyDrorTOKG6vMOCbbUoWsxvNwthMDolau/PM1zLAd5dZTflk
mFCTgtRmkz3Le6eegw2eJuuhN/PmONQzC1fDfEjdpd1ADPG22ozDbZJa+WB5Wnm1qvHm6My0TlnC
hpCTl/4gDS73NhD0CAWrOBtCEP92J3UbGi7qYZ9myR1jp30d04reIWaQ/qKPW2XW9TWWjfiVD25A
A6hN/MiBeooQ1t5MN/jhxFjTWErHEfWW1O5QkRwSiX0NiPeEDQolzXrOaRhZ0HvwSp7yprVuLDyn
syW98SFrdWAYRfo9Bzb+zandccNN44w0NW8csrqhC92FO7nUHod6Ek9lUwgUL/qRTaugipNXhAK5
4rEp8+6qTVRb0OPYvmDpokKjNafrDLFmI4FRbQ2HZ6oRPN/oQ5w8L75H0pJtFtnVvKo5aVNTiDla
SuNspUo/zXr/UfLv75PeLh+9oSJgSngpuHkweR59Yn1IYHGO/A6Z6WprSJq55I5SEH/fL1pf3XST
T7Tn9t2FRZd9nkszlI1FhSQf+7saHP4bOiCMN63r0pOdU+4Dg6VkpWYN9kYVxbhncKdyVfVnlwqC
k566dwO9dkRuXZZ1qvappson5q6qHApmROgOkw6mpY9JDLlL90XjjoAZ+QZhTt/F3tkeCJriF8by
3OcPqdXcax2R8rkJNkFp35g9ym3lyx+t9LyjyOsv80oKxfX4Lrym3BGuxKogMvPs2KhP+PvP5fyh
JXhpawMA6dLrr3Yf4Pqfg/ggx0G7G/0g2Ma9TDa5br9xMWzvTSmmnYYqzh48cah9a+0vNjgLOE1e
i3DZEJHFievm2sljZAvJFL+BRFDb3hPNviRxxOB7Wrrs0okuDVVHCoxATBVzhCC5R82JLYBu57Tl
jTLbFWM+RTaj0I0ar/JR+k7CMo+XeeZUdoTYPD2KqVz2FdvDDTQHevSKyb2zm4E4uTUem9mOiw0C
5Pg42t0XXP3aQVOzc0W0Tqnp5PxijzpBA80ug40yOBc/zPFoictYO1fR+N9rVTtb112C55ypcAe4
vwB3ksUPMyvde0yt3ypbotZgxwiXzPjmysGBuN/o3XuLe2cPAkduGlma56SkW0Y3HT7SelLS52SX
zHdp+TBz2Q1TCq1CajoI1nvV/L70AUjDmOszxt7uks3T/B7MEwAEynHUk2pIR+h0SrLQFvc1KSCQ
XwFz6UPixAQ0JGcitiU2w17p0M3YLnl9lMUAgiSrOjDnsgpuXe79kjX6bWISKB5Tv0RU8CkYhSjI
sUq6lajjyM5EP3Fw7h3Efpm52s5YQBD5Zid2c0rmm4s7cubUf0nLuTXswzxU3UlUetpzb9HUj0KD
GkH5ZQ7Hbko5lN8XjV8Tn6sn/1D0CCCXyW7cx4kb9pPV4J8Ii5GPHkrV4Hxtjaw5pYugRBJIvPO9
49OfRQbIanRYLfZs0DjSuynIaBwSMNKeasxYJzXHdIZhi0oOseqOMwC9+7TsyycgNpYXNgMoN1qc
+eAGy5i+wTpst4Npi4ORJek3n6k/COFN4ctI5s6+JFZD77NnS+SwZQTHP0hOuqM1DENIkhETMJd2
Vs82ozmw1vGuG9r2YZ5MpUNumTk8LzjZsXpD2JlCMLT9qx5b6ptq9OyNezI5t1H0d/jTxX08OMEv
DEc9Hr8ytm4aAe5XjX7Jq9C9IwhK1lTCcj+cKnDoz04t1UPFGMptAqzt6NTDUXC1jVrfMOfNXDbr
ejHmVUSoS/0v/TA7F6Sp8kP7v+ydWW/kyNmlfxEbDG7BAAZzkXumlFJqLaluCJVUxX0N7r/+e5ju
HnS3xzP2vQGj3A1bKikzScZ73nOek5gJDuvOgnnoVfHwEGBUe+U5orYVe49dx4rTQPyRVUBjgIjC
Y0Mn5GfKVONwMwoJMlAMt0BnMankU2Rc4sSjeMiy8+YdHlh6Z2cVTpM+aB25tlQ+E3Ct0y+nrdNH
vMJPmaY6l7mxCI4srHJyNREXa0X90f1c24TQ9aD9aWWBh8u3k6XMc5VFw7s7TMPPwI/q774DtKIw
EgZcI1Qh8Px6Mk6NSPoLCEFUHFs3xqdjTlREAJ8AAgxe5tBJWEwHaQzVdxWOhb+e5qA7VqK1yYnG
SY10IvPkW+3HjrPyS7t9TLDgLH1+dk2opMqOXHPE1TvLrKb15DDh85OrrS0b8z1QbeDgrjLTcSN6
gzruzIkfA1WZexZZcl2wsiBa6DskD2zsfKh4PRum1JK309DWJxG1HgWIjomDq9OEVvjAyaya1xCz
nW2NnW4N74lOvwiU1kro6kF0ut1oNuG3tMRhf5Y4szejTKqjlg7Ft3lWNO9pk7SIhWGnxRqObfmW
TqQ8ty3Ygxq2Uj3/BMponwOT7ZNteT+cMFIvMiryjzLU5c6OSHFtuMUHtHVTHmesoShyR2Qxax5j
acqzmh35vXebjGhKRZDOCt0Z8Jk92T/kwJ64DYT9qkhVUH2a2yPCWMPqsyit8kDknn9M5y71D+BC
pkcfD1W/HvE5ffSKrq2qcKvvTOftg6uIyqyT0TLfu5kD5DY0h47Pkqm7FflU8aVq9krbIPdC44TR
PHjDXV68EBvy9M4uovGmw3vGXGkY0GEayn5zgHbHJEwv5tzFb3Uh78KpJ2+dU7jnG1tSTSyXplbR
qaXMuw5z/yZUOWtIl3zwPVgNY+WLUO5r4gLVym165wcFDRY44rIKXwtnkqzl8gFxWRi2mNZCxybM
mDC80601bwf4pzg1MzKMjttu5srOdp1pdreCDaDXNfnPKLE6cKGdJ+FvIj2venKIm9Rrm5cQV8IP
zymDXV+acPl4N+cl3+N058gaaQnkmEUgLXCRdOImTBwcaU7yVeFwLGgP44/KiDJuLfZwLlkbfcuC
MXtGIIv2ZuwazAdBd9uw00GFpZXkBjeqWocmZ8R8CE8+3CpNu3TdHfxY0VhGG0b6pn0pmhV7Y7YA
UewScKsqy9uyFZ1vUkNUpwH7xy2/YXZrOXH8GcxxS0S7xVVc1f0uVHZxrLPQ3ljp/K2aWGmvhSWa
j5AFzcWua5ZjZtwc/zsl/zvufIEVGif5v3bnH4uv+KP4+NuQvHzNH0Oy85tULsF9GNwYeCQGnT+Q
DP5vJG84gWGyvw67f/LuiN+kqyQdVtJFZLlyrv+YkeVvMIZg5XIm/sdo/Z/MyMgp/zQj02XId1P4
2LF6/72aq2Nai+doNBbi07gBTZd9uAmcQQBDJiV/EQlLiJJ6gs7aGf2wTkNL3Howbc74+KlvFtQN
bYHo9F8SA8v9TAT5uzITgFIhBcgkTyC+bMYy4DNczMX33A1s6CTCuiek50FTYEI746zx53Wa5Cx/
6C/1CIb7TxJ6yWMzdv292X/kZcM1w2D52pLxfMfp1hvruc+KmYGkGj9wzeQjFTrGNHO6DmEdjArl
cWW3lLtsK69Of0RcxZg6mxyGzgTejgTSFJOIrUfuAJnqzgu7gWp5sp9sZRrLpzml9CUjpa0ScLN+
Yu9rteAA6cOKbu0EB/OWB1YMoqDI6ANMjbT8rHRVvZetOd91ejLXnZ1Re6708MkmsHh3KJ7gXOtT
isNaqn6YqiT8sCKLyTixylVOpJIHVLWGMmwS7vGHuxmi1gUttITJ4NOcCylzkBSOxemdb+fjAw03
866a2s2ky6OUAzw0yp/WfdFBoHOm/WDF8kKSW1l0ROafo84w0oy5f/FcwdaiTdoneyIVGWutt9Qt
2IdgrkQG5Y+NnttStZ1Mc3cD0Yxq3lmL+tTPGXQcPMAKM7Jby1vfzK1iTWQge7Xzqnui3IiTVCcg
hgI2Fm8xrQZvrcH6rBpckGqFMm6HmWBeWzDYlyR118MYzLdzKLpvWTphel6IuLdD0NQ3LKL6Xwrz
C/zlqTXSjc7YQPZOkW0rTB8JbZiKVZpgeXNmnG2WasYu/agXXEUIQMzdh3GO8IvNX39PEthRCwGo
rlZpbYeXwqcl/IAsGz9GVWp/s8I8flCzy99mm7J5EuQHd10dOTfCShgSoq6MDozCIeIRkU6r7evD
MIn+MYxyKNWAz96NImxOtpmrnxg2ZLPzTNb0K2EPfrwd6lo9IvxQ0wwVpDTeSJF4l8iJmZgoQDKK
ldJz+ulUpa0QLcgoh+acb5TLorfGg/vM+5gSPtbRRY6JPmsxRSdJUFxtRTngYAoKB7fIFOYbPq6U
hti1uSA/S1KvNf+7KEPnXPdORyl8mVd3CXJqTLVSzlX+NhYicaCPhdSB8vKMLBKIlvexyX+VhcAu
vRpVPyUelglFC/ptgQpWtBw+jXY+5ANGpKCHJ/c4Db09nSI6Bg714F2En3BkdeS8tm2GM9hh6mnM
uHowN3fZe4B/nsa1gNOT7HDWrdPKKnGraPcJ3h0RwSkW7bqlophMcmzeOYzXty22tb0DAW6lS024
nn5lqlDpJgUzy0eR6+Ux0HihlixD9jJex1WECjO5yJh0vdrgj+7MJ2fWADMyRIzCpRy4Ng5D17w6
HKEfjNRfKNjLhGwzKvdh4Z3LZXrOlzk6WybqqsunB1QK69gt83a5TN7+pLOHobGxH/0+l4OcsVW2
lRVvJG2PKyh3MVuQ6C5PuD6WCd9k1O+TE2smvpNt1PtuUQMUsoC36AMuQkGSIGJBKl0RANN8m0VN
WHSFCMcozHO0BrGoDnLRH2KECLUoEtBnWLYvKkUyi4BdNndrYj3fikXLCBZVI52+Go37f+Y1DFrz
JrkKIEKl5s7U0ct4VUeQSXw5oZcgnBDYpk0hth7NRVMBivnK2HfvDUlyaZFdWA+xXJxu5KLH5Gb5
1Mc2CZVRtuthEW4AY/Yb66rmYA3yDzIieYrbJGOfphfdBwWoxoF0amx90y7i0ETT095aBCOhJ0w4
jiUZFyn0PjWhdGJ+vWp+ZwWnz2ocnJ1HitbiY3TjLbKUGTYWZphFqgJdvCeAQNyBk+66ZUV1N13V
LV2KfuUvklc9TeqRRRXrMows2UO6iGOear5kGZmnNA7FzZyremtolk9wckdaYPoCGAdQ5yl8luQz
N1DY6Ddb5Lh5EeZCL5zuwExjnOpF8zKn9L4aLl4TS8UPbmPUXBLIfA2qF0oK0h+GpPypz4LgwV2E
QVybxJdLc9rYvE2K2WOTLkJiNgYf0SItWovIaC1yY7wIj94iQQIay9et7Z30Ik+OHR8dOnu+uYt0
CdOes2ky0rXm8ZNaqfwcGC0efUNJ+jrGaWdPs4JVJrNfng6Ku3nY6kUsHVoH3bRZJFTuMcZt0sbo
qnWU14/QczDCL7KrvQiw7iLFqlFHn85Vn1Wl1muZdo98CLM7VZrZBXAja8RF2o0XkVcIc6n0cTaL
3HnMFyk48221MbpFHh7Ed7dvOB8LI33KFxHZXeTklkX2Tl81Zm6Hi96MyQcfP2zw6apHU6u8F4tE
bSDtnlw9TMA44vHotTwix3T2jkZG9cF/De7/IJD9/7ZJnFHZvvzrc/IN36b7TKe/HJT/8UV/HJQx
pdMPj+eM6jrP+tM5Wf3mSjaBSxwRs4lYNoF/oMvUb8JhN47RnapqiwqJP++SCEko1j9Y0mlT4qv+
9//6SyOi/tu//7mDQ/xT6JJtJzspmtLoz8UQ/jeLOx3dUePTxHHqRQBpBUO+fBiADe7soaDcr5bq
1Js/EmPglFPjuEK78xWohb49sCbo93ZNvQV3enL6f3oZ/2+7WOuf4qgWvxx+U9PywGKZfz/Bj9qd
3JSumKMExVXeK27f9/5M9J3rPnDTlejA/AjHcLZxA3I65GxhVD2eoFF1wZdfFOJBk3atm201SeKk
M63dd+iWQ7t2Ii3ecyj60OCzvgIaTi4flqeb4FDjEe1rAxtZa/gH4BfzxjHTguWToAgBcafE2N+8
RBQ+HEpgkwlCopvVyNSahJsjNY8GDpnqBChMLIfxZDs2BAPREwC7qMG3L/AauxdVkn3BYp33K5Vh
z1x1hOF+5FNuQpcgCrpEK7FgxcTxSV7hTRE7inGi7IS3MgPvDvqZlgO2dQ+k/Ym5hwMjOW0KQWjs
m3huTnWYiH3X2fozNqPmXlF2svESfYMf4VThO3yWRQytXAG9kLprMTnBKR6NnlSlnDmRZ5zo7mra
ZuAMRzsDKDpjUyfKR8NR76ZNKsmIcZlu5jSL3iysIoRoO3c4G5wAH9B0WCjIaNLbIe7H21DOTxQE
ZPfNRFEdZVwFLpvBE+HOTw0H7yKGLwpH9Gp0McMyXwB9fzT9tHrs8QhCyPTzi9vPcumbArh6Znei
7ZckRBYZhRHfz3O9dabA2tHzNzxPHOFWRYSiMHqVu8fHUOwq2dIMJBqvW2uyKNsZ1egwEiMD9a+M
lT2buCzJMxyduR3Wog69B171+gZjdkOqMTNPobDVSQnPP0XCzKisKczsrYIH9FzKMvlVDwL+QkqE
7anW8cxCzxpv7d6UX6GMvB0qVr1lEsJObIGupbqg2Vpx2eL6j3pnN9cDcmKVVtFHyseeBG4zrls+
aatZh8OjKXEM4Fjob9xBd1ukRcVBMcq2eDoJAA+YoGkRtB+jNqeMyJytVdjEER9poDrBjnifnsiu
Od4b6WhnjQHZWAW+6rbYrcSHFSYR/rtp+rmQnM41S4UNudTmwH6D0bhNEu9dW9PM0o6jzdHqvaQh
0mZP0Xpu2Vns+9Ji7pGuJilo1bm0mHTga8JmUdMmC7NwZsUYGM/uqDm8OkbWwrhuxI0CJ+xCajKz
Y4+5SK9ykRHVA7BPyww+fpva33nt9Mk2IUS2yybLpXXED5xPhLUBS1c2NPhdquJ2gTHz8s11utTe
Bzu7VHiH/Xi5uiK/RgDLnKDf915mY5puYfpJmKXuXqald0yR1FQ0zD9kP0NHHrRzVIDFyKRi5d1U
AhM2d8LhHbiK36wqH+7UKg9nIslp3KQoY/hfJxZKjfxeUMHSbVy2NLiV8CP2d8yOznEUiJYrXPkS
Ra1vo/x2KiUpRjX1/bEEBwunlpsIRmUcleyOSw9qbxxa94yFw4PXAKDBqwXRjp2Zzu5hZGPLtPwI
mgfkGmPXaMEWsWoAGHncDm7IgmeAzYIsf6VYqYbxYbe0cUBCOgfLxGQAENIbucxR8TJRydIyso3o
YmdjLhOXdx2+mmUO62cXO6kVRZfYGtKXapnX/GVyC6ECb/JqIP5yHexcnaafSdgy7sXX0c+wG++i
4ykz3jAPMByOy5xoXUdGeR0fQ0oymp2zTJXNTER+ysXwjhkbLWGZPgG31QfSwpvZ8AysbMuUal4H
1naZXSMFnlEOffNE+o/RNhBe9CBcy/pW9nn8KKcxFwfd6PCCHafCtgAyOFtbMtLfy8kkEeKwmXHB
bjJTB8t0HdWqBlcjxv7comsg9RAliNCyfQ5i6dRG98a4zOpuz1aNiRKmLvd3Rl8DJHotcf0SL+ev
CJU537L1snfJZIPjTa1xWy8aAfeG8ZgsugGbHcEffOi4z3ORp5yYQbCDP151C/MP5zDiQ7LoEOIq
ScjJWuQJjVLBSIBo0bcsmFvf865v28Hwo5vcbIxohTaztnohtzryPhObw/XgOxUYndF+Zeasjglr
4ouiJZy/Nf+0GL75ILqpfT8a1S2ocG45LrHayQ/QVaDRw7pe4faH3CVyY+ObZKmqyknuJpeomFMa
FV8wj9Z9wYXOUm6RdzCFmGuiUdaGHgRmvIY/KAg2vieLPNRY9njjuDW5e4jryEeu6j/7RVIiMSc3
DVus/XIu+ZEt0hOfUtdeo6ejSDlXdWpahCpN8iFCPLKbG9tfxC7XjlC1hMbQsu0mA78FQ7Cyd9NS
vLRh8Wa+eknbFtt6kc0wb6CgTVc1LXQWZS25qmztVXHzIzl8FNpfxuGrJocxsnkncJe+coTj7cLJ
7ST9vUGHyuNkek/pGLj75Kr02aBKZ/BokX3WVy2Q47h1H6S0uXDEKr9Pi2jYLvIhehrvF+5/VEX6
HIrvNstkvieio7XIjyDfmG3lIkr6tRa3mtsZV9EiWoZX/ZJzF1pm5mMeXUlppR9gnN+1IUALTsJG
f0pUdUpQYOSKq85wsDfCKF+D0YJSZpR1/khKrL0rF8cMjWkxAsZio1k2QiC2FndNp/VjqBa2Op6+
M4GjCNGTS+w2tjzhbhiIGIMGJ2aF7eYOasVCVQwWRw86Qf3DVzU2n2Y21IlRiNgIxcTE6fAoqO10
tQc1i1PIv5qG1OIfaq9WoirOMGGMxizrlUyS/rYWM1uW4WpCaq6GJI4nzTfralPqr5Yltid4Aq5G
JvrFMTWpxd/UJw1PAhYORX0gouWMG+AOEX5dVrqYADLbf6Kn2NmUV+uUs7io/CblRhupxUtfelly
bqIpHWm2lznSkj++NkDiHpG+5PcaBNi+9NCioB+kbBxFsKyfZF3sa92wizXCnLKDiGA+JCkZdfs4
r8TFYtWcn/yKEE7YSfJ0henE8K9D80hDa2auC7AvK5IiwAlHdDq7vfH8ySq9/yKp/72xjhGKhcG/
Huvo1/7b7uP6Bb+PdMr8TbiS2c3/y+JDeb+R0MAnbFEaLi2mvf8z0Dn2Yg4UMM9wDi57D+aw3xcf
Dmxqb1mlABDynWVG/E8GOmDyf118mExyrmN7LGWUiU3w2j78Jzg1UIu2L2RM70idjzdGoqkISq30
cbTd9AsoxnwEP8ZaHnc8K/r0uq2/7u2vK/xAauPCWpPFPtvc/uLYbfCazqg2N/XiAYha4q/H8rqk
DwpkvTVQfxwDIsAvRNH26+S2w0MHFhmj9pRnFAAlfvbVL96Dvu781wiMIM+LqzmhvRoVisWzwAr+
GC0uhn7xMyRXa4N3tTnAF/G+YMVmPwtMECElCXeJGnuKLWrnER8HZomur4Jf7eKgCI3+nJKzYQFd
xMn7vDgtHKgV3yA1gYSfdPQLTjB2DFpfAB43o7xQAsEhb5xsjYATjudZNgIQDQDYXzI3jIeySAjw
yD4P73rDCo7e1QoSYrLAeVnazq0VJWmyNtGBsCEMZHxmqocPmRfoLWDR6F1MNkRV28/9vZYuFhQ8
jNnTJGixQgjGttHB0IiHLNwDc/RPLof8vVmOlb2Z89x7yqOQmhgOf5lcTeAU6EiguAHbUIp4vSmc
Un1NVBBVmCUbSeQ36/GdqaZdW0Fan7ogXQ7PgqomTIFwG+tR3TS0v10NowUgisq/o/iGxkL6frrH
Xub1IZyi8pAapma5FPjtWsV5Vq4dmmaf6mxoT0L62EOskRdHZTBejarI7gV5F5Nqgzm559y8cEAI
mb1lHdOr1zmtj6eyxOkezdO4tCYgLDCFBS2NKUOyzeDw35MNZN89xvgwCA0S5BpGssJmrNtTC9Io
WnnRGF78tvpFE9oEK6ed63hjADX+RaVGxtNtmLOBw+fcfhYNavIh4DT9CkQlOfZ2UW9nNSVLVZnX
f1RCsSsaGjb+mAx2irOqZJNU2ztRKh5+I8Xa93Orw+S1NiEc9w8zha9QIcWM728vRR8/DpOMLmSQ
J5F98e5ag7OmLy7mtR2dgiDQrTk3Uwkv25N5cBdqMqq5KMkUOG1PkmTwkNWF9RL6/B3gQTfURz85
egy3Q4Fzft0K0ReHoBALvRb7BUZHb92jJp3wJaU7qi9yLm+qgaeS8GeYDitZsIF3FMFhbVb5um5F
sEsiwC0GswZcUQVNL7TzTZaKG2YgYjmmkKuxdB6xqh+ywXRv58oJ1pPZYNgyi+mA15TXvaOihvw0
8/Wm8Bs+gU5Rm3cGFldvo3VnM5IHBOOgRZ6svMm3Mc9/SujUcNtRcbQZCN3vaxc3G5Htub7xdN2d
iKHlj5MoHKYFUD57LynaR0PphzniwkyZp2fffhEGwfbMT7/8pnQ2iUczVhkn+tnorOwuG0a51gUG
hHh0xRO1T9y1fEJSrJtwxZkeDkISVdEqGUJ/jceLxFOXXkjGvSqn4ZhOYdfKKO1D0oaPHuFQ+NEi
WQeAWddJbPbuirWif2CoIs+ZesurXQ7Ppk2fpIlV8ihLZ95amUcA10qsR4/+rg23J06VTuMeCXDn
Ww9MxbgKHd2dXfSrbT3ChpkI93yzM8d5k7mbbIAnZfiAI1ZeXSufWZ13N9XgZSM3Kc09BfUZI1fs
BsanSXsIIkwazvcmQzKOvjC5oF1lP1MyRodydpxDZyholsJQI4vCcNwF1tyt28IEtaXp7iAdVd/l
HZRy2eSLs8P6MD1WVaRc+90YUDnF6N5uiWqDsrZ5UR6oaGETPqO4kMPMeLUtO+FCRVtXnzFlq7zm
do91MB7bcR2x7buNMUfeJ9on62O6kHKLdGa/ZJlb06+AJTmyY2D18zeWTP4lakPMVCFv/1sCtsJy
O1Ks6Vjci74D05WF5jNIguyXnpz2XYrQeZL1WDzUNTWnE9bXXUb2/9zPrX/EqwrQCkwTI6lvZdx0
o7h7ih2beH2k7Q9b85G27Xq4xZ5XnH1RaVCSrrjX2qVvlIGKq2qYnphzoD/lhoipMlMsXNjB3TKf
BwczcpN1n2iIPnSc74IsvBeKhqEYnj0R/076QG19yWxshxvY1WzAOfPPJzOrol2OE4DURxa8RIQX
oxVlSvo7qj79RrPRx7cWKs0BFHHNrC/GH3nbpesZUM+z3dt4oYJEIsplcctZv9YvdThYtzN+m1uk
BSCymWcmfN7q6NH1OvEEfMOi4SCp6Huosf/C0I2+VXWlYUh74yWCLReuuDHVB57o40dEc9SzHSFf
rjpoJXhwIamZFlJcwqfyRNHKQ9sBn2Xtaou2fTNrb9lZTGymUvNtopyiQA2VTfzNYcUDdL0tvY4n
UWoSUp3LiNhjQfB52wloApPdj1D0zXH+8tve2wbpxHazibkFR7bD4qpphmAVRlO3H8z8eRhHSqJR
OCm4YPDlrcw2lNZkD/ZiEHALeepCo9rUdMP893z8b52PUd7N/6c96IxvYvlPVcV/3nz8/nV/bD78
34QJ2UeA47GX/Qbf8nePEDka74rmXPYhfyw9+Mc/zEAcsFmKiCWDpSxPuv5/cib2fA7ef+E+As9U
1BL6rDNsBe6KH+TPhS0xFGk3pX3vyOA5nxn8551haSIEc175G7eNzENbuyQsLdFioxE1ECpSdwuD
3SmnF1yiPJPwQ9KBXaZkS6HQLQ/dNLDGSxNTo0pYBnxulTYIrzqJu/kmiOXUbQtdWVsumPlMRts8
8FMC/pkiZ0zv+qjof0qypN2aBsR510SEBVYJR/vHmjoqoLnBuPeHgdIuyc9b4Y/cy94JTqU7AnT0
irGAY+9QTckwTw+mKrBmmyz3i86wjxP9zIIDk2MU1SEjl9rh+gjmjukUZVXQD2z68qsP7dDbDYrC
3dclXhFv8y4cWc6mkeG+R6bi+LJSA+5N6nzt1LfxVNTVcKlZRkfk9v0hhKFI+eiuTKEPPQ6h6e2I
zeYIrjGTr78jKdSaG8KitntkV8P/MxSRkm9jk1bF3qtNwvNGShjdoxeYShWhZbihn3m2fazH7Adi
avy8wMQMWxfhj3yewvtewh4tzRmFUwPoqFYirP031rytsaVNh5sXJOR9582bln9blWbffLpJ3d9J
PzExYpihzfHcFg9zbJWbIQh6KtMeWLple04v5lmg++x9tauanqhGn3k1VagIfE5dXeoIm4TbVhx1
W+hna2iawUOPz/slhUXwZqIU4NqFS2K7XUkYPXV/Lny3R1/Dqa7VWJNZNdQuoqIdbKSy3xNkU3LM
EaRoCQWPTTclAkF2sITIHqMsSR9A1EOKl0aIh3io94YY2IGXrDbUxAqn6bFAK6V/uCWlpnkayc2I
IeWYhl6+NQc6gKSZ6a2GHQIOKM5eyp6DQ0391x4Qo/r0Qu78qyZokktPVc9H2AvglWM1mXdq8nGF
tYkwgCVzPkKfXIo6dYX9qq7nV9vKnhOjws/hhRXGXyf9XFShVw/iC4d3IjNBFjhHuKf9yqsJeDY2
9u1A+x/zCCddkUCYVn0Uth/NrLfJHDcHEQ3OKq2Gm96hrzeDGrOz+5mNGkS38tCETnos2cCcKaYU
7yONcXdCFjwrrIGNQpJmR3y3ak0pvH7WjFX3Nhj9AyqnfTNQLH6XIegdCB27DxXoB5ClVYLzN0re
eUeBio+dfdOVc3bg6UI77exkn1QyesEC/JenuLHnS+22/W3eUvyXx4T5VyDJ5eOUtDkucSBeO8Me
47NPAgW7FQfQ1cAlccjGBpbX0tN0KrzQvu/8Tt9iEIy/sQ8ZyRFMAw536rjPrKjq5y7tBjgn0Ivo
90GnG2P1XjpT8tr0XnvTuiBkt2MnkxMy12ztRB6xG+OMciSZPezb2SQrBeJ619S9+wuTQU2EzJu+
jYlF37MyjnRG5MfWDc4ZevOGelpzNXBM3YoiPFqqupnchbGlbLZRTvcFb5xtFI3aBzNkcsORTXJM
UCHTxIXcWZE5bubRq39QYdLdmPUQ7zJnikGHs7hISre+A0c/Hcqmgx07DdNbByec/JnoyfTEwT0H
2u7bLCexhv+ab7hO2k1JDOgwZDjlkZmJuuRdyeIhbrI9bztXizHUOyXT6ss2vHZP0Tfq7xiQ7gfc
gb88b9oLA1phkbSZKESy0Il97Vq/AGiy6WPqpALdpOxVWVQkj2l/joL8UvWUDlilFb5Z8KHog1f1
brQnqjXMKTbP8PXNs2pTdWfAnXqYxh40C+YddVuWgja7bLzPIL9nuL35rHR0F21mR1H5FwwtYCRS
4CxdqckMfQ+abWcX566mhkPa3GqKrLgxPBdSSu2IJ+AErrU2W4MYBNUHn1EyjA2/tN+w0dFJctCT
rn+k2ExGk1ZMniVILzAQwKIScs84p+5r9M5n0RCeCmUr76x2AjPZ1ZC2YLvUL7ro1N0I3+Lc68r4
oI8ZgI4Qw2MWl3QrcPXI22IYpq+J5uAJa2ztHorCHU6omf0+0KK/69vGPlmZVez8uK5fB9fVl9Fl
QJycft7b8Rg98GSr3j3VlT/8tpC/pjhts5XHSE3Bevg1pGMCVWZWHJCr3QAz+GZi5b+hTrldGyU/
JyBfbRx94vDABXTGzJ77gs2QNbDg8GYjOWWRUzPeF+22lCxufTcn5+p6SQr0WGCjUX39jYCN522d
Msx/2GHo7wtyS2fkKv+m92E04WJqEJ78Aw1sFuWhFs83SgLb7K51THWf+Lk+p2Jqt52vy1NdGu0Z
oJvHEJMSJcskAySe1G++43qU9yjsB+BkoG9oe+geKlSiW7Tv6adpd0SsVBfzuFa8xjfIKMZzFLne
e42qsB9To3TYIFKkuty0K7JGM3iR1vTLe5mCao7NoOC2RPdV6mcTtl3wH3vZltfPBNtfUjbYrhbY
/3ospf+RmpTemLH94XS6ZCVfuE9+iL0TpcjG9aQcboOTdZnq2QTYWpyXN/BUE8ynKw3/F+rZRiW1
de78NiFOUNqrJgL+U5IseJEc2rcjmdVdTURubzC6QxbwgGt4i4cwBdvNVF1RjWHqB0lH1GcbNchE
7J7Q6oZePQmaXXfsKS3ANI14doMkcta5UTkXAiD021r9qB6ysKDyLeIhO5j2rR80ZBfBFpvnGqBI
C1n7pFrLB9pi1D+jDovfypgGAE5tTd2qQXWsBvWEaj/pC1yg6rI4cA8JpmS2/m6xnt2YMMswq3kf
iEZ+4yxgPY94opmFUel++bnRvee4H3dBWr3BEyKxm6gH9vI64fczMRtyTtEHi1se8a42iU5D1RhH
j8rLeE0ZIaYUadTzZ0wQFxQIROOT1QEfKXm8TUCx+Wg6muaz1L0EnE13IuZh3XkENXYDUl6ysaEv
UyTMTfjODrt6o+vmtTCb/L4fehZ6wWw6e553xQ7na7rJWqrMjVjIg1Vm/r0UcuSpION3DmieXhtk
nyk2Cw5dlQRwalKWfgQ2RHqE740Nl3qWy1BW0OsaZ8SAKs2S42uvpy3j9PDoNTgthhmV1jOn4p6i
4YHrxPYaPhxKfnHwjbaOk1rY1rmt+NJaYJGcVKm4sczhqccv8WKmZfZC/6a/c0I9O1jqamhPaatu
5tTjtEKA8WjCi4ThYrK3RATiCbby++AYdz2lxGNoJ6ekXRb9cS/ijiMmlI28tkL9085JoSpaittJ
+NXKrv1b0nQ4XVtgvlj56gfP0PbZcZrpTtWN2Cicj+s2rMdTVAzzNuTg/zYTdUkc7zn04mHTWYRT
Y1fwWzqnPJXieyzhMzXYbtZ14FFDLXMPXA6EOYpMKNeA2rapO0NvK3v+YGX0I5bGg1/Rc6Mimhyz
WcD5oId7TZ/psDdtw1mnuOZHRoSbOBPwoZLwhbcFrz7l6BS5YySwMw43RhbjDI9ZJ7rOu1jKy8Ye
mGaYptkmTX3EvzzjhYENDlFyqpBjbJK9kvI1apLsXdH5O5g/08mP+/tocqxXuylA2/gjhkrTo+xH
SMsCejfOyGX0sszlhFLn5HuJPZ5oa2K/T4Y17pOYxmE8DHsVuPIehEq6Jimangs+fh+Glv/D3pl1
t42c0fYXIQvz8MqZlKjBGiz7BUtS25inQmGqX393sTu5tjqxb+5zHpJ0r9gECYJA1XfO2WdrB178
WAHdPrRGvDDJ7s0zBvJsM5Lgp5lE8JgjlnHM2iDcLT2VyXB/PIJ0eLoI/yU3tGDzZC/y5dYz+XAo
B9tMyYp9At1Fa9Ke/eoHVeffuMx0RcMPNBKXhjvbc5yLkIP84uiN4w9iSRq7S5kNYXbMq55tnTEH
8UmokLs07Tr+gwuF9b1lLcV4YjCLP02VP5nxfjTfsb/928Fh1dom+CDHt6IPB1dZLfxFtdnRmhvx
rnJRX6N7prdhERWffv05P9r8+JzEYfiP3v1C0/1wqKzLcn9OKw7VMvlibhZCoamXpPn26+NYeif9
4YQ6bsCM2SJra/kfOzGKhpp3UQTJEVDOskuJLh79Yba3ZZ3Ju04URXQ9RqmZ8aVXr22QsKOeAOfd
0mquN9dxyrv79Vv6+1cc2BFTI/Q6IB+o4D9/xYMpw1SyyzgyNVRnsxJ0POW01q/IfVPXbCapeCeN
w/cMtfZ0Ofb/ICy/tc0Szfvha/obhOUK88TrzwgWTBD8lX8qrO4/vBAQLfZPTztkLVTOv0ZHlmn/
w/RcG7nUDbHPes6/JkgalPLPCRLIFVgsfOU2TR+W71r/zQSJbNrP1zWqakQyJnQs33NC2/c/+GS7
WIbcnmf/qrLbkHIHP7BoZrUIJHfroTdaiU+BRCc3sqJymvimqRckHOGZBoECJbk+H0rInXR/9L0P
hGlrqFm48SGMmYhidxwBWwVdqdh2pjCvg10lwARMN5Jq7BTXlx1wB6XoD0zdTvZl5V+Pbte/F7Qa
UIUVkNO2jQBfqx+w/YIquOu7ZNPaankwQqWsayUpclx3kVWT4tSIX7W3LUGtcD1bpbfOe6xDq0Aw
9DuUWFW7Ozy2xYPo4uhLXyqHVQGijcWQdszbK54ZKTmzJXoxHFKoHGLx1XbGxprt8RaZNTvautrS
uhdqQD1rXBJcGyNqpq+Q1lAssLrvWOIDVRMp1ol8tIGpNk5qhPBNDZrSVFUec5CjX/3e617s3iFF
ZjVZ9N5E4Xs5LzehKXIwCQUtyvxXfB4H37nNPKodqAWytjJ3ovVMXIk/40Td/ZDX6bQ2l8XcyImy
xRUiLk0aSK+M1N3YX1aT5Y2H2lDV3UCu+pmbJfFcsdBpwOb0PsL+eEJY0UE1qsoxTzLwPzCeyf7g
evDu8wIc85aJoXELdRJ2jOeLQ9/MFmkvWT+mKkDCDQcW0KSl1yMANfTUUNpn1xvtz0ZT9vS1dbZz
27jJsKEbg37HAJjHmFnqqpQeyeRscOldsOtha+hp+gRue+dMtPWwT54BKcad+mosVcuGrDT2kNPU
0U1t9Y6RLDjid24flLnEN4PRNdcNHQ7V3lXGcjsPyh8t6I+jK23aMv75v8SB3DE9G56Gw60zk+Qz
TXxj5NbilLdYUusTkZ+pbDaBjLs82gHLIW9hgYRjKURtpdqaKVSG9//dUf+fAruRHXKj+8+Oletm
oAn5Y2T3z7/1f+fx3Altcm7On0YTHoX/nMe7cPgD2GxUTFmOje/iXzdVx/mHaYc2BPsQY0vEav5f
N1k7/EcYEZDA7AKDATPvf3WTdT4sUiwLSxq2Faw1ZBsCfA4/P6mzRUwMhyxx9LBahZs8N6xPJpU1
FApm7a7p8hDWJ5PXt94I4scgjSCHVnV8MkQGUErQKxuUgXXdsKbdUy85ahdkSYwJh/lj2Fb4XdMW
bg9bt2htkRa6tWpj+JYLgr9zmpTPro3wyZAhY3vELaUxXViRFPeO9E0js1uJKRivVYY64JzzH4Z6
mH/DhvvwlOEMuC5hB55uoAhRTT4s03IsHEQr2vaIOXq+w0FCTcwyRGtbSv25eN8/XCL/Zvn7YQV6
OR7PNYp2eZoyWdFrpx+Wv7bBOIBtRHucDOGs5qR805r4Oos5B78+0oc4tj5S4NgYQ6geIAzzcaGt
EBUVftQS8xFpBRvDId5n6LRQ+7MH2Kfufknz+NOvD/pvPh5L0YCECxdTCHbw54+XmzY5SPzSx8HX
c3lDx856TFPeZpg98Pf//dE8F/u/a4UABDU17seTmUThlNVVDujanDx2RaJSO1B/+EiGMnr89bEs
vd74YZ2tzydIVg4SOFDgcKL9fLAZZnBKP0N27NK5xICRkj7ZdF3VbEJhYQ6inOF2IIByPfUFVVZl
INstTeS/2z/9/QxDoWNR7ZrIdQFj5J/fRolcs1QDHuduoD9ngzW1p1M7jh8jn+n+b07w368hz7S0
fzv0cMqxAvz5YIJohyOFn0NsUeq+CUW/kQa/YLgj9EEtfYaZIqgpIv7Ncf/dhwwoIURY8AlxmR/u
S0WSM+Hx2/yI/DJiI+fbnJxhmlZ1xgz411/sh2PpDSlem4jkF18v6umHY7mZMVljGrFHJoFC5HIJ
AK6aYrlKqDt++vWx9Gv9cA1djuVRZuFSMmi6nvXhy8sriaset/FRLWqyNg3+1lOZOeNf4cH/uM/9
4Ej88ziswiO2g/pytX/+3ga/7IXfzBmcc2/M8d/igF8xt8IbMTreQ5plFRls4tzwaIk80YxdJen5
15/1w7Wj3wOOLm50wBnpj/p47RAnKNCAJe9h7FkYWxScrxJlJOfYWapTk4QEMHxn+c39/HIKP5xi
m1sQqFaQkeyIP3ydY+LjR44DKLRQzD6L3K9OvuMuNy3r0b1wWmrDpdEwJZuWGX0vnoZlPE5ou39g
eOzEe4s38USJPTFnvXeI4SGdYpUb978+O//ufaIQsTQIWB0AqPzw0yo8J55UYBgH0wn8t2UZXLEe
qSLkK6JeyWdhTGhgteRGwBS0mYozvGomCA5NvcehaNwr8DzxEbKDc6OnjcGOCowmh6YTBeP+1+/1
71dtyMDEYW8Hh9P/207MRCAlGz9l8P9NRIICiFCB277/XRvm33+JMDz5ypgY6LnBx2djZjA4io0+
wyrcqPsoU4wM6qLxrlirew+//kwfb+dcnqEJINTm6eghNH9sGlqQp3rGrtzOac1GI4rHDZahYQ1P
oMDBhbrazvSFWMMcfDGqOtkzW5W/ObHWnz6Iny9XZoNmYAJN4YsOP0YuS9EaNr+M+BAMk1iOQWlz
M5XRzDA/GVp1z3bPfPPSGOYzSHL2Qm2aJ/wzWLcVvbveFQXU8SkahuUO45Q9MO/MW7Hu6P6hWaKo
1LlMeyzBYJ0/qdKJv48E75+ZRakzjmCGjYxmfe3vKjASht7VKExuuHiy7E+XeZyftjg1gAVcpwy+
hw09RQYVHpO6X5LYGVYI77SaCVO+lvFivimDZRybc+Ap0VzH36vQ8NpTXXW43Go8wwfAH4zgc3z5
NBcEQq8RGkhuq7qj4S2FnfZeD5XzNDFQpXs1HiuqIcDefS9H6U6bSkISADedp2d4FxVl79xaLDFm
b0PKzbvpE+87WcjQBvvAshEpwqQ1aMqiZED38N395Joshqgs7/8IKZXb1nkXfAm7SYSfMCJyvfHr
TygWpFuPbBviAvzKnnun2Q/BFwWVYIP2l5wD/Xd7ohmgXjy6Crps6jGDsg18jBpnOfOcKZ+7bplu
L6c39idJm2Rq3rcOdgZ4/hTLHWMr8VH0gBaeCzhXdESoNCcbeblbQU+8ElJxhwqt2fhaNwVXZGPO
FqWIpUU3bUb54mqBSN+vhWmmj1QjuJ8HYdIAZCdmfacxZ9r5x+ug6KRnYGp0sndB9ibMiFKlWIgl
geoclWrFxMd7gCDiPIX1KOyVYXNuK8fO3sqkQu7GCfpKMIo6eX409L/FWaXuvYlo1loWYr4zx26m
hI/d6yZwrewrLXvcmkjpQ8w0IS86+jqsNIQ2HHCGrpc0lBkaNjr6xqoataPQnmspqHDtJNOCYSdm
67WsZD+q+8oziDprKOFmSHFCrHM+ALnFfFLItVxgWwgT7WuqZX8oh1y9lJNjEorxvR8GmmJuABQY
j8zOOWFm4i7nxGB4j6i3jRTRMoZC8y1aTLeD0WhBpKWuqLsMyY1G3CdMcY6mnqMT93XX2LKzja+n
7JZTq9OAm+bg6Bl8IoNto6fynZ7PL3pSDwwsuK1UsC/0FL+rMReZerIf6hk/5hAs50z9sTA6G1Mr
AbbWBCytDkRaJ4Anh2TAWbWfI2SETOsJuYWRRSsMmN4bilRQHVJjAL+hlQjKsRBotTpBW0EJ0w7F
wtbahUTEEKSkzzBpbgX6zIrRybwZtebBA8fZeV325FNQul20MlIikZhD4a1brZoUUUUhvFZSUuwV
DEpQV7Io/dQjt4Ble221/pIbFeXyPs5iW6szhhm+dJr6wCioLdfLTL8naFP7a4Wwg8/Igmec3aRa
86Fn4nEc46umDpIXyfhsm7oLClFZcQN29RqpspcbP3OcM3CR7t7Kyv5kaJ1JKf+6CLoF7cn9S4ri
JoIwhXu8PSxWA0KzjscYfqlWsSx8ZbSwYhW4HrySN9SULorXuNjqyVOus5unktYVOdrRlbSs7paF
kptuJl9HvTH0PAlQe0+E7KaH5aKyNT2NZCuq6pdzEShHg/CCnVvQ6pZXUNPm0qflgzpfDsoq+iwS
81PoTdOnYFqWraOGYaufPzieLxJg1nbVXS+JsQX80sojIXuWAnYBFFQgISYFWmJd1MiK/kVhdOsJ
k3PMEyFIouDQ5mx9GFcVm0rLkzhh3D26L5qlaO3qtjflc1AqWqWIht+4F5UzgUmVb+RF/SSFj9da
S6K1FkdNsIU7PxiSzzJPpisHDVVqMTWngQpMD3VDX518pkDCuyivoxZh60ikJ4y+KLO2FmnVWHFh
5qwd2CKUxn25iGBbLYI+BARes8KQP7h1+F3ipiCvUFv2o115wef5og+bWiqmkYzcQjOwHqMH8NAq
hYfC6HwgxsjM9L1SraylZ3bQ0SGaLfTo1hrEtxY7ybad8uXUSeccaAE7umjZbmRdk3ykulML3UNQ
Inlf1O+YLlc2/1oTt7Q8bmS0O1myjE58qUCGPCIvPIRR1GmBc9/ni8wOiOo4d3W/CRs6E5CCiLRq
XX6JE28/abHe17I9uCb3qQCqdZfI3oHaY+XHOEfo5wxmGwf4YTfG1n7UdgAjqs8+44N1XEX2XdKV
1Hx2gXMdaSOBaKk4jL3O2lTh1OxL7TcoFd6uQYMaudF067HXxoTwYlIotF8hxZOD7DQRZk76GEgi
ZoSbQXscTO12YAjf+Kv2YoJYLoaILB/LfVnUwRev8BniaOcEhu2woZnCLdFdsVZItuPXxIcGBuHa
eeFcXBgQGHimu9EkdJbOu2HHzliZmSobAKs5ldrSIUfZnqe8Ku9a35O3YT/PB6fr02idYQiptDNk
0h4R0BjhVaN9I/nAbNdNxuqtwGJI31QbdZ9dokQ7X7tOoosBpdVeFOg8zJIo2XsO+vZrxUtvRdcQ
eI08RdNLH6vx1cTdBFxKu1ySVhteQu196dKabogcOBlVRdnabOBHeEO2LSr7fTIimseQ1ojvRE6/
rZNkORM4b94Cqx5Pas7J50Y8A4kMqv2i/ThExeWdZY79Wy4K7tldyVODm4AoEonliqod70maQx30
74TbQnqZ3HpOv6cGYCqZ9WXKD1vWbJOk8b3z0/o8e619k03e8ARBenxzRRZ+SYYI3qgmoMEKpZvL
47FH+Cuo1kxE6oPhu8sJQgB098ofPy8SY72JSZTszgi3Le901n4qrDWrKBAd9hJsZNkx1bC7mHxU
OTu8Kzkf3Do3z+6UlZhMJp4ZhK+Xal0Ogw+dvWjSYUV/2nywsFydLAGzbSNdu0l5bNGoEjq5TZGg
ZxO5imYeIxbToVUBIg/Sb6+Mx6yMTMRnGiZaHgp7x2zlqVXZ8N6yN9J5XvqQ6R383okw+xrb+lJm
ooTCHbQ2ZgBbzAffdOLnxbOdV8Nuje82sJJrOsOTR69WOVWgvOzsztGTVWfjyh488TVu3YzlpBmt
YUY8sTDG9BP7ENmK7pPvPCdQBiBec3vFSslFVT2bXm2uTGrGgnEuVnlQqzW61Y5ZPk0kNUZ/UjDV
amZxsgmClHKNWhDQYI+N/95t1tGcvRWlndZrg30yMDbZ8KhMDmga9m7wp2+glqM9e3l33RFz3RVk
GtdF5Z/svqLMFN/FqvKGHQXWyZqMhbEJYi5nM58tbIMV5TMW8TdeOG2GcG8vXbGiprjcAwicHzqf
Bj08m8k5r8fvRkswtlOUYfrjaJ/wBJjbnmkWPsulPEQm4wF7HomCtWLYt6k03wpJGoY9Pk8dFkIn
cG8uWMWsoxVdEraSc35dWPO+oC2Meuh0XrOp9tF75tsJkA4c6tk/eIISKbMacWh1LXUuIWYjloJ3
s9Xj6C2xJYWy/yaF0Wxbo1F7y880vzD6Khaj2omlpUa4ZXagiOqC3qMtwXjNfHeHcr2wToluILyd
KqP7MlXqdijiEzmIp1bEZ265DIxIb1z5Qn3Pu+QZ9/unwK73LatpKPZUlZqZrtBmSBlIemQ9vMpK
aDnIsLynRveTmo39NkcWCysj4Saf2sfSFxIfo7nLhxZmRjAR5PHfq5GqNLtiqr3yDHYEyTRgsnTU
+4xD0M/pi++CMpvWS7Qkn03UHGp3RIiXUJDWXpaFSFbm7C21HbvsZR5n0Mkyvfa6JzMch8cu7KJt
2mcPgZOkh2CKijVGneHFsEW4nen5OYzsYa6HQUCSpc+Rn/linjwnC1783q2JQHc+HYPpJI5Z5zMe
nXK9nQiidN43JJe2cF7x30PJUdeAwA2xS6v5k0dvwR9E6eA8G23JQGdVRH1o7m1tCLyC10AnKeSu
cb4rbaFfz+6K/JXEpz8xuIBudEzIIEUAI4pWrJhqujm1QfRo7GjzImdYsB46BM4QGDeSHFa26TE/
AkSPGJr6/cSWkxZebCA2Je5JEX/vY58fIEdFYvDIGQqWImykNnbYsC1KuOwHmqtj2gMSrWmQiIy/
DAkbhBhT2A7+sQeXTs03Hc+457CLl7NB0+MarqWxlUvnmze54WXjVkYL244h4LY09blDW7renVCb
O37LlT3d5v4CVtciImAlojilxRR/SSqDIXfiBtYnq/coDfcEOxGYAeYbnZS+h8941FveSDbLOvXa
npKPkaVDafjmvrUccWRtz0vTO2eAVGSDDlAAKNTFVGbCN/3ql5W9yQTLv5WbtneegHOK5fYI6pyS
dB75R7voeZD2TnxyUo+hADLyORwCZgRaqbkcb2xdY7vAOjnGvoNmQxvk3gzc6uXyR6gwBcjnY8Np
gjzaB56nDrZTtK99RVHJehY2U4LQmW4nxbLHYLOJ1qNq/yEqOJkoyx4FvLLbXQbFdOQio8xNuBkK
5sYl7m3ad7I02hsRb7FKp+LkK0kkofL6z00m+QBZzityH1H3PYOXOw+T1ks1mHzrdWHynrHlHoVX
z3fFzHpXEXI4qGJQZ8zzi6Syls/l0rPy2Hps+7oxbZu1t+TdnqUae/thKAOxGYt4KuiGYyrC8JKb
AV1ZECEwDTTu6HXHIjariuvfVMZ11CTtK8O/bG8WORPFUF1FQvQESstIMpLBpACLOVHNToLRp+m9
k+aNZ03eVZMrFDLlMbyKVXG6XHdGRmBkzPkGHAXwkM4RdZ/i3WKbRIsc7y8lVG2AO2Aowjbrvhz0
OSkHVDaLf+W7mm+aYOS0MaRc6+rPs11b9R4ungSuh9cmoE/hlkRuuGnwfO98lysAVy2vHY36Bcvc
f8A9aFCaMoYbNG/m+QHRgbkOzJfK5K/AzBDHoNb/byM5W5Y/c8FaTrCcR15oC5Io8ujbM8yXlBJV
OqEwaO+znus+NVheW1Qe8ovUG34a3eLvynIZKuVcTY7iRSnhaF4ZJdIxz+N8fJI2gn1kTfFpTOPm
NcbbTidEyk/HSPkJu86ANjnJ+BS3VvNaBD2hg242HDjCY2kSWytj6xObAz5hDdRMN78lBStgAjr7
qM7sa/Yt4rOM9OmtiMmchobTNPaN/WkqJCRY/YO1+yL9oyKY9AqHnkPPQz+eSrnER8nIlZaQ0Ohf
icHA42YiJzv+XiRoAuTm+zZ4/bhOMZKuWtm+12YYkd2OyZ2PWJtMybcjZcyPfeYXGA8kJXpKGPdS
jHKbNP5ydhiBn9tqjL+ICfraWvnKuioT27qtHT/GR+nwziU7H29TczvExOgx/EAWJUSlr4IJb8y1
13qMFLD10BcbgqMiXDBwlQTKfMPX2RI3DQ2qLtKW33QjvHjTsDuFWcX9MXI5U9AljUdtf/4exC0f
OJL6GhQmNZKB18anjFafmHXAog5GMISbIAww3IZ+On4LffbJpGSs+aWncvDrPIaoUD0LcsEotU22
KcsKnoxw76+tfqxv0kkOj5k5hX+0RKu+Z80M785Ly4Vya55MbkbSYPGCBc862erjGHXxl9z38Af2
gtDzJmgYcG/KNmuW7WUk/D/r2O+sY1GobVz/2ehwfs3qbz+GDtF19N/4y+TgY/xyfErwHFv3dHkR
+sFfJofAAkzO8wN0ooUZUCPL/9ndReMXtkge0DAzQgdH5r88DpA7cEVgRENGjhAEsD984Cv+irf4
UVRATWDDzOugRcFb9D/oQQtGRUcu2kEQwx7aesuZeOwPZ+P3mj5aHiYPj7YWxBzwkBfi4w+aPhKS
XhxG6jDGDt0KIa54KpZ9Tum/zvn/x1H0B/3hKOT959lLOUpQf+2Nr838TXq/sQz8/Vz9/EE+yJNB
1rhs3TnEoO4D837JNp16+/WnsMyL8eBHySMMyYW6iDw2V4ZlfTSd9KUBq3zsxMEzavHeIP9OW24I
9pZ1rTp4MbB2bGTcPcuBR3RvDru5d+YtbAFrTwho2mPvF892qhyLQhOiAUIG97ZXjd6Gteh0HQk/
Y3cgzI0j55ESqTh+gNqk45PVkD8SBJghHAX5Ve+PjNcbhgVhi/M57MG0W+NhoCqLKBIZLR5o/qYw
gvRctu0C6HtoVn4mGjYUA8sBswyuTPiY6ENwIFapt6RnszN87t8l7D+TwSihTqjISTXMcLDpAgLS
OFwP1LM8UcNQbtI2pb006N59uwrQGisSHUY3bvpAYRaz+2v8/fJprhf3fsK2uDeYWW0bR+Qsc4AF
lIPl7voixAk5t9Y5ZIe/pTp5Xs3s4z45AT5ulwfCdaDyZduo0Cb8R23QOYbQf2gYDqyTZkjv43yc
3iMJg5rgH5W6fgzlIRhhWRqZ+jbVfvyStjg5NvR/qyfESc/ZTMr6JsRslGtkNPnd6Fx65ua8lM+R
nYUpNgzp3o+jyQvpE4yL49ywTZcrdBmo9IvnA7KLJe04zDlWmS5rjsmVw1ShFZaRjQxgZuXGTZ64
32QPR2ta5PBHruYnV9nfIjg1hBGBK7iDkb1Ikk1Hc2HwS2ams/b15H7TK+JolU6dOuQdbMoccW9m
20DZ12DyetXM+8jnoDhVkdc/ZzoATIFscFWFQ8oTeYq3jifAecLQAshAEXFSO+MmEq3YwQE09wAY
FUMhkpjriM7ebUg/CwvxMkxOHkP7A5spDmArf911udzT3Vccci8fH4pGDQ8SuAB7zajnwgAaTfQG
IhmFrsUJWRteM3ms7YhyfBtGnM5VR4v2pmKWu7G5d97IKcrzY45Ms2tLjIeU8WQ0yw2C1RAAxwRx
LjMf8noo5hU0cO/WLq18nyaJubdcEb/FUHFA59hGfGNPETNmQqzBsHKtmqooBn23RIPtzZKQ5YM1
5J6WVnTXnaE3N5Uaj37U+nex4Rh7YHIOyb8quZ5cj5rbjvURtD+Qad5oor4wgDh2ghTaMMzQIXDW
xm8SBRLy6NTIlWMMxr5BDvru5kX4nfGWXPdgsa8ESfW3NDKtLTEcFxQ/JVFbo5dk1/Cjcj5iaBwb
S81/lGg1+bof53KbJmiVVm8th4q+i2uKX9xH9g5qGy8hwVEH7sQ+JL+790BZvoR2PAKP9NJ7s+rM
wwgmwt+4w8yyPshGBrVMOd+tAhROR3v2zeDM06twSBHWQxLdgpd0HtkEoCmB4CQd2lne1WQny50z
sjFMWhHe5ZmoX5fUm+7Fssx3c57Km5mA4bU1s5wGTuNdFS27MKvzxjVgBf+hBXy4kZhD4N0zqVvD
DOAAnaVvXqVNKY9QJsEX2PhFsCJl523Q/xsotZP53c18Wa3SskkfOjzDf3jK7w/UIvXEiap+z6WB
eEl5x65d2n4vmwm2f9+SHOOpAr7PdDsicj6UxbTp0kfFii9ZURPPa3pxSvwuwvKMpKhOvNvk0bYa
dVqKpbtCO1jWpRdn3Tr3ayqDvSqPjgQ/qKCHn4MimERHr4/YI7GXgEGhablpkYHX8alsXjMlZJsb
mXILCl4c/9xVpl247IDGGdsgHmKwrZQ/rym34jzMjZpXNruku7oU3RuoDcltbCzuSwAhdK+TpJXc
Bb5SnaW2zRgEB2jg5P5NNl82rpOry55parIyXFFQxua2aKw3oKoIjiVr9++kgMrnpYfZjmmIDa/e
Ytm178GFYm+Ea6RiGOUFeheMo5HWLLkdQ2IYW67hS4MGUWwr0cqMPiTaH5MVpjDjelhs1u5OqQdr
hew/B7PsN6x9+aOucIwtAeTlfNnO231if2IqzNLXTZvnMauqvYyGes+OPCagY5kQmTVfpmOMac56
sd8Mr4Tb5TEM/LAA3En7eBgX5gH8I/ndRYw3EUNndqspfBhhRdnZL6BuWgad1SvUsvnQMNu3VyHD
iKMAlE/hdjhWJ0hW7AUC2toHPSNXB1m3vGFz9tWBdnP/wSJR/XJRajNXT2Yudk6vDet9MPlsXlQ7
cFhgIvFpViF5SMGGFl6f8UjBHZYuY+arDx0c803AGGQonfSPy46w0LvVSvjeVQwhik0KJd/QcokW
d7ER7lmNiqPTGsXzFIHmreuOOUTnG1uPXgg0ECYLyWV+pB92fYQCYuQE9CafaY9jsXVqIuSYlJnS
nUN14atVdXQ6tlzgMCCLk+KKXmPiAsxDJulbzjP8iO5Lyr3w1TMXUnLnp0ZyK/MhotMQGcd3MY9m
AshCKBz/RbIglStSkjHFrXWy/Lnzs2NjvpOyUPfKMMdvYx0bT5VufVOS2P8mNPy/vqdCzvH3xeTN
zq4z7Uy3tW6YhxiPCeyWO9ilKAuljTXdm7Mv9dCH91EzUhcJEPqzMyzu51EY7ufca5cbnlT+Lu1S
Y7NkmbFhtsAMkTrSs0oM8Yn+rXprC9ID1NrMN5ezLj2U+aYPw1tbNzjUNcltQphXnkBD7Rqs9PWg
pnXDhbibqRW4CtBQtnWUy2O1SGfb0jHCuMikBRU673Ia2EffxqGVHJH8kV0u17IKLVw+hkuwn/3G
lYKpfxP0dbxFxkgA8MuRmgGvLm7NLq+OAB/8lwhyxF7GWOtoWuBhSAcuX7/CsFz0YEasjgFYMkUO
KbuFPb2nLD2WwPJQgCLgprAc7TaubwOhFNXtHvx+FO/lmSJSj5JaBRZNgdxh6EZoiqxSTu1MkN/S
rACW02H45Q4VM8RJAfEOJuaKop1vu6Dn0U1/G4wyMp2YelUVFBuyHjH9a6A3tjybxmMkkClXsdsj
gMmyttZ1UDePA0603cANhzUQgtCV5drytmNsyNjTH3FFM8BZJqq8yD9OO+y+xkIrT2089qbJDjus
RlbMLuS/cmQKaCY9P03pUXuvLt7McOyY+LcjUwirLp9NRq3bqmUy5USZ9XYxQ7gVArc7TeYbDRkM
UOaM5LHhas8QqvE2wx2KyoXfh4xZcPInd9mGchGA1GxGJc4yYpSpIh98pxxx8qxqehXvTR85BMBq
yewo5l8eXaNLyN4z2bkepAHxiz96lzsgV6nt6eJDT2PMPjMddYSd6gO7yPb6E90G6UxOMvLSGwt0
SL8esurBnguxRbuut6pNjT10Bkn7oLfYX5d6CXOeDd0D/CbMckVmXKGY3Q3tEhCvRIeYcuNb2JGF
sdz6hYQ4WVPaE6/5GMR5zYY7p5f0YheGYto2jGH2cYxuRJ2hvML8I7CHdWawZYWYIlR5QBTT5c5m
FrEuer96D2rjnZnf7Ux8ZmfPU6XXbd0RtC3JX5U9Tk2q1iI0ErL9lLNIY1xjSIVQgI6PDha+GDWu
d5I0Depc38UbaC8AIx0EBzOUaOxeS5VU0PJ5wSi7rKpsn9rEFomwpa29TpN1Qb/M1s9KnJ2NMw5k
afL0azKM3qEgdkQB7DCTJA9V89Dii1cglTFErSo7vUpzv72rIVW8GElRr3iqV4BtW8S4McAhZmGT
2ZRhWxyHcVEnO4uKPf02w8FIIeVvaLZ379xQqLs88cVDC/RsiwMgQP+bRbXxFUgAYFUa7JGm+5IW
pt3YFWzJzTI7gc1fGLBLmqmFqq4s2IDMdUsvEpupSZwJiWiYi+Kqr99Y3oMh8evwbEWDNNfC9pr7
scvJUtnNMN3FammOcmHKnBtpv5Mhlgi7qmjlK6DmgNgVfIsb0MFvLiiDaT3CNbx1LZnf155sdgOR
iC++YH21mq3UvlnCSH6Bth+cCgDbn+MlMGOwOIPzbOonpG9VLSPvMD3MdT1cpVnoEr/t5WfA8N4B
vNl0gvk5Xk3GUrxLNydon1p8uZSYx3dj0FZ/VD0EydG33FfElAYqNFD/k0US6FpIxuk+eQGGnSN0
BSb7xJEWQ7pPTh1UW/R9yBzUEqU3jbF8K8YgfLGbAJpBpOidTkq1w6yVr3OQHDD+IdGsRVqh2A7G
TJBuEdzJ8jI/0MVM97UfQBUpedqeFnYV2EgdRUArpL0cggAU5Eci0RQ7EbpLuMuvGNyEcHXQrQqr
/Syc3KEmkbkuqnHQQWNnZbxvIr96bIqquZaqtI9CoOCynq/wRwCXLtpwoJC5n4zqwHbJN74tssQx
MgHyswY/fJYGbVzsO8M9u5hpZRtZ/MQ0VF7zUCzvWCrmr7PlNE95V3Qv7UB79741PESqLO6yAkC+
7oahz8lmMyXre9expnp9mVEWwrdHCNlTfhrt4VsyhWh4jHeuZ2LHVw4r2/e6pQNmAc268Y3iRjUj
aP3eMcq9xHIE1i9vrouR4l/sk628QcVPbnIWQ8Ck/g97Z7YdN65k0S9iLRLg+JojNVizJVsvXPIg
zhM48+t709XVbaWyle3q1364dWvdumUkQQAMRMTZJ0uaretaNQ0/YGwaBaaQ/f8DHCBUR75p3qoD
G021tJ3PcbTpblLEFBsTccHjqBrJhwsxnVHkwW1TyfKb1KpnM2mGZ7qi7ueOfq6dQ951o5Fy3Sf1
zMleaRLsymK36zk4bdAfpu4sCESAUHDitKNO3819j90wKx5oeWnuI0SLWG1j77VKVYdWDTccH2eo
8BspaJxCOQlXltRwighH54GrDt8TOhSfgxzPpCr0nszRHC70yhB7/hRB03zd3pux+cPJXHXdl+2E
qiXosUGn+YV5m5JPHta/+145zBgIwj1OGRBWNI9JkYHz5PSR+RD3JbYPXcyGVR7og4KYaopwU7ew
dm1lJG64gzxyIKfXYzXb5zUtZqt2aO1tlRXBS+ml8zojMY7ptEyubIzg0JRr3GKEIrqFdFKvw34o
7grsHYhwtds8z1uQUFN+G8SafePUYHzsxBZXRtTLVyMESlkmQ7VVXRyeB7BSrwtrjC4zK7XuTTTq
BZ2MMzjcr0mBPDFKm33OcbvtKwk/vx312yDobCCfdBWXbVruJ4Dr9y0n7qobIbp7Xq/vVdY9hB2+
TqOj2+cyLKd9O6jnyCscPwkjvlgEghgHO5qfS6+/JJRzzgeTpo0mrFPi37J47dqkj6FRVN8kzb9f
G7ft6AII6TT9VupJol8YVRdcuEOQbMiWDCy2Rjx0QhunteYJy7uKMxWKdVnU9biSqqysXV2MM1ez
SFFen1T2UOTQF3Jr8vZRvHTzk8J6oA3y5zjSZKijZ6QeLRV4pOG7Y3FrsDKRrwmquCTVdBTMIGXO
8tgzFjCur9GYcs7+t6Bx2o85HTVrM4DIS1SYbUh3fG9ETCUX7SRtDnxfp2Hwu9F+cbiCjDhYW0q/
JYaCM+SQJtI61/huetlwYZaW3Nq1JJGSArcNA8PvPS14jWxp3aALFrfN6L3Wo6k9grFoPgvhqGhj
NWVNfUyNwaZxgbNqhVXudW/stiKuiw3yX4gYNCWfECosudS3WVAEfI5lo+bzDFcc6nhsnCGKHsKQ
P5jk73qNZFxclazJes99PD/Raf4us+suo3kGTfzgrgEBvk0eO6M1Eic5yp/KkCItfdKrOHfGbRZW
2ebjDO+xoZCb4RBnCQtd3YFOSm/sivSjwYNFbvgwJiafjKQ3PuktmN6PhzqUmOCoirIN2R6CdY8R
D/LVRgo2C4CO8gtVdJdp1qa+rcAnBSzeVR2O+R5M5/SnSXIGFYY0JHk4C/3GwaBWHCD8xuzQn1Jm
UdCLtrIVKTvupOaJ5zuU8SzPx4amhOEgFzTfoR04/Oeq0pSP47cMVlmgJRxubnKWCjKamKLVN9Vk
kEHM5uhTl43jifGXVXG4RoXEcBYl6lKjOVg1U2hWkZ6Gje/mGgn4gge06+Hzxy9xWQ+Hg0jBwlx0
bUgyxNulORp8LlpPKL9tSd06Q0QUEToyuMqEPvvzBPy470Drloog+eOhj60fKZAq6h7FG2Opaf1e
UvEsczTAK6klSTLRg2YBek2WRLCj6fgw0mtjgY7EV/njYY9tfWnqxOa8WfB8lL5+H1Y2nl06McM6
dZKdG3n/GRzw7Ic2q9ZzWL8fD3dsQyIURlsDdMVFa/x2uFDVukE/EMM1rfVQi3rP5R97FODhJ06Z
d6KaZcHikyZMbuAcNPrhhM7zf75Le+6G782vtTkF3Y+xZW1qOMail6DfxXZn/SXCptpvB1LxHz/u
sUWLobHt2KZEg/pu0ziyndECKPryQ/MWJiTZ/JAj9uNRjk0qr3ApX+kUPg/VtSaalM7MOXp+nQI9
DpNr/N1HSONgsD4e6tgDmTQOYH1AVh6R4tv3l44LhAzbJX8YapyUhvLZdsvn/9sYB4dabEEi4EMN
DlK02DGrvenmpxRvy8s/3OisPyy7WIqW825xeIk7KNEqvyJ2/RR2ujgXQDswXx7iL5HGCUOLkr7g
jvFVknT7IeA7daK933oSUTIlFPafR+ri4EQzrYr2wdIDuG8AH2rxAlsPRlpfZlpC50/lFZs/nVfG
w5MbrK6FFvtw79Vcq9wJ0Y+fFyMBij3dYuflnAgl3q9FSQ0d3C+pXUGj7MEG90Jot1hc1z6gaqzW
qjJeoym4dBJqGR8/zpGReAjXgqVmoGtyDpaJ14DNnSa39Dna6FrSmgtsqx8qlTx+PM6R12Q4ptAR
zC3R0S+r8d9q3XaVp9JTTunPsb5V2YvmZuskLZaGq795Qf+jUva956GLweJvQx2EK+So7EW5gVSo
90jcF2a4whf7b4tiJFl9MX+eLOIxzCYDtamxVdjoQFq+2lxZt+0s2m1C9XcvGtJouZIkwHOThi/L
TarzVuKGHg7R/CnIuAeadSFpFqVaxL2q3WYCz+xzp8/Gq6HsyGBP6HbXpNlgmNrxfOJBwe8cbj++
4NT1dDaAgXbl4GwGk69BLO6Y0yZqn7y80K+M3r2bbDt+yecOgmaWUT/N6ERC675zgPdRs7bPFk5c
bFGZNeoqpZn4cx5wMWrtiDb//K4a3E9zQGIpL9N629AkvqpjHDeg20r6MIeSHq0eAwUt0br1aJam
T2172LQtGj3GSTak8JzL1KSXIUmxDRo5rzdeOKxnJxw3+FdnHrMlMG3y5kb/5iyNXX+81gR6fjo4
+GYR8i9Bwm9rLcj7muhjYl4SDCR6w5NnvPXRDxNFkzxG7oP/8YDvAx4pkSibFgoeCB6HAQ+ahL4f
qrz0PbfFpy4u820dqvbSllW7D9ywvYxIvT7gNxhefDzyke1LNKcv/qb0rLy7c6hw6rWos8FaxtP0
pbdxxK2p9zwgVE9+fjzUkYekwYPTiFwH/zkMHamLct+cusLPe0VVBEGHIl2LXQO8TXVmN2nsrhsK
7GCABEn7jwc/8pzEVTjyQK1ikg+l5w7uyKSdisJvgjLe10PxEC5abzeZ1B+HAeZySBkIeLleWYf4
EHJATYhwFHi06z5NUzFshDvi+ZFJ+cfLlHCDhikao7h9vNOLV/h+dmHfZfQVdMNmtkm8yuR6GCx7
R+Lpx59OoKlLHkyAkqeKfPjZAgFeFWZW81hWLn3kvEVJDZGaTpPJ9BTR4v1hz2CENoQGFgXtw89X
TW9IZHc5T6aZD5HUnpCn/UhG+UBD4IkYZNnLb0MQhuJaavNonPmHVHocbeKp0GjEQJa4leRKvdLC
tD3rZ7weUfNk4lQ0enxE+D+0sS2b7vDzYlaOiyA59WujP0+96qWcjAep0ppuXzvD3VVc/vmrI/Be
0GlALaj2vj3OLGgrqG+d1Ne67nzKeh9GKPZA+olh3gelYA1RrAM2AjAhDhMKvauPccwf7feaWATh
WO1VI1/Ejx/m/SnCKIZOsAHKwX4n0kchM+LBY6S+kmS0yPTQU9q9OoV9m9QtBXV3XsupPHFKLhC8
d6tkOTjob7cgMxyiGXBkQQEQkUzwLHTsQ+aRhiuqlDZzjyr9XFDEhkKNzACCMKbrmNlWlL10Z9+O
dXiWUUfeYVT0ME9WfUcjLnSBqiI4WMICoNHWBW1x9mdPAHlAEWid+PVHX8zieEYxEM3Q4YuhJSFa
IM2ZT3a62CaTl5xrI3nOj1/M+xOWF7Pw+TzDE7Q/HoScuVnzGQnLzC9aB0+/svf11HhwnfZU1HLs
VeAgT1cl4AnusAer2clkUdWQ0MVYSRpZguhstPVx9/HTHDuB4BWShgM0SLJjmdPfQoAZbNEYdlpK
8xCKlt7hM4UAkJ76JvtGv/6fR9HcGWkT5ZOxMJIOb6ho3218SNmiUxr8WOZOxfZtroKnj5/q2OYB
xmg7tORyMThcxmODXdlcsnmy2HJhMRuU2ALrB8WWcqdCy/0+ZBB2yBY2Jz5Vx868XwBIEkdHLj2k
TvVImn3qh9jptoWGgiLcVcljlcz3bMQTox1b8Fx7BIudm+W7JBkwBFpIkS77VVil+9y2nNtBoMr8
eDLf8VrgH+lMoiP4HEnanA/OVa8TY2eRcvfdbtAf40gvd/ig0Y+WyD6jNucMnxPDLddd2fbX9VSk
V1bmyH3k0tM5I2KjsIwzkFGjMUefQT9G1yWnbrfG0Zl3uGGzM2GZHQY+Kmh0a8hzvjajSZmgrV+M
1oNUKN3mLHbcJ3zZqrWD8dVlVsj4MR365izwymfMMFAeLOrLITfPyCJ5Kxt/FTDKPMfHE3lkr1HT
JgR1HAlb4PCDmDn8hngk3B6K+Uc1G+1Or2imDLADKaeXj8c6Mh3Grx5ja0nUEnW/3dcC+oQO85HQ
PjB+6CQcNrmlvzQTzkmOVyzeTXZ7IsI4sukMg4odEQ1frHchdq+yaVRhyeMl1pcoDqFx0LVDHUPN
K4k683OthnpDN0bv//mzwijDNIDIxpCHJ6UJKjNWblP63NWu0PgpstLZLdl4bCXT8HFyrfBE7Hvs
TRKykQbAhMjjKDuYXZtqY2PWpa/pYb3GPZquhEK2twPQAz+3uUh//IRHvjk8IDEUXGXytb926G+n
dB4oEzQ9Uzv2IZULUw0bvS7rjaQj9t8M5aF+d20CRnBdbx+tckzI8AVXNMMrixtswlFrOq19EXeG
ceL4OrZGoWGzPPEZWvLBb4fqaYkrZjIDfpN3D1A9flpW/QDMU8Far29dRO1/fDniAEN0IQCRUT45
3IDGSK1NNHPhz2Kmx88Z7lSnNhV5gBMDHTmYSanrwL7JPCPjWN7nb++rmlHr6XhF+FloPYUj1kpz
/XBiSUj+jIOA/s0Yh6eyhhGoaTIGDf3GCg+O6hxEjXUnOhuITDY0zKKONGpQFbQxaO/loHBmtqjV
dpgOk/zr6IYsYiq9JgZpmjQMgA2ooWPZqnPM/aJb4eElWkwotIJKL/Z5Q3MWt9tpTRtscBZZLkUK
fUSsaCw0o4Ty/d3s5TRbFQY8jTJv1F7vofpygRrDa6yGiQ7LRRyOk/11NDrRHirwdJYhGL3qZZR/
6jXV+27qPcRl2qyZ4XSXkytSq4hGQZ/mRCi6w1xtsZGxaBZOByyzZAzlKOl2H0/vsbVpGmC8WSfg
0g/PT9AndTvZrE3ahF/qsX1xo+ralNpO5iWi2qH8F9uOmJtgj/Q9BaGDvWBFU1HLcCp8zOaXnNPV
INKzoS1OBK/vy2oL8ZTCFrlM0nTewTAARyJ40B5On3p6i9+aomfQ/V6nnylCf6IhZd1Z4jmEDf/x
bB76BJuEEIxLlpYZ5XJ9GJB5FRisarDIiZTT/CXC7nPlKlO7ReiiZ1t6Zrjj1FYOjyDt601W0CQI
1IKDvBb9mUWXvwVF/UzqnbYzWrNYBzSGsuCqPfVOKthe8s0yei7qI62AIGnCjdcaNrkXZ96ERnAv
UnT87mzh9dlipoKqEHlewu8B/VD9RPNh3ID/x359XMx+LIP/PZ+tddS0ydaBXfBYY+Jx4lUcO9Nt
ALRQbkkzAMt/e0bEemPlRYrpKgCxierSahr0fWq0/YmVdews+m2cw8Cor3r8dMFe+a61eH2Tb1jn
UbT9+AUf+yDa0PqoK1Bvg0r69mH0WlRlDbbJp+jkrqdFsqiLpzKN6KlvphOis6ODka/kzgJ2/V3Y
aysOoyJjr2iRnXMTnffQfnZ0gNJL3cYnpu/YQWCT9udrgWTvXfCbTZO0E7qofJWoW4Bo9hpSylOZ
qZ9tTM9CZJ+YSePYulhq3lxgaSFwDus0c1NlzC9xWjJm0ERmYZy7sxrOBLn4TSm1yDerGsV35ck7
jHoifwoRNYRljMdo6KY7rzSnzw6SIOQZQQiy6uM3ffTncSCSRiJ/6x0ejMMYNFoaEeYMdfVTeuFj
JPr7TNJH8i/GcVxuilx/F8nc2xXV9NoUVfTj+dxEK7I57UsxacOm7NSJD+mxsHVB25JiWf7iHOxD
OXgoOOi99Fs0IxHGIu5Q3KrSOk9c4xqM/kOeeScSFccW8G9DHgasCV5v9Ojpua8N4z7syp+emdHc
bp+rsj9x55DH1u8C4iYXDW6bXNLbeWwH16zm0ck5ZsT03EbVK0xArJ0zw12Tvg3XCx9gnXMib+N6
0RpoxtKZqWj6w2DqCdx79BTUUK06gWIBVRs6o6hV99iHg/8t8KeBzO7uRmdwH12LUxOgVUPDlNZg
1ZYuqc1SvOqDQM4CD2Gs9Oek7K5oxam2LSFf7PbDKp9kvO3ySdxXNF3zsRfWidV0bBa8RalLioN1
e1iAzbKqwfS7IvKr5rO5nY1Vq5tPiMcvyJni7j4NJwY89ooXZRaNMg7J1sNprxIjxO6KbRLXMAf6
qlPV7hedQIbAdVbN0pP+8Yb51TtxEBDSMSN4QLYL18yDNx1qU0aVNMt9O5+9dTR09r0ZGf26kJN1
EZVZ9ggPDQ6BSefkL7kAViXZY97NwKlo6dtrA2i9E9NwZN4JNhYJNHB4rhMHFyXPnlw4KDLzQUea
20hN9qciImyckrJ5SoBH+/RFfjsxEUeSmHQlkPVZTm3n3d03HK25Cnp2dDMHtLLK0NzRkCp3TaCa
PcxluWKl0DlpgUEMVbSeqMmgvDBPoYjlkbNy0YXTjgEzm0KbeLv3dFoj7LyNc3TLCRiVX7qGWIK+
oLe6sC6YGeesTehGRmIFpSwjiWxoOXVUeCL9zSAHfTdNAbiJX3x5vBa/EBYX+2hgSaGYwpZ99Kw9
Lfk/sWJYcWT3W9NOoi29wuZGaUXrR3aNc1/UORs3vBBlKu9TWYzXbFtEaBMb4SlyO+88052vOlCw
ExfzY89PBQwNurNU6A8TR6TbkqxpJc+fpeM9mFJ6Ue0xfooNLdp9/NKPDUXjNb0GqNH5bBwEIBSd
4JEvnyUgpNGmqt1FzTdW6bkXZeHTx2P9em+HO23J/i5eTnwGD6//hWZn3ZDHXA56YDyrloIxYq/Z
NPZBVfYwVjPjwij14KYdxXAlhBbeilaDWyKzal/hqvZ3KPn/+IYT+IalyMm1+L9QAu+cfz4hHXj5
HnVAtNrmd4zDf/6b/2AcvL84noCuU/aQXFB+xzjIvyy6nMiiuRa9o5bksPmH4yD+ImxgCfCvkUsj
Gv1vjoPxF/k9glMyNvbSXWf/nzgOjMAW4hi1GOwd0tyTE534lVb5mK28RmXIUe2WwSp2ud7/Njs3
fy/hj0zC4BM4gsQgOVQ6u97derOCJpB5NBhJoNhCOvJcFeW4GoKoO5Eheb9fuVzbS7aWHBrdecs/
/y1DEmI4Cn4dWmk7pB14GP266fOE+9584rN4ZCB6nmhVWw4g/V043bMXvVLNYFGb9DXN0le8dF4T
/vuPZ45hLK65XKxJnx0c9fSE0FtijZVPbsDbem6NCSNVznU6xv9i6lirnDpU3ak/HSYDw0rPTdRU
FcyNXF2O8GpRhgv3UhXJiYeyeQlvzzmyEWTKuNNJ8CGHtzqnBzHcekPlRwPcKLub7qZwfESI91j1
EI0+nsH3cTiDSUpdtGfYnnfYTwB2rmRvlpXv1Q2cHeR8fgKpbFVq8Qsoa+iOKIVXxoRO/uOBj60Q
aoY0GP4Kmw5fna3KTmQRzuUV7qj3Hd388C7R1tIXJ0/sr+Ur9G5Cyb9wKhCDsqvfrvq5S7qJppeK
CjUQECix0zYRenD/Lx7ot1GW+Oi3veUSivRalzGKN6L5VuNjn+OgVKh/N3W/jXSw6gdsOMq+YKQo
66aNPSYvMzjp9f9ie/2yT3k7dVS4XJeV4XgmvUrLWv3tocogt9y8rHK+ufioV3qvwQCvWgzrzXza
eoGOUbSnjB1oAcvX1Vhukkx6W1njTNnXlPrWQ0nXv0u1c63KArFGFOcQhwN5tqBtdp2Tvk70oZ6F
s9F/wvwxWEGdbTDa9cp6VVb8Xyacm7d6Ooh1xxfDd8Y6v52UJ55SR5Rn+MoGz32Oae6Qj5YfOCAy
ygni1ZCwnlNnhJbRTJ2Wr0D6upu+Ds2ztqVQ3aVZsSUULO6Rh5rnaNiG73XAKW+0Nr8dod3tlJjl
BWjhPllHjhuV28nM9G8J4lzKb/wejSDlJQ946BTM7K70wuo6FHO5aen84rIngwD/aJxh0AbIFuQm
8t1drdMKndRArTRQ/Otc5+nmnIMLpHS7dlosrQOHwyUKY3SViKnQ7Y7GjitkCcyVtOm5mffxnvJO
eWHooD3dHO2q6wGfdzKyP2HUWxdjaCTPoVtmj/aQ0pDUyOprbefiKeDZq5WDwPdrlZvdzG/qA7pC
nMpr11Jiar4abRMRvWaq7LEZoBfAIstvwZm1zwFTg2qzrq7tLnnVDd5ph3rpCTul17EZgvvWnsuz
YTkao6YpL6aM2HenMjr62dteFgGosMc7ukTNM070dg1tP973YSZXhAHxQpzoCthfNNOuzC6Mr0JZ
4c9sh8WrDRnnCsI2k9hlJBCFNrju6teyzxp4IQAq3Ev43sU2jZkEMtXATkx4nXg9hw/ujJiPHv84
ffaQFgP7HMALW1GSI2LCvQNdubKzfVwIvfpkdH3lbewo6L9EQaV5W2H0jUvvIVT1la0X6hIxxvzk
Itt5GIs0fxUOaHSecdqiVgwW7GTtm8AVH0ta8R8kgKNkjYII8KMyLSQpdHf0CD/H3LtUNBmQRxW8
gjYYU9jc+ECUK/SwGhU823tsasW2M0EDrnuTT9yMZhppWrWo69B5RY9Uu8Oe0kKRvHhc93cwzPpP
dJfizRt7kJWbPhjvBuX1X2Y1p3vakVvKAZoS8S5BfzBv58SlN0jh9tatoF0a32guaX6Imb1l4vBq
bLLBaj73mAt9DRPQes6UcYaOJT9WdZo8x+smntBzg882Ut6EFYXpcx2K4nwMUAarsRFreKevwo28
y8DAgIAfApATWeZGw+V82ES5HV1BThi3XZgtMlreUCf59NE5na0jV0Gew6jhPukV2tqoGqOfReVh
V57akEztCISoaXRfqmbq99QJEKRjwo1WG7AzwrUYiudia6eh3W0WF3cV/mw75WyiZryH3+63Zf+t
i6b4PC9sse0C8K98Cp3bqGNTGgU/Szey/lPfKm8bpuxzCrwBfDknfXIhIl6g3NrBws7W4TxW7Tof
0gaP4hjrQtlmLGpOxfEmyqppU3SJdy0JKne1xq5Pu2za9HhUrGQDLmlWnG5gbvu9sXx3K5PnFnny
Ejeae+1S3X3JRqALsm8NEjmD8ZCYgTzH1pTROFCfOy+g7Jvhed9TXtpazcw2yuG40hGxaCM0Bb8U
da22jmA03Rq2qlemnr1YFgelUpwf4CWc2zmGviHwatgEDhYCyDI79xb1vLo0BlQxqI5YhrCga3jg
ebdJMIxZ56IrN/bA0KoslR8jCFyjZBi+R+TvqyIr0PA2qI5pONyqOLum77TcRQPomajJq+umXuLq
UpQXmVGxmIYar+9VbmCeDKgCea2HEYfdGbhbcepiLvG1TV3jpz5wWvXLGrH02bhKgza+Sqwx3PX4
jHHGEUmsNK21QDpZuwaUyBq9p1hbcuZEbMtx3c92+TkemaHZCQqo1o5am8CAaPNqObkzXSkapuzi
oa/CAPpgUWDM0+W3TcfZo4WcHoPHpk97LLl6r+x2EpL+Kiz6+EoGQv/mGV170Wu4G6Rlh+Vvk/mN
rff7JCLjl3uh9qlV8bXEjumLliTN9TRGWM8n8xNcguHJTSd34070k5qzYfkz9jTbIqrza/RZwU2W
fnVqdO6xjF7LcBGDtPFn9vOj6nVQz7QAQifK4Xvrkgra1ECyLrHf4HD/plklPg0OH70lPXSmxRHW
IQUnryo4cfTcNcAlGpBMZ15p9fchC2qETBrvYMfdC6S2DbCL73axRigydj6pQ1Pti8hbCSOqhlXb
eAlQ6yzjMEu45GFbDxo8X/z10sViSwfyXDlLSRKNFcYR9YxHZyXJjsiwbnUAQEO9gF3E5yYX+flQ
SwycnFav1qXb1ecya7pNZ5C6zDZBPdKOczENAkIrH59Mcf7lzhDc1WJAewpHFWaDGfc55u2JJ+FG
QBrq3XOzB825CuxOOnJNLE6eaDWjAXhtpiSC1IPn6M/KopvBiEPnbHSdyoA2DZWE6MbScewYOdcn
d8lCwP9p25vCdpD7JyZ0jXXjhgn5vUiZGwhnRp9z9jTPbqqn7RoW5v2QyBERvGGHRAhTYMarypn6
8yJL0g3Y2m+m22GxkCSQ/WS+Mi0yN8Jmf3Fw9LeWlWiLHYiGm4KTo3MyxbRnnwq5KhOgQl3mtnjW
00821sFLGlkppDuRwjQiFwwIB8QtGNSrjm+0sRpDuHWFKTptjWvEfMV2Db+HmUPzVmo02ipzoOom
maadxaOluzsnzDnfTJvj2wyJTrgtmcNqQA9rbSoe2E9J0uRrd7JOuUK9TwBhQMndX9fxLhKSTuG3
wWgzQwbrGj3zQUBz3oih/4T+BDyxq4gTwIDFVxOVGnDfM3FF6sHNY8NbF+TCwhiCwKmL2rs06/J7
yBAg51gcgw+zX4uzNXuA36NyA8Yb/jkpZ+rgYOGZdXfBxGfu4yvGu5shZRl6fBjJIB4n8XYwAWZv
5eFQZcC3CcIKQFV8oPgcF0VUXmgmIIqPx3tfFVsGdLCrwgBUoj89uDkVigDHtNOl2xw+2MKhKDdx
g6/SJlH5C7Zm3jbFC+fattzh5tdnByMtSsCRGIxdZGANBFzReoG40u9HAFcnLnbvU738PrpK6Dxz
UBm8u5RXaBkQwXapH+W5ed71Tf5aSqT+q6EdGhj5GJbQuAOFmLRkYrRXvU2saaT84sog0I55CEKZ
4twVtbuZBDfPJq4K/AamzrowQY5cFhQgL1O78bCSqONq1XaB5YdLl78EgVduTScP7tF+mS/SJl+8
8vjLHo9c53YKDD7AwTTSmRHHyfOvr2JRoAxdD3MqTuX830shl7kgoqS/07YwGztYHGGH3J6vV+q3
tJ3AIWjKFbh8zKik+aWGOE77PuR3N4nEzgKpvEYB8qe9s0gxqXXRwswrYZke/AI6NwabUlLse9y3
95YWlheVOZw6Bt5lLBiFRAVyC1RUNDYcXEm7uOsDuyhjJGEEzzZttPRK25hqCI97hp1CE5oSLg/A
i/svH+8Hsaz3N9dhjxBFLvkf2t7ey9FwGDRpuBsoBjdDGGDLXHqXWhB4z3lHaAz+35quPc3yHrEu
e0y9qcYCwRq27dRDjmzLIoqX8xY77BpbArkN24pw0kyVT/ztXSZl0fyog4VjrwX00f2dcfn/fPWp
fDVNiiySD/LV8XcaI1+KN6nqv/+lf2yVxV/UkThzDVa3Q5cmKZd/bJX1v+jTNZBukzwjM25Tyf4n
Ve3+ReMgpQocdOjPpKP891Q15EPkDEvqkk2DxvYPkMOHbbhktqADmHSCUBnB6Pew5FOPOKPVWWNc
FJXZt9jyYLw1+soiUQDhvKBfo4wmuDhJamgDIS/iCQj2ESYJjVdZL+AnC2FswIku4ZGV2DO6JfQ4
ZnIRisWFzQsK9hbWQ5TyfpvpI7nvg08abjOLSnwpDnNw0MZysJvdpsMFS83qAv3teGdEhba2CNMu
p97Rr6AYcTP+eEA+zG838WKGqlN0MGFFkNhizt5+RbU4A+LXleGFbXuXMOehg2U935Y9jX1hrUPd
1WrfUHr11aOztB7Xndk7pu/ZHDw7K4SndIbd5wIa7BF+raDVkkcRLVg/t4gduS0xjb6hH914yARC
2b0ZFOUFGBIEaeR0+EYYaaDsVa3wKFxbiK3THVbrzLVm9+Mdplnc+4zZeoF7WDY457gM5ZGOCLfK
CZZLhwUQAsWmRlbC5o0QXLdN1+1oEZkwgovFgzIki2CQfHqVJBSaaNZFDddC9FMueYy1E8ZTuKUl
YQi3JHXGGz0yM8SmUSgeDAMI7yp2Gp4NmlD9VYtgiYb2wM8YQe2OYGpF9VX0A/gbGwuO6HqMcn4R
Zs/yjKAnGj+resE/cekWxoNIIqOhCkpF4oreQUfbYfBhV1+E7IrovFUN6y/EOYJ0GiSXu1kV4gGR
rBifIM3jRChFy8zFDRrR1cS1rTxTlUuE2aNAniEOaQydVT3/tOogLW9hb/IFH+caWr8GjSa6wQ6K
jGIJcTAiUSF5fqS91gvGgMFjN3Hn6TusklbegKHQpkYaQbcWf7Te1EwSfni8Bduk1PUlGgh9fHPG
r2HLPMpubcULLj/GzG9AwdHW8/00l7zWflFnX9CtkUXn8/JKnGVyPDhRvD8wSxderZFbibNWc9bA
koZPET6At5qrR5CDRzYv9XNoWDWYXWQhONNksEJJsKwUXdDOpsRPe2sGTrjJ8OcCQTeM04PdivaK
rw93szwB/Ac0tCtfwqS1Pk1TaD9qvWNcDX2V3UBzDF8EyRGfxLHprmNROC9FmPZPlcToZ2fMLNlo
wBuhH/rWXUfJEtPn0IIxeRpta9zCdvEeNRo221uBb6q9sXqHZdMrh+kd4txW13o7WpT/rVAraFfp
aolp9WS6YLTJGpgaVlf5yLuLJUHC65RMXfWVv82TV/oBx7s410lx2JTM12XIGmmwb+jW3JyNh0ks
bz5LcWZbacHAu02HOSONCvn5KzPD5sIUgk2ZVuUQ7Bodo7kvGCyOd0TzbARtdpjgWNDotE9BT11Y
YiYrGowN9/0+IWeZBGK8oXhR+x24tvFSAjYOYZJ2jEKSLJkRtjSkBscxYV7gweNW0MGqvMAyQaiH
dJ417RF29lxftkJp6mYaPX5JxvVk+DznXCM/x6aep3dBnyh/zDVVkwyV8mzGNaNfzVPOXHKnZC5H
fSDs9LyQiaAGpfwgc7ORqAE+1HlV03W6/rWQ01HjxYFUZR/b/bIpWmXyp4yD5AwtzFI8xJ1mYFVh
uJH9ZczcTlwngcdB4YZGWn535GBgkegSPNLOwpgartgj3M5QJc/KUEOI41cXtj9k4Lbpk+KEMCBw
B7Olrsu8KGyX2EYLvK2TQfncipQ2pxWyweS8qbErpOdTGVcJ3lPjk9sFdfrTcgohyEFNdQiCU++F
uM75/sz1SnQw/c6CQmAPg9bL1vWzSEhyBOhiye9rtFg/x+NMr3UculcFnRBfrL4LFjzovUOv/rDG
5LP7PJWTtoV7i0loWTVr2YXRmcy8YENiPsbXJ6YJypDGBMbdyS2fzI+9tDYnmHuQRuequTNJABQJ
dYgJa8kMz7eqcvXHBnu0tcz1Z41Uz6rFNXOVTgVAzWgYXR+WXvgtawLn5xjC0MFToriGHXXZDaqe
tikeuLfQWMJnS/bFNucjtSHsk3cU3Ypnw4zynSh00k0A2eEm4Yhy44UATJ0q5XYCADz7FFdh9lkk
jbPy9KbdzVpLCqAf6RmH+AkDcaiu+2zOLy0yHNtucLJbjvXqOfG66L43s5vB0cdkr2rIbvUEgEsn
7tz32EHdh42dfUaQ04Q71RbFJZJD8r9pPWNG5aU7GBf41aJuhv7pkL0BWl0+8NGpvhRWXkWbZG6K
nRv/B3tn1hu30q3nvxLknhscihOQk4tmzy21pNZgyTeE5IHzUMWZvz4P5W/Ytvexzw6SiwCBb2zI
EtVksWqtd72DXn2IHWe5tRhwEUtgd2XguOTj1M5okZTUF/hPus3XRBH3kndC7M1Fr4XluXnGDNMV
65gENCwEJ8qB9ZITBCBbVDsvl9My5bKqw+LSuY1s4y4Nq3qnQ7VZYyhWP6eZAn0i+sQ5lPRf/WYq
3O4sWxHe+3Xs7LRmznB3g4mHPcDswfNxnLMWt/LEhj3tIbhOh0EzfMhq2UA4qcIc0xRdILsp3cdl
4zz0ST9/1vU8PZHxPJ9Uqfzf+Vn9ACtQn6BU4s97j4/C7Ic2SlaF5WEej3txWwOnlAusO1gcQkID
Ek71vjoR8Kn2v66LfhiSvl91YfGgR8ThCh3d91WRCOfYjQfbP8qcXTRBjyKDujWpMX59nR/mvu/X
QdSG6pFqb2E9fH8dMsOdrvGj8CjAydlTdcWeXY71iz2GbBh//2LLyJfbiULpJ8qQwTusRRSBRy8H
ta6qWBze+QFa0vmbX1/q50IWjATiLLW4Dv/tx0G6JBS1xlkaSz3Cus5lR+ltQ3IFCWyrU7OwMP/2
9UhHR+2I86WDkcQP0AzKP17bvLDxyo3Dp29HEIHPnBh2uUxVmgSjoN/czh9ab54dH24h7GKAxsP7
sVifiki0vmrFUeG73q8wraL4YUPlBC7HJbFniWyxAq3o+bsOpj3+7UXKINDmPutQk01U598vnqoU
JCvkmXPsumSxJ9Ksw2gMv9Nj//wqcBW4cz4CYNukM/n+KnloDmWYNM6RCEL8lpIy2bneb7mqf3UV
GkrS4BfexU94jdMSfWlrfJZ35oWTMEFCc/y/sUzIxyHq3aPbod384Y5lkukwdsH20QxVglk40jwi
OQZm8lA6jHNbj/38m5bu5/2LPZ09jI+FwozLfn/7yL0MpyF3xFGrQufZ6MinmPWeUqRDEbEpCQo0
saefWSK/fiN+3lkgIkKZwawCoedPbwT69oSEWtyjs463O6zYJ1sHwsycOt5vlDV/8RFZHFCbqMEh
/f64WbqYY3GpwjyOKi4CfCqq09wwIc3FAoAvHdy4rJq///nQIHgQ2+y/8MjodULMYhKHjrkDjaUs
YE3kuhfvaHR++6a/o2h/Qrp41X3QCZjbwvXdxSnv+4dYLWNXnf2EaW3je6vUKGxUba6eXwigVucq
hbsDuEmZPA7Udcz+pubcy34Mt4CQguaiYmAZmc1n2P0WVedcMv/3Mqf+nRz7540XNYqFKIIdCdbf
j8qNMrGHZNJCVngBhB0kYVK/LKlvzQolPUst9Snrf/0kjJ/f3UVKT10JFAkB7UdaTJSDl4SccUfN
06h1R8+if8Byrv3sKYMjk1y9Zb2niXGWXS5f+h5n+LWV+ONFNqbMsaPt5iVReEh27WQQKfnrX/Cv
7snCnISnZvHs3nHMP9F2dNnEM7lo9rGYPYpu3U4/GhHDetxUymTF/O13MM5P7x6kwuVtAMphieJ0
8v1ykaQIU/Rj003EGs7SegoGP8mSZTouePqvP91fXQzcCE8aHDp+Nv2DzeEjAMblf0TkeZuWeOfr
jUeXY+s1XdKvL/bTo+aTwaYWxiKwZjv7oS4qMs2om1CfCGmwaSyjpGVl8SLSJf76Qj+6gECFZbtc
igf4jBzpP1ZGxFAko1O7AxWEiptbnR6uCzSvadEJIrdqTnXag4SISEB1GWIGf3lNgAVY8nIMVnK8
xEkGTqANNEvMG+f6ZXYZYeuaA5QF6mVtddx0aM8lEZa79+yYtqz8qvi7G/G71wRzGc41yJ8/lkIJ
pvi1S2rq0ZwZYQ8MjU4FU/tdpJOH9uub9tNC51KsAcEoAEjvpwFVG+lm24+xOiroxAcPG4acuAiy
azFyqU5LoMnv8MPl9PrTxig41qBKLuR6j3jen55SORc47CtbHB0sD75gO9AflQj9p3dAxHGxoCTD
LCfMdxzN3xwA5o9LRCwkTciaFldehl629f1rJnI4DlBt0qNhgCTNaz31HJTFE+6XFsyIMfTeHCPL
xLqvmDef/Qg2Bg7/UbI32wkyBz7I00XvClDEOVvwGonnHY1Fp/j77LKOVOE06a7j59+6pNiV/CTi
nPY+lCQm1RnhP3d22kAzWJYXwWpUD1OryIvoCU5uVqbTIEweRqCxJmR+fMoAjqBwyD5axBBMoa/x
Rc7UmjTb4m4AbTgrp9WIzE6cW5yKtHmHozzz5b4tZ7Ti0tSxX091jNRduyNei/jiqzYjRBO2G4Lv
dYXehwZ6To44fxuB6HObsKfOiCX+0Z3EZxLsW++H6tWa04VVTS4V4FFXG7nxeSAQGVBcS3lf/LFe
wNApyuLbfhr5u0uIb3VwCHtAv6KIktjjokJXVMqZr87S/UfxSb4ryIufL3WNrHnX4jK3p6+g5cQv
ZyT20rhPavSzQ+Rp46UmriO+haiUY+keyb69a+D/FGsYRbzdlVHU2aWaYbSsVdcacstEeLxkWHVd
RY5TZRd4CM1nInD4FAOEk/mL5ZSduFbSWKCoAWfy1agnfCMf3X61B37d+xpiM6NaMxVXPXezB9Ho
wOYSslTHrVNPXB4cBOSqnWOAcK+YHGsDf5Gf2MGEgxQ2WOVBjmmn3Y8EGc2BzGZOLSK8BRBOnFuN
eVMOvd1ejIQYhHXGcolv6VfJDDEmd6gDGITi0PeqIaqka3stmOuyJhbAXJTsc8QKKsknhvjpDol7
JfrQGA4xcW8h56oBo6ZSOZiWh6PbvBtRDZkrxrOgjBAARvVglLbKd+SascCQOmGpriWKs+G9DgCz
Z/XNkQPUEDtM4Y6G41rTCT/aEZ9WAhzGr347h7feTLT0NwjOzjt+GSsejQeRmvZrEsZxuGkIZ4Mq
/f5aOQtrj7gc6zC4Vuq9lthuEB9hY7dljEbMFJRTUQZmC7ciUI7NKpKes/Ddcpv7ajYLZm6lTfcG
OXnotyPcyNtvoxkMKl9D21oKiUhQ23mVC9HUSBckVgHPr2qsN/YjYVFz8H78uU4HyBiDXblXNgFW
8yrTkzElFznTmxNUI17TotaYNOST4MaKsBfWNvXNKLlrSskvYuhgJ9s6Nxvs6g05fuxG19J6gB47
yy5ehcfOtT3mxoOTpqUICH5Lpi+exiRjA1/cFHeTUYMCxxO1MZ6TxuAWnMeMAYjdjoErWCuCaQ7M
UNFa7gcK8wzvY1u1FUPcnBBcLV2FIbyNgC3cJv1cNaD1Uw4ouQVBmz0gCQhvx0LXCYUgNGZsPQCy
uevT4duJ///npL+dk/LW/On4/VnXk5Tll6ZqX78flL5/1z8Hpf4ftJk0DoxDF/ECEpx/DUrdd3UO
7lPvs9D3Geo/B6X+H3ieMFfH33xp3VwO3YZIkvg//ruw/lis1m2Izfgz4Ln+9walOI58f35jwksT
jIMYDcOipn6nUfypNLagBRR4GeinUteqWHbkPjnaejTKEDdbY6w3GfGt1WqyenIXR/w5cPivW4vg
gdwlt2ZOSuZMU3M9wtryK4jd8PXGORfiyfCprtZDY7xFnhk9FmPnBknk2B96Idprsh7a2xkNYbhN
qhRvnAq25XU08EXiWEa/3mlpjO9cm5YnNx1nOLaENKrWetMGEU4nplGjB8Bitld96ovy0crCzr1q
yKLSSa50hg6eWGEtkZXL8NZsRmZjlb7yU4h7U4ODY9ZMa0vpFmR2q3uBUDowa+r6QrvOrMReagHs
PrYZz/YetWzhBJYJ6RnFZpg8GvEEs5H5F3FCSQq8Khy7+YxeWd47ojMPjdvGO3NMSUeEEkmeYRI0
ukzwNgPW36VmQgqqld06KRPMPf/Fup7grBbrdrQSAt4szEYgR1ub1tBex4xAUU9Pi+HAacFBUfrW
BstUH8amRxIJQKW0NzNt5sXQc/u695lHGW3nGofO9yVd/+yHT3Phufe1a4cPqp1M74AMw9LWaVPb
+SlvBDsz4UDpcz+oGBcW0w0yOEbcg7pfSdIyjo5f5ae2drmXXTEkS2UTMhuepuHUdm3kBVpUxxs3
ceaLLCOR6LuQCL59ZjgYXSjQIrMdENwSXE969dTHJE7IdOtNYbgXVWE+17M1FaRmafODn7u5WLXR
4CZ7oele/oSxUlc+RotPv77pOGNHbUMAhd80O2Yjk94c4sgucf5NczsxXqNmVhFPjnQpG1ePTdGI
wJS1OJMpN2xGPURJADH8AHZNNkzokMYuIKVm1ZAGia2ilahkEcSO38LpbhtvtVj3kqNim8MmJ1cF
41wPx0HNfchGe13Y5iHq1LW9ZF/Nw7wixvcs5CyxMSGiaSRJ183KbUll+qhp8d0IgW6luMw2mkfy
WPvpxdAHIhjdJNyG/XQPmt4Q2ok9xuzI9EoWmn6obZFt21CaRx9F7SqjnN00GrzeQozJUQAlbQev
Sk5aPs0HnUg0HlBuPhIo+LFsPRFII3JX5F9qEGPTfluVbtseMQRJD1Rlb4pq4qgIgT1hmN2t57nA
9bmedozPgkbU3VbMNfdHk+uk0MogkpqvwdZMYwLS4i/2LJ/RZBDKzvQB8Zw+Q/tSmRegVxzWkJ+i
K3JbMONIsEqReNC1iUYMYZUYK8YMYSBUatzy26en1J40xeCxrQ8QPLov9UIT94hCgmYZD3uC1JCw
cECW0dzuKynhztr30sovRLhezUZIXdrpS+brQ+KQf6Q3/tGNhkvjJwcaFXPt6dMmSrn7Ee7JXi8e
Gyl33jRep4SxrHy7G7eqzomTDBmmRaF4ciBHL0E4zdoo8i+50BXpZgNhnARv3ScaZhfEYQV+SxCO
ZKw8Tol3LWoo92mB4b6Ot/YKAxFxR/Ajw61RlQxH+4G1VaO953k4+FYXTaDFfrf3VP5pdtHwUuT7
RwLccIRWTMxwQE7Psd+mezhS8Zq3wriLYnnXE3SkeXyouSrPoyfS13zZzbIudGt4bY12qmtTXBJT
OseqbuOAB0ZJg2UHVOn4mXRkyhlz/Bq3hbGP3IYWJZH5ChNIrJUYXB5hrVmbhm39rrWGehXNjn/I
UvcSOuqOMbi+ZZvwTlWqDW5AKGP7gX2lW5u9G/ar2mrTc2qSNCnbrN3pPKitXsmOiZYdX6xx9K/V
qMNu0FpSLQk6i0yCmP0O0nexJQeHmNG0djGFbS4NuRfcoXiFPjPdplZm8etV4jUWyTmzYk4HiW11
ZuBynLYPOTKIrVnM4f2QDde1JlUwki72CK3l0Y588Hmtf21m/9mJzIPZ2Q7ruKsxeMrHFTTNbTOo
Q+WkO99MQ+6iFGfTiORu8NSnknCmja3mZo+LxUONxysLOGOSUcR5f7LloJ9jw7p0fn2VN/GTkxHv
ZubzRscLZcVOu0G181H4A6NXYQfZspfWmnfrNdauSdLxMvLoYHn3mLmxjXofszAynnNyHtbKcnnV
NEHH6vbXMKM3ZLcd6Y7brd1L86Sc1FvJviYCFjfBOMim3NtBRJ8PcdXu8VU49kmY7dpcT4LI12pG
ldqWwywP5tCHLwxdmbZQdOITOYEtGzY00vM06+IuLoRGJ6zkdd4haZmGngTZ1I7f6tERwWB2V2Mi
OROG/NEQ/b4k1NLvZw7W1EcppNp78q7P0C2LT/1YYrg9Padulm96Pg/EgSoLcK5ITv1kHSCbGFsR
h/iSR6Ssnkfy9XqY77Jed3RhJzuxo+2kWdOq6SLrJay6mphyg6Q8jeFsvfEydqa+sMrbSOuhZFcq
doKWc61OsB2aKjtd425Xb8uu7q7MqAxheZg0L52erEJLe4y1YTmeh2hdOf5K8+zzgJD3CbJGeaNH
dY8Z+pQLiNPTnHaXMtW8g99k83HsrUcx6vUbrmEEC4YF3Igt6bTWkjRrYCMnRDX1e85Zc9O3/qdC
62+N2IUkL4b20tjl7VBqGg0keVhT3N2g1f3QKEttSVyqjnJ2PngNxixjQhKuBvkF4LJfm2UuP7K9
iv0AXf41nQ21gQdFHiuWvZu06uOdkzvEX5IXGBSZ4MM2/Ysf4U5U6p52TQ5X9oTGbVhhr+J9dXDW
XHeM8Vd2bOWvledO9+6gQSTpvBcrs+ug8Ar3ySVDca2Fjh6g8UofyqjU4VMAnvoudhGWhfJvFMtL
xANLV9ZoZVvJ/Jv3ml8vooPZFOnnWmVvk665F98v+w9W05OX18VnVHE2ygeObDetDQjzCW6DNMVK
rGpd5SfY7tU+7TpBjVBG14aZ79sszALNdusNA47qAjlCkjXmxd0dAWTefnYd+UGb/T35NuNDjyxu
S+qunwT+nCVXZdt+lpn3id05R67p+Gt6uO4xSY2TU1r+rvaR/NiQvDYooDggaK7XeIj0QWybwC9a
lZowLbB9w1BYXqVGQ5Rj20xXBbK0/VAZ49qN5ac8wrOb5O3EuK3r3rhng2wgjHUW2cdOO8T5TpQR
vIpCZBxejVa+SEaXp4h89m1OLfi0iHomVB65t+gaJuu+iC3jDUDFeSMPkSTeeYkPDmOkPcDmpKdy
z00UdXCdEOUgjTy63aytkg5Rg2XehDQqFu9tqTryRRnVF1QeaMqSPoqx0DHAJU8KjsQ2K/ronhhI
sKxrCq2gKPsn5c8HVAafGWM5O1njalYwL0MiFi3kFLIT59H2VxySO57a0U4FgaN0suu8qtLVKLqP
fSsQQs11R3pmaBFSiM5JhZLzL6v2sSjr1RTW7QqeW763IBqsYpUiAtEHgl6tcxqnFjQhslHy2vFO
SVxAI2yZN2WuD80s3uY9wXt4loidbrx1eUzBBB+CeIjwEdSpWOXSXIeasBAz1rgR2gpRSxoyvJ3K
jSvxCCpZdwUKvRWDNSOotLJG7t2v4RdJtpPEXkGg7FeNhDY+Z/HHwSczgAJ/q3vc4sKvH+HOVxtc
FGAGJcWJEIlpnRoeJLqR0hBuG4mhkVtzJubVoarExYdcsnMi61Nedo+wauwbzSHAvaBPMVt72o7w
IANVt+taTAT11ba61tTYb9WsmU8M3Yjfy4vicWzJGgTL5KibiPNJDcI4rQpuSMxAdWWmFchaMT+i
/YQRBU8rSKow+ZwpY22MLkHIkDc3Y+6sJh1rQ2f0wkfXyK9QnYmzEghhO1l+pfhtVlncbIx0roJY
y0weaQ/VsYmxFOqKRyVSMvDQqW4RO/sbgQ8bRbdHgJOW5tdZxOYyIdXe+rotz44XvumNwiGPhItd
PGTjnZygQvqNYwQ4CFH1GGhY9Do9l+PUnZHqBEVFXOjcqAUz0aczAqqjhmE1sqzKCty+ZwDvu8MV
U9/PFf1Gbmgvpje/RrWzc42mu6LNnbgZGcya+RB6Wb+BlbbL46+aJ3Fmdhr9ymjSei8zdUuExqkc
Y7bHWHoB5AV9W9e0t5DprJ3V9juzsg3QqvRE3hMHaKqjePUebTfG1ieZX0e3+xR20VtVZayfyrrr
2mu3Ch+rfiaSeiyjj5pm4p8u8kObzHMQWe7V7HvPXo1m0PerXcbhuCLkuj6HoYnsqdSNKyHquxRz
zEBrUj1oOyKGV5kX6Uj9qoHyTLvtHNl7q6wYZ46ENOTjchJIqAd1vJ08PIgVK/jjpOIvVoZ+xQqH
aRVbZqNWg0D5u4rt4iWvUswlk8QoMFA2cW4bKyunwKvQiJqxKu8GaJX7XhvlIsnNdmmiRSqoTaXH
QYUe9AWtCzQ9wE+anFo+Dp2XA3TG/YGqOkPmHpc74ZdiW09zdEId7WwJj3uY1AyjuvJvfK9Lb8tE
M77aSdOd5jhxjrXlqb2ZT9mxq8Jpaw9CPYgS/ZenzFd6+PQ6KwUNfqTfIIrqg76poisLxC7oYLBf
AxmLjZxxQLUqRO8pYaLb3hXatmWqsVZJRAFQwvkqLbGO4A0iiGZelzTtErQ4aYy3SEUSmN87dWpt
zDgPbxxowhgKTW9eAQxfmC6k3Zw7RlF7XXb45hGDd8BRFNri0J+h31FWNDFE1Mz/iIwqWUvPhfdZ
xJBya7ukDFLzesj48Y2P4JJ3JyJAk+VaDFsMjLCCJIeZGUq6jSs9P1A3HtyihKmdF/12MSTasJsT
BlvY5SZH4p6i6aGZ8i5dqokdrTCIizWmL33mE+0ZCj275qjmFBroFs5T45/wS/NWNW6uazN0bYK3
i0AD8l5VhilROTc62pI82TcZSbhKkXANk1A/tZlsj01lfZVzd40nv1otvYU5J2eD3X0zzlFxmyoe
Y7WEs/qZuTHyfAg0WGUrp0radQaf+zSI9DYxITdmVXEdOe5T5fnNjvpa4jDI8m/GcVsa+o4onx6J
uk0vg1fptsuYKGgQNyE+tl/mqoZJ2F5P4PcrNYUg3BacYEJsmWeUQaEV5WpoYz5eDlxjNQHcYnZl
Ww/3+JLBB89qm6JlOg68qUG3GKTpXcseibEsCQL9W++mb4lrHzwhb0eY14ekmcw1LeSJLfoJs69y
K7pxQ6vFSgblD9q+QQpoJPqZzBBz540DMMrMoQvmC2vbuCAWPnhpt5l7JwukRF1NozOXH6TQgE2G
YfC2Jhgze+fFnKKJT9S3m+w9iNwbUCzRDraajulTvepABNZGmAzHmLSAlS3Kt7Kt/Ls00niQnr2T
g4zXMA7nRxgVt2QmtPjgGebaavRt2+DgLEj0xaissrW1k7vTigYnfSjC+ItnyHMzm6fMc14twwQV
f22Ngvhs76vqJ/KXvQTZLyG1QVP4a5mWgZHW6RqR29e6xeM317KPsdTijVyg/0VxnZlkMOezB1Yy
p360LkuwgNiYKVtQbqdVeqtiNuig6ZQzQvMV7k3R9eZRo6avodUS/TD0NOW9nBT/iZMcwnsB/7OW
m7IZS7WOW5e5vnOqC+OE10DgpCOzmzHLuy0oDgycvCOceDZcyQk9yQ4Tg1ntBLpgf4VEQh2SXDIA
YVdrV8wOlV1QGkt0sCMVefugIfhstoUH23OrtGxQgcWIrTo59AgT24fZ4ScgfEOaq5J7ZIc1mEOn
TfpVhwTmrclGN2uR//sNiMW3cfP/abx+96U6vxZfmv+x/OBPFBfsc3H7P7//Z/Pt39GXakG/v/sH
7g1JO911X9R0+dJ0Od/6LfRr+Z//1S/+ty/vP+W3SDzD818j8WhzGcp+D8S/f9O/gXhksj6iikWt
BIPin3Il+w8XV8BvkqN/CZX0Pxx6QWfBxeFksqb/hb9bzh9wNE0dk1lDJ14AN6J/fu5/qHu4Zd/u
w1+ofewfjTEZm2PeDoGJahxSJoLh7yfYiuAn2ckIVYStU2WiEHf6dkVQuckL6Ij+RY8KFxGDXV0S
UoDOC2K+kh5igKD0u3RjuIl+n7bZPG2UOWY3sdemmCRpsLR9V+1GP7GO+B0YwIxJLde2BzdnVYW+
4BBAfIKbjB2f+nyorvSIUcGqMvMrVMvZrVtZ3q7Q/XgXuqG7E1lO7R4VGiG9Xebs5iRWB0YDznXX
LFstvlMajHJm36S3eebJHavhY1Y4U7YeocwHVtwh9NeWyqGswgs2vaikE5xHD53+lmVz9QosQJJZ
ZoXWCni1pYBkqjwwCthm4ejcDOHoMY92fOyD47DSD4tMfJ8RI/1pqJT86taJf2OlpXfApEd9iUYz
lEFc1MZtEtcdHiGWuohGDMc0c3UG0Fk6FYGVml9SvaJDtdEwgDZa9FFIQ86RXkYnkte1T6WDMHSF
/J8R6izLw5TI594f5SUdFrlE7PWPcd22977fjrQY2qzeFh3KM7tC5oMAU3M6qNo7oCwfCpRXQlKD
arAy9URhXu5nLpW7oV4lM/YuMMXwAU9JTpWuzN/ypG33/py0WwNn9U+z3uVXia5utDmyj5lq66Mi
w/NUhzn+mrbbbN3Ra8y1ou/AZ2PqTMXzjLJnul4ANe5Sx0/DE3VrNlZ+mgw3xISocPigo88ha4Td
lZHY2j619XiHVj5/gGEaf8jaJMapvawJlJvGqtqQ8ZEaAAHwi8DMlkCqhLUHZC26606QE0cIh27h
jGSgEIvnhRQbAdIHQ1PG63y2MGNBlTN8TQAIKR3HhYRV5gyy6zQubxP0NCtBO3AVqWpe2/OEPYPy
iusaZ6IrkxHUFGTFAC4FrsY5ZVd19ITRkelgdBKJNzkOguQ8pAo7N6cTwjWpWBxXmXlT9FGHeaVx
Rk3g30XhRL43cYB1TNR5PPVrR9mEcfv9p9K1soOugI+GFNB+3TfdRK8ej6d5Bu1lVtyWj36Vhs9a
4UTaEWRephtCw43P4IBNt4r1obv080AR1E+Z8dL6eUhRV8ruzuhK+VFBjwj8ejBeM8AeStapnS4N
6gRvLyjOm5XyfLIkzKlZ+YU1Em/cxshlu9Cwnqxej08SjdobBT8m5gaj5Chw1UzoUFR6H1NXd68z
e5z0AzQL/2EGpQS7Y9jETAysMidDvqm2XlwWr5AB/Eeg/zdNH+q1UysLxx9n+mLXihFXYxhVuQm9
sHxOI0oM8t1TTlYwMfXSurR4K+ZWNUGhVbsG2GLm1hLpdBWbIz1rq+4g//mCQELeZ05hQirwW994
MFUwwHDxl+iXpB9RJ2sBAo5FTSuPWWW4R1tv0IFZMbCmAtneVV3HjgYUQty4T1xJn4vkYvbk0leJ
no1rzW9Dgfhc6S8mvtBMw9hMe1Ovp8AviyTd4deTH6LJkmfAMBgxGHS2F+UlghvrFukHDGrkRNUG
0s1mFnaHMBqBnT1tqD/27oTwQEA92+PUEeEBo0/NjWiU9qmyXcD+xkj720lOGpvLjOlHpaU+rjtC
9FvNi+VHfEOGLzKPh5dJlMa11STY3aDI96aVZU8qDPzQkjfx5IfZ2jPrAoBiINkAUyczMPT6Psqa
eu1l/gDQq7BJRoKydkr3KOqpxd2mJLolbvJ1HyXhIc3YNitDyN2oFw9RaXe7Rg1QjmArgl0oVCYo
maaSoUXvbKCPz59nVEbFpjccibN3h7lYFfdoCHUvvRl1vH66E1F0DjkYQg118mHWIvqbyRVlpj97
UwbODVBjGW373DEJTm/CMdQwLEudGyNF5TUbubo4Ra5fHMONbtkWR/jj2Xzoo+GJOrW8SBiHl85o
QnOlJ2n4NMCnf7ZgywAUuSUVLSykJw87IjYp7IEvHqYEtzqOUbfoaOW2iQo7aJNMQPBimEKPDQTK
fI1tm9MuGIspOXem3wFGEvhMwVsU59TX+XWdDCf/JqcJa+Bu8ar7gE6GapwrRITODeM589q2y5Au
bm7De+Ep55Am2fBALefB8+mpjq1Zm25wneqKXavJCnrWFJ79qq7vmTi5h4gP/glgHi+WSdk7dMnd
dgzl/DHD1BpPGakRPG3kE+XiBKTC3HYjWzKKMvCfft0lxnwy29k9xAkRQcWQ3sq8Q/glTesmrBjc
sslm4WWYw2VqYTJUqaIqINBk8aPpqtsIbd9uuZ8PqhqNKz+diRgWmrtLpdJusqzvaWjNgdG6P8ef
wxYJZDLSna2UHJFD23o7HSemUndmpoadP/n+oTe65kmFVXHbG3a/531yJobClQKgcpkjNEOEDIyY
Wn3N8D6mm7V8eTdYesEINbX8ANWhsYntRN+nMhc3dJrh9ez646HhYITMg1tt6Xuf9CrxPxmNZVYr
u7HlcwKk91EfwuzQVFq9g3OqeQwy2GpYfjGHtMgtO1jigLdJn2a3TEKGj7XrDuuMGIYXs0q8G3Mq
efPiZdNEjGImu5kAx3mjlGlW9+XkP6P8RH3XxwRtoLKSnRHopWfGDBYG/yXRwuweAmYjbx3VJM3e
ctGtrmbHyWwkpobUr0wHPAfw2Ch1iTw3TuplXs+dr8x5ulcyWpNh501bK3bcbe07bhAjFQyDNBru
ZsNkBtqqvCn2XavFz3Zt2cmr6fCKB4g8dXujBibbwPLO0oZcG8Y49sw5I0zeuiNL1lRMhfoSKfSr
DOcXyt7xA2Pb8lPaj+aTDyfgwZBRfURG+yBLd9oUliwOrmwIpeow5XGr8eLk8wsb4FeRxK9p67y4
3dC9IbeighAKnkZjdy+ur6V7x/XyW2nkm0EU2hUPBzoaZqqHElLgV2u2+3LV1jKjjwWNRx3XJTjD
VFN7Z9lDNgVA+UBTtWIo8eA5ndoU5OHcxTP1DvOnwS60/zt90XXySVVN9bX9vhN6r+r/3Sb9v9Q9
of+g4fnP/R7OX/rXz9+TmL59yz96J8MQf+iWEIQWoQ2jW/k3iclYmO3/ZC2ZtEbo9Fys323Yx0uW
yD9YS5bNl/Agxx8I10ySsv+WEzHuKT+QljgolstAWYJmjwx+oUH/ibQUt2LsMdK3rt2wcZ+mQdiH
yTI09qs519dTjH8k4EZ1xMBWGiBYkiHTzOwLgm2+68xGXtmh3pnPqPKzc0WVSDnFHA+WSC1hdHQK
uxKrF/1zm+HH1UbTvIprxB2B33s9wnpyo9ejE5c4DQ6Tcemspnop+7C/meHFjlQN5f9i78yW3Da2
bfsr5wegQCb6V4I9q+9LLwhZDZpE3wNffwdoe7tUtqXtE/fphF/s7a2gSIJA5sq15hxzABc11w4q
oqAetjHznb1TJ7QgagWr0GHj3tlIbItVGSWj8sMQrSL8PwOb9TQ5pNON7hDuobnP3RqDNZjNLgVl
RQtUfakcrbqOQ6vPaBFl43UQFA0dJ0RK+jorsyUEiWmhcyim2pzZfrux3NGp4k+Nxap7xIE03VSR
VU0HvOjMRbNsGrWjywdEIx7MwEHRv2TGraQdfeuZSXg3J6q/rtIBpSWtxDVqezf0g6bgTEee0z7z
0rzyE7OYQ7YPcKhs3Spfa2aNlOPSUPIRskvrzOV6AJHaVvtAWHG3ywJJ43vnWtA0tk6NXUlf4yCv
c91XuTteGZh+yeABF6MdzEYUgDTLsGKsm2D1yHO1id1US8dnwkpMLMO9Qildk6OE/MGKg368UlVv
epip07j2VmXBEGhbuqUbglLk6BqiI4iS4DoQk7btg0KAurMgxUsuZtc77QVO+T5ah5W+xJPrzSAC
OLZ0f0khb/rlxnGInhrRHG+1MQHQyHl3SPtj23ZdSbj3lCWtgZCrafphBrg6SMRwL2EQSTm/jjHZ
MfWXdqjajN4SFvk0uD0/xf+/G0H/9xY8JI2sPX+/4F0WOUEt3694v77m9xVPZ8XD3ULjfLHLYtv4
T8OIttAHHTMYUJmFBcZy9scC6LHKkUOt4/lhjmovTuXfFkDT/GDgSgWOJun1ECUj/knbyFx4729d
F6yl4L2WRDADhzIeuMWl82YBLGmny4DT67XDWIpTmZYxtcDnYvlWZatp70DjyOmPhxHczdgoL0MJ
fCylA/ilCRAMrcDWydIHr1GNh2iuaI0XjWN/nmuJXC6PXZPZcTldFAzD0ud4NquLopn1L4kRjt5K
dIqMbR36wLSc+npjF2t28YikzEH6WHl9f2R2XQ+XdWnnmwhRPedExjfIBW11uYjvfdEF7YoBxYXe
TWW8AmES0jXOZ7mmpfuxp3VBWRrRqO9HfeLoCt8S5xM923OQhufyEG2IomcSYNpRfEmSzXDo0s7Z
a3VXH/oiS+i4xvl421faTiadXBfSex7ykURQLW2Z84bF8qkQczyPFvUPM3mEJrAtIk8gJl8UFUIw
kYE+te6KNGEqjLnI4kyRsz5IBgaNP1MPzowBbUafK33u6DXJ2DqC1mxumnJI7NMAtf8zV2Q6KRCQ
Qf1AyOd8gETRaObJqcNRbcgfWZXmYLNI124ZpRs5yuGySMw0NtNlxEQjMt+iB8p6gItmFLXGngDP
CIMTqquy75zTzESR4bwvOK7LcTNEqks40xArgvX/IDK0Uf0Jxze4YaTi9NDcs/fCccp1CanytYfC
f9c0YG2YZmvjF9oYZfLNQ9TwjeAPORhXMicnDJgEEoEtFe5iksGe4byUA8CCVZV5/cUQKnXEeoHr
xalVQKBJ2iWHmFGfsalTdUsnod7oMcflIFLDNSGgPae9GFxqyqxzPZWKFCBcTUc3UcUmDHW2rjhW
O1VE1yIux7vW7syYAX4q17FXR7mfVm14dF36EL5pcLV9mbgB0AKdIUlqTNaBPKF6S0HZfCpkmX6W
bSWMracam9FkxbChdQOXiTzhJ0gKG08cGwNFjGmE6TGhaSD2Zt59jBKzb/25MK2bJeLToutUhqTT
mfoJAHC2RZes7agd0LXydpepbZQ7MYvxNi9asYy2OUabInCYCrhLVSB1dVokZUyGZMNwWNn5oR90
+k5AVjkBtql5gQ9oPnLsZLST6NNadZTitYFcVkcj1aXhlR3RhV13pn2BMxwQz6iCjxyCPOIO5542
mmFuVKXyYyec8hF/0pWVO9btcmez2zX6mhYoGthKXM4JHTROKa3vIi/YcrKmaWgapf6tILz1urBU
+BKWMWSHygQG0sM+bFJmMFNsh7sk6dUOZzhJj9UCSQb1uyvt2rsPTY0EJlBUF65ynmapX+dGgsIY
7dCFmnvrggMxbcakGZ6tqhiiVaLGASWZIV8za0I52YENCkn+1o07qs1uI0CCfNOAjmd+y9XYqjlp
D6CbP+O+9JBgBzB7tW6qvJXqbfO+NIYxQqTUF59Ndwof0KKE+gpor/UL4op4l6Mc5u8otQPwGNgl
ALCWLT+Fl4rmSoFU911ooxtwNOPWyEN3P1rkWQ5lzni9gzC/ba1QcKN3bXwSXtQ9tPTM/ZTr89CM
1S23NXokOV14A21xSwXeXnOiEoqqUTlHt9YAgZC25X4Z7Ty68VI3JkahyL/QzPfWqc5Zb1Xi7LA3
U2HqyDLEIbCTuzarXepclGiKu/teaIDoV2KYJCI2I/CHltGeTmN2Gi3Evo5Twf/FmbsqOt34WKQh
oO+oQ9s/CGpN0AzWK5hKD6dTOd8VTAp8+mfDMxqPHMpxUlzKtKS12zvjZ23MkRxKo/0WohvwlVXN
myKNGnxq0niRaGuvZ0H/vR/d+WbKrWIrUuT9kjnxCUCyfu8IaNs+9G5VbQuq1U1TVPon3Ev12hy7
4g5SIzj3aYhQ42OqWpmiDb8xPNb3eZ87rwYtEG09c2ttZpYcP6IktFduGA3rvGDldwf6vI7b25ey
mkOfJ9LYmqGQj2HllSd3sKJj4dUlp1Xmxy0Gca6sF01f4wmFIjGiVeJXMojWjT6ltHUEcppghKYk
RC8Pcz1NnY+v62uWIYgVY+HRtpPFJQrVxNeMqr4ADzXcpo62Ib3Iu6xQNccrlLxRcDAITbmMdFGt
GaMnH9Omlw8JWXKXTumi9B5Eg67Ljrw70xuZjbjteCjGIDaZ0ZiD30exfl33pXrO4P8/h25e36Au
CJ5KFcSnboRWEw3u/Cg4sGxIxE52E9PGTTC11UonAQ2+F9+28Olj6e0hT+ceGa/TPUKE06dVbDbU
6DHqA9syC3qBkX5TNQ5Tc4eG7jEfNEY+mRqmk8WwRIEHFRLOl2lwHdvhxRyRCVg9GmY0uwj6keHO
RxEL+7Pk79f8IsjjG5ARA8NX3XueZgvhrDmz0bs5k4xVEzbx1o6VfeHEZfkQOD3Kew1TsUJ6TWd2
7Q7jRVcV9bYpSZj919X0X81SmTEuJevfF8dPX+uM+vjtKPW31/xWHDvig+ksB2/UtRAGzmFEv01T
HdxJYECZjppMTxceyx/FMS0A6CGo3R1c8QAKaEn8XhzLD7iP8C2DIHSFDivjHxXH35fGxBzTgWOs
egZAcqO9K41d0XdzXLjWHr0T7oqImX0SYjl9c03+YnL73vZM9g0Nc6g9zICxUr+f2wYdsmsD0Pi+
S4iJJZEQKIQ7BgVuCzyTGX7KA+RCjL0FmMHXH7/38nu9rf7RaAnczjqAHS4bjZB3X5FEH7ShyvX2
IZYrxckZO1M/Ct7X0tVdQhvxU+hlpbdq8thYN/MUfx0JD2XHr21jDXcM8Bwwhl3bu6lvgHc8dkuV
1bgJuMkkDeimT3W5acJwZrzrBHeZnQ7r/8WX4PjkCfi4TOrtd5NvvTZLI8OatEeYJTcjvYMtEh3z
EDvD9FgZeu8HQoGP1LKpZwoCEWnwSAmxinBauv3eeGPn4DaKBp2r3sOwR9g0b3tXpQy9euhcPZkA
Wdy12ymfWyR0HGt+YkDnlv3T7wDsAmgNQAT6Ue8oD41pMPBw0PtywhrWIFDS1Yjve+cUP0Nrv/P1
n39xoNMG9BgL2997BpYFsZFRNu/UwwXds7zz49ludcQPV93qFvkIP/51ljvorat/ucNAetCt4xb/
c76qFE2eZ1rK+4VxfcuKAjyxC72fYGP+4vqBHl2MjkBDYCi9u34eXXdAVJq7r2HV7DAAfSsNL96r
xn348dc5o5bffR8Ak7QnefDoZL5fFBJqAeJAbBe0mkgPs9NI9HLcM9PEDzdlRp2uRISJpyhadQed
2L0g/1bhTBHBXdTl8wkwXXVLcCSzbLsnJrFE1dWvemEwvVnYZEWaT7uYe/MRZ38++QbmCW0V4nej
nA55k7E00b65EgUd1rnnwZ7j/Y+/5K90h+++JQ3WhXDioFtZIEoLpudNVyBA2QafsR734PRRfIRU
Rk4YNAdMMAShqwbOkFF8GxmKry3Ae1TZTrJPM2LLe1G2W1XW9VWJpm6B+BlrRn76s5AqvrK8yfzo
QC6gWrc3tRjkvfAyvEL1kCIGtBEKcKrxGPXHCBV7gKdRmMt1DlV1R2eP6Wj4keVM7W2mwzjUpbWH
r1ec2F2ifVYGcmOEdrzXcg+pO8rpTSRJMWyMwn2oAys5QCTI1rmoIkDRYfA5YuPxoe6HB0Jl++sS
lwXD3tkxLzIXlgw4bHI1e2n6ELE73+5spNCtCAvUIoV6apvl5JjDgMwm7dryyunLNDFld9OoXQJN
jJ0VmAmgWTuSPppAe605s3mLMUJ/wG2fPWNFU99KEQFPULo3MWHmMMrhAMnDCjP9+OK4uVo7maz3
Fik/ByJBxosZi8G1nSp33bpxTgGZxcN11+bVLzmexU96hZcLEQbSFvVVU5p7ie9EI1EgDjeaUx+z
zOZT26ICWuAdxl7Lr4qALBA55kO7CmvKX83Jd+ilL5bruaZhQUvDc7UVEG68dpnxakUwCM0x0g+h
yrILMyinRy1VLV73TJ+vRKfh38eYKTc6+4uP8NRA5ey5h242jU91YDc3CdcpP7R65/mV0xgPytzm
Uckd0YN87CrD+FSQz7NVTK7XRjm69JFlXj/mE96yghMePw2Ky4YR5X6Yum0U0WIOsm7D2tYf2rSY
0IrjY1/Vkfxi0C1HySLK26mG8Ug6EaLRXjHkTsm6CFRNQG8LSEDXjyhEIWuGjPITbwzv8yS8xJLw
MUL/sI/aVr8LBPKopLafp1Z9krA510PdULontvfUkp25NepaXDhjNxxzSzG/7+fRz3SDPjHwy1Xb
6wHaci1iieoWlia6WzMpxpPmko+l0Bv6KG2DV1TWEx8G5FNE1LsfKQOVY61XPTdXD6SWbUhtIXTa
+ToZ4njdhbbc0R3WTtaMRJ/4AB1nqTVB4m302y5uHHeVTzQAV7pMyuuZLE+WqUZUp2kS5iHKx3Qv
DMaoTsHjYmtToZOmVAHF7DZygKgPwRCcQxthj9OT/HPdm+FLEojuy8JleTH6ejhmrtsfVI/TtQ9L
86JGKr7DARb4DEj6Qyd4vrRJIS8lgjw0YGNCOT3ksefMnGgqG0cPArXVqM3jo9nTpzJ0GR0Ifyo3
ZlqYfjKRyeAZXbxDXZBfxOMCC9IzWn8F/wmUVpVrOA/VEVGHWtsFIhvNdjFTNrraBkk/fevbeiiu
9Ckk2qSkKJj7SV/VhVS0rsgRjkN2DjGTfyr1rtxANpGAnQHgOHYrN0ON/kxGRFHMrd48z95gXkPi
0q+mWK+6NRE5NkIp0lK/Yo3EqprqSyhwUn+OHHJz0Cc7T1Hc5thXHfGg6dQXwCAjxuYD1UlPycfh
c9FFewmfDpdIteoEmT6crdVdGprVS4Jdca10wCwxSNIbzcJUmyoBI8Os1LYMve6paJv0AJil+TJr
kb5PE0DFCeog2CmUXzYq6uNMisJ+mozyyohm3MSoOHbTYAB9sQ1LrQEflhuv7vnmKo6uPT0b1hYA
HIQEKCHIdw8J9CkD7BvmzGuklzbPsFMshlEgdkm+9BDU9C1fSbORZsGj4AzdqsTaGF5kXQsWBobY
TbyDfznvEf2nvufgH6JWsfwywC1HHVkfewbCQE6j6Rs1cP8U9zXreiGrY0KrL+XIbMqd0LNqF+Qa
ISR1od1NvEG01lJ23pl4JT42esSPA2QpJPl21N7pTsn/UmF3V+uyWhPTLF7gIpwaaLo7p6+KXYPb
dwA7oBsna9R3bcWiIOrOuOoJ3duWS387U3KJGk+ibWEE0cIjfxCBBh+obWMmL4OFbV2/qYPc63G4
EB9Wl0Qm7bj8jvqMY6KKLvCuVT13M/3fdsy7aUUvRseWKevgwiMUsGRlnRjCoRUwo6txOIfvnLf3
f6c5PxP/AgL74TTn6usv9adGfT/O+fVFv51YPesD8Tgmd/ofmQS/nVjFMumxGPLYLlCN86n093G2
wTQHxJlrIxAG+fc2rUD/JwdUjrzfV9cMwS2OPMzTabPSWjHfnd9So9MQCUX9hUFGeh+heqUSpu1h
mFUy5ReQw82pzMATIC+iY+dW5KchOrIW+VGzCJHSzEWTlPPxL+tFqCQXydJ4Vi+1i5BJnjVN0qhx
+c5x92IukqfaXdRP/SKE8ihCruQijlJnnRTYKrmhpGl8LM7GVbsIqqABVVu9dzMUW3p+0y7CK++s
wYKVr55AOgzHhcDbrcZFrqVXA/R4PdKAPrmFd5dGbnZXy/bJXqReDeh6XFjIv+zKmu9QldV3Cw56
aywysTlox402GO1RlYwxQHQrGCBi3JiRCckgVlX60OGQ/uQ4WUWcWhGEK3MGD1TRdr6BSxk9V5nq
Jp8OWLk2wl5uvchhXGFV0Z012smm103m9pqejxd1ONCWrppHpsIgd5iY4MM2GYH4RIPND3nbKV8X
4y9qHGssvL2ia6X18UUV5yir89JqPpJaQM+64jd8TFWSXblDH221NpqPdWZivogYUq3T3nUWGhHH
0yTQ4hvpNcleS8NrXD7JFqSJgtxh4Zmgkt/rQ0H/O8q7i1wTZLWIzCbRGzD6PWe9bquQcfotQrtr
F3vifpJVfulU+nBBB2/au6QIfkpMozhitG3viaRJKV+Upja5LHFzU065h4we2uWMRGlbCUdbQ1HO
b8kANO7byWxfodCk3ybZ6A+y7+K1zcTuOmss7cqIHcDSaOW4VogpqzH3bqrGzV6MOu63wi3zdU5z
cTPkCoSebmnAQ+oRDWzTXIu2hCaGHMD3jJ7MwYQbh1gBzfM+A55A+VvV1PQrbTYA4o/4NTcm7fDb
vOmpY2yvamGyZvMq0wssThAcsWWan3rZu6czTphzZXll1iL0O0oKZkczPPwmHLejIHJ20zOtuShn
GFdpWLp7er7p1yQPkxu9BIUWq3C+VlZSlgSyBdpnPHqUq0HYCG9VDTYwAJjG3SmPbYf1K4qOMYNQ
qvYgWS9AphfscfpzPVLZ257SN5HZdJexU6JcLsqqv621cH6tUqZrKy0tx1NpxeGDZyrr2q1MJK1l
yI7roHWGWI6OlaJbWUZLVFk/42MRIneWCgluVURowNpuWkehq8s1NPOuTVc5SYIDrZX6YE10k1dQ
KDDq0bJmLGvXQfbEMlLSiE/nfY58YYMw19rEWqlfsoHmw45ITxRfyHI3NSCb6yzMwus6MuXarmzj
Y4oCGuQcTtPnJogIcRvdbrpH5GaEPnFoGhmZItozEMmO3Yw2bZVp5Mv5vVZZ/TYvGRuRZwsWQ0PX
kV1pWBSfHJFX5KzaHFp8s6oCVpK4nNdzVnxJObYvQ5VsvDRmJ6MtrayYogbRx1PYNyRNJbSQAmbc
4QgyVCSIJhOCKrcjGjhwCW453qJtEc91E+SdHzLAKqttahcYKi4FvguUFsToZR2IdFrpYeb54TDZ
mAlGnfS0+wBpzGQ/hk5Wtnft4lOALAIlOD/OpQRH47cuMI9ybfZSDfd1MobuZzNkwJkDDkr1wXrM
YG5VzsYtcdtuta5rky8Tc3mhiKEVdc3GRTf23zrgJ3UAgeaShsbfN66fpyKL8/C7xvWvr3mr6rCA
kiCekDRKHPbl38sAIZYygG7uYun5rgxY+tZoQdwFqmlDuH0j6tA/kLzlLPfnoirFVvdPyoJ3LTe6
udbSC/PohVIRgPh617zpMApCuxiuuuwL+S9g8X55czX+omW9dH/edIf+9AbvRHP1aKRZOfIGbmKv
2J1Xnfcp7q9iD5vMlx+/lfWnCoeWKIMBSbONJKg/4ZInTqmpBZXwMrHgQKLFyDQYouiEPVeqyvrY
nB+jqCA6Q6drcX7OCiiRPHW6oVdh9qWooFCENIvMCBPVLqhDfTe5efc1BsgeZxdo9BYNhb7oKdJf
tRW4sCcceGC2H6aq3ULZso5NC1soqQoEGlOCFxT+wKLfcM9SDtnbGt2RoTcwQ1ppVkXqvgIC2Ne0
jvLeIV+ycDmsxjZbIxJneYTsGT8SYded0qCCZ8ZpNB22eKtSIzs5LVo6yo35yhXKGj5ynkeqq5E9
tXKJPfFBw5rGNeJrUnKT1ou0+wFgvJlvjD4MoLIsZ652DBbXSvwbkPjfVeMnq4ZkBoV46+9XjZuv
eb5oTT7l8fcniF9f+PvMy/zAUuIKx3ZZJJBcIcj6belw9Q8MnITwJMasZRrGs/D7EUJ+4P9aZK/S
EGhVrTeKWO+Ds8QTOgJAgGcvCq53vsEf+QilvbTK3zzcJth1E84gKxWsV4Hq4fvVI80MCPKlPu1J
kVETYbDQtbilF+kOgezeBpwRWTcMsJFADq2NUEI2dX0w3ULo27mqIZ9FqQ4aggQjkksjDlL0Djl4
gyP4XPZtcD3Y9nTKJqGvzbgbxQqgnEWTWWsaNuiJXFd4Y4TkGI3QNs48le1KQkol4DiJ5p3GTOqp
bqb6OCVVdAXQU9842jw/Bvi5YpT7TrSpse8mm6jIKgwvJG3uddLGXBAVuvNpTqC6Ao8t4MoUIIEH
ujaeWrOpB2vQWvsYMs1XTYjw84Dd7HLkNS/WVCTdmnLTvIiIagLX6zQ62lvDo2ICeCM3hTZYN54b
pidWgOQ6Lsgb7odG2wlSh/1AD+B1FMzzNi6ug23ihEmPQBSd0ohXD+wQbQvwG4RAeyUsvD61jEeX
rDFfaJgZVx2NpyP2wW6TM8Lbk+0TbqTHlTdjUxyH2ctuWs2wt6TEZ7fMjoqbpHPrawhIpmSgiHqH
Rn/pJ+4c+GqInC3Id731FyccNrNQ36AT5hhSqxLndW7Rq3fQrHaF+ULGVHsvGgz9O7cGNko8fBKy
Bneu2kF+MZ7IjJDbpFscnmWYLMnPQXBpkoS2ngwdYBAAYXwvfXNHxeYmGxvW95GoJv1boyHoMzNx
5/Q3i+h33dDI2iGuuTGJoCigREjjSmhN9yqmMnysca5d901i+V5mbwhoa32Lg8nKgTm2M+hfHiEG
0EEpk/yWQ4Z5qUz5HA+mvVb0MteT3U3AwMLgnvzRCnyWle0HSn29EC04uiS5C7pKv+60xlkHozkc
QhtyRmK4Gyg8gx91OrH25I+RF9cXwT7xAmtLoam+ecPwWbDkbgtyowCytqm44ybH3EBRyRFbQCJM
oSzCJsc9YkgTu5V1W3C3+cQXnmjERitmDYwGouYFSCvg1RF6SSRtiIOTy6dsIhJFO7xiohPxMe0j
7YWIiPBQplF1Z6VleTkhFwXh1WBAJ1GOqcrY+6lZR1dGX3HfcNuS3MPGsyOYkDQtsjLJujEhHpXQ
mjbAuMe7aWgt+raxWYQ728ymUDyCfR/jLVq2wQBCI2bTJpN8iMLIvUNiiHKLVjWEjXsp2aHurWaJ
cMRNpCLxJNC1JRvY+PHJrnXntgWNGD2P5swO2EGJNra5VzD/gis18f4wiMF5yWfPKMHVpEBn4CIG
RgSRXRSa9YLPJU8OQyGJAkiLOeHbJPps5jsaf3V/38eQu+9J9OponoWhlhjA3PQ+eVWqrYFE4lnM
kc9HViP9qQSbgAVTjqxsXRyGrxkh1AvfRpBorbSC2BdjKCZ9M5K3F0YrEY98fXeYlkA4PMHupsqM
VoVMTl3zlZzrof3sKPLj7FeukdcBwuva4kir1+AElwdMgfiXjdUId7Cl5asIEkTwkCuckb5eGfQT
ZVvLgAeLLsV5+/l3p/7ZTs2R8If1/dXX4X+OX+vm6/S2xGdnXV72+z5tfPB0dlW8lct2ey7kf9em
WB+wnhJOIXXabmBf/timBeJsFkeXMFMSdJkP/0eaYrgf2NdpD/Inuin0f2ZcYUN+t00jdaDKIx6V
GsIxoRN9v03Lqs5h0lr13uu12CChzKDJERa1OhFoaZ0QkFb9fWg1DJT1OOoOfZy3t1Gp9RnrmiD3
rGbWlq2A9hJaGXTkKXc1aYflGGIhITb9FpybDjglJ1jMQ9U24+W7CpWIjDV++eBhlLn1Yuf9pxQT
dchf9dBXgcVjWMy3Te09YKWGKZOXCgGanTIyQOONFRmo72WHyyaHdOQiFYa4hLer1V88+vCEDmqx
vMvzQR2bGu1tkbkxqBxeONho4iD8jVfESoMnYYe+C2apQWTVvG+NrFk5ysIgCLvP5vpA2CDyYHNU
5SejB3U3D43nz2aTANHgQp2DZBgB/MLvHwNQb3j1IHqaIKqe2eqY8RfMLbvDDMXGB+rLCxtrwBEv
6UokKzvzMu+5T+Yq9PPU1V8c9CeXdtl7viU9CMOYYffYctGPa4TFz8IdhhWgv2nbxK1HiiPuWPYK
rwYEFsdoNIeG8X+duN1Cqw+1164zrHsADBg67M4QF7XbMFoZLJE+TSoFNdSHnXipsyXBVI06f1ua
ReO1W6batzkaPH80quCoojH6oqXNeFXSvdidP1+zfCru7BqQJP88SCA4ORPsufeRPOTDVq+7fIca
pYcVV84glbnI+IvbDQGrXbRy2lhehC7O7mjVtcyvLsC1RxHhiULNe/pLtbGNLLIqd8a8TC0TXEAA
bgt1nM3i0NcmY2K4sd22jUP5UgLltbeinFxQbwyVcCtm3AuwBo9J1zRr3h3KXtNYMZZs8MmIktOn
mhDT+6isp5eqjJoLF8jeQ0IqyxYAVW2vabkYTF+78BRUMAeSqYSDToTqSSv5sV07gR+EJzb2e2iK
fjLTabRm2eQ7S8dhjiIV5TbAXnvhhmJgzIdp55qNt0tTaXwbbACmflBnWcGEioSwdSjx8W69RG+j
K5UW/F1el5aM/ADcSeTkPb/wqq8LJ9m02K/vgsybLuN5UL6xlEmME4PLzCZVmGzhwd2J1hPbOo2M
J4Ks1S5zAe3j0oTJtB7bOHN3SujNfUttZrUpKDKqNQxOU+JPfbXIn2H0EVVImGEWBnPrN8K2t/FS
+JlLCdgtxSCaSOrCeCkR8QoVN81SNjZLATlMU3ZjLUVlFyItQGgabrKl5JwZglJymvMxYtyYoj0f
DH9YylRMAPrKyiaogmTv8qAuBa25lLa5JLDKp5+ntouUbSOLlipYXwribimNq9JoLnH04g13DXWi
JWndIIaGbRn17RIAsNTYmJ6pt92l9E7B/nfrYSnI+6U0D5YifaqTBDUj0bUTP/28lPL5uapPzhX+
dK729XPhfz4DaMlyHgiXo0F1PiUMvYg2XdRzdtBUPj8yNddpS3K06I2yJl+rLEhjtaadrBwGssaE
vBgCT6lrm5wSoaRYbwFdEWEIjDHnHDOwUAim3IO+7peDzhBgfYvI1Hz2+P4GCQEYvQ5lVjjN2p7D
+tgF0I81KlSyBQZXoTRcAg9WjJU7HyJ3QSBHXtZ+ncrowXZwM9DhRiIu6yw59TBaJr+vY4bPiQTT
adhl49deP+4iPcz9Yco+EXlRbep4kvBMKueqmDrtQSlwX8u5Yt56w5hAvcvTFoOxO9c47rBfOOjT
18XAYo5pmFWpsbvg9byyVKoNvnljpo5pwRNKoLKAerI8RSUz5PsRWdRTPTBQtzV4KKATAMchYWaH
qQs7340hyzO9X2nyOAzyDuM3b8ScfVznElM3idFqvhx00nRRJGtefsW2PV0B6yumdYEGcgPQZL6s
KVtP/5ZL/w0Tidib5ZD/942N57j5TFJq/F2M+2+v+q1acu0PLq1Qi0aE5eKZe2Ps9eQHl7mRXDLr
Fm2jRbfw966G84GGpyRMiz8510v/KZdMSTqBAeDSsk0J3fqfdTW+Fz2a7qJgsww6GhioJDOsdw1L
9HwYmZAtnc4BI3WGwNUSZGiBFiDogxga69fW+t/imP7qDR16K9hqLXawc8zZG/0caT6yBL9hnZD3
03jokZawLSA0Td1qH06NuHrzg/xFR/Z7/eOvX5CmMteLSAcqwnfVIKPPuaEixQlWRPYngtnEFZMd
8dBYpGX++K2+1yuf34qfmt8a9yH17/uRc01AVtgpYZ4g55De4iSI09qZVGNbhsQezrP35FBhXqG3
G+9+/NZ/8S25kyzuBhcrpbPM0d+qEknXQrKj1eapkYl5yN2SCSmjIbDZffjTLDRBI+5NI+z8RbkD
6cZZtnCxYL5rhI0wMTJnjM3TUNi8kVPW6DSHRCcIrW8dhGI4kcroCJ6dOBlImH3zwnmVPBYgvZqv
y/yfiVyXD0Qes2ujb6R7iOD5nc6ZURm8GWpzbCgmXxfdZLwj8ol//O/ei+MQTUhuYW6cdzdUmBh6
Gk2TeTIwK191pkYmRZuNQCDlz0Toy3X8o+H469dahPwW4gmL2cUyAXjzrMRtWeP57MwTIgUqecZ0
ncy0n8iQ/3zr4CKwJXp+/s0q9e7HpB1gOq1MzRNhHcB+3Z5egmsDEBSzoob+8X16jjp5/5WYDqFF
N8jWYILx/VdyGVpSogjjxOSAXHoDiugJoVBjrzB7lq9upaxP5pJmew4unDBicmIJjMNPPsaf72Bb
J0vxbBTWF1zC9x8jkAJrr63M08jU4GioXGBOCzwkyVrDHVp5WbZRxKrD65074tXOD69Vos/6L6Id
/+oXWMgPprf80hyEv/8wKgUhkqmShxft5p2u69gWlwA7E3DH5sdf/K/eiiw3usYOW4t8f0eNpVsX
tVMZpxg4GHTwJeEddz9LvWvzS/z4zb5f6lm+EYEjcKdPQGTwn2/fMmqLFPUI4C7GUzMn2Lp8zY2U
iMDBHW96JKs/C3oW3y/By1sic18UP4wE+IGXHfXtE1OqGbU97cOjHqDfA2BANl9TN+OdPRCDhouS
39Ww5vEmchP5EIc8UtlIWLIDh3pYu7Fd7QHQ0TpYVpDWVBhtp1kSVBdEGulosUBR/eOLZJ232D8e
CZw4HKVpolg26acG8413Pz9nlMQcM8M8NqmebfWZyrOIbW0bikZ1BMkBjghh0CY1xFS0N5O9Efxl
t+iR02wzkdrdrIIs4IcMaEkDmsraLyMkIUht0cxzJSuNlVevEwHpXwxEe4kQjQeczfHunOpKcGb7
pV6yDB1MkfUatR+KRZlUry3juZMb/j/2zmQ5cuTMuq8i6z1kGBxwYNGbmBicySCTmcwNjFWsxAw4
4Jif/j8eVHVnZUmVLfu3Wkgta0syggiEw/1+954rvCuopfCKDNDvIclK6kcDz8XXu6YWM40obp2j
o4mxbrRM8XhWUQprlQkbnMFkyLzgAnQFrxFypQOdLniKmOdgCBIYaIdMOXc6bQwcUDjqdWlkzzAj
XqPgalIeRdZYpbrd0jmUqBUYyN+LnHpTqTDeXKFRLifGP9g+3Z7qsJWEc/bVWSI+Mrl6gSHjMFh4
OReM130RvBWICivWYvrVFihD75ppI09o2lLfoHq4v6o1do9jK9tTFyCg+5MkU5slYmSYE8FbniJK
cLYOifFnYol8SecwxOhdQGacBVc0zuKXRUA9ij1Pv3e6JzTbuA4tdy7XJwIFTAo8WV9cEg7vKhJ8
ThAtohcHJ9R7UVHRsQm8ngymhkK3DZcuehngiiIAxRQ4RDEYDyp4KHwj8+TcicEGn3d+ytU8qQ9K
ByXgxQqoO8Elcs6w4yR3tkihpnJ8AjN1lZqNiZXL+SEhVH7D6Yiuv2YJ5j3DKfrU/LqkQpaakhRZ
3vbfZFBwNbHsEmAemxCsGV5tCTDarJfWCNnoQouRUAChet4M0Ymi2nc9z8WAvimmO3aycFheaYVN
rYq+usWvaJWLmxAzqlwEzxvM0MZ2XXvcy2NuRS/aBll/EfaEkejDmh+UY/Qc2Ad0B9IQwaajr30a
FJWHf3eVJWZaJ6N6cGxa/y1Ih8gll9WhDFCN1z0l3uoe13WCTugmgfhaj2P9HK7Zclu2gPpa3PLO
BsuREx6InHRXGSHjywQqAL+lnGewjGsz7GwdB89luWYMxgLiBxtJZPOOSbl9XYmUVh6402DffQ0O
zbfElkjU8lygVu6HJlXqqrDpnam5JyHw2rp+7JUO4SbHQ/VbQyndt1BQ/Ug3+HAXBT5ZzGXO4dzA
eFEg2ZmB7SdbdVwEa1FfSDl0+qD9Jfh1xm+80yTPoEfYFB7ZyLMw1QeAf/h4IG43Q3MX5aMzgSzT
6dfEIzcuG5gxS0CutK2X+NpZeklJj56CV5VVJs2l1q9BMjVXnqiShQIKsX6lDqPY+767Ip2MfIxh
7I9MiKb6Kxld2e/q0ZQw2p28MJtRgttza0CZXWXtKVoiyMPmBZyvS2MBDutNzYTnNBTaAmbVqsuc
/tnD4g/LbzGZmn1qZdbjQk/sl6wYxRaOC50FdQZ2p4XILovuTfaC70dGZjl2q3Q7jJ1zqFTDLwqt
O5PBYPn3YnQ22I+pswtk6RF/Llr4IaAJ8FEnWA80DZw37HQJLXnO4u/QZQhwxDEvJCiZ34HaTy/D
BuWA4ol0tzaLtXerZvikiqBV27HWBwqoli2t1b/S1dZ8icoMASly5oO2qF+A2GVfRHFfPfJUWgs+
+DW9CQRgApXYfKISjeymkRGovX5QD6XuuaktbDL927kr3XJzvhJac2LY0y/k5tcQy9lgu95MKyir
bf+edDYLUrNGzvNCgydBhn6MXjo5zMk+HGbf3mNYB8PRkwYfN5WMadJ0Kfd5jR0BjGJura1cyu7Y
64jncTj4MeMnVzTXH+2X2DSVviiyniWI1ZiNmWpYbWfOUVrnbOGCcXWeRyX46g/wjo5iBrp39J1C
vSrFbbttQATgiy/rEj5cm7CfS4cJibAB8EEiTKvqq5+nofq2qFFs9Cj7eF/KnhaVXEy/VeGElOwX
lv85CuLoEgCDPhJjYQJVz0mGvEtF1i967N9yRZmbLxhdbeOF5eMLjWJ0h2Yr6vcRvlx4N3Y5onmZ
Fft0mtpjbgUryP5afVqjpJLAfMX0afS76hQk6hutQl9mMlL3xHf6I+uqLLH1d8NeDMp9J3OdvMPO
mJ6SQfLJ8Y3P9y2l6IyeE0lBGbHyAthlqeVVAGSf1papVBVOVNbxbTHoZDr20Wxfi7ZZbjEEeKdg
nTOYgJhswbbzKRCAQU+gHIdWnz3QwvJ27jpxv2ZreY8XcThVWdhuO5BKv4rRKvdNv3q/NFEwXvcY
dsCTx24WbHRIf0oBt2IzDesERr8tWS6Y0gLGD8UVZUO/xMqaniYk2EdnGOxbGNb+12IKECpRWyOe
lbVDYRZ+27tILBn4Q9+7sqIpwuE0JvrNzSZ1XTHy39OLPlyjelrxRlCX0V04LHkHi83sSNuh60LI
hNs7H9Ky9p6DQilAxd76pAjx39jLQCsH+XrmyMn0Cgu7Hfa21iK7onhz9rdhY1OWE8YIgXfBbE/q
AiaEPnLKtW5yuTafgP26sN2LAdCOa0m7OA7cPHcTT/hvztiiqFIPc0Gl0nJd57oC0BqlTF8ah+MF
9bntBZRFWhUUOwuLuY0cHxN3pFi0zmPGp5ol77WYe8S6pfThaLgso569UN3RqrGedm5F3wtznca9
7SVB/M0CFy0ExCrpBmD1/a1xUQoPEQ2/h0Ql4lKIFtW0DNajHmR2opu1/TQ4i34JKUzdjzMwhxXI
2KZAZt4IO02dzQxKhNQX9WRbJ4YlScqH51Bvo9bH+KdLbCNU244r5xR8qbLb+pSQ3DOsmz/Z3WTd
+llP4CrzWu8Q4iEGMqtq/wCPwJ+2jZvRBzBw736Ly3T+rEKv/5W+I/k+BX2QHWxm4nqrS8dnKNyU
GLpjmpm/rf3aZrsuXZfhCAD2m5/OyYPOK4+nHO0OzIzB6JDhqdtdSo3VsgGA0W0Lns73Vjnle9cO
oP9ECXv2ZDVYEjttZLrxB9GH18UAQsEScvySBkszbGWy5vc2UBx7E6OU3tdRWfYbIsrWY2p5fGol
ApIg7jhRzPUyE0yJxccJ9j+j45+PjgNO0f9aCzWj41emqD8Mjs0P/T44dv7OwdNFBRUcwXB5cTr9
fXCMVStAhQQ0+MH1wsX1uxR6hhqE+BsxcmERNY7S36EG9v9PUesfz8Ym9Y0mga4DiYH0N2LSH8+O
zhi0o20njOLoGGbNrBP/3usmdbeWU7j77tL8E1Xyh6Px+bUwJttGERbOn2SQEerd2oZOfSk9RCQc
js4dVqHoZeEK3LTt+rNz/w/nYvN6BLJdSGsGB/CRav5OSWIu6EoV2rxe5XCAYCdJQzqNr8iSs/Au
6z6mfNubQ+eZQiX3+a//2B8H8rw4E3nDceDTo/jiB7GltWw22LqrobxQCFaVlVF7nDG8WZyVRj5O
ei+xa//sT/4nl9jnankiwPtHa+kP4lmPK7WbQlldnkXt88FxBFNNb6Zp6U5YuX+irfzpBQMUbZuX
E+YkzxH8j/dPblv0qDDgP6ZWjKIQqhBKJie5KvSsr148Bq9/fVmNBeM7eZAbVvooHcZRgbkR5+QP
yh1LHcDNeB6PQzO3hIODmEb0dTXbvA8ddAFtfBeWteBkXzindvTrl1opiW0rKNYaTI2Wp35x3WHT
jT4OHWWmxs4czV+omfzJXYCS9ef3S9KH7z5zCxwkP+rjdYUNMCdQjH/SS8SzVVFMeq2TkgxU0uBC
pBHIma6YTi4lSkLvO898B5eThX/t6NppEFxl7GYuq0X5b4mn2ZBC6eBegmndXJ/Pl3OWVunVaLso
I3SCOHcVPXIVvX8+4s3gahqHrI4N+rS4K4dlf3burE4iZwzSbq6VtcwnpyfzFGcR59G1Gxv/l5Bp
5wK0fp3HfVi0bME7DEwPAatEsMtCyn6OuT1an6krjeJT2zF9pPg3b716QwLYSqiYolrR+Y27dKYF
yYFbNd/2IhrF41wv001tp2g30P4xaBgpjUE1C0EHDIhQyKjZa0/9/BAVbRdugVqr17PQvHa2d2kK
zWnvGUeE08obH9guNajfLRFVk0Y2qY7Ofws7ez59bOarMVavHnmXk9VazrNvztfZmvlvfuS79SVw
5vk1aHoaZAIEew4eZlIxCFToHR4E2FYcUFpo72gclHyhFQ1wn97Kget47rGPO+E8DxEf2hq20cvU
rpzGrQDlLUFpa73J9w4LjUThNpotzv1nwfPjXk3zxCNb5GUTIZ9i1u9lboxwwndpu1pGziB6Gjm6
WN1SpFeRjLPqsgCrgnGOCVs47HvEpM/piJQSEi1Fsi0GOe+rxSgs4JrFGxQT9Zom6h+6R2SkFQ4o
nKZEnXFnYImhuTeZm+uO1Bl5FnPQwe6BfDIGIBq2fLvV6zxjPdkmDUaZwwhpFk0nJWs8AIFUm0mZ
v3USEXEhHEfH8/VHhgGZPYRinxZS7gAGkAFs68i+O/+bPqazoEIhZd1Y06PF3/qYyn7cTUkUHYZW
cwMDImRq3BeTOnLoijmw69Hm+KknAtbtHEYnzwb/hWGIFMVAYV1o53d9G2jlb0KiufOTAjRhAr+A
r8ZDiYnf9HHyAzW1ifbl5PRynLEUWGhsWtMdfLHYQz7t2sRa4pNil1hu0sZnH1ynuPRu3DVaXnFz
T+/jYpHaneDfZQ/TYrnTZ31O9gI3GS800/+JQy89a1Y4gquyC8wE/uhznfWzMknh2fRoxFApDpFX
blu2bJfTOVUc4lb0gQFs6Qs9xtEyX/fgJJ+DaqAaT3FIDVxruRN+EZhzsPNFm/AydIBg0y+zcw/w
qz9NaUtguMf29RUxFyRmytDGo541m69HaY1HvNlE6wfbHEXthlBBNyTvKAzOHb4TeVVnaXCn7DrC
HLqK5YZcV8UHPmOLghqYsMtWa/8eZSlKlraGJNtxc0dXgqxlvYvEqHGKSBm/eDUCDdYs8YljowXk
q32rHUl5b4k19NhOmDL5hx43HZM0bqmlQBxMHTNWY12eTzzmuJfdGIPqkQMkT+nVxNN1r/BW9tGL
KTXN4Y2GlaGFjfMJ+03M/pe9xYemShlSSY/u9DY3JMVyP2DBJN//nFt2/jmn1GLd4gPyLmObo0MG
3+UyVJGdbiIExx2P0eY58Kv9mlGShvdcwBvxsKZf+eUKdWzVyvladZa1Xq6pGMJLr+pWD4iD0pD9
OgdgOgEC7xeatXxAFjX+CMzcN5OlkgcYEellEkbPMk3bl7Lv3pZqNqt/5rzQdIWxduA6Qe1gnfcB
wlxB/Xe/wtEAEkHZg32rokk+uQRg5Q7t5tIn9zvuvKmlMTp1JKjlpgsPEY6b+3lw5+HAgOClQm3Y
NbMmzzdW8O0EYU8aG0rhI5B4cX1XS0v8Ujoe/17xxOo++Wnkxr9E4ZR1G0YacXNYaQIvNzS/DILT
TGHdEHUduHQVNVQrZp0viwzpFhF1eE9hoU0LfJ+RzqWZdbu4sX5tZrSrjerB4HgTU9HCGflY2yjq
9hmVAywWokw6AsV6gUeYh3fWvPBYqGgOPIf532kwj0Bsw3LDBLVy0+CKmU86sUPTr2duJZxKmLBS
o9m4EWtpG7is6TkFAy+jy7sJ+jS60RMfDeOFiHWwAliFbh7S7JgpkNR4IAF9bmYPKlFQogxi6WI+
V3Zjd1zSkXVw9BP64bEqhBjMS8BWYcMr5zxMKP6RTHnOklHgT8jDZ5Wp6XhhL17F24oDadiel0CZ
DnFHViExt/7EePWhn2q00UFN4mZCkyCu46/j5iwq117Bk8PxOu4Id0XuBZY9P+jMZ52usAehL7dm
1ox7D5E6g1keXHy8Laf2u/KiTXN2ErFl8fiSVDlct2XXHccFD0I/svdFM4j2zgpr6AqbGoA/ED6V
IOZImbW3tbuoeZ1c7HX3rj/yrrNK8bdO48pL1niJ5Em0qtQ8LYJeNLQVpYmxhU2hPUq5TWYRAALT
gDqz1l+eYqvxXwNgO9A+O5p3JtWZEz9UVwqsByd5nlA2APbYZXAjVi/UsLUJXZeNBZJlSK1vfddG
F+hpBCR4z2ZEZcnoxZ2po4C20/Ekb6Peefa6lsdTgsOrOHRSMAFJ5sxc0bbhEycUxmN9UCEqY8XI
on6KzScKWIOPaai440rNXWQ5LacG+BQ2XAafjrlsX4YwTF4cC6O94DqxtXwKvMwansYPI3z2YYuH
yRNhkjfJc+MZT1pkoaWg1NL5lIfslpOL2djsSfMwQcENvs/OLvy4rLJdP1ESOBmTfnX260sT+SjO
Jv4KnkZmjP38Bxi9MfuX+apu+fjbE6GKFOoKoYDZirIrqycoMJrIgDDhgcTECBYTKCgH4BSYT4Jd
bSIHzDOvxaLjLW72xyRkSfdolTs4duLsOhNa6GbiC40JMiQm0lCf0w1sQ+ijx222cQp2JL0JQBA7
A/ZqQhHROR/Rt2Oz4xs4UXhbf6vp07LK5T4ymQqGJWwMTM4i6pV9j2lw3I2EMAK9VMfZ5DLYG8dP
s8lq5Ca1gQtv2s9C3AuT6JjdoX7k0+a5bPIePPmqC3HOgFge0FliIUlU3g4F1BOPS3Vvm9yIsoLh
FciLd9eMFYFfoGdsIOf2ojSZk2B88IigsPOr93Tk2N+IIhMA+PBsVhTP0O5Ry0nEIaOk9TeYVaQq
xMBX+OD73pQSG7LLho22NaqtxROYQSoVr6wgqSHs8LxiNexh4Q+ta10G3tKqW12U3KRVymqTBR13
5DqagsiY2Lp+WIoJ8XZk2/2To7g5JX0/foUrJzlw+AgLSJN/Gr+uo5tHPPHUUZGAZtMPDNulMZk7
8a+Pa386/fBCgMMANHLsFxzc/ng8jOK0H3LGLseS7hBKpiS4m1YzxMWM7TAXFebocl4O//p1/3T0
N3+gaYZg7k/m9UeQIUfyEtDsrI5zXgZvvVV1x0rP5XyYZMr61TAUPAVByloMU5Vd7l+/OrrNj1cX
wDunYr7gvIkfjUlUFaGeOEFzRElkNrGGnfscmlUXyBGrPcAD/pu5FscSs/PGEcfifn4L/1HsfqLY
gWMx/oh/rdg9NUOf/m33VjT92/eq3T9+8B+qXRT8XeBDDDCXIWrwQfI7f090G7BLwBiNlRWT9B8M
jP7fcTVy8PL+J+z9u2iHfzE0qUx0Gb5wcOT+rVSmZ2S5776/KAmYlgyTj6IR/DxnleQ7aStilMoR
qrWuhXDGx9AX7FNFB5i8XIu9hCa3s/mOnxDaR9hiYt074xJdhk7I3qhopmfKtSq8XC5D/bYPj9T8
MOWPcxpW68bJsf7XKUVRySlR3lEUFDjHoiu3QtQv01A8TC4N7NSBhQweMDNQNUlFshagpyvwd1oU
NhszUbpPYOhS9BXXVK4l1Z2YRv2MPT/FMoFLehm68t22hs0Sep/oZv3mKfDCpE+YgS79KW8CUy5L
kdfGy4fqlOXrcNWoEEqZxBJOYWpVXIzeSnytBL+yTIG8rBIKx/J87a8E+cRDrwdvC/V9DdjE2fZd
F1juTCU1xZLjPAO5ZlyLZr/YwE7MA35vKxFvld/6N3YXHrH4n5RNeSXeBOcW2v11Hc/VLp8jnOgh
GLAiNeOuNowPPeLilhum2VMCyHYZnPUmm9ptUngUydZ9BShMQFT1LXlV5SDlY9okN4OQ6jC7NMId
59pzKFnQDDCLcn1qfWYH05K+RAzkP02VH1zOjARea6cBA6PbaGcvXhPfEXsAklI2adYRsbVSx74e
65j5EsGWAlxbNjWh9WtRzkxiN005WCtBRZ2DaKzpXdjafoPJAxxzy/Obyf4JBSek7SzCzz6FFDsz
+CFIcFGh8R1d6cPagXIH5cShOXeu6v5kyd7uobZbFRDFcNXeyPqW+TdMq/GBO/TF7K1ipS2eAW3F
LnkQxZ21ZIDRdxZeyWS9aFS3dh3FBPgkU7IEjXl2bfhFWkZbxRxwra9kXPdB99q4sX/qVjUxqo50
k1mAc7q+6fLpMe6L6qL+yPbDGeP8fODpYw/rhVhV158ifaZxUAsOmsMaz5wOQC4l1A73g+GBG/GM
9Cg+CB9TVi/wPtoz/MMxHBACMPPjdIaDLGdQiHuGhhDEnzFJGZSIRUgl2meGMJKeYSPuGTzCzmi+
JagBjqSO2nd/Tdp11wAGP9VlSjzfkz4Qk7xQ6Uv8gTbJF9fZ0pNB7fg4BYgXZxDK0KYNpYzYHkg7
Q0ppDDMlWxEWt5MhqXRnqAoSB+VcmUGtsEPxvrYp/JXSkFhaw2QJDJ2lH+G0sAUH2cIbsG/xZvj7
yhBdZsN2yQzlJUC9fqGQFPSLZPS6bsQZCUNknZiQ4cSkhhgTKgk8hnYbQDKJYco4ltOvG9uQZvoz
dCY/A2gcw6JJbag0g+HTtIZUI1sBE33073FqJM/xmWdzRtu0hnLznwfi/8XO75JA/OsRFqfP9G/b
t64psx+qaz5+9PdBlv93dEeMxmFAPPzjufc7qYASGvaRsN0dwZMRY///DLKoNeZrw0gCK6/n8mPs
AP/xTPS8v/NPHXZKsEkwcNOF82+QCjAH//GZKCJHcGqPKO2ComB7EjrD9zZIXFJtRcVdfoT0aQ7L
UZHK3aoTZCp37AA3cdMzaQ9tmQaXMbXneMZxSofbYCVDsnUnHmMHMlxVsW+AQbcwtRpnMg3gdWUz
ocXZRiCbAU6ciktFB8ddA4nkshcDe7zFWAdLIi8kKx121FNOgRRnWhKIoNgQCqgWfq2NGKvslR3o
mGsjndZOeOOkrnj7EO4jtMhtUydBsBkaN1QXLvyCbo/SYn7Ew8i5LYBdPbgt+hdBQF54UqA+Nr3G
2JjMPqpY5synLsfNGENjjRF0Z9ndJ25dNFc4rprwKogkDkAs9c9lbfR2J2X079TGFasEVS0LDPAB
t4Y5GHx49Vw36Y624znPRFnRHlzm7U1jDUdvTL1PZ2Nr7aH8as9GawkqbDKJcWBS5ZLEL2Ad+dU0
A2LqkWhaVHnQnPKedxlXoBYNllR6C1692MxwZq/jn50PBxXS69uSmDP8kPAGPnycU4nAAkGVtoMY
pMN28AIAXkE081eLgtcMC0+9Ivbyt0dnAWWYbO8uEFl1XcMtvfMKJIdwjB0gw9l8m8fZeOk1EfWC
RsfaSMtczw/DUTVXDAG4r/n/fHygpQ1BYkcdKnLDYD7hs4TCR6r1F4b1tPxMKkaHnwsXAcHWZZE9
MvLhT2iWnN+iOJoDbdE46rZ+OXBdaAFGkkhnyxz4F2H5lJlIRFbau+jAVEWVggMLIIIfymol+0fj
1zeM/+YAMdbMTsvp1K/ax72G23F7dmKSXswf5YjzenN2Oimncp9rRMHXszja+BU3ejELjBmciflN
uD/5b05GvLfU3ES9jf0wxf2K66wfuRvcTvPJRl4PN/2smTLtHsRtCRii3dL5y81nuYhB8WhS+XJS
/bsUEYWxtjFsplNrXI84f0YoZiFHzTBKULKKXCE41XlkJs+4GuiK5RalHcMEGBpKLMVRQvy6tPIR
FQowKe87WwfEm4rqbuT/BDwy6jR3DPBZ/T4jKyQEU4FSkMPjPmG0w+jIqFz4Ohii+QNDI0fzy/rW
BuxOOndP3Syq8jhG+7Nq3Cl6Ys+38FlUWkw+AHg3o2pzk8YBOvPkDVySyaXsbk74KtAviSU2Bcl3
cJlZvnwIj32j0BhVGZqJkZm0fRyBz18JEqEokZkRoM6iQGuMyJmTta/4V7pj66sq3QVD4DwLep5f
LDNr2yhUYwK0MIxwGeNo2wQN49zVDbOLMvUnwihZxZ9jZ6Du9cwH2p4nOpiOucEsjy+5Lkauz3le
ddZCP6xzDC5xQadNdDM1ZQRQOuAj7LOF39AoB4dyaYWM4QapUw/iERjynQVxhfU0WdmGlkoeA7+z
Dx/abDuDaKacptvMjYlSeDNcxMOqlyHdw4rhG8askDeErjefKpeOntOCIfGWJnOzc8KB7mGIORUR
y3NYFxajZKfk94gAhD+1suEu71kybJuBQO+rgSuIUHmCP8U/ctOifS2w0R4jRycXNFu7z2ezQVCU
FAaHKar/kyYeJhCYWCI9YBw3c2GsvlZkbOAl3IXn2F5XdZU0bHf3Xl2VhHpiSg2ATGQXgzBO6nHi
UyqzWLzpzGVpduKFe4ocLTf4Eqx8rJ028G2qYBlK1timWwIVz7m/TJQuAS8BbWc33C+OZlbe1Nyl
EwF744punbuswdZY4VnosKsp0xobGfFEOjgA6QAzIpELff2dkxxzi9Tn7gYj9EzYDa08852cEMXQ
HQfHgDbP97zgwIZjuudv3roYVD0+zYAcT4Zp0ud0yd9pm2WPZoO2p9nMx3FsZ5r1DWE03BE/Nvdj
ZLILqjX2PG/lg/xY0nKNCXmHCMrDCOR1N1zmsEdIloxi6vaK7eCDCPh2lWUBhnyYuLweQsz5G1eN
oXiZ6n52tnPrd+nhvLI2TYp8PaVh++JkXs2ZM0mW4rMPvTODZGJWqXOETqS9/xZRP7bPh7Z6dNLB
RVqv30GlY5lUyjwMWts8nOOEFThCKb6bVp+FDDQg3+CQDT32sjStHYTtJV2OLD8ejGMnGdhCbJKG
w/A2wGV6XTHLSjeujBnTUNAblY9rDvXRzgjf45K1khcepd2x7lExr0Rtkh+FGRA3fCe7XcoSwzBw
cqFyem0XvDd19dIkTndFqedA8mWhkYZ9iNc9owVdNpF5EOmgLp8BW6prnjHhA/tpO+a7O3qHriWd
3DpOf4dVgqgAKbDtSGfRp0y2jCyXOv7acji1MJ7SNBn5266XMMJyvgOboXIqCxdmv1zqdFDXMo+6
Kn6g8r3ZRlH/mRr5g1K6PVgEOB4Uh8O8kqfYBcX2eWEcYvGcaCr2/bSuVayq4M+whhC1ZgTr7hSn
4B04q7XeSrwMySZoRb5VjVsdHfqBU6yQCtFAFN6hqN0x2shsPdjDPF1hhi2KLaechcxBzUTzsARL
KY8cRLNum+gBfIor0+i698R6H869vNJ5xGMumwG3zhZUqGpyPqGGNLeWHdT32VqEV9KNuXsdJOAg
Del+C0noIbzN+A0KOVx38wi4Eg3Y22jLn99K0eSfFll9Erlsy5uy1eIRgk29t3o9hVuxdhHatjd+
00sX/ZKGJA30hOt+5Sbbt77MdiG588Ni5YBXx3bcLXMPyJxjI22CgrPq4On8NuzSfLnlegXveR/W
h3Ugq7GUmb1PsulTFOXqUGSyu5Dx9JVs1NbPcvlL0s7LKfUXBqoliEqvkNA5er971DaXNYCfu/fn
av6VQsJnYg7ggSatb8MsXR+rlV6TRg7VASO3uIijUd6APhD7pNXPbTRQ8NgF7Iyg5bfNbb/GLFFF
xf5kStU+Yd9wNVSdc4UCYNE70OjLIhrETeOt9paLVkMXaMl5B5jO4ZSHeyvC8p2zYm24Q4oHyMM7
ya7TWgvnnocAjd5irA8JRpLLsvOWx6Txtl7t1UfX0t0FSEz2rJiidzMM86PPmXijs8V61UBIdznh
MJrlfBj2lbvjHGyfCjAZN81S9p9IYlg3S6Uo2rJCyc9NuCB+6ccyYl9CM+oV8+n2Is/65kvO9t1M
/uDrcX8zEga3HR7l5Fl3dtDaW568cleE4jBI3wwfiooCNynfrKJisGJGW44sGQR25BEsyW1D4mSi
T23thws7LtKtj2lmy+Kf7Fa/5EGUpP3lWPvvKk3E3u2JJTjKLs1q5Vwueee9xZ2t2h19u/MXdsR7
dtcdO8HMrndLYRf7vhXBc9yyorDyd9U+a3AnA0eRR6YX3kWVlstOu1RG+BRnTDfpYEnKH70hR6nS
Adpzu+t9+zRORensE7/s6KWQLeSBUxY7HPCdvDKdkKsek3cW/+SQ5hgLSK8oehHHWm2TNF67TQNZ
+QK0vcXC1GXBMSyG6cUqtBvy2IvdAIqEk+46eKfA2dq9DLrmlraBbJfRf/iigpCKlADrQ4Sf5bDi
ogW1YAbuuaSwyy3tT1Myh9ziXtUI6yrDXj66LKQVfe0EnZMbsjt3SH/6s5VGw3XVhbdBUTM0ZDfw
VA0uqJBJB2hbnF1APrdM3D7rQA02pHYQHldW66zucGTVig5e5A3thFmI8odNwsGNut4+QrFTY8Mx
xKfp6TVuSZwckUUnhSN3WmwsET6Fc96FzPNm9bckSC17k2jLnuDkUCPqvdIkyFPXHfIlIKgRevQP
g52vrlvkxfYAfYxxpX3OAo04t7u9P7AHxanObqueNBuRYBQ8mzLmqcuVbbyCizsRu5JRua3aiW05
fRH/mBb8y3z6j+MSjs4+B3uXA7RLi9aPydAhJUmn+iw/xk3ELLlqQOd8XsU6kGFeMNcdRBWxG2lw
xEBLmYrpZylywzL8XtA2h/cQCZ7/Q5aRd/GDrW9KA6dZ3T45+jOGObwxmiHkEDmxa6hvacJmM1YX
mZelyXWv4rUGL6Hju6TunefQHgiFYU4aP4Yo/85lwTZqSsoCdI0/uSlrb4jhAorkWFts/fBVI87O
WcOedORwvAV9w85nqFY2RxYtFz+zOv7oreRi8PKB+Q9bcOrR/yho1Isshnqk+dpfSo5CudMuiidO
G1Y5H0i6+Ba76CmkLkXG1qVjrBG1KAUYEKbx7j2JYtgZGxsdPz325gSt2qTOv539bVMNcvonl+uf
fIj4Hx3miswksF796D4doyTDkB6Wxzoe4S1hX8I8j+uSqoUOs127rVVFV9is27dKFMup7dEq2pSz
fNbM3ami6vu70c7Dx0Dkb/VQPTRZ3ev//i/HaD7fzUm4n3DhesIzJmfP4TH8x0to+a21DuwbgCnB
ktqcbXk9ktSLRuKhPeXsvphcV7/j4PQu1cj5op7wDV44JB6yrcblwxmMK/vXb8z7Z2/M9DYD22Ae
9KcRocTJ1lVdmx5VkLBDJf2FOE9ScurkzK7I0/UTlb2huFwaY3CYvUYXV0RHR5yJY6QJoeD5o2uR
07I474tRhbMLK+MQlYiV7fvZfFjGjdnDG60H6x3fbKuKUUsKLCDD7YIw+P5xKM2qCcvjOayJ6D2f
0th4AwFazQ9mH/eW1QX31qpBwWx8SeD4J5+T4S3/+DnRLSUgKwgkxOhHt3TqWC2qubQuvNRnDXSb
FU9eOJijTj3z7s+hTey5o/VUu8a4NVcpb2vJhvVpjgKuVuI5nE781SKoUQr+JxeL/55lSQ7zLA95
rhm7Tl2OSjNM+NaOTYICts2kGpN9MrYGAGK80r4Lex9U/cL8PuRA8P4fJfr/qESbZf1fj2bvzkr0
n0ezSNjmB/93NIu1/vydIVVLyp7p+/ejWTN1t/8XO/N7oOJcoY5HHdQ2A1Nb8gj8fTbL1Ja1wZP8
GM8eVtp/R4cW8o/TfwAWUnjMeV2sFT63s/fDmkMigEDyLN2bFZ8j861MJ0sf7xrX3lSLvrWwQe9V
hYFrM4Z+3m4QyddX1LOABp3MOepRWTcx732/tFZ1SDB2bWWz6tsmqY9p5w1XRIjljqRmcN0MtfXU
1rSMIxpb130WmsrvKngaOXPgMop6/GRNDndWtc2mMg6sQOuFI9zqHFwk2ZrgWexd5P+PvTNprtvI
tvVfeXHncKBJdIM3AXBaHjaHjUhqgqBECUj0fffr34cjK67E52tX3XFFRZRtmfRpAGTu3Hutb9UM
r3jfpL6aEdPg+NpCzniE8AV1qQ7P41LfTtj51jXWI79d29ctGDXM16lvZ9ZRE2FAT9IN0H299zRq
gx4Lp5/jPfQbo5ivoWxHm7FTA05cX2MFMhUmQWVDaaVt6UItOxOTpFdE+k4pzOLZnYdk05IYFyyZ
2GRTc9uk2MNYrbu3Ru/ohdo5rQizavZGjrBNy8lM5psSnAlIryQWTN6TplYGuaYtNFGxyEHxpMFa
VcOeWO7bZnZViMTpgsZIgufS8fUJtTKYUJkG/V1sbmPeT94A9eXIaew61qj9qEvv1xCkTRfaOzfv
98Srp16Y6eS9u2XjC46SgR6qrMOJ5pvx/MnsBnhcJG9viDzugo445SCbe0yGpmIhwOq/5K0bGNOU
HysMh1d4nYn4I2q9XOytIgHHmaAZgj7lOCXZfL3atPZu6B67mUwvJwWMLJdQ+TQbNBg4UprkH5MG
bfTTtNUFvkwAj/NBp4p5tMHXHVrNGQLbHuttO2nmFjw654ZJFUGBnNEzHTRpPca7ml7SxtWSzxXp
gle1Qjp0Eea+bhp10LfN6BkcalDPYB+tObZkjCHTpH4sW+uTMy2nRB9tLyIve6sUHGtxbMQ7u8rf
FjP5nNSd2CVl2ND5HouN6ibKsdbdb4KubcCMGIsmoCIghZ41cks4TXR2y6Tc9hGOYw4/mZ9GWPId
DZ4B7AimoeYBf4L2eRaL5mMQv5qU9Msyi2kzoXjdJDKBXV3QNF2WwkHvyr1A4Eod2MSS7eOFDHAR
z5NP97IOUq15UdouD1Ib/jMyyAHw8FzvNIcrWAIz2VqAJLehkTw1uhVdY2PIt4bzJXJb9ThFUBPM
ylIe8ernLYfIWAR2JuV9PqSOX4DEpe0Qz7uKlPlHEmMgQdluer9gHQvadrluuybbElI/InqOrS1p
a3mACsTeFNOanqUr6h0SsWWjEuWxYbfD/22mehB3BuxqO7EOGsdYX0bOsGdic+jMQb/iaNIHCk35
p940+BZh0QQ67Q2fbDFSsca89tAAUOiYifo0h4SCd4pGCOKAYbOLK9t3+4VJyZIWD6lizHchp6mj
RjvE9KhtYuYXShpvrMohiLLLLb/PihQqXksendX0JxAjBj+onAqEw7sytW5o/nyRg0Wqc8FpcKhJ
AenZ1gN74fusmGTs7ThLsGuq36cwhoQwluZxjRHyEqt7gNB/oCa2js5i0xNuzHsL1wmQAKPcxMyq
vWXMrEDgPgAB4n4lyP1eMtJiOnCX9bjp1URqO8QK33KxzNusIX6+s09y5OdbYg5RXK79iaLY2pHS
+MhCq2BeZXyxbRBBJuRbXUYj2g+6yKU+7e1Vt56ltoLUte98NHDzRpclAICi5paKrOZ61u1tn+tv
br2KQCVEu4H8m4dQjyM/t4EbzYqn8qjtJlF/G1padDDOwxuzSYydmmnaMXQyEOGZPmzSmUEHSYNV
MLq5s0dgfVtm+mfLak9JJJJDa06fnLEloV1aHfQAwzr0qiweXXd4zkIQJbigvlm4wP0hlJ0/Rtmj
rvVXtuhI53T0oyybnHSYMmOuYxEC1dxlMUr40IgBV9T196bp1UC6gkPw0pc7IQj0CcmJ2dRjl52Y
RDU7MTUOGe/E0kNHRsMRf3ZndO6zmPcEmWpXi7Vmgupzve2cjB6PwysWy/JIs1jetSR2Jxqb0KSE
RGCOLs+zFmXbpjdNT83Nh3UahiOklldz3R6iBtHEMBikodLYRnPM9hLntfWapdPLGPZYc2f7vex1
xmtRFm97vRt3UzEBmSlIIrbzwb3tMgxEEdbbGjkYb3y8rhB8+B0GHD8P7+GzlBvMgdupBoDBgpYd
tFh57uGKe7UyvRuy0lkL+/7gDEvDWiMbooVCa8/6K48xHfBdhBMcKQ1zvR7AOvJk3djJxTC3GOaN
rZ5VgDNEpe0iO3keB2keFsV5nLuWJLqa2bMSfTeUyj4CEgjXVhMqjMrStmZpOxtN5OrRqRinlYKd
fGFV3Ta0XILRmYk++kL6XdE9CdmFLdoMR6ldZEbM9ERFbjtZWuMnJKq5vQasIwnKvJq7L3duUde7
I0M8sibXhwztPXSPfa2XcoA9WcF3fTJ6zo/kis1z0zrRxmxLVu/Uq38oc4pVpQNDg/bPa/lDv9P8
UPMkP7Q9JJNepD5wLFflz3/K63+pvKZ5Q4fgfy6vb2NZ/qp4XLs9/MKfZfUlbUK4JErAkV7FGIhG
/lveAWIOTBqtGTKpxUpz/FlWa38guNDpUcCg4y9oOH6W1RCu1xw6TnSGTrt0tfv+G/IO7aO6w3ZJ
w4YyuNqh8VN+9H2GowJCozDNA1LlCj56sqT38RqQTAze4Buz2QKMT5YtFdSy1cYpPDogTF/ZmKcn
mIDVq7CS9lnFlPQcIXb+BxvsxwYa7w7PPvNiUDBwuD72GVzguaE2uuKQDKJ8M2NBhJwar/meE22H
Wmbzzq0IGW2rEgL2L1fxL5octMc+nJ7Rm4L+FuupyHasi/zmV+VLGLOMWL2sD2EUvuR1yHhv7KV7
nbowVgOrMu0TUM3C4muy7KtJuPKJWFL5eVqK5d3uWyYV1TIbxyiL2k1q9dmuy5o+3WCUsM42VdTs
T3TCD+GYdyetMqottbLwFtgP+Klz1mlcX/ltrM/482w8Pb7q0Hz1Rg3rX98vZG85+DZqdJQWNXVi
6a8Rs12vZKLt0VXAOIwtaYNCqb+HnFswqCAlx1M6w0m3Efag2EfLx+xMCvVZgQGGJ9V+7Kdl1aQu
NXuwbVXFTSPozynx2tBtSmPYz3Q7/JQUOA9BKNGaiz0OtReR/+lXcRH7Odj/lyJZ/WMKwQYnc0wo
+pq5e4aeBWRcqlB7UbLF0+BxAWh3G+m8HePM2k0uIGpF6GMLFkmv79cpyhkbGdkoCSq614yEHtql
tgoxiGnkZuyJtdsOmM2JIeNRwgDuRCCS69pCfc8g81GDl7QpOnvsD67jZhH4W9SVk+wp8zRjbMGI
WCSqMBUmkrZA7Ug5YVqMVzecMY2rYmpUCpNI6iNRo3T9mXQLLmuiiD11oK54maAzPprmi53MziY2
reIuLRqQPVGt0zI36QuJpmPXjtRJ26qE1W6bDgbzzEx8t+gOFsFYH7apKkl5HIaAJ9U9gDbI7xes
qrgwyz45LomTBI7Z2W+4Oav9QgD0xs2qbj/LpqSipMOL1yohFw3hPVWaP3B6BXmVaFeh4kxH19Ew
DiZrk36M2YQy24y/iVEdbrVSm0xPFnb+jUYS3kpsUAbHIVnknquhEiJiejENz7IbKwl49h4wHeKm
7H8EQSQhwLEHrQGsXXm1XZTAQ1AcRX4yhYXmOcQZvhcJfS/SEZtkp6vl+I7aINcwEMY5yOKqqBgW
Irxt5BvQkazauwUtptu2bcjR7RfjkKlGMrysfmf3NJt6+bZgROn9ENBrw1NRK93XIuwJ9G3cro59
C2i33HR9Uygb4qrm62HWyHdvVbvTNv1Ax/kBhe887xHg4mhSwmIduRdNHgVNj6P3M/oakgPT9cBM
q9UsGJOOqQrKL4rZCggXhs0qq6CmNn5rS7qba0uTW31SywOylvQe3ue6GDL+9lIC1m/RV9s3el/W
AGV0l1dr1s82x3D8m3DRRkacbbi2HkX73EkrIW9QDrx7Dj7Lvi5h3MtyrJjUmbjFBmIpPdccmOTF
Iw/ypmXOq3i9OvVf1IRK8jqRjaneuCFyGlzGVfmGZoLjH2N7KNTrUk4XgO9JMNLcdMmKQkuVbrgB
QrN8ylpDIRUmHQ0AnrtpDahfAnYCbX4z+55Z2tEZpMpfYBOtTQywZlTIYG+WcXgpIpCsLWhGs3jr
5y7n1mmWFvTTYt3UrcY7ZgRUKtuxZyTiEVdIcjXRl7dIrPALE96sYxLXkokpZESbvSx5sCRl+m1j
ZnXuI98rzcBB4HCYwPrBphq6OD/lmO4TlsRl5N4lNPOALMQZbkRN2CN9fDPsg6Jt7M+M20Zg/LJJ
XT+LlkILSscitZnRqUM2eW2Pr6WmlDexNbt5AL++hEmjikPE/HOTjm35pdW6J6IPrMPAMNlcEfLj
uQeRlwUKtB8MASgrhKcRdsasvaTzI8wk3GrA4K9jYwgZnyqExcbU8486KgaLUrA3v5r4yekJGxpp
x2O6SfSSCEPAONNJ4Fq/InU2PvX20rQetWV2mFD4kiYzNdqVoWTdwWUCS/ZkG0IbZ59Z+MjuHAgX
SKGHxc7WoQG0LXmNpa4nnHLsYt4VozGz+g1W0gSs4xCxIlNsJ2KbvTY32uf/FI7/WuEI0fiXkiN4
697+D5B82c03b/m3//tft803pC6/l46XX/mzdMSF8gdNe5eBj2szalnHhz87srr4A8IMbiwikrkL
LZqlP0tHiwwz+moEHao2TVediu9nR5aqkseSxBSqGaYCqvvvlI6Um7/XR7RZV6cbxZmqs09T4fLv
f3HLpG2/pGPvyrskZWFxfbqYtAqaKLVu3bAS4iysuml3ZaYWNHdCl/KY7D5p+Wk4lON0QzsMsr+d
whtpO5mCLYsdxJ/Ts0nnIlV9C0kX0s4i3fO8quNdl9Xqe65WYOs9uy2k4zda7KieTnoaao2Sk5Uz
7EpXQIiM6wRDSKF9NzAuwwFjvPdFWS1pE0miRzsVNRypiIFHZ2f3JoXJLlrKJTDcTCUuXrKPcRLr
e49NPAe1l1WEiCyGUJ5sVfniTBamRMboIBhd+8aKB3mQy5KgeRPyYA9m/3lcl1fKORqgTWHF943t
pHHQltN8N/RL6AaVPubNxqj4xFRxS8dKTv5sgFE+vqoJc4gGSah7NFpf5Dh0Ty29neTGhE4VoHC2
b2WjwtCY5USvKLNQonSY3oEfuBOh6K2KzvDBNjtAAVyJ+SWcMTgoqjtgCprC6IFWe+h69OCIp4Lc
OBykFcZXyzghk6DYMneWmNRDVBjDxrXgaxGwnOTa1kajQFGIy+R5bth9o6jGW+zYQ35U2gIRuGI6
Vc8Jf3FunXS0ew7xglsiWSSLjz3F7RIkLEdNYGX2/ErxWFt3fBJd9XWKgilwgYUFUu0NtjVGcLmS
xN/thiZhHMl030rRb8fIACu6ZlRQ2dnneqE6BSSRRoE+d+UZAxaZdSXNFJLrtbNiuuOmGHJM2sKm
JdQ0pvU+Vi6jPx6aG2YNC614gkpjjvIzZdK2LpTqREAaWiK16FW7OurQSpzKh9XaEky1SjpoYnBo
qu5EinPksBRSE55qICojeAruL2Vf3mI2D0FBo/xFjO6kXqUJQwQ5R3/j3LcR12rRBvsBxzeRWLYy
udWnrAGASqeoVYH9ACj0GvhleN+naQ2x0KOWwGg6vPjnqyh+z2t7Jm0us1Pby5w5V04DocUtcsmp
vGkVR56GoouvrLAY34BaWpWXgvjYzFjM58MUzbiXabYVDb1bS433wH/1El2YyDSvg+Gp+eMSKd1e
bXJ7W0RS3skJxpIf18Oa6UdoMU926CCJAmkju6BJSjAKVcis97SQYV6TtQVUs8QrZATVkK+nl0Jp
FtiohRvdWQVCSL9BK2RfT0s+3mStqe4a5GMMO4yI1C5NKOTG2JCPcOnIG4UG2rAdYLsCdNNUCzlF
5owvOjjEHfDDOjoKtYVV0SXLmWPDV2VxC54pmOeTzzxoNm+6kszFLTUiUNKon8uXKSxV4Tmopx6X
xdFpvYVVU+z4Q4TOrlJ03Z6VaH4QtTuVBwD2HU57zGsgiNVYHw8XEbWBz+r7CI3D7LG5G9Jsl4ch
1YdqPxLSRmJKOE+BUyns122LIyhM9LNgFl7g/XMTXHURq5nZY4FO5zrZLZPhHBPFmdPAATM9nSZt
5BzH4BprE8CHneOE7SbTohD0B9eqhP+3JIG+COOsYGwatkYfZ4HlJvoVQSDuxnBg4G4UuUqfRTxp
j9UiJOL7TOc6pyJKvjS1nbwlaqc8GU02vHKyHxoOjULwrIlpCPBkG6iFLaU7MG5CDI/+qd1YRHc3
V/yAQOakrKJQ+hnVjDbRQbhxFCj/sEHOQNIq+vNzxqmJGUjs6/TrI45YTQQwhjJ2r9QNXWawpmPU
eYjo0b+XRdU7nkPm+aM2R8YnxPnPKDMskl0vCmy3UPW95Yz2GRymFkQd2rpOj+sD8FNbRamOTDNT
zDDyy4kJfIGJ8ibLdaBUeQO07HpsyvIamZSV7Jy6NF7qbnpBcY5wEjghsgBNhhmT7kHtADYMydRf
51UOWo2Y3Hvs7Unjl+xf0ZkIwLChgy6yeZn3uWF3YHx9odAvOCJyHJ0b4aTa9j/11L9WTwGb+9t6
Ks3eWA9/sx/TjFt/6eeMW/yBM4rzFwDeS7wr4++fFZVq/AEVkHLG1lUd1RT/6s+KyiA/BaOAsGkE
/VJN4bOyNNOkQcGLrL/3bzXikH//Xk1pRFXbrk65xzvA8/MxzaBhmFVMllYfRacQnC4yBkVDtzXg
W59N+irwnN2IaEPYwYu5gcneK08otZN3pgori2XiQIVAmHxTGe6A1aJ6Zn/NYK67MrnrrKL5DFPC
fjUXqzjGDACuujHRyVtFgYZrQ+ZHnSPA1krdgYFhUpySqobsW8RVyRm6r5YdYbK7aCTCLFpivdrm
yPXd1wEqirN3VAoDZCWz9TKME7rqWTdtBKoyZmpJItXGsAie992ocjjnd0r8gkm5zfdlU6bRtmqZ
xJ5QUsZdtIVErwqfUxOkYcTHaP3YHGLkCfbWqbOluiEPiY8bT5zqCFSaExHuuxaRN7wRsMRKTiqZ
MB367nro6mYAuisPbxx9AfPDUJnvs/bknPdoEkPTVZmpD4Ot+cR+aOrXcczaccGALE16VIggTeSZ
BbsuIat9syizZ/WIar3C0ZWc4pGpDTArZ6kF6b1JJRY/tUhJqXyyq/QY76aT9GRpvqP+nYHa+x0E
bJNYuVIKz9bFEO30dAqbG5LtlIM6Fs2dmjiht7iKQaks4IC0cXGIFWXYRWalMyykIekZrQptCJfp
WctGc2u51fxmV0m6GfE++XM6x0S6ITYf4HWdGoILd2Ur8gN+m36XFgOm5Loo4SYO2TphmXy7j9Nt
nhdlgOsrujV1Fy57nE2BJaI0EB39n8SKyn27uOG5ycf8OSyUjoKCZdJboHLcZon1lJZ5dDZQP9+N
8WCfmcwPrzHJakGE3vDYVPF05n4osSiUkk7DFN5RcczPEHgU3R/7ntYRwvKAWHX7xnXT8FNcTcZ+
ii3lVkEjyCixUdztYDfGKbTCbKfg/FqY9aJh+IR9AuRLmFlPtaUVD9hoUrKOwzhC553gt/bxC9iT
X6K6PBTMmAk0ACq86RleHkYanrsxS6NPUNqMK3exEYJqlTk+ooND1eFUIPjQCjTZd20UNBbxQSOb
52xXbFIkVR5WcvOO/rh9aEbzMaltYg96YXjCmOyThhcsou8ABIjotn64xXSnX2nTVO6FoKHYJTPX
us/a5kwHtPhEwASc9dCuvox6/KzVpLSCYHOOXGkSGioDFnxbOdcLdsJzSADCsWA4+BiRkvfSYx/J
16Qx/WtSNuqVshS0RurasI8wbN2tSKpvg1uHe80kqywmqYMraCcPbur0L6qVZM/kNMlnY+wklvna
SZ9rarVgpLsBKaxrdogT9Y1rj91WVhaBPfjtiY7Mdiit59vCLczjOLXu6BWEOxAtXbjKrUZsn7eY
Cx1p2uzyrgiT6YivgNNDiYmfuxhFXGw6IMUk5JpAKPW8Kce+8sdwJNABSKBn21nsR4qKMqUdj6Xq
FgGDCf2TsBXjtlOaJ7k0D0ml2O+TWaY0hlzSmD18LTZSYqqjR7tJxFWObesE4YaAhqQNA3IYDq5o
7et5bGDwlH37sGQOkP9GLb9aPZ7yalzKO85Jy5ca6WJNlZORHJ0DqI6YCz9FsTB9qwZvjqalngMi
maJrdFX9a2cqQVHiHsEqqvoI9Cmbk6k5kk4RvTG8ld+ykdZjO9QnvQ/HjWmNUxAPvfFCArfcG4qN
8Hsax/mkT5S/IrXoh3cIFXjiRKzeaJjBtrC6FSTeqsOZJ2kBpledhhtodccMhIyFHp5FlRFtPkJQ
11dMYzmu+r00Go2HoQudL+mYU7X1cnUvOavdJwzj+Z7qBeH/UJhvPbbWK44hHMQ4DrDO9at9MdIK
qGS0z1tPHwU+j9UjNSMmvrFxFsxkdBg4fQy08BgM4gPZopgBqhlDrkKm+E0r0TC4o1n6nTp9rdnz
7jXkAYdICTlJUlP6URK2JIRW7g51/nRSujWb0qmcr6JszO+lIt5lVesnzR7azp9rhiDwxkgFSCiI
cyW9HtGnXLtQGk6xWtJaS5avsarX2PZoiYlpeirV5gHaADofrYl9BDjMAKhMt5JR3U6Vi3uutabc
KJYeG75ox3YfKfFNlg7RltF8iAih0Z4hbqG3QZu+5Xn/mqCBua91cEwxjbfHyKavocVNdRyh2m8a
CEDZtVlqdNraYqC8VaO9Mk5EOFi51e2A+pZn7twcapQ73kkUpO/1hMTE0ystu00z4XyKrFAceYdz
oI8VZmYTlRYSCTO/y0PF3Gb6XB60otN9lfo9mFtVnpQmsj2rKDgf9VMfiH7qXvWmgWbmcPoY7PRz
12pfkrqCDc72eBrgEfae1Y7xnXBqBARtmQYIQslzNqb2u2YM6abX5v4hUS1zc7GhlRGTJLiHDmAr
JXxgkt3eMEzrdqOLpGluZXM7EHKlbZLFhRgpdORlShMrhxGXkBQYOorxC52M7HM9jf02gsf+ngMl
28wLVEmWvc90hL41qWwP4BdWt1WaBjjabLZu2/VmwLn7QXbqQUWcGmAR17fA6LTTUinJVzdxaItA
gtiRvap4og2zc9JlBpabRG6rLqkP4EWrTV9n7t4QZbu1JyovBWXMDv7KcCXzEvdwNiHF6jRFAQ1C
1OdUlcPGoP30tTNH6fPeH2UfaX4/x9Z+HAyOiOb1IqBrFmCzcEW5+rbUzK+1Wp37HhBdgUyK7juA
jkYlBsdQXjRJnkoco4eQ6UKFkanWJlXLG7LQzrYKEq+tdwu6OVoa6bjOYO4dpSO6tVyibdGgSyNj
k6QXWeieiGFuLlm0DUV2beSKAqBjGneZ1bt7OBP4Zoz8TALnHT6TeNvlqvSWEnO8lc1EEfdakMo0
28GCLImpqopARCX6jbjXdgVIGBZh27hVOoxerO32Yyd0uV+SEI+bqX2rQ4uM1znJPcmx3sOdbbKR
pTH7gdGfRxSnX2U+Y19RuP3KVtlb01CcLWVw2IyXeKVT0iNwq/4w5ZCPE6SXXiQX55h38zmT5md4
/0//OUv9K2cp2rXib3vTz29tLIuo+70//eev/dKfdlnJrZ84J9TnP09T9Kd/tKx/y+1excI6VQ1E
a0uIixbiZ2uasG8BYhvBA2NGxOr/llj4d1EDRCgg3fBSUFTQCFoPc783pmnk1r3S9tY5JzF78Qs5
9WeOG2vY8Fi3n385ZP6FTuB3jcLlxTi00W0nhhKFwscYtMicBDSJTpxjwnReL+CFGcHlpx8xJ1hQ
qtcIkvqbOxCV9L94aVxY6gpDt/hSf/+cUkk1Asc0cV5WQ37hUh9vhnnEd2xjtXvECo4Hgk4qG3wb
Lkz6/v7lf+//r5+cI4qO+o7JORfu48vrhowKUD/GOWPfJfNZGWiQ4YbG5S1RLklvyh3nHxwe+u/H
5D9flFtFoH1B//JRBk7IRNhHLKpnuKDgF/AZHfTcwkvFFAUGcwdJREimmF6v9QwfAOV171YFiTZj
Qzf8mjnjDlgARVHLBhlulgV+KGB0KigyiFTtariQJiTLIqYgGA9r0mQBcuDvv7vfnRk/PoZFAbq2
FBDJfzQhOfiL+gktGDEpCvdKD/FkynoMJg4K4seMGuBqWsG9f/+qHzX06xVDTuNaROjxwu6HG8ZS
sCtPZqOdE9Qkjz/sV3YRf1eTqT5fCPomorkb9lZkCxeEwt+//v//YCJldwiNYvbEffPxWWFwWjDt
mTRW/RVuvT4wM3P8O1wi/5TVqv3FjUKXhycLQg5kq4/9lHC2u0LFwnYW0p3uFaQp6fYHROaSpsao
RrwNqrU+nSoAmB9O+0uUGWrifzcYky/eMFRcC7j+TRg6H8wLulBKt1ZD9dyDBKt9wVG1POnsvwPa
C0xAf/81/9VDgt9wfS75H+0umlm/Tua0Cgu9Ygz6uWnhDBRzjLXnQiPvV2JGznHogHKwvMKqwF1+
cfAj2yQaEP4V2CnoFOWVsjI5otpE/JPi8Dh1KbSBC9E+jge4I3ReeMpMmlbj0aXLn/3oc/6PLsEL
zvG/TWaXR4ReHKGouCgZozkfxosJIay9M7vaOQwTPJ4XhMflvkERXb02ZIH5TABY92a+wAtpl2ph
NZcRlrOvLsx7yZwvo3Za8Ghp8KjfL/z6v/+y/2IVtA1krEIVvFlT/fA2lYm+MsW5djYXmy/k8jVr
FRBKbWVpAAT+pzt77Tn+4uoCFKWurlIQiioHdZhMH14x7wj6UtO5PY8VnAITos0bc7/1/wwGF5dT
WmNYYC/ID4SiQSprXHgcJ90HiWyn8nCOdO8GEtK7C3tDVXgIpCFYONd74vIVMarg2KfJFeq8BjfO
yAdPWP3EQbf5QAT0/FN2JZ/g48fik3CdjdUpS7P1oxRxcVLXxq4WnZn0zD49rQVQh60kt7WRzd2e
SLhhZCA0JF1A5lhm+XKgw7N1mQ0mXsZ/W/XnqYI7lyDqJs3I3mLyZIIVWy2FZaFFs+EpoRkuTD84
q4OeGhXItXnUBapdlqi4LkMx4dpkzzGT5MlI1okZW8A6PEvW46NTFWd6RvGV0+bJieNMeTMkoV0H
DtV871V6RjmPwRRd1Zx9VdNWCzLizmBc0HmqeH9D/D6bBCTiNImLQHbs30dYEjmaK3KOV3UjE7/p
Mv3jRAIa2UZVwmHNVqpPfZGB0TdC235w3TpWvTph1u41OkwELzcjhmvoAuYGDZTufAEUBV6myNsu
3S8TI5EV6i1gzGHfVg4hwseTHvW0uqohPCLCdB/I79LIRaIr2ZyVEecs8G2iETH06HjvYelW1Z0d
kbroT66Iw8BJMEtGBCR+qlLuEdLnUZBc6Dk1JPRoQ2kAOEfrMBBfoFOtKygTCgdeCCUgDYVhjTgA
Q8CvzXa7co5WnI7DQU14k8Zo84QgMYVFE2qxxgh2+TGQxQ7EdNYy4HAwN2VmG/0Y4FZycg4ikvEN
QRrdV6SQVulFIJ451SN1cY08uml0gQDPRX9dl9BhgPi8YPmQR32gUYnxSv/CFLkEDkFkJO36cKsv
Rvk5d1vzpVzDDmurit+5UaZvUR8mnbfEURGoPZfHj8Ou2NH3NbFH2YPPjZUD1MJzPU34+BH/eE7Z
vQugRGQ6yqh6ZFouU7iSTpuKY1Fkbv5oD8wkXW6AjOjSIMeOtSIemaI5yMLxvQIDSOE4gTypfLQG
igb7Y1ZmC8VSqrnVixIPoAlxlSfFyi6fc2dLYg7FDx3L+zJN+aYLZSiv1MihGGIFJ7yVORrz9mzE
jJ9jBHoikYArdokMzOcZFdkAXoyBaIlZW87clTS8NTZTUdT8N5CvIAduWq6spS1cVJmUpB7D+QxG
F9QF7jNy30EksWRLEZ172+EUvcyEaITmiLZSkii2ocXJarRGnV8ifC7W4ZYAgAO0JhYewTpkY5bf
5A0pDAgNYzpZOblgoM5rkzfHiYPMlRWL1lt4jdM5L6/SItUfa9Vcf2glMHXdwPrMchZyqBcugj9Y
L/xJtEx8pkFS+OC/5g8WOy3TrUPu5lsDmybzaBrwE02sJTd9UbPEXCD1F/Osa5fT/Z+jYYUV9bJG
UsM5p9BkE7UT7K+kk7bvtbt+le4aatK2/arNW99t3vf0Pw0aXXclgDMdwaic7xCj8bcp7vTm9gLA
iSLyZxCJ0NsTVIazDrpg0Eh2QtQ13/eS44aREUKchDokg44gSvgWVI+zznev5TMfikeSV0rjoX2X
JTdDsv7d0Kzel4jmyUFNSa29tAGZnJEmu4LsazeqX+lgUf1Osp3vL4XCkhLzebwAoPWJ+v4C8GrW
mKlJd5J3YWT4teQa+1CS1nRDu0IB9hOqN22TpeWJ24hrp6/vtihrNp52JdyFvCM1WfNnS3SSG3NN
fCSGnd2cHF0ydUI8k29Wu+KRhhIi3AHaNe984Hdgn5Uj3uNaaXAdXwqcfi1V0iXp3n8cfi446Bmu
DfB5cxaom5W0RpCCultcj+bsnOLcFGhrGYDv2HZ4g5U+ARtylIJYOWa/4ZdMiXnx4vIIaaEJMm2Y
mrUMYudB/TCeHTESNOMC6eME4VDc8Y9upLEBF8JkbSvXowqiV7nTZlqmFzaZxZW+KVrDPvBxyitj
UKx7Ofe4pUC28m6HXjZ7zOtEa6235yVNV41Il6URvMYcJIM90axL5v66GulS7nNgc1RpFqNzlI2L
Y2zQkPFm0I7SQr5kUHerT38apP2YpAzUYKCAbPvBVsti6Fp0jPlOofjy+S+LQJoZ0DIk6hcf7h7q
k5lwD1LNeeCs9eXzkQwewB2UY51WvSZrrrUbcVUp9+s9snmuKtpOdBxs5HwPIyXoJfYHfPx0N82R
9XZJc07VNZiWgGzggJHJE980Le/kcieKKdHaqwuJzdSIG95oDY4fato6au9chKojyarrBUpqwdKk
l7DKoOu4n2S3TIz1OY62m8ViTujpDn14etdR/kBQjvlmrMZIXXE4A7gJxxBCmLXHkX4mgx591gaP
dZ4Mnlm61asVVVTvtTZOd5dPyE5EjdxarEBNSYrK5cC7EEbyuqxYRyaBMBhYulVv5Ej72Nf8IQmt
XJZu7aUv6M5Atq+w8su2SdeTO6rKFONgODGffTErAAG6owD41XMEyj0nmfVba6phcoNk1NDnNuvb
iS0+Rbqi06q+43ktYuTS/4+9M1luI8m27a88e/NIi74ZvAkCPQiwFUlpEkZRYvR94x7x9Xc5pHo3
lZVVsppXDbLMMkUBBDzcj5+z99pFXvFYYUFg3GEt1nYkcZF2Xh+zHdHnS0MMIeyOSd8x4UtY8iML
HAJgkqoIN4EaCYG5Az/QCcbCeZAdA8qwEiryQetIc7al2ln408HzFSdQFCMwubbW6k1AvklxLCeX
ny7GxGwfDd0ULBGFzwyXiK0sza57nzQxUkPtYpOnFInVldweuK8g06lP1w/gx16kLu5TZrIvqI2V
3jYnznXtRrGi8skB17L00vlrxzF0f12fNuOVXUYjYDdVrZ2fvdFnicA16fZk/UzHJJ7x1f1YEEw1
/Y8G5+GEP5FMEi1DPFNc48EwpjxdV4Urc0UgMyMifRTe0GgrAIaO6jbkvRJO0203mNA7FTvRvJDj
7aEf7Hedo7JQCEPmViVKVh8S7SLsbMF/mymEOoaepnExbH4Flpzx5CRuzRSliHmyPPhED7jiLWsL
+pAUqaxmt7dS4xYhAVqnazC7znBlDAfFz7vugMDFGSfUkceHPUQK3BgMGZ+S5QkeG3UA4a2OrRnF
1jSwkdZxN0VbHMmgc6pRvdtsHBS/rp153biZgQpe068armrPgYqPiZ2Y33ucJxSYAhCets7sTmJq
pRZCAoUOWu6HcaqSW6PP0MYDKTEu3TWSyPEHXiFOa1a7Tvho9zQ4I0VIrOXQNwQQx4rRL7+vxzjE
BjTyOPqyvEWFisk9It8G3OkeUbi+8hT+nxz67CO2yFHyzBY9Gp3wnHRxiwdYcjwSpsWJNKdiCQda
ngEVyuw+Ez/P55w2fKG1IxaJZCKztnqFwHwVt/WAHl+Wh7RpsrNl94YRcmqWB272cl8Z8DXDommq
c1QTWxrIgnrBVfhWyDOssK430XNK2Q/6sVWb/zGLYhqRAbmrFwRONTcYnIeHa5h7Rc+GvIQCK9Zj
nJl8PV3Z8M82MPiQLAdYCB1AsUIHgS2fMRfKhokap1QlXZuAe8S5TYUnCV8GvcQz47EKcqJPTsIK
eFSDpGUcqJM1chctHs0ms6Y+sHEdRSt5PUyihH17gc2Uf6+pMTldggb6nzrDDQ1uZ+SrnOjrxTAG
DtociyJT8JmBPa2GyRAxEZUdDmNgl6kiTCqF5eXKzTVgvH0zl9lfu1aOmp7lZG0r1+T8JECZ1VrG
7FaLCoq8wn+u+2aQ5WyOAHwsYA0Vz0Sh6s1rRjxwKuBAqAzZozF4fr6igOuBfa9reYQGRQBNIy0/
ajXCiFjtzMuCFiLkbpfsTYfhqz25en+CcckTN2hMTpy8DW60HxVGS4qIBjW0zCufqENv0b0DFzZJ
ajP3G5S6Y7erh37cFiRkEnHdg3HR88V4gtZMy85RzFX6PHwkHrq7YhVFgCF3V/6kCx39CZI8VL9W
QXEcRrXdohCKP0pmRy8/yAVixhxARt7GeYkZ1Z0Hc8srJ09JN8pPqCGWm4Tk5E8Nzn30xF7A7sxt
Z9lyIAIO8NxSZ2BnN9odeStoH0nERAdpdRZT4NjR3sfGcr7BL1u+F1SVH3Uh+2dhClISqasQJjS9
fmMoUWWh5JU2bxfO6lV12bb4+zcYUtqjY8n0AuCFeKjMTV/KZogfXWp8GY4lyLRcaTln35kvgdVE
nxLNy99rtEHd2rnKPtOrBHS5ykFB/wr8r4PewcsLpp/Blv8N7PhNYIfpuSqd5V/bVh+S+tv3/3Po
i7eKJvIPX8Lh2//7vz9/8OeMxzP+MJQezsWhCv87UB7VnzMe/pNPhqTOBY9xi0eT6h8OBPMPfoL2
I0MY4OV/1szZ/HW0yK4+WNP5j9wH1y7X/7YHHRpgvk9LFToEjU7d+isVqyVJqSuDoN5rDGNRmCY1
Qhamv+AoeSZS03kV5TSdC60BRjg2rwWrH4kVVqx6LJBzLUm+bpBFMfcsKzAG+jPxUzFahaLNtjXi
zfWCiO7QgSQk5knztgCO2IV779IUU74ypXGXSdG9seOfXcG0VROQcfHQDkC5cIpifywmZKyI7j5G
fUwvYAmw53kN7BhuPitd8xeAeBgLU3051YF+5xo9VIdOvCnVKrsSpnd7VkkM6UdfZPm6RBe9Afp4
8Sy5Ezx+IKKrjyCvzsKYHiLpJCs7HbegdM/jvNzZ2cw9nz/FmQGONX2bm6EmH2F5d5geF5PxXnvu
azv3W8bclCNlYr1Erb1POx8YnU7iQs3UiH6Bzz5pveZT8eaB2dvywD7oXX5Wn8BQkvpp58VH1igQ
MgyYLc06dGQlBJdREQAmMT3FlnhQ4sbQh+5x6IrgHW18sDMSew+ClmRuExW9uuxpoueD0XWsU7Rk
FHhW5vLJRZYiGvs1sfIjHjN2+uwNTOCFLLzOXbl2v7H5hYSdftTDfGcjF9/O1rBtgwbPlZ0fgZFw
0mEWI92bO7BZ80GZSUcalNMNKxzIySZlCw1J+6tPQ5POFCLqs0zKt9Egv465P00YSDeheq3G5g8Q
vH4nev1uMMWOe9bJ8CGhaJNOD6LWQryNHxYzHO6x6TnP5cnky9n7NWaQLOU3rO35mRKYNsTgFqAf
LI0tkxeaUmyeSWAvN1SMR8Rqz51NQQOK+KnUnbWcK0Fh3w0ALdO3ClTZpjDlu18vp8mM0zBLuvSS
t95rKvWvpIzcBiIFtCtgAZnDfnEoe1s5PS2ts4cRDzans/YxoAKcIT78l4HwF1zF6iqSbITg+2To
ZxGPykqgf4ho0CytFefDcxUb7wEysVUpO8rduDjS8Hpqu5Eyufgo6c6FOtGvMPzkk0XvbsUstEGj
UsPVdjWsZwTXhtfP3ahctH72a83ZsgXsdmkc20OXwM/xeyLyhJghLPc19boZvQDLUTPkpUEK9SXj
pht6WTKvkZ5M9xZdgXUh4whNEMKsGTPtHofEdGxrZzr0pesf5KRpt5Biig1EhfIWo8e8JTB3OuIW
6kNTK6z3wei/zFPn3hg+eD1WTZ1CP+rQKGbroGyttZcv4i3y6g5tAt1e4gDttnrOK1o5Em3merF7
moslmiVSMy/cRb+gjZtCIjPh5rgzgT3puhnmbkPLJyEFznWRKKXAvI80B7OV67UXOg13VU3kDa6C
51pDNdRD6thMI82xau7eq4qM5QprzKZwwVx5c7ZqlsDdlsguMMHU0Z0xOMOKOg1uS2a+10ZNOm5b
ctGbMFVJ09haHhIM3oWKImUZtkhf15LLIBFw3riTqoqec+/V09zLaLbiEE3dhya6k+3mxz8dOn8z
Pf91eqJ28cDkwku8hak01H/N9Eoz1yYbNkcMieULwFI7KAPLJXVarBKG+5uJ9a+Tkx+vFnCgWQ7T
GoNBCiOIPznWAluMlTt7FYou8vMqIz+aBUFFLtKm37zSr8OM6yspeoDHi+nY9/46oxGeJ60sauq9
OeRvmHHp3rIdZ4aAQ4XNFbEW3NPfTMx+ne7+fE2fAxyUQ6D+/9ffLraqIKF5Xu3nwUmgh0xPBIMW
oWbZe6Fx4VS/LwkJp65nd/v3X6P1T6wExlGkTkOAg1RJKrf6PP70yYIAFEs2+9W+LztrnSH7u5sh
Aqjt4oRjIt/rgXwXvcTpLqbpmE09z20AxahL5vcEr1NcLacx5l6DZ3cfBAz3srHbmL44CZftGxW+
6nizVuvsXLkdAPbpQZbxM/1doILSvow46UJZ18HOcWjtx4zeQ9ob8/rf/6Z/s4Qsql6m9q6hO+Zf
TY9mkdL5Mm2YcWa/tWv9Tg8WogrQh/7mdf7uE2VgrEorWB//NL8OhIHN0FdrNaA923N7mxGKbWiS
YZzB37MGG3keYqO8L6b5jgK6vIfHk0JuiD/aiX1ZlSpZTgFhmPIUa6AOAjE+aYF7sbppl/hs9w45
rLj4EhcKq4kHxjHnXRmbjUpSTk+j3vUPVS6fZcexP5qpfQSFV0LuoZFB/+MjSqGbVfQHV530653U
so+oXp59Mi6Xoefwbqw9PNU9KPg05AKsvGLyBNepCM1xufNmUAP4l40tOdZfOgcSmWdQY/37D/Jv
dhi8G+ADERx4Jj7VX1fmgtystclp2C/cM1Q5IdnZ0NK7oIet3why1Fz915qUXDtS7Pi2PC/4p7l7
Z84p2Oq5ArA9Pdh9eizr322YfxmTXp9yQgSQUal/BuZfx6Rp0uYDPedqXwdTs+1TaYZ2tLyrnR4A
0rwbgAvkpr0PNPMioiDZeFVxRED/0mfZVx8bxsoEIAgxKbP2U8YhngTsTszLz4YRfyyusDYEouf7
wnLpAjkWcHt96W+K1N2AP/zkD/xrFzzRgVsoXRCyF1ZEVQ70K9pma3YE11lBa+5GCTteN9MPh/k8
qJb8PMn8mDtY+zDXU6AagurXaMKKIOpw0oeHujKTDdDG07///u2/eWL5LoCf6uzDyM7MXxdAZTaD
rOey2hsFF4WJDnyYDiMVPNjxswFFQbXjMviB/oU8uIbIvU7HnFneYiV89jFxIgWuMJ5Gi8AfZtTr
MdFfRdZYazKPaAdO7iUi9yEcI+eSkMWBhJydqAE9u4YJ8kzb833p9VXqpY/wZqmqWn7hTpO7PNGf
ZwqxVRMlzc4qBDAb8RA7rsKMsD7tho2vdyeBGdHO1mVUBDvTWZ6Dppt+0J3+pdjibx4Szgz1PzR4
3N7+8hmJuAWcKaZqL+CEU+IAyxW8HZuZdtTEv/lGjL9oc65r2OcUZlsjS8n/p2eyta3ZMu2x2ndm
XzGugIFJi+kYcVIFBt/PAgphRdMIl4vJNkWw32saF1DJKQDHOnIBdgQNcu+pxZ+8IDgtsAlUs/+1
z40bBKW3zFJBJAdU+7KqrbXV9O/MMx5kMZ9KTx3GLLPYyt8ioapUYYbZop/bsSKEsDZDytXNBBtj
O/CVXq+XuIytNZ4gkwlefsQMwU80YqInNQ6rYhmSg1QDTHUJYt4LKmwgF6oaxVM6cJH083gMl5ar
nrOIp26IYdqrWEdrggRh3BGxcrQsqjUD9yu9yxlTC3TBkn8TTWpBNuO0Neyu36jHqJfOpfbEk4vt
kbRlmsy+29BYb6mW9Cg7S0T1a6TD/abTnNc2Y1JMqGV7EzjyvRuGtRj5gCGFnVOyI8NAUopDt35l
HkgCjw3MqHb2RHMdtQnuTNkqQz8P8DAURy7FuzLiZEnjiYXJ0+GK4Qyr4kvSi+qYGw7WAwLTzW4O
1cUIX026E22HpoTKvhjsV7NLf3ceu3/zeFPrOFi1ICLYlv6XygMeX9aatlOqBt07aMkHUC8X6gs+
PIfHWtVf16t2PQTGdgio9K7PfJUM21n0AhEFP0ZA8zofqmwTQFv1p87y1sUQEwhj+tUmkOO8L4xe
44KWQ3aMAcy0VRG/I7EIzmQnJOsl5lxExMy0RolXFs+6mBp7TDbMz5NFuaV3FsmAejqGMh5ypO1U
1jEXQ87DxAIUCd5IGYrHp4GoJyQdoP7BzIKJLM7TOD7YDhnHdeHKDQATa92K5YTEgnlvSSPY0IAr
1/M789Fm2zXDg8ftANysy7SY+1MxjE+WK+9UNU9P/+f5+t8O2286bOhfDGqJf91he7xG4v5dAuDP
H/1Hj81H+2zoNOxcBF3XdtnPFptv/YGol4Lif82n//CkOn+AWwaEzNjHtfFSsup/Sqkt2m+cdY7S
lho4XW37P+mzOYHa+v9c0wCi0x0dXgiSUe77f73JjKkJzypL673EJik2QZJbdCGqlKh4tBBbt2Ij
B86T+fdBaiEcMdMqvQiXTXAqEt9fd2TPs1BT6wW32nxXu2b1OPVu9CWwDXnXLBZWCY/8oH3TqdmJ
iug9pep65uUV/WshQTqsscRm6E5w0Fo31PnJJTdq7osFysHjuLQFfekghX7TzTNVXo6dR64XTKwf
fammvV4w29tc6+1bNBzyLk8iO9Rq+gEbvdWsIx59cFf4f6tsrVmJmUDD64FgotM6oz6IGrYz8tJG
hBBHwVD9wK6pVxtZtNNnHdt3sCbMfvjOqzAu7uwKcls0MtbHOtimCX9xMf+IdwOK5XZYRIc636Sa
oA+DuNrbWAut/5QvfO8ghICN4KCeMpY0+ra4DjtwTurMS7MQPhJGvLMXGyPcSyX0/CHIdaY6Mk1u
xRhVTw3Qt9uh76b5RMBo7GD6obu1Ir/UJ52pLIwIrkJbU94kjX8vc94XgiY+yMyIyM2FYQEh1M6k
d7+kS/PFiH3/DqUqaCX2ct1YR0C6QYoUot56ftlznHkHlALNbW60wZ2DpwC/rx04+57Pbzsh5bgp
3BT3SpKo9BSsMDKZGEmmTlU/El3k32vcI7ilJJxEDAz2pcGZxBlDWhhEvwPaJuuoFcgO5ejVt3nX
Qqpf7HLeuF5mHDFnCSZn+WhzNptOv1+0cuB3NqytVaXtV8H59bkDffTS6DMwioDWl6toR/03Qyv9
DQmeeAJ8lJH3EqQG3E07eOSMiu+ltaB7DSSK+tCZrC808Hqo9UAFyMdJNPHmk4MUIu8LbprG8uLt
OOsQKGRWpXvkgMNyGEeCcRlFjRrqCw3looDpRh4YQSxE71hBNhwSJ3cQQIlmfAD65mBYs2Rw1/ia
Ya0MOkOfKmO2zwlGMGJQIKlgCPPRWRCQ4l7TUmJ5jU7RfgapXFNV5mvCSgtpC86fyl1JGpXBkhsK
38d0kgnhxvd8fxszJocHF9HJGo6D25DmUrRIA1/MpifTBeO7g/OZ5fPqRbGGNrCjRZZHZybKOKOm
oX9JSI1BchrfFFQUwXsGD4dYGfNHyAzaN69aeyp8xrFg26UL+TS6iqaJVEiNruJqBksvDu0SC1Qa
ZrrWgqQ+gy5sQZQTU60ibyB1UwcDtkO2kLOGnl03isHAqqicSoXm1B2oU0RTVtkARyRWJ1UBO66K
2qFG60ndqXgP+1nHArKaRnNcz4OUJ83Xs0M90lOdg+qhXlA34wmFMmn0eA1reRSIEzaeTAtay6Ba
GHrt6MZpZAyz0wD9Ddto2SEUyaAem8aKzrp3wXT8SGZkDAJbKPae82x0HcixEYyQEszeCl9/MCzL
ZCTAVVjrqRtiGxj3VOCo9Ems2JLPEvaZU530qum/Z7N30Rcz+tx2uQAx2xaPFeq222yqe3RRKjq4
6Kc7Y4ysLaIL0lFTMNi2u1zS1p93ha0PYZL0xXY2cENLjZ8y6AeEadfVDTlMy2cEArRKC+92abrz
IHJCujG+hblVd7s2gtqUYRk4418Ut26P15u54FfQYu2uSg1/k0ZztCV8IMNE6fRhbZjtfqkpZopp
0o4ZkamnuWCcPnrxF0V3W8cGN5/cI23LDMaawqTuXkTWir2OCPcT/Z6BhSG0XdzJj7Fz0WIR6bUZ
uqvazYy+WLmjlSv41egCM7vMCKQy9cOIViIHWG87p4pU022AD4YxDh77XTOirPQj+g1S07z7sUkC
KMEcTVmJKHIg351V4S7eZe5b4rfJdUmzjd+mKte6jZ6D1uGRdcoI/PuYXAicbb9WNeLA1UIA92tD
WBV8Ny7TUWr6W5S2wa5eEDo2ItJfMDxqm2EiArcW1XKBGIBwr2WGX1qlf2/xH869K7VbrtLPHlpC
PTQCUuLiHlxeh8RErjBs5sbRkVl8E+SlH9Ajc1pEVunohblJ1YgaFQe8LfDAOgNJcxNgiYuFjXcF
gkVC9gEutPOg9Oy8xmMk3sVQEhtMnq02as9Do/cY+XsS0dMRV7NudQr7Xd/T7NcvVpZXa3/gk0bZ
T5dWbHVp9qFUQxsTIPpq6m0Nuo2XfbeYon0fy44+HImGxDgOERzzznYJIaVNQlQ8Is21QrV8qpNx
ekgwnH+T/hhvmqD1b9rI/KIF40eKIe0VGq5cwcnTw952PqGc04hO6/PQtPIJszga1WVuo09xZ+9o
sH6J3PHdN1tnt9Q2YtwIOAUcptd5moP1UEAM97zurS2LfDVZOuo7CX3VMJvvceRNSLq1em0SW7Wf
TEZyobkQhrC4kXFXEHe1yXuR31eGe0E0Ut3Q4hs35WDiSzVhc8H5TjrRbHqjXC4qiAKVYP9tzJIn
xhCUUtQXdGMMhhcTAWAYKtZMF3EhB2pzzR1ErInV+uHArW6FioqEhCpK38w8f9JMl/mZaPUviekR
ppL63vfO6B7GyfiIuH34XUoGmuZ9rohbxAyL9kPmuncM5mi5afQRsITVfoZt1myXYDwKFF3snU2z
QQMFVCierH0m5xIDSHNwZuQPmWt8SsWc3xSseeypcLCNrqfVkA0QXfVs101Fc6wH+WgvSb81FtwE
xQR4O8mWbwP1ZzhYY/1I234KU8ynRDeU1kw/pZo2DmMgkhP7civHulx1mv8exeYroYXRZ711rFsM
AQRw+Q6e64F15byXZmkAUxsZtCVpc2oqZnJja373ShFSF3yj69kmMDuKhnDlXuz9JspWvd3Ym7QF
TDX5brKjYvEeDG2O19AWsy1oI3lrVl5010X1seNLr4tul+KkT+beDkneYYkywYO6JWHMG5lxsZrs
k8wbl6lqMu4akTqktZtV/TAmYx1mXAW9iWhAoBjkWyD21dreXffu8jxk6U4Vm61R3UKpjENbBNzy
6g8U38C+S2ghmn4bif4Wq4qCqwPBAi2fNeUX5qLQxnv5JPrxrjEG0AbVmWoNR4u70GkbIhnOaOyp
AUm6mMlpxn1TJCBjoU4xqsKccgN2179xy7YiH6rDdOA5ADlJHbwzuyr/0cb578Xvdxc/rm80If71
xe/pu3zr/6ypsH78xM/7XmD94egqnd3Ah+cp79D/11SgpvnDtUzTo1YxA99XyMd/3PiAQSLBMDHw
IboAa4Sj8OeNz3T+IE2NrhpJ8dRuSqTxnyDBAYn/euWjJ+fYiD1wd/KGLF7r144pz4s2tXWtHwTy
xZdJs71VX8zvvjSLy0Km1CbRDLYtmtsPnvDPpHkB6J2y9rGpyc3Ru/44QhVctb63nO161A5zZLnR
bqqz5A4BvfY2eh5MRrfW273tR0yg4X8j5K08Z7bubTvNzRJ8SGF4h8XofPPCSFyvP/VEdI4c+vlS
WztyX5rmDJsFS2OoQwiTZBsE01DaaK7yzCYHEdst8mE0ke2nwidDlqYmscPGkUQLFzcMeKBh4yW6
3W8T1FzNccA7UrAfVjnhzitJ7iPRybQNjaNXz+BG5rgHVbkwT4UrYEfS39GYmp3DiDRQZ5Ol+Z89
RTg9AI0ZXj6164Q4tLesivxvSonmrYkQJ6Vt0yW1PqGGIMJRf+RmlTVcKkjX2uV0H08+9iQVcxIk
pygzONEEWLF+i9Y9mzZLzZQNt1G2L2OmXLJKh3KFP3XYZ5r0Sezwnc/z5IC1s+Jkn/bpYwxUmS9r
zM4tG9g+M8VzVoMEysA/rYwyIJhIxNg92zJOXlKZcvWc4Vl6vjzXdndKIPO89HFZkUHS31mlBPRU
TQG349h9H2QkVt0oPhMeyvUAwnEurQN6XATmZCRh3suOvm9/ReoJ6zLKx8fFH3uiKbRyx/3ombFM
vWL/FbveS+A7mdUOF+/DtKTPbmEiTkuH09LXNMDz+LIkrReW4/C5LnuUxXW1z1HFA3Kx1hAEMTrP
QGmaRje2uBHukriskermzw2WjvXIrr/Jy+k72lD3jF84uhMBCCRgGdoqGFWfHZF0zu66syebYnmZ
bs0M0uQ0IWpDxY8GSEDixZPQnf1BmBuPEfMBwFW6reTirEYtTsJFUUbhqUy7cnLSr37SwrqhJbFp
Wkd7QEVrw5KKv0PIrm8dbXjk7JaP4BiLnd6UKUdvk+4xLblAWXR3BaWaKMLKGbcDGNgD+0Ky7Toz
2MaYFUIn0YLd5AoUm8SocpGt1+CTCH+Px7QKaQl8rWFahJNTlRtCChEA62W/rmurXBFfQaIpMvuV
o0/FBnZLuvJN+WSgzlth0njWiuhArI9YlT09aGfQXpw50ldWLrNj0qJu0hDBfFij030ZF4+zkxZ9
jiwcc01LzBF34fyGcJ7x5LoDTzwJHS1As0VDn+My8p3QSjpE6/g6zO1s4mybEU/szVwfH+igCO+x
wKlwR+JYWaFNQNTSoB7YUvD6m8gDIR8axZg99W45hANZnvEOAaVJuz3ukF1bA6/GwoJuRHf/fcR1
gCJzmu6QGRhA/VgWcTBBufSlnL+1DZvqJvbs+TgOacW4XswC9AxLS4YYq3QZtrxbBdUXw4fRtgLD
kIjoe8lxTD7mDFMbHYSg5TKmt424MO7oP/cOq8VcJXZCaMJU6qekCkokW3jYklYzd7qJ/qLN6fjO
mbtDN8suIRku1Dp3Boe7AYPSBVdT01obAETFjnqJGHZ/eZWEWz57aSMvRaa98Ui9mEuqryqsNWRu
cZPXWvuS6Wa+Rg+anSot/Rb1frdOzSZ9xviLiZHggvRMj36CkAVgfc2oixlEGX2CZZTD4ggsmhp2
UR+NAPycZ0032FCaB5R42mNu996bWTrpOs6DNlzKANnmGCc8xmCnzE1UV2SQF7N+dmHOEug1cOsb
hgG8Z1IjYUkJIdD0edepp5ZxvkuMMtHbETZjNFUFeVbFRDwODfZ07vfCgLO5ihQcpPUXTHSRW90D
r/5cjQwp7KkM3juzv/ekDWSkz8kmsPzh1Z0VggQn18a0pgOMTPxgtIRA6RvNwIDatjeZNminGTj/
1p+AnlQ67qWmlhDLY1+xUwz2A3++pPBobhdNn864P4D9zqPHfAb6iewzHi102xsQKER2BbZc6QI9
cJBluECNbjdrMTNWazgHI7sWc9kZoRlXIZ205APcTYccLpDCsSEeRp8UptynJVgrYgy/W4BOC0H6
3JK3rk8RN2uJ1N0NyvdZ0Wd0APjhqIg0DWk23GUVpgZBSP8E6Y/YM58JUkuQ3bof2kOgYXXttOZD
tt6nMvXqzYIMYKv3DSFTc4CTw0ZqlFSSJB/0WkecUd+4B58pN0cwZQU5CkLdOk2vumUorcOk4out
9DnbCkXeWWhD7zWIAau2IXsCyh8kiJgoZxim82rENsu8OWe/a90vi6L6VIhmNkk+fDHxIyLDxo1n
zBVKaQs+e4MB/YY10O+A/SahyPMPEOvBVjbLl7jhb82vICFwrhHae2Jsib1g68+D+CvxeYK4saG7
i3BohIliEQnbnzjciXMDOgrf3fngxvndHtJiWzgUDJO0X8puxNya9+1z4fNXLR3UvYar90c32kz5
eoSXNpvoylNgpNopsvsAAf1BvyKTcgSPApLSWEb6ms2UtDjyfF58DIehPViPaeqC0otpPmUSVeXo
psVXU2GaSgVsGu3S3eLhmkNwOtWWiVp5w2yWILx5scPJmr/2STQzA3W9lUAUvhKkuW90Ls3PvW4u
dzmeBz7QJUCGkXijrPjAGt7+NOTZZx77fKCpU/lPrefws5Y+PxItcnALKUImV3gxcX3eOUOUfSbm
7BHQiwjBll1ss+731ujH2P6SrEFJhIodm09if6JLKXCvcreYcTjYS+Sa2IO9mG96EjDQFI4rdSca
4HFt0nyTFS02vueV2Rj1LZZFgMKL9PaedPwvIu/1zyQXvGdNNNwuuqVlmwmX9z5rBuvWKd2JJngm
K3bWZpjAEOEKN6eAfrbjsCL08qH1A+cBIVWvh+yaGiWG2ZihQ4LdR99ZPi7iPov5TtFnqSzxzt01
jeHwyFS04PdccpcxBH/mrvHCPCL8xP086Dc+3cHXntDLr1XcHgtBRjeKJoLF2tj6RvqTQxsuNd8h
12lYmYCz5ysSYuWhEQoTl+ZJNq6lM8t3XQHlmitaTkHmIjbP85RoxY5c+bvFrU4RV0RvPXEcyD1T
vIzl7E7etyj2yjAxe+82GJz0hTxG+2yMqbOGvVhsHPjbyAuahWZOS0+5Hqz6obPsDrMkH8VF5qZP
rzWqISIO2ATWC/Y6vISyB9KncH2x0WXbSGH8DPRrm4b3hWrE1XYZgQXlDilA+sJulr9wxI2vhZD6
Y54N0V7PvPSgO4KKN2rdY1tNENBThEUkVqGAfo5NnDWnSZuJDlmS7ogChQci0Yk1aNIiOJoKZpiU
0shX0q6aNaRMfbPofXc/wG1+0f1l/OYwVd/7fR2c6iwbbu046T7VltPlPH81zn+rddd5qTy9VFdI
IbqhrDOuD72AgcgOG3JPGoP1EjQWAoqimadNmvE8nALfxl3oK0SkiPzFfY1zhY/E9s3J6o92wIPY
AZkk+pfOv53b7gXHSvJ58gQhkbU3PhZLNRtreJzauahk+jkqnWpLwH2psN6yoONf6WuCWmJ/Zdu5
5q/6ElKmHsnofuKP7mXJ9opk/ZG4H0Lcqnb8WinmppZ4aF+HJT51VyrnFdA5lFP5xKAaNY3umTuh
SJ6ZYnrO5YCHMm6LsNGWghFM1zhboVigDMM6HBYLg5yMQfVmyozxpqyWcWWbWYUvTMZ3ZmNF84Pv
ZV19K+NEOusglnrr5lDcXZNioaRFOqu8iNFkEPCNcjOlUUe0cSvsx3qIocGzjc2173X9PguSMliJ
jIiYUyFtfL59ZmxgtGI+t/qEfRT9oaR0cq39kLjOi4l5B42siBtv3+U8i1+xFkRrHZNRfJNOU9oy
g8EJgu4vFiDPxwnRn4ZnbZUMXX0DOLbZj31gPMh24C5A+MtucWDxT8NM3KXomkPHmlzjgExvmsxJ
wwhPzEcJzPpdr1TDvEtpV2PTbJ76PIjSz9gY4NXbgaDL6CrJ3LLQqYTz/r32m3jvjiUluMHEJ2zT
znteMqFvUpfdeRP05Af2Zr+86RTWJ4FTcFVwP669Rt/BZBqPi9kO902TNq+JtMsHIQznuDSpCE0I
8msnMYgaMpIS21uOeqXWyZfSWxW7kk9G2MFTv9h2W64t3uOnnipyw+QigIFgZJuYs47iHFSmNLth
MxbegV7vtK65uD8McRpsO5gtbw507n2Zd80qYnS2KlSGqZfWyS6NrWnd1bCSrLT8H/bOI0tyJEu2
W/kbQB4FB6bGmXPuExwPpuBQKDhW/y8sq7ozs7uzu+Y1iyQRHu5mpngqT+SKx8vbxMO3PIQyC87y
zoY/8UOUsPv4mxA/IFCkLGs61GZOlyeJ9Qt+52BcmfhpWSZ59U6BH9nWrCTwJc9Le2iaYCGPipiW
Ih7jEd2hnw0z/aoK/eJgJJENZo8nSTl4lIfSKNasDWFMYPGW1F/k4NQPfeOutefpUQ3xoWNVeTNS
287yrrQ1E7iRE86M459Kec5NFCUJB20tWWdR3JQ1HPydStlsxPl61kRQNe52HjrD9BC3IrztR0nV
ClLnIfMSd8uWigOzqapTIsz7IKDApWmasVp3C7DTZytcVhREMtjVwW0GsJyebJFtzTwCkZGH9geE
W39lDw2xzyKJiw9DNR9gVzMc18HeIeglVpXqfwhAA4eAuMdxKugYMrl4JmDv2g6XklzAveyGUl/S
LTbnX25ox9ueV2tlleO7CrhEyGAzzTWFSvl7k/bL+60T1bZrS3qbyEtuPUo6VhhUoxMxA/crg7EL
0gHeBDOzKdZGSWp/q0kbdtIZ6wt0zJJ3S+PvTZH5a0s7yYVQWHaP/iDEpnPGLtj2SvS3Tcu8TdTe
2tSL/DMGjTqGNeFxen/mA7t/8XMouaKlbdofCqftNoNRW9AWfRQBpb+38die/AJOi4DocULX2sTx
pI4svWoewMT1WI72D3MWy51kcct9jVFsKnELOXNaHMtO9dlaYhp+Y7lAOVg/3Ni4BV4ZpZ4To67X
vm79c+xhTajHmcGxiqlVmxeZvTP0puy7z9CsycnAgIlT67U0OPLSHsa98qCkDK4dvAHHL0AxaBbc
IuhxqEbu81xlLlvuzDoDUbqQW/told/QhBw/aY9yEU7S3TAxHZVSlU9xZX3YsZmjrZfOjwYG6kZI
7NBAZl5HWgB/KVUYMz2ZASh7VA+G71F1bGu84jGYWrj4lUzNTauC6LMXHRuPse9JGoTT8FhDkWVl
FkRscxAghp3bYMBk+Ecud/IRZGVnh48lBxZ+QmgYHt9e5JNY1HFr8Ekotp7I6J4uGSXnRI5cdaIN
L5XybzI8Yne95yASmJmxVIBllDd7FMKXWD4xPm07EatbUmLBkV/wnwhH/rKk9eikFYdHkMQnaviy
0+TycKVV7XuUqa7eZ0YmtyOMBQi+wAzcfDzNiZ/xUTdfNY+kdW4Cke6sRQtUJZJ2uAQYTY9Fj9sy
5SXwWPE7OmvZWBwJ3qj74UDNxMHv60/KYk/4o8U6TxSbHWncRCG71zl36y1I1pMygacPduZv/czL
T8pF/oOT2axLRn24o9hmI6e+aNk/kCb+IYqEd3w0uSz9y4fagX2JMOMfSwegsG+08Z67CwLiXBh3
pJ3fEtNpziSrKY3VHubm3C73sVBym1SFeRhTLmfa7ZpjidkP5aKtViJzf7AYDB86QyDDRcBD42r6
zCQ7Z6ud7J2faZJqrf0NDp35NARuhq+dvTtG+Gr46TZ+/8TZB+jTcyk+E3V30jVilDDTtRkZzg24
HwOdJUmsrRZZdgi98oYkPY0gs+2QDEmGkJ02hnHWDSLOTpS8sXKcq12WTOqrAdvwsTjRaWk25vk7
BFT2DeaUGV8VnSp3vsiNQ8oDTxMi98dDkKX6Qo+OtSbekQLJSySrFap3bKAx35iz+GhJyqkTNit3
1WBHFC7E3Xcj8X5hPZjUKoyN5lQjQz/MoxNB3PGHcq0SMbwEo9vdW1bszLeLr1ytBr+o9qigBcDj
1lYLatnbmVVi+qz6k3Gj8BzpNRYDBZga+5wjIuPWxNXbr10eBock6p8n6b4wIbhPdSQpzaghSvE5
wEiiG7Z0YfA6LIgdKHHWkxQsl5rYvgvMJvoqRkydaREFa4qasCnkXNKN82Ax1Fxy1vSruu3jMzNE
O+5oJq6I2yVed3JKzp+V1wqV7mWEoRaRiOqSAS2MmabwzFXJ5YbxbqgUrblepV+1cupzXQcB2GaC
vXSTCTS+SaVkmjgXPojzhvYtuyjxTKON6W2CupvfOuzgKz7GEaIRAnXMlnhqbuxOURPNuwcioxoA
8tZlAhZXKb3hgQURQ3eSiWnC/WzCoWt5zC+TEKfMR5F5/qej44CPdpe2BxVQoEQtb83QGjgQbKWR
90Qr7PHJ7VSL+CTYlK24hgW8EtAM86vxAtwMbYsSOsMGTW16nIgHZ2ubD9p2rhf2sd9w8R4tHtGM
oIXa9Lb6NTBeb1kRPEwGY/3ceOKksEttXNXR+ZtE9cMoe+stTZnAN7jqCu7rrnnf1BVNO9ixgsfG
1TxPOcuq+xw0/ZvhJN3Jpg6qWxUs8G/0ZLRvmVrINMUw7S2FL5rLa2M/NMR5HkMj4vqizSg8G0YM
DSpPslPbBP2TZS0WXWhvfEqrkmMV5FYAcjdoYowqbkMriD+QDdx0A6rgyta4j29R+JcOplDbOeEf
a3J3rTe4vNJFSuWJlulmzJr7WTa06HmTsiiEqsZnMfvylDoclWUeT79yyAkfkdkwqM0ePD+UDo3T
HMMb6J6kfus8t9oNBk9dWTk8zHhLbbjsJFshm3SvDHwnK6TRs45G/9gPot2qxssuyizLhsneFJcK
w/ULJZUtPXwj+XocTs7a007EcdIaDyqr1S1G/wC+jCm3TT+rPelHZ22rjHeJobEBB+RS3lFvDR5i
g3oWzHcXDeBh17VM/8iZPiqNET9i6ejXQSipg2GXsZaqKW66Nvxu9Ka55XACNR+77caYZvOGgIO7
praSfGYNTggG2D0p0vE4TG5/8gwfQz5FABQUcOvomBjX6M361NDTeQMtOrsEXvitBIK67SPCVmkw
fcmpoIJmwZBFQYqsaEYFWpmeXilJiHY+fWJbBfFra/BG38e9ata9nqxj1lRoNlVWThZC27zBqGVu
yAf5sD6wlxti1h8JwY81V4X5QDcWGQnfZI0b+BU6sBnm+aZ0rT5/HCEQsGfmYZO6i5Ekm/vsYgCQ
G1zWN2isJpNGFe9M7DkLcuvWzWb+vYgeGnuc7oa2RAfus9ewsd5tyWHtGuU2wc6+QSn5CktNswFc
js0wxHLTGLnYlARgdpaZEQJzij2FP49zQBdj5bgu9mKKJKSc74DS26s8rd9UU6f3nsQYZlgHBqt2
31N4+mmMrEEsWNW2oC1VzEzI8CYw2NDBuMLK8VXAznkYuvoBt10+rUQV8GiHk6FZwRt3AaWEa/wP
8bEuhQVn0PjhGH53c+2f0pz/RCBnjOUOUdB2YNcui/HSKzUSFq7/3Uf4e3r/f1tbuziF/25t/Zpo
iTf360+b699/0z+dyriOHY9/xX54WU4vMZH/tCqzzMYljF3YhQxs/2FzHf7Ge4lVshC251kU3fzH
5tr2fuNPs8nJQKS1LMv7lzbXvvlfMnN8eaYP/kj+FizDl3zWH1KIQe9VVTVJ8xAESMoEqis6AsEr
cmue6ktCtGkso8+pDFzwWIGMXwQ3vLVDles5iWV3a1deQgKfjYTrR2a01WTz7uNJqrP2yvy5KidI
KpAPjnXUPkc9K+D11NVfgnNQJxvEBflCSUn5arX47VWx0J16DMQ/3KisziiI4cWZAHWWgiIbHn3c
0WzFCbZitxe+tl5l/MxGf3zBf1eMP0Pasf30lFAkdcs8sNVEWgI5pmeRZirYez2GXxIbZO55IncE
IFvLNDdWXBnPhuMSK8Ko028VgtTKx0GIHLVkmQEJjbemHhEPszj4zLM8sM5N2wf8WOgIPRDAk1T/
AIKkk4dpQlhLO1cw0DNj1tSlUXr/zSnm8iyHhKrkYHY2rnayd52S5HHNyNkYGKnhPNnD65VOB/rR
JCzWLAEGrML37LOET7csJj6axoyPtsnZz5JvfIlFE2+yBBodlfd97b+Cbe5bZqMRptms8SyvxjQC
BRuFS9DRhxNl3dWYzuudgRf+WdeB89Uplm4rLx/UhyNhmtK8bj6PzJ/8lDOTnwWQGvM5zFyuyleO
nkxa2Gi5WjTF1s4FDu4KOlWDUXORgxsmPFuV3J8CxnIe9zFCPPirGiLNwK7m/DuJ7PrLHGblTFzH
4xQmTMT/N8UFv8e1SVNfVAmk2wpn/M8wW6PX1Al4Dl1r49rewbKYx5LysSs2h20QiEByO+ErgOiW
DU6wWHrDBR9omQvxsOh6wjV+1eFDbUOAYXRBfSks6c3eafGIEclsZjhrC1RwKmDTWNIEBpQ6M9/Q
tbQDOdZJz202wydiWcNfYKBZRHJFIB1Ew2GkPuicwZIvox6YlDtpmxLqkYDjhseaZ91GfT5Eu6YF
m3FsVb8gnZBof1xRcDQZ8M//AIRVNVy9HD0XvJ9RkhFaYSvl6zFMLgwib/nmoUKCYpqtjJ+gHpZ6
9yslx/EKzN/jFYbWUDzPo8lYO4bim4gwJ98HSe9drl/R8xd8NgQ9+zjkJu/Nul/6PtMBzOKA/hOs
bcfFg+EMVj/vtTadLzEhdf4ORvaEVh8QhAgwsIvUB5iyrvMg0w6QoL20PCZ2QqQKvyG4otqCn7CS
dr7gAhfGeYys/MYYMhmv8/K3DPK5k4d8cljFA07nL+sqj3eZQTHZbahzFmV51sDgaohbdlwH+np+
wn8LRqrKl5fUuoIog3TR89spBJhHRu486Yp/DqeEXBsjFEqssUA5s+oK+CpqzJ5DzgnlL9RJpxDm
tEtqlf9C1OQdmXrG8p4yF1FeugDv9hVLGxiVZjF2+MSzcT36WTts2tCa6XryhkcxkGrrUzDdEAM6
9Mmqw4mdxyUF3qETqksbdGvuL9Svu5ZRI5tZwCK6Am/2esLXtpSBROc0BBcG8gih1ob+C3pyaudV
rhv1waWjYe5KrfGp5128TxG6d/gm6THppUsTdNt8Tw1iKSgfLjeLMB+fAo+1i29p3tiWpspvJfkB
XDzhGHx3rBptLDp0dS40tNzeuGHJfZ8fGULVGLo+S+XQ/16rFN6YWVYgpiBh4Z22mgVPJRcydrn8
fCf4Da/a9zlBupo6WN8qhjskXGfr9NKSW6MlGQsogdtDoR11hIhEzVYexPGaSLvEOKrKxxxY5WIr
psmZntvYemGi83eQFKafjl/Ypwi2yyHtA/NH7vrX4PTo72g+Sy81qsJPm1aUZ9gP01EV2Dio6GQX
nBgvAF30a2w5zQZLJ9JCHgYJIDm2MdZo5BdzxLqRo2PsREBUopRi/glXmcCCTb3ZOXAHH6Nk6mNH
IZNtf9DWhJYxkFtgv+abx26G7lK4dKe5sCch2I6tBW0ZeNjFlfWt9nTxkzxejFk2wBuKf7XG6duO
wW0+GI9mYVjjlvCSTdIl6BsTDCGn+QMNleRqBN6K3ht3bP37DXYqdQOSAaOO0UX3Za85TSYfI4yh
ukeuJ4y4A/yLNmwweeAesC8qY4B8iQBfvw5xrp/ywbmP3b5+nCzwdoNszMeIBsCn0mcwpQ2pDe5q
7LgHctmK+xDJXWkN49mJgudZWt5b10zWvqI3Su/doaxCPh+KEnpWQcsHH9e9CoGKKuu+afB6eqxH
3C1qsbgM1YxiG9WteMDaUCHE0zyZp9okGGnrEeW3jdU2HwRLoTiKh89IjUW+ZjHg4kiF+1ocaOfL
aaA3nXzb23W1DkbRPlu4zz4SC6WKR6Et7rrU4eYqDHWE7Mu7esD1PPJ4P9P11t22lvhcJIUb1cwT
V/lhVB6leFF7wTOabnontJ4m0sPnaUzNh8z02l89fWGfE/jK+mtsRd4/UFgbyXOr5+woIUauVa3f
wVVHD9Dq8EQRusV5YjKPt6a9zhtGGt+jzKqxjTutW2/bWHCJ2K4WP4kQj5d68dBH7oT8m7T9B324
0UaC0L6HKefejd1AK1FWxjiZybCpW9+IshsR4U3bxOgdD05Gy7vvdMOWH5e/6h1vPHFHLD+TrsX1
VKmXqFPilAn92vJI3KLmuvStiQ/Tksd0SJuLMbnO+zBwOeIzBw3bjBpzGxn0KjfSkXd2UHU3na8P
QYf4kfkWCXhBhmLlV2qktTduHb7DwFwjQNHtDuWlQ3+YDJCPvFUECadiCOB65OZbxB19JXMPwcCq
HLYZ7SLZcdcz4dNxFmJKjkcP374dskKWTg0tgVs1vAOHIBDoA2U/BNLx7sEutk+Vdti0aQzPfD9x
u87mcWf4LX1RGhGaRe6LJ2quh5rrnWmPao3Q4+7Ctiie8D+R608ZP3YWncOwXPIUA/VibuP67bJV
Q6S4h9Zj7zJsAM9C6/48NbZ4MzS/scfHfMMJ1B+SsUmaTVuED3Yr+r0qO1joreWoM8b++jF2C6Qf
/NzDtqtKom3xUJmnzkm7B5wOYqMj70jyhQKxTE4vosmJartF9xp38TurZVQ+16TeUI69fOmxYqAB
jWz268Y+eaoYD6NgW+9AMdl5ncfr0Op08FZFAWODBWUH9mPKYpdPQtFmazW69Q51h6djTtQbKnSR
7xWWj1fWUWR11aifiDP4u2aso3TL4xC3eNokG/qeKGbEdyJGbT7GmIqAO6exs5lxeJ6BM9HdJ+Kp
O4/aQVixrJF8Decp2Se6xdY+582PtO68X7ivB9BRnjsf4rDNvysfYmqow2ibL6MViQCNU34Cw4NS
Va3zIvWI/dWK1VOPS6YLuptBmdYmmnKqzPq632S+b52ztOhv5yZQ9gvPNyAfJZAasKThWNynbQK/
M3Nxohej9B5Z2tHL5Brh4vpIGQvAs37LoNLIHfovYn8vmAUzz8zuJA9Z2efjBQW82WJ1DEfsLQHK
AmPAjQXPkpN3suU7qxjW0rONihU54YekXv1xjoZUsUyKd3XWTRe3cd3buoxrvWIPZNDF7aKyVXl7
Hs162gdlMt6bbts8x0OBzFifVTCPmzq06ruC9s7vHqflvm9rfTJ7N4KaHrwyqA07n27w3tfOQ9pP
WI/cHt7yLoXzkiPrAPDYJeFMRdbgaNZ7VV4iEhaWNz92tlDfxqwAY8iRl2P7xelL0QH7j9ImF5Fh
AMU9hQfi3gin+c6IyaazRsXX/w2l4ll1U5n5rIc7J7L2hcHhdoxGsCix7T9WZv6m7HyMz2Ve+9HF
LsVXO4TqZnQZ5GB21d0xGxAnwS1N2RZlPEZIJJMu3pKCX+lhpdmY3leIKzs3yVewhdcYHd7mGIem
Y+tA+vfSUvU9T79jW/AEHQ5/uMn/HzBLAPJcRBagwx7lSo7H7fyPF2OJ5Wuy5MLo1Bo8p81N1E1i
63mGu/8j1Gay//uv5/41lU9RuG0GruXYvgC58VfoBrGEiWBzUx1Kurwu2FPVR8PB/JUZLY06IPi+
x7lwnFuIP5191JqQ4rRuqDQsbnCh5Jx8fLC3Xl2CQIfHCzbV8GZ10pYZvvZxS89RRt5s5cxlxNhW
eGxwpLBDLvROOz9ZngEdux4zfUi6jjETM8AXHLChfSKyiZl6bk0ytevSw/7+OXOfIFURjFzYZATc
OrHlwvnlxHgufJuagHxqfvCWKX8Fc18+2bTGQdOul3Xvtd9JFM44XiR3I2M5OwUXLNOIHmBOd80u
BHPa7AMJEHvif9R3TqVMbw9NnjR/YwbVx/UufEWE/v2L8FcaTSh813MWUCJeZMSZv7zoGRMyDaEs
m9xpuS+7CU50apEgbh7//gstf9CfIuLLFwrJoQdoH7b113dXoLnB1QBnD1eAOOIETpu2rHl9+Ow5
X02yUKZlNXIJmXnKfvyrXz0QNg1UNIbQoYzX7c/vbWVMps9uDj9XqqxnbwC4kdAjwvyY60NFLTKM
wNbnEmBc2ct//8XNP9cMuZSZEeayBBgz07fD//K9D8ReoyrSlOOaWD1W/SA758bPavD2acO12TE9
vvkrtr/FwYipV5fdYv+Rfn5gDW8+X/9C/07l/G/yJp803pf/cyrn7WfT/r//VuP8/Xf+U+P0f8Mm
73mwDa/0hEXI/KfGaf3mucRyHO/3cjmLQ++fzFNBbgfp2w+AeNqBt9BI/8lj8H+DxuYJNE4ORSv0
wn8lneMFfz1ZA9vzTYApgNbwenOg//ntLieHO34qY5iGfneughJ2O4yj5mxPONFyZ1Gz8AKYj5ym
KD8yXxF+Zm25jD9ZrPFYRuCKdroN9RPlKbgL7BxOftDm+JjZ3tjXiYorUb3rrnPWuIxckEB9vevS
LlqmDYepLEREdVdO5hKSCKeMFR0DXE1LaRlkBGD0hAFaFoF8IaYXEhd1dbQOvfQ9HIZX8zoZOlEz
vcxtTzcVJ+wu6Q2xaZdZUi5TJd2EDJjjMmuyZ2fsnI2ofnSnOrnwW4h6k/xhQq2MhyRSabOJx3Q4
aO5RN/MwlTg/mW7nZc5Nl4k3UmzYkSTieytswCaG5JgovmIU2lIfl2ySZXaGUMg0HA9T8SRjPKZI
pYoRif/Mut08A+R+If2LaztgKg+cCfc4g5tRi2ojuYtIGm+d9ilDW7jHnGw/RNcxv7qO/NXULYbE
wJg3YReFcBt7Z2st9wSPeyCeOH6EdsMVx6lCyjMN3+febbPdzdSBHqYLCQVrb3bxHcaHHn74RPPo
xu9pZ3XcAd9VLmfn0jLOY13H3Qowb24JYraHcCjbF6eZGA5VMptbo7c0RquJ65FuSpfXw+0uc2Ad
Wi5RxOddwpXcq7KofY3KSZzCQb9QKe4AaBDlp8btdzJjRsViCuINzDaWdq27yVMpHxuHbnTmtyq/
CdICkuX1mhfmReyvVFF5d7JrPFzLRrSYHvuPSEfWwwTRb+tKb7xMs/rZXi+T5TR726hO5P3Mje40
AtLWqWevAR+OECW4keYm18qu5Clr2u27bCqsYa2fHYk9cpkdrhfb8XrJ1VI2n2KoCRinvfnAFd49
Q9uxnzIPqJbhlh3TbFN767Yv+JENqtA3KIuf4MW7W4OF9tYaxE+nLD5BYhGhx8pZH/vlVp4v93PS
82azKfQUfLBQ6J5nYwmI9lHO8BJxvZ+vV31xvfZHXlXm67wchk+k3kpsaNNNyBCTHiW8tmgHM6/y
1vVbAMagjMRDv6gM2aI3qJrVx3o0J9ykyBGDa37MTfghdLfSDD6sKtih4/lIqKdxfAbzPW4p7quL
yOGidshI/RR4mgASLFKIXkQRl6B+cEfyjJYeJCQAsp4FbpCzgz+BrQEeztumTs7sUYfjaNIlBSTc
iaF8y2awbpqrLBNE0EvXnVYfxVW20YuCo0WzSxdNh5h7tdKLzjNdFZ9F++kQgbhjxcfsKgxZsxUU
hy4ii8adaErPXFHpsk8aVPfVKCr3pnHtaOvbeLqo+DC3tWpZ/PpYbEzlBW+OLiZ31c7nUvjGQbZN
vM8CLgJ4042dGwEgCMU07EonJboz5tn7iB6/KdJ6OAeJT40RCbql85G7Ah7FVaZT94EWLkzLHg4s
b4BNEvSZs07roj6lGavWiply38P3W/dmIW+GHl7Lukvnmbo34R5d9PcbtBzjdSCB3OWAFDO5KfJG
0Y5Eoe52NOxil6qzN43vFteMTaUb6zgSX9+6/F/n3BXVjZnbNf16jkGQv65qiy4wOBf+MQMBwUml
6wcbW8Fz4AYxe29Q7LGLX3g9qXnaR8wk/jrMs4xkHiXzzugPZ1Z0hCd1z84noHO972Ig036od9QX
XRNvt/ksp1/gjPGf9L6/i13p5BhGFUjYqPlOWge0hk96fxV7pbmpLNEd2Z/ndPZE+pLk3ScPFm83
tHl/KOd64FOKH3PGnDIMNMUXSfvdKnnabH3Hby5OEYW7XppP0veCg22QkkrEQqsug3Sf+4AeuKMd
GoyPK5MH7LYkhEnk2+gPZJnFUUwLDSfM4qM3OCM8GAySXjvgRql0sGsUa+bON8PzWPoJ4lz+GC0h
ar+R/n5QIQ5ncmW/Oiz/SzCApAAMe2c9mH2+CW2rpt+GYP+KfrV6I0b7XpvVAgyyltycM93ESia3
CcHvdZbDXoMPHW5cKzFPU1tHO9bgZ8ze9ZaoQ/MDaZEEYaEG+tByFHObTrC5c+KjnsNvML6Ko3Tp
+w5lt+2y4VtRON1WmBOOho7HDRXlx0A38tANiNm4kG57M3psmxLQQ2HhWO569wHbSbHTVLDLKX3s
RGM8DHF6P/JzPQGetvg05rdECubd6GVkzLFquWLlAWHauTMXbof4TMldu2vXmo3Ni5OR3Bk6fq6P
dZdI7zSn7dTdTI2Q1ZYFlkmyPBlxL7fCnsDmOKCxxRYn7yy2cRSq+QkzXWi8Dw1ZoU2Chj4vBplF
089KiIljZua5s/W5g00HwmhPLsmMFF7TzCjTUHdOfxtbtTWLQ/igKdudlTDRnCdyUO5KdHN9Z1WW
EW9Uquc3m7DOW1GJ8eTjA4EVUDb7ejKGdt0XPsxxLGz9SXjZwNGfl/wMuD4epkLMW7PgxAwyw/ua
sO1vmOfSEwJ1Z7PM8HFkzh0AzyU1Cel3C8hi2E340n8QQjaoyB7c+2YK6t0Q1ACVsZWXq6LkeM1q
mx8QnJVxFwspX50pIqSaLhYrlQEOCAt7YazjqtgImNyrgZ3KsOLphpulcpR91qrDON1aWhGytqYu
hLuS9mLnNjzbVsEUB+m68XEOzxmbu6kxS2yPQdN3mDMRrfI4M444NzwGvwgT6UrYTnhnuobXrqt2
rpNd5lKxVQUh/Yqx3ZGnkLUgspjCox5TkT4Esa4facsaGjLaU0L8LHTJY0VUdsAIO8xmPKLZZWMv
VmLSPrddPbVvOXDJTdSE5qVIgwV+z4v/Du7a2ZGY2dvEycjGzG03LRoVdYeUFa2bisyehIQFrShp
8A6ORnHrTEtrBxMQGYeCUoKjkzjiDarJ4hYSUbyWHRG3HWnakoVT1gqANm37zuE9A2tpPFj65jfM
U6RSfFdAtWLewvyeLf5N6I0Y09sunVa6c611C81UrR0vBgdeN4i+XhYT6nPjG+UOoGSIalyGzneP
XhwoYlp24D40ue6ybUMZ195Bzt2GvGgnYs3Id3npTD/GKIg/Q2buF2vy/HPkxCXbk6n3L41gNNtE
0pThDUB3e21N/ntb2M3bFHEz9KTr7HJjlmtrdMVRI8JrcECp92ErB4IUiiB6BolMniVWeJOn0/TT
MiL2I3VifnGeJqdkMEw6Uxzvve9Byq8zXfjRzoBCFmxaQc5QtgUiatnaj6h69tb1BrrYKazc0iYY
7lEYu62L6ZgSmX6AiiOHxwZfKpn4AbHQxQtbZSr+gmMz1oD0K2dnJoR6ccYr9Barb9fFEqO0o7aG
mhp7O6sX/g+rtMYLy/z5NoC8/qQGSnLXnOcpgWCT1GIp8ndpilyis6ch4HsZnVjYiJNQEcXOvF/P
opbegz23cLSEqo7WLPgC8xLO8B21nUrfZPYXIDnciI0ky5+Mo7kod4On3H2aG+VxFEjuCnbZc8Ve
cGcIvW1Vnd4lEitfukiu6SK+ckj0IEHR3ysfv3vTc/LZuDvW8SLcZouEO13V3GwRdomi81m/ir0Y
yLZ5AdFALlJwfFWF/atAvEjFfVsNP7yrfqwWKbm/qsrDIjD/+/7/f6m0h5S9KD//8/3/8DV8Jckf
zU3/+C3/uPizuv0NI5Lg8+PCpXW9/zQ3mZ5YjE8op9eLt7ARgf5x8bes39jZ0y3uCh9dFbvyf1z8
zeC3EG8RmQsiWmBuw3+t0/7PIptDKRwyHuqW5QmQCdQj//neLzzaF1NXWk/gNhQh47loiIaywtbr
OS+WyLbUD3GSa9YQmfUc8xh4tELE+NKhZxubfIArpxnZR4soHzaGZ7JXNUh3jhCryHvw53gGm+0V
7MXkPtWjItZI3Re+yzHbdQ7pbmWm4cUyQA5ighlgrWXTvrKm7HFO7fkQSh4FsWl0P+E7QGWLncG5
MxY24VjmqN4xz8wvpNPpy7djogssYxnhYrm0cupMzzs+8VQLTYb61llx+tXKYbo3MjJ39EpOH5Pm
NAyVJKliT3P7s9fSXFkKNrq0hPkAxPzBpM4Tc27eWC+dPc7Z5g/vl/9GRP8LF+X6Engg13lVhUAa
CRYt8A/2smJ2nNSIGu9p1nZ4dAEg4BZdVM0QmZH2AgJf/iqxivCeFJh1KQeLb40rCryQJGOdNsfg
zHzfrY4ET3sKDtz41qIO7IeZZMZbWbvNYzwZIwnPFEK229KcEcRt/prnhD5IQqodW9fqLgj0C5Wk
0CLVcAE2Zz1bsQVFIGQr5dXf/v6bXrgyfxB3+abRjpc3MKlXBHmMf3/+phU1PzISpFucqog+zOXV
l1VlvpuWQ92pL/SR4jR9LNKh3fKoI7dTGNRRNXY634wdTSQK+CCuOncY7yRxitNAnvMpmvhVbVvW
T+BIJnh6a7iLO8+82LIe790gekUbtfZhkuS0aww9D+acLX45ELMwtLHP+iW1C3yOAGnBe3pZV57F
bP8ove4ysCY4tOR3DhOzc7tyyJslI6uZ0YXcIVQYs4b5yFWYngi/D9+TGNNIjqHju9JwPv0J4Vi3
Zg84k72b6iFwJMP4yIcyu/V7qn5z6m4Pmb2kRlKNB1l7bOvT2QV0DL8yYZUAyPna9OKn4R53sLW2
Eppy/JJCxrHkVVph5E1vqNypL1OQW29TW6qfQV4XQBdBLbI2dcP6MM6+uSvjpjmEo0rOeduKm2jp
fwxKs7+ht4xvzrI7zGl1PKcYj+OUhKBDMsdI2vGuYcK+2FYiwS8G/5+7c2tOG1ni+FdJ7TuUbujy
sFt1bBNf1nZsnyTePFGywUggJCQBAn368xuNcJB82WQnVas6etvFaTRDT3dP97//XZ4VA3E2oc+5
XWyK/N4K8vTBm86nl5aVecfadLu9fl93Bk2bJRCY5Dt1Df4jk1sT/AZN3YEobTSabpzeXUDwcbvy
1vEpzEHRVyYpQQzrrElVeEJ3sqR8hD6hPM7B29EGWOyC8Qwk/PXSNkYXYCzSeyelaZL6gnaausu/
tp41P8GvLr4sUqTMNwxUpOuVJpyI3/4yERx42mpaEqZNt8MdExvutswsohNpx1J3697uignWOHVY
wj5uKGAJgwpXfwZuUh/CeGIMQ22dIhPg83U2T8rbSm2XMzhuKHXvrrJ0oF/qy2QES42r/eX2Fvm9
N9PhZe2V6TXEOxBjgBah2GUCKHqgR+I0hWsTMMnWo+XLXK/tU4uLozOcu4H7ydXSZDd8f/sNMdrg
oC7D9oOUch3NBXYLKtcRR/vAXhWpnvemZTa64y5hU5qi3Zv+5rT331npsQJ9ZjAPJs17n2e7cAMJ
E2AXippZHGxPXS3EvZicwfWREaWjC5cJzj5c9zBaemkBanapZ6NvmbVjMRpgiPM0XPdkLPMmK/1r
C7CEe9VJ0ZuOMWjpT1zOcyD5U+cuIps5BMKyvU6X0+nHFNBsRp4TOzMiFL0ZUPCDPycY9OiBjJc+
F5/Bn3phj544eyaGeZf45tbRL+2CIQSBAbE+FX139JlZxSAQA7ov3aP3N7+dpxebb5HIgEzLcESx
t/XuxQI4cGkVg7sEBFd8VOT56AltHrnwDmTRV+h9y6vZNt9+ipxNfLpi0jfI/jgGQLEMNxcMUIGf
wzOy82hQZOeJk/Y+r+wFIXoBfcVxBrz0E5e+8NIBznRTLDyIq1Z5kT9tcBP8RKH1kI8KroRlSS/j
PC23N2urmMenDuX1Y8qhXMMNeoJXcB/dG7Ain/XcnnuRhykkLi5ZnCg3px+XUbD9BvQZvGSxGUHH
G2TDMnZiiAuJXyf6lGkv0HtYvc1xvjT0YWkuPbrd5g/6gtRNYMYppEHL5XlkbUbfYoejTkywvamO
3ohiwzgDl7MZ2nP+5xqiwotymxl39A/t1iTozA14tDQYa4CbPtKyNvqG5m0mFkTGWBCxNTNndAGn
DCxjWsn2WcwuuVuGjG/YwTnyWaOVAzwAJJlAGmaPgKqT85Smd4r1MFlmmcGQdisyLoNtkZ8MnGh7
Dd0WvuR9RSBIbB9Djxs2c/JcbLYIB1thA7Z6sWY4IvAZGh6dY9LoZN4q2wy3QnoKiCwAVDJiAUFJ
Ayyh2NK3jVV5W9LyOR9OF/k5lw+HTopZdJEy66CgrqOFzDjtzcIF/RvxxxWN4xxXCqEPu0KLvmD+
Vw9GYW0m69CxeidM7lk4cBe4kKJCyhFdbeBDGy6om6IHZO2jo8hkCNxHGKJhhwajvD5zp70t7cZL
GJ6txZctJRmTt8xJ9/WM8NRL7d4tEOldcZKvtfU4pU/lFv0KaCtPk7OtXoJD5tSeQSYhQk7xu0Kj
uLrPt/OzQY/LEyClsBx65u5eZ5LqiQkU84j3YUobvc3xKWNEUdaZAUGjzbSVR5P57ycZt9qLRJ9p
Z6UX7XpHJE0gl07BvF8ZW7AqxxC+Bl/xA+HXvEe67ahcFqZ7lMDidk/vmgfqdJ7a0zMmUkLstDCx
Bkd5sAzGPcbH3MHSLAIcRspeaIABTntMDTvJaNChKBasV8PVNlhoLHeOyYuSnI3KC8hjICiC/PRo
Fxjl6Ni1c4sqXKnHn6ekos9HGlQSTBOZmQ+BOWJgylS3l/M/e6uVCH+83S2zW+lZL0nBPCxo0BeX
eTj9d1h20bBd6pfTQUFnLYrg0vbOaO2exajDY1Jj5l866F86EMiI3TKtmAZA3Zlt7zJiyzO4I4FE
5fAZPBn23D1312WPQcz09lEZGumiDF0WQFk35NwpcJFChsr1qMiYX38UgseioXyagQRmvsQRHD3a
CTD76MlxirtVkgowAWHr6KiYO3TxFvPFtUNz5o2xcKDgMSJaF3NQNrfVQfq/qWzXCznxV/6wurHe
rifZ7m6Sr+Ev2BMyik9vkjBefYYkaRWudj/7R+8Lqgd5/k2tnHwdNqhxVa7eqXqX90REPq+8Hk9+
/83ksswMb67Cg2psjEfoFyUxzRLVxz3P6ItmtQFhB30/PFxX+cKDPXprF95foNzO9//mvRV8H3RK
wpZ3VtoExpkOHFIF5H/lItnVw01wjL5jVn1SnVs9FROrPb3iZ3XAGvQZCMO0K7PWAeLLw+XbXh9O
AJ37oyV1BIDSv6IDj8k6XomjCM9kfJgBMgT36o+oQEvCwTnwIHM1B47AuVUPYd7hHnheX9OBbDCm
9t/dA3+8COOTMF9l4ePqcA+AbL0Azvy0Jmh9rvtinfUqyYId7oLrMffXtcEg1prC5/+KJry9CzQn
/pgqtEQcqAKnndNgEO+3Vm/3OWwEQxrkpdXTtdVDcWb84El4c/mW0ycBasJcbD6v8lAH6P/sw4VG
GkAOGvO6pwPeC17nnz0IuEWyHIYAQspNaKmCrut9YTGJt0GE8Ug/3CG3yHVb5D1/xCi+qQrsgsWo
AUe35CLF0Wqqgt1nGiOT5kQKtVuGgDuaVEyZpXiO134mNnL6NEgDIdTJE9c/cmP5ute3qRmwP/VR
6NomMEK2XUv56ZNA9QMIIJOj6FV8bRO0AWOvID2ypd3t0BFgrrxyeIzbh4vdNvahUcshOgNsIVOP
wchLO9G5AJFeAdX40BQFMH5i3cS3HB4AxyEoskkNC9i2eKTv6ZAKmDadjopW0DI4AVD2229ckUAL
9+l3oqZCNal6umYGdFL3qr7AYLqdJ5bJ5LjX7IDLRdFlCAJzVuTnnTMHNEtpqsGRCXScEeekmAiD
xNO6KbomwRN3CEurr8vd2wVS2fKl/rljtKw+Jx6+0r3fayUNALSDsPdMsHqds4fcX1zVs2B6fWIC
JhHvkyJs6KFddO0+kSO0HlwVqqdzuwC3hKa8C9yT6NVwnu+CLd/IZZHo2CBwqHdBhiId8g4E9+4v
8A7kRWwyBwwYEE9LF6opMZpG9bT+vHu7gEVTDhFwgYy0cUVfTfW0LIIL4xB1S6caPCp2qXMnggSX
KOio3ZdcfKAFiMipk0gt7+C52E3SSCSa5C5J5evQiQAibih7B42UMrem2gO+8JFEjWCgGEvk1OGS
TN92aBcgGHdVd8HU+kCLOPg0mcmn6SM8nV3SXVIM9S50LnZmTq2lugvEzlyQiYeAHlVP60Q4pFE0
Eq8Q7HYtaMZxKTsHcXPCLnLcmz++Y/cdTSfDtM8my33u0BEw6MVQTR0QJrr88h43R3kCXjoF1ELQ
n9Wfd841GmR2VMMky6a64nFv2hvE1hHwLNFXanJDk9/UKSUYKC+fI0CjK4FyRRyIDWCVh7GyKDAS
FwCsrZWgc5EBQ/906aKUbkyWSQmNbt9nz3+4CyKpDrwYPam5HTulBcwiVIyMKCpg5AdQcr0eJUMm
ycUabYOnoXOOgLBWef1UmMkTw2lZZ9Lbp8DrEywQOe6NROdOgSFqYqpagLc3gJIO6nRhG2xANDAQ
+GRRWKme7rlF7LT8af65LSB7YAo+D+alv+oWdZ3hoQMmFTC+fR8zdau2gqUS8HKlu5Jl9uFEIDje
Yy74rQ8totAFTgsEaXXxpXPeUfgF5XuzSWqdKJBwS8bHrV1wxV2KZCL1Rqkr3QuR4NdQ1gVgBxQR
vQFguOppWUeHdCJpJto/5CZ0r85gAG9W1QWLujpAK3zk63aBDDuf0NZkfYeodM0ukEVRtQtUW+Df
sQTMonpaJ4KKGzlFDctRV+Y7eCJswS6kZB1Niqq0WjjPPoIj1rCOAHFcXAQEN3KXurcLUORI963g
KdkF0PdkV+Ui29UWj6wj8AMoeeqoWoZpHYqdweMog7K4QYFGGnCLrnOrLV3AR9hElhjQ7z6kY3bB
4rgqngjiBcjoqbVT0pVP80RQ3aMKi6Osa/5dUgJTExRTqgbB5USBtKnTqi0XScnJZAC8gKPIsyL3
u1O7wPVXdRd04BbM++Rnfl7loVkEpWniOEgtfy9DdOsoALQ1pK1WMIuskpwqwXFtF1u6UIHTHFLL
Yg6DULsuaQGjp5RNAQhFzjkW8Y1kSmUKRFWrzjl17yxQfZX3mX+uBWRXoWuEkVN0pB0eAtDq9AnC
4wgwr3o6l0ugMV85l2Di+0UzPslFucpWctnBa5JMGQBTkJ/LYKRLR4EedOWMCjcjfmX2s74ztAoN
1OAd7CFgyJ9H5fzAVj23wxxDSDCuGmHCSf5aK8xbf7DvAHn5ed39cT7+/TcB72/8oeiLkd8t+0DE
f//RgLFWNu/gw70NrL6n/uf1Al9+deO79qva/8+zcJL52WMA4b7o+6lf89pf0E3zn8h/8Bd+A5Zf
IQK+v8nvvzXe88Ah/o3gfN6SK/o+lOVmYZnETcEVelpd8NyPcz/fv6L4GWW7kqrkYz8Kn5KsNeBI
wn2VZTOVI/PHyeFbSwytuuQ4njyuwsf1qiG8al5SFX4yiSBFySaHkiX4VVly3WjyIXn6AA/3evHQ
nCsl0aWq3/KRXQ/HTS2UkEVVyaeThGFYTckEyJhdVclv09C8zXLzfAN476ifj/2goYC6ROypvvB5
FIVxEjZPpOwZUhYdj0O/ZUUkzE5ZclI0fzyJ2FIV++dL2yThP8qCEbB+nO/2+lWZPYmvUhV9maxh
m2hvs0SqqMq+8sO4YT3qtkJ1udku8uPx4XbUuAp10XnuPwbrfLJaNXS6hq0oyw8fg3DqN9sMJShC
XTS+gEmTDc2uoQbqsnMme+Qh8+gbmy7xnr9CesJg1JZoARJQFp3Eq5Zyw8QuCs+qkq8nD5nfip6A
XYmarrrojd/0W5QBRIFQXXDx4cxfLPMgbLr1uvT2K+RfTLJ8stu/axVny1rOrxB+NdmGjw03Vjek
/Qrh35iU03pvkV9UFg3NVPDh2M8SPGXzcILd+GVfcOLP22dftm2qvv+nIGzuuCxKKYudR0QkzVsN
9S6R3VcWnU2m7U7uKlWsKvhmwszjXbTxW9eEGt+qKv4uSMaTD+f5C98mQRKq4v+brN9QxLrm/Gu+
4KUi1lAnVfGf2f1Jnk8aIYUps+DqsrfNWyWkZCKvrCr3y8oP9lKELawTtapiv06yBZ6tIVkm/5Ql
vzPmV/EKcu/jd+Ipkxma712lblXf+2/nd6i+fJg/JnEeNt9d5tqU332XwL4wbeyK7DB8X/Jrmabn
tPzL/NOeHOW1f9ZMrom/eIwmfvbH/wAAAP//</cx:binary>
              </cx:geoCache>
            </cx:geography>
          </cx:layoutPr>
          <cx:valueColors>
            <cx:maxColor>
              <a:srgbClr val="002060"/>
            </cx:maxColor>
          </cx:valueColor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E343135-5ABC-48BE-BDE2-0E6E4A2190FB}">
          <cx:tx>
            <cx:txData>
              <cx:f>_xlchart.v1.12</cx:f>
              <cx:v>Profit</cx:v>
            </cx:txData>
          </cx:tx>
          <cx:spPr>
            <a:gradFill>
              <a:gsLst>
                <a:gs pos="0">
                  <a:srgbClr val="002060"/>
                </a:gs>
                <a:gs pos="100000">
                  <a:schemeClr val="bg1"/>
                </a:gs>
              </a:gsLst>
              <a:lin ang="180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plotArea>
      <cx:plotAreaRegion>
        <cx:series layoutId="regionMap" uniqueId="{6FA73C19-5954-4E74-A450-38A279C436E2}">
          <cx:tx>
            <cx:txData>
              <cx:f>_xlchart.v5.9</cx:f>
              <cx:v>sales</cx:v>
            </cx:txData>
          </cx:tx>
          <cx:spPr>
            <a:gradFill>
              <a:gsLst>
                <a:gs pos="0">
                  <a:srgbClr val="002060"/>
                </a:gs>
                <a:gs pos="100000">
                  <a:schemeClr val="bg1"/>
                </a:gs>
              </a:gsLst>
              <a:lin ang="18000000" scaled="0"/>
            </a:gradFill>
          </cx:spPr>
          <cx:dataId val="0"/>
          <cx:layoutPr>
            <cx:geography cultureLanguage="en-US" cultureRegion="US" attribution="Powered by Bing">
              <cx:geoCache provider="{E9337A44-BEBE-4D9F-B70C-5C5E7DAFC167}">
                <cx:binary>7H1rb9y4su1fCfL5yiM+JFEHZw6wpW53t5+J4zhxvgg9tiNRL0qi3r/+LPmR2JrOxBvb9wIN3J4A
A7tNd4mLVbVqFUn/903/Xzfp3bZ612dprv/rpv/zfVTXxX/98Ye+ie6yrT7I5E2ltPpeH9yo7A/1
/bu8ufvjttp2Mg//oCbhf9xE26q+69//z3/jt4V36kTdbGup8o/NXTVc3OkmrfU/vLfzrXfb20zm
C6nrSt7U5M/3/6rkqPLt+3d3eS3r4XIo7v58/+KH3r/7Y/6r/vax71JYVje3GMv4AXUZpYJw9/7l
vH+Xqjx8fNsghBzYNrdc27LN6UWePvtsm2H8Kwy6N2d7e1vdaY0Huv//s4EvrMf3v71/d6OavJ4m
LcT8/fn+cy7ru9t3n+ptfaffv5Na+Q8/4KvpET5/un/mP15O+//89+wbmIXZd54hM5+y3721A5hk
m+stzHtDZITrCpMR6wEZ8RIZlx5w5hLLssQ9MKb19NlPyPzeol9B8zRyjs3FXmJzHkn1NDf/ucdw
84Bj1onrmDtxEfQA7zCHcecBF/b02Q+4/M6a3Zg8jJrhcb7eSzw2+a3cvmkQcw9c4rpcPLkCpvx5
EBP2AQKc4yLQ7XSVVxi0G5UfA2fAbM72E5g0lbmSbxjE4CyEciKY/Zhe3Bky7gHhwmaWeAxyeP8h
gD44y+YVFv0Cmh8j59ic7CU2/0q3f22zt8z8iFPI7JTSWcqHtwhuMvgKfQhwM0xeYcluSH4MnCHy
r/1E5HO9jZ5W63+eVph7wChzHJtaDzGKvvSUeyLmCMBl20+f+uAjv7NjNxgPo2ZIfL7cS984T9Jt
pN7UOawDSzDO7UcwJtr7PKO4zoFlCmaaDrLK/eslJq+xaDcuP0fOsDk/3ktsTqXWqqnk0/y8gaeI
A2Y7SPWc7PSUiRg7DnMIBSeYXjNi/BqLdmPzc+QMm9PzvcTG36byu6py+ZZpxTmgFrdtELIHdGae
Q4h7YBOHOoQ/wvO0Mh6i2ets2o3P87EzhPx/7SdCKlXV9vYNyxcmDlBVWpbJH7nwHB8ToY87YGyz
usV/hSm/gOXHyDko++k2Z6qqo3eLbaLqN3Qc7hwg3zBTEPYQtmZUGcHugNuTVvPoNzNa9lqrdmP0
cvQMp7PFnjpPnt/d1PKmqZ9izH+efTg5sByLWIw9UoOZ/zig1Uyg3KSztOOrV1mzG54Xg2fo+PtJ
2hZ36bbbVndvBw0otGkKMGj2s5h8TtocCw4kbM4IhLXpNUPoNRbthufnyBk2i+Vees6T4vxOfX+H
uN9kf70pRUAKMpFiCOMvWbXjHJjEpq7NHgHC+8/VgH/XrF+A9Sinv3y4OXD+XgJ3CLogb98wK1Fx
YLlQOzlqnfvXLNxB7eQCWiediqHpNWMNrzBoN0o/Bs6AOdxPseDqrspU/pZ5iB+YjkXxH2b8RZSj
aNhQ27XFI4+YRblXWLIbkR8DZ4hc7Wf+Obvr3l2rKnkKMW9ADeiBy1zKJ+nsyRdeIGMd2HjHsp96
bTMh5zUW7Ybm58gZNmfXexnGjhH1m5tkeDtsGAQb6lBhW4+i5qybJiy0CBzIBuQxjs285jUW7cbm
58gZNsf7ic3qTlXhm9IBBCwOxszdRz1nnmIYCiPOHG4+NjpnKeYVBu1G5sfAGTCrf+2l05xXd6HK
385lOEM4EyDMzH6gyyg4n4czQs0DNJ8JYQDsOU37vSG78XgaN4PjfD+7zptbaNJPE/MGyYUfgBWb
DrppD2jMAhgh/MC20HcW840AvzVkNxqPw2ZgbBZ76Rtnd+32LWnx1K2xbM4ttnsTACE20LCYcMRD
0Jq5yO/t2Q3K07gZKmdXe4nKRnXbN/QQCkaMjo3D+U765TL0bEzTJubj+zP69TtrdiPyMGqGx2Y/
M8jU35j+FYV8O1gYBDEKWeZHh3+WRgT6ARZ4MTrRD7DNYHmlUbvReTF4BtLpp710muO33mcmUMFz
h7rO434lhKrnad5Fu02YBBvRHlU1bBd4nu1/b89uaJ7GzVA53k9UTiXUXf22DQH7gIETY5PfI++d
A8MPiAvZBR2Bl4i8ypbdoDwbOsPldD+3NJ2oRuo33m1mHrgCpYpt/2zEvHAYciBcgp0a4pEbzFTM
V5m0G55nQ2fwnOxnxpmEi/U2K3Qk37ITgNLFFtBZ3KcmzVwjm5o4aBS45mOTeuZBrzZrN0yz4TOo
zvZz1+bpVuZ3T4HmDeoZC9Ft2ln+LK089yLbPaAEShko3UO9M/Oi35qzG5rHYTNITvezTfNF6huV
a/mWRT+qSOjGFrMfg9ff2ZrDKDoC7m69/1Um7Ybm2dAZPF82e8nUTrfVkG7z27dzmmnzBmRMuMxL
jubY2HNOcJDDfXSWmUT2Gkt2g/Jz5AyT0/0UAk63Wm9vokbf1bV+O2A4PcCeJmiUzqNbzLiag1M0
poVNtWLGnl9tz6/gefE4c4z2kxRc3vVvepCGoO3PBIdS+VBgzrBxoeWgZYP652dr4HmB81tzdkPz
OGwGyeXX/Qxl8iaS4fZtE42Au7jYBrBTz0RDBr7kYnvt4/t/kwV+b9FuYE5/PMsMm9M9TTPoK7/p
cRrsREOkmk447RbSiAnJhluE2tMGjueucvp7U36BydPAOSSXe+kuZ3d/VVudbJ9m5w3oMioW7Jmd
Dgg8BLHZ8QAEMdSkUwTbfRrwNRbthubnyBk2Z/tJmlcVKNm7S0g16e/g+b94XvRKoon61huv4ZLC
xd74nQHVEQc2FoeFHtLD+zOO+BqLdq+QnyNnK+RqP/nHVL4f3VX6bvjdAnl55PifzllPB+EY5AaL
PZKQmf86qLsgkeMk+QM47iyyvs6m3fg8HztD6OxoT+Nr9+70rpc3b9hgxUl4ThFgCX+MsDPNiJj2
AcGZHxc7tJ/WxcORhWl+f2/Nr7F5GjvH5nQ/sbnfHe9vK4XDpG+YARnOJTD0t3+0XGfHFh0cJRXo
uNr2I34zwviww/01dv0CqdlzzdHy9xKtL4PCDRPh04J+A6KCTXCuiw2Iv7i2ACQFu0YIWufmo8L0
9NkPzvQKg3bj82PgDJgv13sJzIe7PNdD2m7flCQgDQkXh7MeSeL9dR7PVVfswBZMiKkX+INEPCf4
r7VqN0QvR89w+rCfZOEiwiUk7zb6bYU+nDKxqYDO+rgR3p3t9oGeZBFsLZluZrl/zcjca63ajdPL
0TOcLvazSv6kGhzaek34/zcv0MEuORO6K31Sl2a0QUweh62LOL/9gNQsLb3ert1YzcfP0Pq0n2np
4ane/IgdKB5DTwm9vwcsZhQC1PyAMhNNd3tGv19rzz9h9PQ0c4QWe5mfLpGfcKHT3Ru2BMHwBIeC
YT7umTNnNRIupmCcgVlgP9H9a8bDX2XSboSeDZ3Bc7mf+x6+bNFSz8P6TTcE44QqdvtajviF+9xv
CMZe7qeT+TN8XmfTboCej50h9GU/icOXO12/+ymdPLCs/5x/o0WIS12AEdqB969ZjEM+slHloox9
FCJmzOHVZv0Cp5dPNYfqai9i3c0/3j/3HKkXP/nvXr3nYj8qvAlHGx7C2Yw5QNLFtjucw39q6s5y
0uxavF+btRup2fAXT/L/6M69X+urP6S0xbbeLu/vOnx2Jd8/v3v/uLiAcTb03fMJerEunwrQze10
HyJK12dATr/kceTfb9t5NuBuq+s/3xtTawR9XjFRc2JR3CDz/l0Hl5jewgZ908adShY2IKMA43DM
fNIU/nyP7rFJiEOEY71/pyeiCkPQhMGLmRZx7r3Z+nGz5AeVDjjp8WMWHr9+lzfZByXzWv/5XuBz
i4cfm4yERdxl2CrITfRspgO2eMbiZnuBFIGfJv9HlUpGahDDqZuPxpj4oiuG4TCzO/cqyzjbJH2f
jH4bhsWxtri+JcMgV720+w9DmVfrquzUMS1U/yFuGneZSdJfRMNgfcgKok3mqbSXgUg81plNO66z
zOZBd2E4Q5+XfuO2oMifo6B3s2LdZDT27LBry8gz08A4dzPeZkeqiivt+qDZSnxnhTPIZt3hep6+
3YROQ2SwCZzeiI/QUCzbT0WLSf5k5Mqhy4JHlC/DuKvGY8wlZ+ciCXrfxMdGXliYthdmNCy9kI9D
fVFlPPObLpVnQZZFq9KhI/O73A4u84xGl2Ot2BoPpRbp2Bh/dVEmL0XMq9Ivsij+2CvrrO6rcjNa
MjyMVNBscapJepXOgtiTSSV924yZ76p2SB3f7UeH5kdx2ErLCb0x6Xq67DqzLY+pM2Y58eNc9GdR
mLTGpu9UNyySxAiHT8ZAmtFcmGESh4cBL9AbWlHZR82qDUxVl2tihgGRqZclbZn0F3Zqyuq06LXK
gUJmUZq1qONwVeijD75YUzeqGCoZRo8Xlv748n8uVYZ/92N+fnO67/TnV+iuPlyU+o8/haNXkzvp
+Q9N1vz4XVjgj9ZNXvjii7+FhF84/cO9q79483URATvTp00bP25V/VtE+LlF5iHCTA73OOgxKuDi
Abi7gx2j09EDpF5432NUgGrJXRPCJm5kmXI2AsBjUMAREwd7SCHG4EzDdKQU6eFnbBA4dE2c6bCD
Yzp46+kRX+CIILgjNkyu/yw04ONNG3oQdqtC86E41PIyNORmE1dZlIxrJyTW6AUtz0/CPhw+Z6Rv
/TC0LNSYP6ZnxwfOYtH0gbieCa0oCssFrmR4+YF16ka1MdrDuu/j6qNptK1v251c/fOnuH9/LOhY
UwjGQR2CwwWzT7E03MyK+vVQl3LV0b78mKiq9aXDi6VpdKlHdNUteBkbF7pz+s///PGWC7Y7m1cy
hXtcIyYontlFNfM85DbNIGQ7OPVapXbaH/ZdNB6mTmSuW26Jk55G1VEf95VeDYGTEa8IWKC9qpCG
9BFSrU9KWCT0VICgrbtIFl5IeOqJsUsOB5rgZ1M1ZJnPUmNsvb6I7dyzAj1Yfi2G4XtZD8kFi0Wy
GHsxriNutX7g2OVRZlvl10CWwypoM0N6RUiGzFMlK0vPRlRam2VPLm1Gi7OqS8gl7dv+Q82a4Kiz
dbEVWSZNXyO+fY80nqjN0/YqbfJhpeM+PwmIkfpVIAXxO0Xzkwjh6lskh+KahCYGdr10T3SJMEhs
O7hwWyerF60uTLXBVOWZH6IHQ/xA4EToioYtHtN0NF06o6SXAzLYwulVdG6VY36iuFulXhrS1Csc
WX1UactCr3W62o9rR3jajsbTkfVyHZhZt2CBrI6ShpYfdVYHR2Pj9Cu7JOmmrEeYw+r2Kjaz9qqM
R/sT0KHLUZt0mVMr9Ru7L28G1cEfHII11OXD56gO1HVjjkCmLHJzjVwKH+qq4IjVuXtiE0OuyzIa
vndNMXw2KwwZzEp/sZUQJ0Ef8k0Z1uSySUf9Ja67/KRXyj3JMoEZceOSxx7POiPzbGQCL0nTYqmL
IEWuaulSlTS5KOzI9RoS2n5MVXXDA3wZJqjg/DCmY7g2eqG9nDflTa/hzsKoh5Utm3SjBMAdnKJb
9E2cRgvN8ipfmrZON4UWwqtHK1k43OhXBgmSi7AjyaEtovIMu3UtP3XD9i4xB9PL6zo5zFLTRNAg
6pvsy/YqcNV46pYtfhWLhlWRBcIjPZ7Y7YziLEgmZzdK69wIzdbnLp7F5rHr1W6U+W2SYCm2Ud7e
kUQOq0FSfh5yIBG0rvB4XgyLzGA8W6RFg3lNwmLrpK7l910Qx4u6N3CZtoqC4MI2g/IGrfDxNO+i
4TPtMrnKFZwhrcrk0Ejy+taMbXIpuewWUZiOh8TA3OoQOMbNNNXTEk3zvr0bKjz9mAw09MoRSHBb
DStOsP6rpC2u09AJjlKdXHeGbo6wzT07D8V3kA+z9aSR2ZGng4xuIm19M+lQfqVB0FyFFGvTo0Yi
V9RUYsF5+o0HTntXc6c4K2ILi7Knrd9HAMp2jPowKHlxXmSMn7t1Z503Q0Auc6mL68ay1Tej5lit
TjIeVjRQ31hmDccxM6xPvRhE4RmxcH2Rd2obCkfnvmSD4bmVmyzuH05EcAKttHHRD0VeL3oZj6ed
GPSXQhvJxaBqIrw2xPyQmgRHfRpnvt2Zcl0rbFnx+6CXK6uX1U2R2iZgypLG8YdIlF+JTNyT2Bwc
tsStPeVZbdNQ0C8icUliX7cq7+obWTX8WpI8S8J1y8acr2U9GvkSGy275nQou8A66kLW8AuWDINX
8n74TMRQ+8puotwjVl8tynK0D7EOLdOrKXVzT/U1QlOTnzXKpV6NFXbEjeRDbWrjozLTC8NqznhW
ZIcicqyPY2Uhdjo9O6us8FNgBWeZUbKF6cCJQjpGm4wmn0GLybJJg2bZ8OEvKbJmydvmNolotjHy
8GZoeLSJRjv0ctIUJypru2Vqtb2vg7C+JVKXy1Dq474ug8O0q8hRPybuggyV46eOFS7CIpRnfOTD
qeEW7eBXY3Bkx+LISIpyIdMyH73CDcoN7nVLF9TouV+aoeVlMmmVl6Xp97AYa+ExK3dWjeaD7/L8
YsgduaSZ4R7HUVicajvuDu0IDlvGGTmWQ9AvG1eEm3EAkJS05sbMjXadOWrwi5qJpeoM6hdMwC1z
Eq8i0yl8amTmcWdJd92E5BPLAvfQ5o4+IbnL0iXF3N/oouts3ypdY/SyERh6YVq3a1pI59Am3bdc
BdVJo2nq59RsNmHnkgV4gZ0ghdnlYgj0DVNdswqtEDkPCVwcthHSXET7ehnndnmB47nEI3WiD8O2
iXovSozYc0X/TVht7HUs6Y/zPmw9kSbJtWsEyvHt3h5Wrmxl5zt2IRbovkS+03IGVYaVH8HOxCFv
LOZsCsRXczEgiERemRRUewX86pSnujjuxmBcKlyeu6F9oRcsiuBVehmGSenlCitwqIl1VNhV/3ns
WOxXcdb6QufrLl2w1lBHpLLHbZGa1oYO2XhZxIUKfaLddT9a7iZrguGDTNi4aIOmPEqygvs2TTMs
96T10i5Mlpoz/tHRPAE5QJ3ghVWXeWYhDkujzZaGm45eZ7FhgZIw/urYofSEOXSHPBhaD0WRcVhG
qfKaMPuYEgO5XJrdRkrWM4+37SI0QvcqFSFZpRIr3mYq2oi2D5ZuF/BT5SouvaQzLrK6F2ekHIej
QVRt6qFTFfFlaVfZHQ/LsygYnRO3r6nt866rQi/FVTaLjEfJaaFHsimizCl9GdnVcToG7LqJnYF7
jtU5sUe7VB9HQ5gIPyaxeVdkWZYuuJPb/cKMzXYzlqWLgsyoVg1JresubaRcjImMT3gd6puMxbZ5
SjRvx9AjOQmta7c1zXUXJVp6Jkrr2DP6PDl0Iqv9S8VE+XXaTbygKD/2fZ0u7LLN1VK0mTw2+jRN
vGBwYgfLL4s2FWurE7fUivtVr3XqdcqS6z4XgfZjqazzgQZyPUZ58RcthKH9qhiSCRvTu6dIccyQ
h1IyrmNL5ycuDSwE56K+FTLoCj/sqEoOzUQj4RSIwt/zNBWLYjCCiyJxJh9IQBOcwCyCRWg1IESR
zPwyKqzzUUrjwlBFgceVLDpsEpmIRWgKy89A8qIFt/vir75oxmIZWQCJjMjOQwNW+EC+SknJZUwG
fVvETiwW1IrwfCQL0sDrh4EuQUPtT31SgpZNhDFf0pYnizii6YY5dn6SVuO45qbuFpnqEIyrOIy9
rKBlsIgsjeTuZsq4yEO3uZKUhedhBqaRW3ZxFo73VrjlV2bYoKVBWU5BecyG73UMTiJdB/TELUvy
AWEwv2WFrdqFEdotsnaLUBkiEHlZBXMGXQyriBjNVSRNYEdKQ+S+mVXDKszs4dhsYzx/03aLMEQu
VyBb14UOM18PE/11bXXt1H26oRqPwEJOLkXWD9/FUEASGQO1zGPpekR2evAGKzCppwqWbhLqlh//
uYggu2oIYuO2VGz8RGOezGqIirqJCkOjXocGLY8CF8EQdNjJ/TIuq4/pxGhGVopFC2C+6aESi7zL
MdlNbf2uoCFTWfayTnywBFtwpn2o7kxCahRTWRGX9ZpLMH/fHhvr3LFrugzrLjgaOAhh5GJm69Ds
Pzihypaxttgaisq3MMixMHNWHmnWDsd5V5Rfm4bz81bS/nMHxn34m4lDcfw3Y3HBHGU4B+ji/pKZ
sTiOnjitwfTakMz0Wp3bn4YCjmaSODo3Gqw6pCIsMNJixSe1FgsTeeooyXu1jQvwZoeDBP2zUfcl
58sZhNxLOTRdMd1SMC98w6bEGpGhhj7GSohELgsWWjTlydgZ7aqqmmiB0DwuB8aQeIIGDCouULw6
0eSmvE0u4o6XRyy1x3UTWOq2kKnzUdhhsXTrclwHRqVKr6wtY/HPlls7FiKOfYlJj7zfYWrOanar
MViRDl217kvktMGRRbwsM3c4VEOP6CTzbuFGzPne0qFdS8HCQ4PQrYiLL10esqW0QJcMqwsXTZGp
07ai/LotivxUjiw5Ns2MfaM8ifrTIizy9riKIrEJbJIsTC7HQ9nDoTOEknXoSuvcJFGxrPoMfDXN
3BMQyPEw79lwzCOw+apsuoWaIgzljXHRhpX9ybCc4XsmQtPyaM654TGNGGtzG7y3U+mmaRDAokCB
s6NYRl0SJvihkU8rpJrUwweu3udj+TFPyymmuBNtT0Do3czSHjel/YmzpFjSPijOElxBeRI3JTgo
geQQtlF7FY5GGHk43pV+q1iT2Ed1OjrtSRl0ISZJyhApSdf90gqTyPSbggWpsWYsbljlW7Q2NF/g
gXJ6pQJOPF2yItk49piGmwSUZhGM0zcCEPpgYWpBbD+QNhGtZ4FxH+M+Rn3rpKwvkI3B6SszivNF
EER44jB31bJHEI68tAeVd3piesYAko9y2lyj+kaIFVx/MWOUmjQnlq8tQ1V+5hbjaV+hcBMRL/4a
4iY5rGQtV00LdmUmHVbkWKOgiHK7uapl+s2pUD+OPSmuRZcyuagG2aKoxNy5SSfk0Thi8pF0jIsq
pmxDkDg+JqyVqyCJEPSEVaeb2hJq2w+G2vKBgBvSlFIPbpscslpUH1CJipOhNFOv6VD02/h7T1/y
DLVM3xO2MXtEo3qq7fLITf0oq9vO52Pat96Qds0hGcNsU+kYVUvuMMjU0vmYsaq5MklDlzSnamvp
Sq5MjgqrIKieF1U+IgPUiugvNIagVJZpcVY70oEHc0STOsjFgokalVHAee34yhrhI9pscuL1BG/W
5ljinGePWcnG1NOoDj1L8nGdR8iJZVFClaMdUk7vTik0yhAurcGBAJTR8ms3OOKEdJBZdBG5JyEp
qiM5OPmJDdV5VSGBrnKTWr4SeXuFNgHK+w7avpgUIFeg3MwS6EOORJksunz8LuCl41KKsbhO7OxD
2zvFX3VTo9w2rfCc5Fx7WRfZPkEX0s+NiThPVvfchYglpMLCUOmEAevSDZlctZ/iu5kk3aKAWPLN
KvvmsK+y2PZis6PLppVQRqbiVfYmCvio5+VHM6+AjIpBRe5zcZGHeTBpPcNxgj2gEParDroOszFV
kyihUmc4HkN7OO1bqGv3y5D2kGCwvEtz3TfGcMpDKB5MD+XHe8UnZ1g+Weekvk2gnJQZquA0J3Kd
chCqFDdjnTSBbfn38oARGpgGXqKyheCIqZ+EvFGK4TApIAh1UfS9EuNwOsLdcr8fQpCRrocWJkKo
V2bRJxdlwfvMAwF2UaeAkjXK6T+UU7skymtAHHZmuulHPJFpuxQizggXVG4HCS6wI8h/iWn5RWOo
pRtjCeYQ7rplnsFjwj6zzmliW59AeMwKwlerv9RxBUVw5En5dWQcQplVd+VNGENx0WY9fM7RzPIC
WqUbYxJXmMUR1lDRB0f3So0hkM8FqEbl56PEb8ooxJ5yRIhjBB9/r9/cJ8k+gXabq4hvDNO4M81x
osuOAfjSDGSp1GZy+LA0JaTLgkMayhUJLkyS5ieFosmitLg4EbUuvyoCDY3oEJpaM8mJXcai85aj
0vJDs0ZwN6i+VamrvvUhyE5llu5J5yDOqi7CFEZWWd2YOQMgSdKQpUb5tNQ26Hkdw6en9VxWUxjW
gdLHqU6hSLrSAedNKgxHEh2OJQPhiybVG7xkygIo0L4RgSXBx0bfNmWgthEJwnOnKSAbVdP6STgK
AEQiL7XxOMGkft3TW+FCIQ2TPLnIuhYqEkeatPGHCy7vcwOpIQE3IozOHYR86E4QUVvD4udOaFhI
FZ0rTkoXNKQcEnrZVUPrT70y31ZgwhzlsB/ZMbksbKY92QBIXCaSbobUzE9G1uQnFgWJzSYMItDD
a627qjisRgVy3hFEMx62V0MHmlwk0OdMldJLI8sRbBHHviotiuvIToMj6Be2fy8JtjVES0GL4CjM
o24R96CfGtGk8FHmJIeh6LFCVA9yUqPYyeDYq5oxqKAqhVMMZqu+pdSAQN1BM2YyQKlQgzgzu+wW
FOLyEskei+c+zPYOZgPK0XBcKR5+QVU/FN5As6me0D1UqIr1HyqINp8LB6zdGDtIFq1uMZkmwlvU
wo8SlyFr2W2BGo9hrRlmcNF30Mto2mdyk3OrPOqKFCLiFCoZTlgvq4Ql56OgCaCUFlQvQy9Z6SI/
RJBM4JMV1Om8doZTxyXkkpVOc+fkQb+qYbqXg+AxX7ooQopUFX/prALlKPWYbuIcTiYLGZ1TJ//W
thZmbXQMtqEigqu0CeagTk1UQ21XfgUribnX9EOApGwqF7ylseRZZ5gIsl0JOqFUAAY5tMOibQD4
IJLxNKGQ1O+/vHfMIYuRYgzSVDdWh5xaIKls8rHuP/TUQPM3iuVKdQoOLcEqQ8dCkGktrGxeOKPl
ocU5nhb2iIqsc4bDXiffGz4qexlpFLD3QrGji2+cojLtJhYw9CVKsoKOzQpCAp642zhp3K0bwa/H
KowW49SJqSGoLBvLwYclqhFHdVAr756u/v9W5c7tQT+7jsTl6B/+aMX9rVM5+2ONU6PyYcjz3Qsc
3UjuoruIPIaq6tnuBfyNSBxiR3jCPYQ2KtGnRuW0UwGjhEBTb3rn2SYGgj9qhL0Q+HUC5wFQUv4b
fUoItS+LOhN/twJ2ITnimBTMm29iyEpH6z6xuxMii7QvbU90Nf6gp4erYJR5rIpW0MyPS6fGCkxo
lmbmlxrFGFkmeZHpS5rxeqw87LlBWyet4qroYuh/eVmIT8hwhbZrv4lzSRq/6HqeH3LWoSOV5+6w
jo2uMyI/f+isV02a6VZ7Y93kdXGapwPYdNtK1I2uKBB5g7g/UkYGPTWW4CQDD4LLmJXFUW7YXw10
z1adap3QN3sXMmRcnMSZlihx+oZ4loVoH9lyhFAfNR2U+gydDg8im7vsILp0aGKMofLs1O4vxqS1
tibUyQTdGN2eSjMKqiWN6q7xqraRSGog8ekKnYx01bcVpCTLVXJjZ2HpnLlu3caQPUy5Kg1D4XcW
Q72q0dhoPCMFe4kynqyLoOoO47FyRs8xcvzinMfYYJG1QXtOrSC/RgogF52Nvs1K1TH4vtZtiK0X
A4X6HQ6jhzxcLWKrbL/WFR+uglE5tl+FZdFveoWs4QWVhQflgdnQr0EalyedRdKVpna15CRplyhx
SxQ9pDrplCIFmlNOh4YVQxCRSWdt7EA7V2489Ce07ly9kjEv68NIV6gDWiz1hcGawfxY2skSpVSe
rVidBkikVj96LZqFntRxbPhWm7WOhz8h8L/snVtznTi3tX8RuwAhDrfAWstnO3bsTnyjipM0ByF0
QAKJX/+NlXR93fG7d6f2/b7qSjsOIHSYc4xnToxsY5fRWuWrwPHF+hZasiuP6bZth82OshFdunYw
Ym2Mge6UopBwp+3Pgg3xlx3G7ZFTfMv1yGE6HuI5C18E+PD0WBlBT0569ZTMpr/muZ0+SVhRNYvX
ZGtU1NmLae27uE1NcS9EMK1Le3YwvYRcqvopwaRJfLJCcJ70MaydP/SFqe491eqkmXGN01l31VfM
F7Ukgj/lE6Gqpr2bvsVjJC8tG9NLKwrRAi9gr1gNZq3nManemFiToQ6LXfmpszr9yKbBXW5GFMd0
WpHQVDNbnsps/Rpv0BjWUO4tKw1yEqyA4VIWiuAU6PxaNV1eJjcin7Ir3tPyM5rMpqd16XNWU6i/
SUtXJNULnAnSLkx/RPBp7nQZ72+TFZCvdBde3KAEEkiGJRhFcTXWKtrJYVXRch+kn+80HccNEes4
DnW6DqyhC9TOBGn8c95pW29RNV/O0Fv+sHoSvi4tmx55ptJmQRR7Wq04WVliHhYsczXNePyB9to1
wXpSHeWcpRt2Fpawa6XKsXbUqntzNjuWPJ6+zwkPl7rCt2o9IoN69aGqZ2a/jvGQtSRsW0PLIbsY
p6pqZJZ+8Vv4g04GKRPvKt/C+CwMIl9C8R63WkG/dfnDtkSsw2U5zV0w/3cq/jz6fp6KvwCM/0T6
0jPR8j8fiu84yL9P0x+/99fJmOf/hTOMYEHgvEAY/TfBAxgdpTjoJAZdjOLDVyWUsb8ORhTpIGsq
QHD+9TmYv/CdBF18SIr+ClUCfxSMSvG/ORbJr1Ln+YpJClEaYmeBzwOhkfavnMmUjGZONk6/lwmz
gPNSlSls3bFah/2FUqf4lywydDnOOiwha23qgcU0kWTxWzebbI4amXpeXFU9Da7lVTTri60S03I7
UaGiUEvuqXqj3I5etlGeTyDcuqLIku+AMYJ7nHpfTF+Q0yr2lUDazO+6fNCK1AK2J24F/Bps8T5B
Bje33UQNV7XcqBA3SRE0brkT8CeuU0Hm8c9oWSV+5x+v9OGnxvpP/hHAlvpbecVnk4DfZBVAoHPx
G4brHeNUJGJwfd6X39km51FfWJFNGRL9dTHFxb50Fp4gtAl8Lm2K2ZCy38nRZ53+l+ufP0hH0oyg
fhgNaN+zQPtISuwa+fBtTJBgDA0oQ0qwn1ZppMej8VtnbGt65Fd9HWXRruaHLSNhSSGz7PlGrixO
1wWGHzgdk9zBudT42b+P0TuNF83vMTr4iC4qYFCamdPknWY+x7ZH3KKqr/GY0vw1I2aNntKcUxrV
huDAu1i3csV2HAswGUVdmGkpkCjtcbI0lsy+eB7Bf0ZPv7mvn6/n7+EDGofe/MDZzxBckZVQXn6d
4nGsQXrCdYCclcb9ckipX+O0dXGWOvnnss8F9nG5QN9ZqlqwvU/y2lLQNeIaExnLsmskV9jXb9LM
z2P8IBj2XXkBukBTeQeAgSc+NCz1S/p50Vro7gAFMpv1QUxuT20TS+Axoi0NjYfphvhEkvyhCkVX
6CPPS1gN9zioEu1vedevFZaRW/MhqWqc7Ru5AJ9QDMBWolGZGebfSivTQCOJMAk4NCj8p4ObkwLB
CrzIX9PK9O6S/xhNMKjpSJsqgugpDtsK+z26kAi7p7s5dRjuBCvOFXdkgcWqAXukGpaHAquC9wZb
ONlh2C5WJHs9L6aahzZXyMtcLQe0LDBNri0CqTr2Hq+7AqsaPWGpbhjfXZfasGOhV6IvizjiOWjb
UuKSgvuRrFeQ79jQNcim0VX4hJB8GqdnIt1Ykbs82CpTl3Bio3S9ostqMGPDQPi+QdoIC9Ftz52o
1sdt9AWZRT32tpSsiZyEFCZgMGJHSR8qXSkEe51GLSQChVCtu/wYx0FgIFnC4zS/kxb5cv5xUKiX
7FrMc+wFx97oJBlhfJaL+TMUqV7KK5r7LX0FMhJsCf5jY+rDXFUjT8EULBFiRRXHubcNqO1SQyOW
Ae+2BbS7m1DHkVdybTSmOy0b+F1su+HVYpe9NkhzB8T2VWmixg99vJyyeLLbWx4LHvqWZUzNkNCK
WZhPs9Zl5GpI9AVGfxfm/Nb0rKouvynFUGBDmHsISa5h1CV48yLLGF5QmJHMgBr6MTWmAWfR61xM
PI9PphoHh9zdxDnkAbN0ssBtpJyn9cah7n001sjySc1VNB3FQIGN9F23PdEw0LENw8ZOQ7aSiyEm
+6Uwfr1wppOPhcnTxle0vysGSBONzlbzkWFSX2QdlZAps7R/QxY1fQLaJ1tfJQx84kTsKamSotnS
mV6XKn6VHMsRnl9+A8rzHLv3Pd5uHJnjWPjsMMrB3e/jZOMDZq49QHgkE2ZsLr4iKHpKk0xdmyzq
rsW62ANdMt+AbwEsJF3V9tVWfihUrxsOceUbKBvWTr3qYJfNc0tZpa/KPRXHwGZm6lkh0Kx5GeYm
g8B/3PBPXpZR6N+Ml+6Uhp590xWfTtwnoChCNdJjP8bySaFsYIf8HOuljojsnje/l1+maKbIr5z4
uJXpcIiRDFxlcdUPtYwiAhaBAsiyC+roxoIBdKWDrXtLqm+J6LK1LhKVPK7p2A9HFebokIBLfFzW
zF6et4J2Cd5dkcUEQDFiK0FvVqwvPw1rWoVLnHXu65JmY3KQTlnTdIPoA3IdWn4vLUVwH8ENvBIV
lbTNEgt0fSW8oVTIa7rYRAOx7OWXeFzUjS+y+HrJk/MMZRTSK4TBDQKb87dxwdfLEp79FZCUPm1L
7H7fkm0jUJb3MumBVqnoM+zc7TsSSN+kQ7KjA98o07piCiHFvi+Yuf2kJghR0jhYABv3V7nrdFfH
iRruQlJgIxbKN+tGJnKF8rJJXRmvzTFVLr2m59h9JPSFbuFr7Bi7y2Dtw9J1tgVCAvge8vdatDRI
csjAkN6pPjOfg/LrcYxTByCkdpx7zpti6JAJRY5kX1anZU3SaT5Jv5E6jYX9ADOGf1j6YHnDre2e
wW7qT8YrkdawLHzDEqPGesT9EYgIOeNYeL7fm8yX20OVLj1opn0dv4xC7TX0cfGCj63rWqFY4QOw
mfJSpaZsnInZVTbM2ZelzP3NuMMhrJXMHC7KLFzfSCOHct1NXkZyqKeEV19MhBKitoQVNNZ0XPRD
vuX8iI0+z6Ff78WFTWT/oKTQB7L15jmVMxIc55PTqNb8iyHseRv38XnXYi9PMCJCPWrRfQ8YkFNv
C+cOIJfCkzUVZbXJIIMnvLN13EPHyytkS7pAXUvdFUv1XM22eoOTSD6Ohsm3dV/376B3WLsWMr3N
2EhOMU6KVnttnwSRUU3BrN5EZuGvO+CbE5kSFprZ7dldH+IMZ5nHjhSPQxnh1Ob5RRFnrFHLPJ44
deZ5CSnB/a/pVQJt/zhC7/48KaYfqrk3F0mYqichUPzRLaM++AJbbj3OYribs9hegS7cHuaFmY+m
LLOvBMwm3Fwd4DsGgcWjyXafEOuuvSmAQW2eyBqy5HxiucjaXueIujbseZd7ZNgNHFPzYYdk+1xi
3/6s99J+xIHfna334nZPIvuAo344ThWjN8M2gcW1oppaWEMzwXw383HvIvnAedk/dF4q3VRAwY5m
OzMo1mVdzei+35gqc9fAgXjdRUJ+7MhewfjrhD+QgpcXifRds6o9uy/Xjpx6Z6JvEUtLE98Emu1D
1QThoeO18CgEtH1OyVrYQ4zPYU22nirFbkDjdg8V8Km7KAvzy2TNF/wOcnI7JC+LQAQzumK889W4
5DVVyXBVSZW+uog5GDv9Ft+GtXDPQ7qu+gT+h2RN1SfFdcakKY9VLObqSvSlaqVfMogsAoZBWe2i
qMfdVmstCJvvZLTEyXWIdIGxzuPNGhge6zYdE2+SDQK9FvfEZ9GHAnm8AsAHGeTQV8o8jt0A1s0A
ge+vgUDKoY3MTIEMMxDop2Jdlv0xlDOQitM59IjbSnt8ppZj1CQYuitOy9wAaC0QuTSAE9h6yyc3
Lg0BUP1xK3a4CQBF85sZcEvSbglCxGuLDxnYFzr0e2mwjxhlz6Z53M1Rxy5WmxdXsFziefy4k8BS
WMpex5W7SrHZxZdl1q/hpKcwm7ZfF+qeqgjlPfWWdlNlaoPMf+JNlFX+aSBRlddpn00fZEii/bTl
JIxNXOg0vtkqGGNNanRc3BYTttNWBr23Ei7d1ZhaFCAlBb+yUfDLeD+FKK92guGfYy/aJE5RMMTr
oFIq7i242NK2IR/zCRa6WyTWQ7kvqNhK4LRAeXNTf8N7BXlKzMrvDbwDPddEhP0pL9zIL+Yho/LQ
bXS75aA+cnhCg784M1Nli6KTvoAXOZrkkndG8VpB9g+wsn34CG7I3kW08kUjRgZPucg4QIcQuvwl
UZH5tkIWbQnQufQEqyMhB0AUqUsbhHB9BF5vidySb3XR548hymSBwMyVYZggtjiLvyDjaEADKWxC
uoRlAZcHJIROfHXgokiK/qBSFHPR2yRac/c8lrNgF6Musy/dur7ue989d7167SpFxxppgnjaQCYe
WMnMKcbhEWOTyM1TXhb79RTS6c6QwYFRNeAStdpVXeBTv6oWgoonM095a0weagdJCPsrpKevtmP7
sZDTVOvOs1vFca40iV823e44bLKHaunJU0GNMe2wlvCB0h4TpvbdsH1LpOIflJ6X8rAURXeDsi/5
5PRiu4ODUMku81l0RR0JD6BUjrpNZz0dge3Rp5nHCWihXl5zRqPblPsMhX2g6GS3xA2vkBa1acrQ
l8YV7rT7FK4mDPZJtHG16uWgklzeQWjb7KUy4HorQHK+0bwbmyxfVlVXwAWhKIhodpdLjoc7BBkl
TzvDhytZukz6NEb92hosyq3eAzd3OOVx+A85n9phRHyBWwDBX/Hh6EChNW5W/cs4dMnruRzw6HlS
nWRciWOhivEhGmPTrODsP8WzeJ7GGJkUErdjkbLxs9xSmEuUSPmZxAxma0qYh9jsx7IZJpddMZXi
obuYHbMBxU5oT0DuR6QlV+uWDF85iKZXzrrkE0/IdrMmM2mp0vKSBOiTsphg9mJP86omY6xvc8YI
4lZsjudJmH3NuEAiFmZxPrV9urzJtYyGA4zFASeUQMpyOdN5kA2IEm/h/u0SiUCxjQmKerCP1OAg
R3o7qSV96/vewhmdcA/1CPigbDj+3WbOc8yJPih6KXKXFi1S+HUyiLV4dyWUtH8oZG19wxWqQ19x
8G6mrqJyWy8iy/PWqjG6GDRNn/Mx60G/rNzVQ4jUPaV+fHNrqXA8IPM8SsdSYPWMkpuFluZahR30
BITv1Nz4xak3nlqPwqXMILAd1sl/tTZgrWBRIk9zCp7Tt3Wr8MNqXFcQlCu52rTuQEkMHpj9WtD1
e0aqlR1F0dvrLCB/qyOEI7admI7oIdIgwJp4X+mLXabpc6HA1vOFLO0URzq+c1uRPFlkedWRWcRw
dW63fjptCKqusPvNGziUvh8RylUIPc2+RPKO9FsSNY6da5+CiCmwMrXOKPRYFCZRk/XwSDO+AjHP
la4Eb0aOIM0czmksyqkCeFnE1GRm+6d5cTO/T2WyLS2yCsaxpYEk3VVjEtdN4RTF6Thn97kjgPl4
ogfyZYoLGCrNGpV+ZEdpZu7jW97LXFYNsm2fgYLYe7G4psCBS0PbJzi3QDZZnPIBTnFggl+HkkHS
aRaHBEw9oAYKgmSNih9XuaNx4Ac/gU3PZNduWCrFiu2boN4HirWWuT12iNXmS9e7SPy56AX0zKHn
fBDzgeqQ8CfgrVGxnlQ0DnYGsJVF8YgiYAXf6SWL5DI4SONu3uCQe4PH/45igyLGOC7jHNpK9Z5+
okhx+yftMVtfI5VDPwDrD5khShPm1TXaGMTIhCn2cWTCWId78a2DF+TzUyGiHetNA48fPjsFF7uv
53ILe4TMlo1bjiMC27F9cTCldXljEVD6u3is4pA1rltAXJ72IU7xtnDkjXJ8I6WbV9HSybowXxOH
x9vrQc5pujQ5XQARPxFL1ZAfcqn7gVzFzukgWUsGixgHuUOnjz8MgbSPrGw5nbrbtEfWUDNVYccM
1YAgqsxOgy1ECOrYZytqXwb4iLANN1Qqzz4bpgMqJDJZQTtAXdINjMSsPLBoytla25VVytVJpqvs
UATQOyeTGvGiSjc9R7tcbJ1KCNJ15rB2UEjXi2/xzBFlORr3hh9kvlR9C8hyLny9p9p+gIjowmG0
i7qCIbI+0JiuF0S74UbG4AgADrhbcN9BHGDh2Eu7VvGJQEV+Giu/FZcaIVxRE9RfZbWfNz6fjI3T
xvpSbXO9xiv/pvYYHiQzGcCnHOeoay3Zw+MyRJtHgBBNB0SgyBDZqCg9mTyzomWi9G/RzlB2VCfd
ppPHEsQ6bTd8bOergasMlGlckRqgZn1FNmLGpD8gnDDLhespX791KHGD4oKIOp2bnffdEdrtyqKj
cPgG+DNq/aq5YXEm5QF48gKySBafp3XKIFgWLO0kqmzSAawNOJPlTpR57No0ps5+WnbULODlKCbg
+iYoaEOAlKTXWQZx6w5MVwaUSyMOv/XKZf5ccFIcCp5PV1G3yHoBHA3uv1zvlAi6SYNb2nKmlYaD
avvTHge8mMJ3IFF9qS+0mvTYOAhmb/u4GswNVn1wUSzxnLtCxYzyDwEvGyUdrKwOo5PbdxR1ISjg
o+puImzDyyuSy63/UIzCnKMukg4XiGDyKwOKdXjDFknCiazZ+Cg3wm5Bz3bfOpNg5Mtt9xcWZWlQ
RvZ98LVCQchz6al72MzU4xEgbet6K4TEblqIvvacVo8J5MMChYpyu0wgWgztRrrhj41k8BYoX7IL
uMRjozdDnzTr5NGmc/wpN0tSV4Xf295MO4jZZQ91VtJwB58lHdrULatFhgIzvkalToXi/9xIbPPz
7pe6YxtsvK2a+nozyIYbNRchPabnzyLWMYHZ0HYrWbH1RoJBhbGqYA4E/wKaupvDckuccjcd6pyA
p9JOFcfRTurj5gubHIMFn14LnhevmenLDsBbn93r6BzxAn8t5xoxdRjqnLNqq2euh77FgQ4LcoJc
8rALKAD1niuVH/i6j6ElsRgOu/b4HdBky2XnY6Halag/t6VH5QRbfLNZGlBsAEsVhWGzUe2k1/Jx
ocY6XI5SjYRggAokUnlLJpZel/3EizfUM8F0BepbXUdRn76FaeBXPlLLAxHL2CRDmX7R+MTufJiX
ogrNQJcRevOWDaF1WxjBLxrYoQfXD+WE/deQ6XpM0kCPNt/oS8R65e+gXHECMUCKUE9KJJ+Hau4C
qjkScydZtcSHYqMBSUGVorxHs5iKgwBe/5GjJA9ULcf5DNM4b3tidHket/x+IxtkaJJKdldOgnzS
4JVRsuumz2QR8pOxYBDQ1wjao8WyKVFpiik/mc9dtMUdYisfNREij1sg3yjXgO7yOncuujQjFnVr
Bl7cA1WVV5ZqmMam4DfQBYqLiMXlCxTjocA06PI3IErk4FGm8riakF5yfNcrbca1RLlHmGNxSasZ
Eg9gk/JiIYCX272KEDiJofInECDr9AgHDfQyxK3WYKqjFI9QlAOSKrmeg+yPYtySTz0L/lPFLEq7
Fxe3HYpqD6Kc2J+wxOI2o5l9LhHun5KMJW+yW/knsBuBAgPHwKUk+oRWFeWt19FwUqvFqivdFymk
fVAuDgx2tozBgpn9oeoi8CEmycQJ54GZkWYspEWzkWuoaNHNplPzxwixoy09EhV0AkEpoe8T+RKV
U/Y09iiobTKo+pcA8hMq63GbOCEoaIT6bw5cQQ8yQIARzq4tyt1RCvUJGS2KQR5NtsiM3tux19jl
UTpcadhYGp4o4GcPhFzDaxgVkfdZCEsVzmX4HsYCkbG3/WXszizzZcnGYJ/Z4Df6lc6Z5BejRBF0
1rDMxDZqy5Vmm8Hmxav8tRAispdjlQx53K5WJzvCRtS3DY3huYn9pQseKiZK2T09ZgAuy9d8RqGy
RZE2nzyqtcC5xbRFnDcLqKQh77qDBjIh10vPEcaPRx/gj2LRoJUKEJCw9kp+j3UE4rrNIesXHQqx
t8D7vt6HjsO4U+jFAXMDc1DDBunGbo/1hxXMN1IY1NXlxrzIcmPr2G47LZH3obP+4Me7cZSLk+2y
4SO8CSBh4hb95vi+JqHGv6KG0GwyQ0gGCLXHznDB4HGOKOWNwvlJsryLq+nUA7go9B8u6vaU1uc2
LPgZmn4Wub+O7IKE+RoYNZvyxoOwKtbfeJu/WqtwDQsYmrAOYcydyan37SMglYFt77v5u5DqbGig
1YlC2oM6VLNkSE/7zJkGPKhHIWk/jLDofnMDwMv+4a2ebwAkGLqOVefPraYwhX41BwcaUtTPDsU3
/vMGBOYJ5p/g1YQZF0n4Yj9Jip/dvP8bN/lshP5tR2ZFjO+FZCXMdvQSrM4G/q9X9P0QoT8Aib7l
kTn7kN3+wwecysziyWdjEedyGjP7swXL/3jdX4f6x3WzCp9qTOmPvhLvr4uad1nIiJTfugB3Pkfg
pablU58hNevqDR7QcD+z/jzX+16maf6bx/4Vvztf/vyOYRADM8Tn7Yp3/nBH1yGKfU++RcVUoH6J
bnFOvwA5wIKU+1BMdwM0/uSWcB3cE1+AgoO07ocJg/LvlvCvrxx3QtGnpKTQ6GiO0SDvXoDNh3gM
fGZfWbXP1JykRp+BcIiYOG8yqEc9bzL/fsn/fHjUjKEiiIJmPPf7fNdOpEcN1jSif8O3LN/AQxxD
ku9oDEDNBjMK5RIMdpxxGHWN4Atr5lXGYTXVYR1krLbfTITkHfOBAUDFDngC2DwE4En57m66ah9p
pWz0hoYDyJEAn/dndECgNwaIJLeNKCRvBgHlXKFqJCW4Kwo00D0JlY/Q3iMo0U+V6AWSczjgJn0U
6zAvb/8+ZueV9891glYT2A9ifCqkAO1Czk01f+mAsgEOi/Xu3zwMSEyC2PEYgxXDcYE1DYIbOaBK
+dmuhswqz/8ZVOf+t4OFjzHju8AEVRMlKqMBgfx6G3ByFxuWXL7NE41Au4zgPGBCrwFlEPSaMApC
Bumy4V/ESGewJ0YJk9CLMhojiKW6B5dyZmRCj9+awXmv15nncFt+B2C8n2PJeZCKFB8CQGccmr/H
HDxwU4X+XORtYWkOr/+cr00OjoId1NxsOmjcXFSIFT+D6CtkaIF9h+hpU4pdLuiGAoVE7MgurkWP
+I/VM3hdBqqVxtH0mIuqQ9iUksrjtEqjMSTzVbxXZ9CTw2yACPLv7/8dUYKdChVmYEryOCE0p5is
v448ZuaMQupVvRawIeFkqxiOvq6RayDmbJIz/45A4SdFMUGPw8/cj+1EJezsdfvNojjg6Dby+wWd
vd/FccgC2wKVnODQwEbyblrAEVyQJUj1qgxWEZwzqJrZbZr0qCQkiwsYjgpi2v4iEA2Eona9AXnf
YMPf8sdO7yy6QIQ27i/mLEXflUN+Rqk8mplN1Yk7en49coGkBb39LG89KjPy/WWfcg5fJ56mM94z
YPTxguRc9fifBG259hdUG3u8O0IRFjGkknFnUWIJbWI5QnU/vzsOFRgolv5xefRviAJQRelH/BMS
7AbufEBvNLxWq6jgX/ySA3I+VqtJVuRccrc3xnD44dMkDJBp2BfCX3QZMKTPczmz7AUpfYJJVpQd
iKwV9A1grn+fG++3cIw+Oleh5x3J0MaKvIeNEEXOXQLv63VPxIL8wadoLbGgln5EPSZxesNG8e9X
fL8bpecPg6cwZsHv4ex+f8XFxEuPeqLtM0Fyjsm4uey8/aVgmADx5GgWlb/CvIReAk/G2aW7LX4i
Gv9+G2cc/pddEYXw6KOEg4uiScS5GPjXRbET2Afwd8SLyGZhCQhWR6PvEJs0diN0KJiTg2GFHB7W
peyw46ieyu7QlTZFo4+yKFA8U1s0tLueWIlifAKmO9TLluTroy2jeGhQL+jlNSYRtPARVurZ0Ucx
7XmxI/JdH+XaI4y/ZCO355W/og7gPsV5r0JNuCF+/U0nruTdvlYSHFAIN/DUeFoCevLXJ+Y56+dN
L8UzOrKgM84Bpgbq+NJ1P8/bDEFWdtEnG5waKAvVWYvt7A8GMELycF4VbgRn9MR8fp7SqR7AzFwM
CikStki9w0I86mlVCL13GjhWHdvEmT5MAioTX0yRaCyj37zEXwvz8cFslDvg2MSuhjeYoCfVr4+k
wSvtcpzT59L24PqPFoXLuAELzvy8dH+sY3QxDrg31vvzEsdeed5SjNI4aKI+AfCYeHr+X1JzfEtq
qsYCvW82UFRwAQLcgTumPf7W0JPzI6KkMF+OPCoMOSoUA5ClCTgv8Li/ebR3USYerUrQJDLBUolp
hnjv10ezMFiKycnwTJCTYvit0Zha+7QP8quNSw4fIFip9xe0NjyfjyKSCV6Iz8XUhcMu8sR2x4pE
bntGlGowHHDOCGYfWXfsJvMQoZzqlG2TOu9uDtvmxZAiLYCeiIgEFxwsi/En0KgJhgKoDIbC2gJy
a0Ph0WJJ9FU64k8/x+e8FZ4/xfX/EeD/JsJ/t0bRlI4guipSWgLQjf8j1E22PctDrqOPK1rhYHf4
Gd6mfelX3oDBRb7zm8P/3GX0n9vC+ZIZPlecxjiWwKm9R1TjEXXdufLFx8UlmCGwMCwmFM5+jE82
qkzSA9siuOko/CCg31AmwGaELNj0MEqb8ZN9KPIFyTT8j6zEZoAFuT7CIsffgtyHhW/9jIPqr9fW
aVT7brVHaR7WClbR+XV03J9fBMT+c0JbhRF4XgzRAXdC4QrsLyhYOBO9/z7aaDzzHw9/PgSwSSQJ
Wkz/R0aFcHABMANfGEI6ag5r6zhRDdtiNt6BvMpMOOje5KqsK5QNjX1tjB70VTw54lGlgWgnukah
fpTdQq8tCGRHEBJfASuh6QtzWd7yYpbTt2ycdvMoZC7Mlw0G1nafrUkMNbJEeR5VINxItrjjtlEo
t0ajYylKYkQskhsUSSRVCwm/Qs9Ob51h6DFV6n2sUfVigKR1Hq3NeL3uZguoho7omI3HKk1chgIM
G7JzrU/iNndS1YbyUcRvaAt1aXtglVNT7NO27wCAMRUVZIgA2RIe1Jgf16roYDqKyO8fUbmYDi8u
mzq4EZlNkyYgP5UBZep2QR3RkG686eBHXCBNtq2W/4+9M2mOG8my9X95e5QBcAAOLN4mJg4SKVEi
mZI2MFED4JhnwPHr+3MG85UYrCIt37rbqpNGKRSAz9fPPedce17fxVFl22fO7KTuATFjmNr7Jq9L
7077U5JbdxFQzHK7wI0drqx+wKeDE0OOP/0uCLo7HAqSqoaeVDtpfxMtyDPPYgUP/LBCaCrrDf4k
wsVFiXxaGz44JYn0nylGsdOyY6ro9lc0DvNMjrWYeycDZq5aP9xxD/CL4CwuSU5ewxW08vyMFBvZ
4fRXGlZioJeR64edh39fPTGlYUmhIb4RgT0E9r6qvKaRF2MUq7R4X/k40iT7bMKIZEI5FCdKYZpa
zqP/Ka7IvVyY7GYSHpgrgYCGMK0m31T0oZojCDZeAGqFbArQ9mJOeivFLlKVnDakw8nRoLBs1Oh/
qa2RBNEFk2O24u0M0goTe2yIurCv0yJcgg+FKyU/huMfWkoV/J0dobeD6Fn3Xvuwjm3kTpdZ0JFh
PHcWy5J4pWU+lmlnMJOdEp22N5lzEfauojmJ8DlUvi+xDuxom/lphApfz83cyI9ZbIHVHWQuLLe5
yEcdhdOHAK4cXgFtFBlusuwGP83vZRLH1kr2oujpKUu3bNlX7Npt6r+zRIyIGU1dq5ziI5oaEgt7
OLlzn+z/pggLBKMzYSzIJWr2JNWq3dlwFozhzACxsfriJmSbWpBPBC93YxK27bbjHkzPuuGoOEG2
5KnMl/D+hCwbHJxMTO+lPa1H2ERuPThk6Wx6TBRDzo+6xyf0c1VKs+V7iI9DHHXnoWYCrOTrgrMB
NRWfa45NTaFb0n1tZiAjzpI+5mlF6nDJRNVvhscxVsH+X06xmH6uPHT0w84arY6hsCooWd4v2CIR
N45OKSKt7Rw62rhUhak/WoygN7bj/ZBVo6roLytda7hXq+csV2EmzSsrRrqBHMPM4gmCv2ofYmsx
EyzoLDPyZDn5syKCuojx5eTwUY7YsJ15h4la37TxqT1dhw3MA9KElD/z4R4Hn3PfiyOx9eYIAAjT
S3ju9v5p9sRrb9BXmVmmcaTAHztjZNZ026cYN/JXwzt3Re/nVwLHYOvzU1djDWk+/ncnHz8HUuDm
V9KFQia3TgVr4yFXQaO6M1UJTaNbd134VwlOTsr+zAU8qaONfxyoegWcBSkdNFziCzJoGlDWyeFA
BTg+jzW9NLllwUfcBoytA+wX8RRtcluboBdjKIjOOOMldku647EH64YVxL52bFPqKu5o26augtk5
B6w2t3P7OLTH6QFDE0PCfUAGhR++LEzj8YBLmaeJQ3qPQMJLA/5Q17Cp0rvVUpCH4HGnwnTvcSKt
o0aOtqeR5lsc1ZEa5G4m0XiR503Nqx87FAn6yi91IWpP7i3br/LsAkhWLs1ZYhAtez8rMnfT+yPJ
vulRcz6oCWr6gxMkFdMHakVpGt9NBLsfelQa5gvdyfzwpiTkR1HZZjmUGE3woxqDJJ3vxiIpEnWo
EoQIn9NWOIk4z3s8/YZ34jhXVNZHgzx76nI4GB2vsxzZ+JwANQ/PGoU92tmEp1tg3xG5ZSFq7tYa
KrW1+yTm4X6WwlKAqdKAbeKYZpCbIx9d1qS3UGRwvvJnuR6xLjzkBIuLvhRRXyz1+eDVNn61BSZW
5bSJe2ytLiCKj3w+hbfBD4JGv7gu25H/alQRwTffnh2gohbVU3E9wb0AFJi7jKc7KYj9fYD0nltA
rFcz9+GXBAa/F2Q8YKJ3aTGG+6LkiC33i1WRsyK1w1G1fIXln7HfoLmo8/z8SXhDMjDtssOYFtx3
f2iv94Q4b7KU7jgTj2umrcOCXu8hZsbrvUjDeh7uYJCmc3AOfcc0fYmSni4S0OVyWpQnc+/vgxXf
KXwPSKbxd87SmFkDXmWm+BE/Dft85l/jMmPaOyjl8qNjgvN53A99flPFCq5MJaK8ijZAFjoorwTJ
OD4RwNRgUk/+2IOoHUGW1UFuGB/GCgmHe5HE7cp3rEfoLeZaDmqI70YOXoqKgqsvWtO8rjDCA5jw
35EHNetp8GaFXCnJw4GtUgTGX+i6J5VDN3PXM503KmGgAncMc1RLWUGOkMSTLmjl15nwLLYu57jv
OnWNHaEBKZGHsP3IHPMWiAnAWDreL3EGC/8QzI1f9DugCyfADBAQCBlSIhyu5ByGBtVfLW+lVfDb
zLFR+rHpc9gRDpPv2JPZADHrWihbIVAh31LG8iZfx9n63BFMgyqsUHmCb+y3zC9rblZ6IPNs0wZE
GhabP9dLg1JhDmLQXARE9dx8CyKdts6Dt2DmfB0EbaPhjLlwMazf0IMz/BE50UThb/oC/NvahoUj
u3sQyTkfbu2kzZIEPYcW6fJpxmFJtD/x6Jta5EYxAhU0HAiGymhruWuf36/e6HpYNHI6wKsZ8MQn
ppTSh687MsvLLHK3OO5qmDkbOaPhW3ZPLTmOZdvA9vZh+2P0SrMeNT1PoqMIhiWzjujfLF7Vl+YT
cEfpM3TB5s98x7b4BBQ388FYgE6Ue27uJrehirhhKSdEi/H1Omin2UNkM+k+3sr8zdOUfRITUYiJ
vzri4WY7tRIsE3VHtt5xOzv8OKYymevNjECagdZrHLkXc1uZVZ5Yq4EDexR1/PAIy4YLpDfMb88m
/3ANbmnePH/UwUTHB/ldxJFGwpTBPt7YKqxspaGDQ9K4yY8bFjxf881t6Bgw2ipaA0L2XdB53q5M
StTeeH0YktJ4zGThVpIxlZSbmDAu9RaeIafCvNb4uOCsOuccgbj9qNZpXCPIxIdvMXNSxqubK9TX
PdnGfZoVRlB17BBwYLPp5WFgVFhe71jZu9QVhQzfAL5OLvRgOewPzGB4EOTqXsDK6UAOAbza/ZzW
dcBbyyRZWA3YVpINtjyzgopjzmxSrXn3N253z+925vGk5+Bm4nHv8PwTnBUZSW3NvQSqOm6NGRiw
6X+yOwXFl167tp8ATawmGyEEzwKy4r+Budb/UeViDvMWUoxT/T1H7BxP7W3bYLz1gVL0ZnZHWCnx
Y1QZI1xDV2SdPG2Or7/LcwjBt7Ep53+mIKkUgnnuPn+XeBIu8G2WfDaZ0+CbwhOALRpOAWbIa03o
/FY/v3wgEkmAgyDExZ+xPsEV87TDUanE4uZItEtyTvwL+SgnfFrZrzfQMbDdv9M7poVgt0dDEJdy
G6dAJj7QXlINRfDpacfA4N6A9hqyuu8fFq8PUeA08drdjDP89V05VmY/f5SVWv3qcR698UbPZzpv
xFUqxGZEoEYhN3+aFtORbc1Si/YT7l1mUc3EdazxZYR70h5UOCmGgIS0ZmVGgsOB0MJKzYtAUmhH
CqC03OwPPqoVjHwXJHYaeWTT8nGAydi5Vlpwn9zOx3xWc9xmX2/E6TAycJ5N2RcyJo5DSZjTYQzS
dnAXa7pO+9zsTOtjINT0fjXeaCscvff//Hk+5Sls83+meO7zeSoXohGcH8frp2NvSYyfgV2zs9Zo
CVXyj6A13wbyd7CEYWGgM/ZebAcCOYVTTSrjuDFSU4JkMxoyL1gXVd+aA+P1Bpr95Y9pyoQg/UT5
DXivpG3Ba583ELLoojrIN+eysrrc38IgkeJb0LFg3lqCLx/F0EFCCEKPm7483erK2C31mATJ+TEU
mXzQEeaR2xoi+GOr/tfj6C2PI9ukD/7fofDS46j4Dlj+p/8DWxP/4m+LIzfCycElCcQ+y0lh2CJH
iyNj5ABW6iDO52pJjSQOlz+MHID5WSSQDoTvmDwmonFTpsk3Hg82qnkoIcgkXeH9Iy+Hk7QCrwPs
DuhO3pS3fpEbgp1DSY/R9n6lNr5zv4sSa2x7N8/YBCAQGDJX32fc9IZDr0UBA45yH/6PJS4a8Ija
x7X80FiGgcs5SFRC+je2IYnigZ4ud51dkvLddh6eXgE8IYQiFhafE7Je9AYjPGPkF2PvfnAkyopu
k9iNNVPlYoTwjlzcJCE9yM0c3eto++GZ6BOkAxuqBZh7dTEvVhgfqinrG7XVfYrl7xsw8cmBQ9KO
/d0l5uX/fdgPpwdO3QcOUu/V/8XVeYowb0wkdEgoikLkV1ECbY/8q6Oq8ncbdErfAvCbPLOLPo72
YJKRvGWKfGLpyythhOxg5uvjMQUT4zSpKDN3AR3vkp8Ohu75VePBCLskfDdEsNQKcDxE9a1SJ9ug
owpH+LoLLt6k5RpyFoD5Jv8jibCzy8Keejvdr3GyjjscSRmK/TCs6XoP8A2GxCUyx1ljXXOHj5WR
1/st2rMejcw/2jANz8fMwYgaZbA2AtbC8w0zTvNFWXlR/bJn6HGfkahY9aeyiOv14x8r8+NxD/7T
leMkXHvkUXFOG68JgkSe9/xBuijbaA2W+CeZEReJV1PEuQeiYLPCFyEz78Pc18YnQwd+Qb6nIYSa
PnEwkUZ6/U2eH7qmyQJKkzDKfdKznMDP38QRibajJQt+knPtgmu/0Rksqg57Iikukz5Y/bfIVM+P
ChM3iYACPr6QsOewiTlpu+UkFuovKX4UY9uBMbe6Mcm0KVwNbPl660zI8O8T0LSOjcuDXMKED8WL
7IqrqiJvlO/+XJykV94vl9pkaXoRYyaaXSZ1a7q40AHUi/3rD37ZSOZQYP7nEtSHp4QWcF4MJ7K8
/wHzcAzXTSYLElOxayl69/VHOS+HkLSla8PkgBbFVnHSoRkpinwG3/rZF55fynOFS/xdgSCyBXgB
/06aD0u0xnb5vlZdZQDBiaJX91kvG/JfZcGGGCNCjsvoJsuI6b1tOlVu8T7HQTrU5+PsQRc4f/2l
XwyMb2zxPIny2LGdF1X5nCgPXYgP1Y9KDx1vAUScw7dwtEW6oS6DWqCRmGoSc68/13k5MDBfAuIU
boWkek+3rRjv16XpfOuBENhx122ERmBEExE23CK2jihIxZyzTHL5HfE+QuUdVOAuarYkotzpVoFS
wjMmHboOeAg5WXQQVUBO3y+BzcLd62/LujiZwIbBReTIMolA+pzTsfWTuenKsasf0hBgDN/gUA/r
xx49MJNq1Xaip7Oob0huksxQrKYel28OgyrQms0yyr1E/2ACltnvAFoi36BiLwffmhyvzn4fN2A8
Othd/IUA7kufRDC30RXKnJk6FRCxxCOxk2MY3+CJEUmp+McWbfVwLfXO1SRSb+DND8vXVZsQAqHZ
GtMXLvUe2OSpE2WwSddrfdZ3m85q+dhQ+qj8FcyUN3Q2ICr9+pHlH/lfKlUxNbFqNVCv02RRhRwI
/ckXqOpNVu3HYIGXtA5CTrfTY3qeyhIGmUwR1tElaRrUjJmbLkAem1KkKtfbDEEPCx24ybB5MJ2j
JMxBQ2/HxKKfwX4wn6HOIh9RIBNlcOZPSzrcDAg/OMx0u5iUe8+FmSx/lkQ8+m9MTpBtxRgq0U1w
LdBttl/bUCEwir2pVVeFV4Uwv51+qd6Rp9Xj5YjAlbm0IKal63Avh+UQ4g7HYQlp1pyZXONdVlsT
tgN56JrKTyCNTw3ws+GRiCeBx7Odbccmq+TbFdOvXxKziT1Bvm0fGxadgthS4nJo0lV/fwd3OqvD
9zRGzL1lytUIS0S6+vTBKJTJri9NyuaoRU2bIEGZXvWwsKbn/LAZ+cA8D2l+WRXdSAIXA2kDMgtL
ErVRaMAY6jRatjSPjd5MlzoaOLUEECuTJouDrPyE63Mt0aAIYaYLQmOXNTVhSMOsSUCwGTN4b3wh
Vw4nlochGfJQXFreovSPtsRmr9nWy5TxfKhGuH99DgtueNlulWNYzBjoV5MBb1fqRIe7zFkEf6cD
okUakUVNQAaHnEtFmg9vA95YYqPH23VQlGgMVtBm/nai9fgtCUULChYh9eFbal2bVMyIrxW/YVoo
ObuQ/w28kqb1/OE8ZuZdvAh9QbAlFcgS1GELIrMTANne+RSExgorK1Vo4rZ4snN13Rue9xc1evyy
jYQ218HMi0wft4jYs9/jMhuGzRpKM+cKQkBM9oaFnDVSxsBMURNaT7dNWPHf1gkLFrDMBvYGQseV
KANIm3WuO72azYNqKvn3rBWGp5KSTedLO66tjITfEzei+mkcMd1KleO7tMeFsen1+bTYfVZeGSEZ
X9h2fcf7rcRiZlYLpYwmII9A4M+XsDAFqjL7Fnc1FU07J6SODTtTWqS4oge2dfARXTfiMOQ68WwE
vCsV2RKo3etHX2vD9gv7EDr0HhtQzAMIFAw1KPD9Ke82qT0Urb0N4K2pD+TolSkLaAqYsVtRfBDa
kEEZKS6qertQGs5tO9T9din63ppRgPeSd4wtTDp/tB7m7f73qifTh5EJmoykhiLcxh4+DX0dLeE2
wNtwLvZsxGw3+0EkGQm4pBnryNShe8SqIa4OKb7s2YjB1oZCrF4e/Fhn3wIgZbPVtBn/gnxVUDjS
JU2T93mdjo6kqmrUm8mj8I5iJg6zhlUFEcLMSxvSI3MoFgqd+bt6rVf+rnWnkWTE6uModd+3Fb20
K3PGo9osNqbH7TW6CpctN6vakVGqMKznLKBm4sx3Ra1tdkEKgRh+pq1IaE0He2hmPskVxtDHhi42
+1JuT+VyE2EgzkQCO0rYnhpvCei/IUXNek2NQpPLddyhZ0JNbSd0fcHoGzpfCNrunYcFjpPJO3hg
UFG2Hvln3p/tkuMIV2vJKY9ipWHlhdhg0gnDMBrK2hL4qrY4lDvN/qDD1PI+LLaGOYBGu/S986Yd
KpoU1l3dgRORglk3IGC5/lGGLbeRp3sIu77pHMAwUcNM7dhVsdxLs1lYF9CpVrws8PZNdpSiqOK9
h8dO+/mJelZz+Ov9pGfJG8tstuilGoYNCzujLKEhSStKSlEP4zitS0XWjk3GQ3Xh4qhHSatgA23P
bPc9cqP13rGYlWIvJFj9vCESTWzWp5UoVq4Xxr5E04SPSHPtKrbdXR8hsLE2cnU02ZpqLrrPdrkU
t89oQHj34q5OPaCx+fGSC4QXjmq/KfZc7Fj/Cw0IgVdh4xhaDPW7Rvhzg6nwm5SggmMVR4hhcrYt
Y/QGJciTunAhK3SWHr4+IwZlrZcv2PwWro7h2vx3flBECtDuDrG7Uo35yBIKhvxqtm2nOfzJFKL+
I0YpSgaDvOw1ufHNf+ALIZqVxlREuqSDXmENkfFxqmEzSBiA2zSGq/XxyCBCrdRl9ZndSN20+5dE
Is/y+vV+qJjVm2d0ogKrlK45Q2KarMvGnmQT7P6/uEWZL0YMb2VTy41Jwg/22T9gGFE9aXTrneND
fkDuLQZhJdcwU3FZ+vgUfdu6gDn7aU7KGsOzuVbmQKUMY9n4d7P2m8bbNTElPyfiKYo15+dHpncf
2zMLhlyXiTWBHTMiKMOsNcdKxEbC4m5DEz52HOAshxTvDLaG0rcNVURZlHeMDxklSZLCNKyZw3dr
mxgaKRa1E0ePj3KOU2aofAoUnmkp+c7D6CNIXTdYFpmbg8wcSqJhVPdISB/bUgVf/KqHY3KGw4rM
ozMy8GANzdj6bJN+3xPZhzmkW/eM2h5EwRSkMFF0BN2IvSwLMfOc38XWjInmDvqTb++xowhWcU5S
Gib5ObX8BHtKOZY2DSUuCcGbsBzrzIZYFi5n9ExOgdBk1tRaaA7od83JCftl4U2xiJc8e5SrrGGH
eL6RO6A0XfgyQ49km+nRqvD+PcwddpTck0a74GZOxBtVcdM73feow/FRnR2p+y5MveBhJqdYHwI3
oypKUmcTx+LQUPRAXFaNNCFLGuEjHmEHXAWD83u0ek1pRtybEKZuOA/BDTayiSkNtInszqf72cNN
9pFaeMA9AToCTqmnE8xzIGzc5pgHsaMF0Wze3hGxEZ40CYUoa8qa4snyuxgtOpZtJjNvQOIe24Xz
v3tibeHibcZGUOluI6uUb6zLIcAlKXcqbSwgLFJ2aqts4oBPfrnE/pcCKW2O0aIZRg5Mx7nn+jcO
t2EbL7RYUAyAMUJgLRHwVpQcn9OPK54QcfR1yqWPmw9y8aScLzzC0el2BeamVc7aGPCp68ZJpReN
XZmgwh4yo6CZXW0u8iEuL8GXErzOWSiNi8nEQGkklyglwR6S43Kqm67zz+0m6afw4zqkbq3eBzFO
Xd25Xj2zDgQ+DjR1Qgw03Ra9Z5YINpwG8MKvlQ9QltoEak7B1Vi1jplgIoZY5p61rsQGakdO05yu
OJYlHJqGZ8NvQjREgYHAb8AYNJn5iIwrI7K26YHsN0UKK37hz82niUqQ085FKDkunZT3goWcQqED
UMWxzgTzojFve1we+YAW+LYYZ4oinnU9OfESZ1AxJd+QEieqO0cXhZnntqQaEdNUaWKC7EDK0czd
onKj6opCHMk04Inbhw4y76Ek87QrKGXB2I5Uc+RZ1drRBPvRzTfrHRNaR1MNIzuRkeq+Tx0EjBKH
dVwA2Vw0trHvvZnCmBUJaZd5VqJXoWezxufGZuNjxYD0HqWbMJEbGWc0UCuCl9nl/hQgFoebvZDj
yr9PqbPQKfEx8ukTeyLW6Ouwo7Vqgdmi90bqyH4VrhVG8oclSQy7v0pawW8JdxacUixsAX8YycP6
kUrftr0VaZNyHcEqiZz+eRg0YryljJWAYGfNDv1vpZG5dMsAhT+QyOKYSz7KUhPIJ03N/IgpScKo
DSWALr6TobVGW9VNfkWMguEhLGWCEPaA1Wm58160sqnm3twfmE6Bz+OB9uLVbJUNe3Jw3kgfAd0e
twym/jn5q5SrCuQl/eO49KoJIhH2j1YZYVMKeRIW5W6YsKNkYmBsyWtasdBmSko7nKsPtrcsVUuH
rObG7SOQpCNnXKdY4qug4NdVQM0Yglc9Z8kZ6ohlvAkWuWJGiWlfcR72LncKDjbLgzgsFhxBqJta
5DVfE3lDx16VtZWJRKmVwi6+nY+3xiVPclZpm00OmxQB/xjgCzOzO++R0ptb4PFiUcSreekaOpBO
tqwyjUZkCFduvB6WBkx0LkmGgz+nVcWQUhLBvPpYLZyE+yUd42HYU0HTg8fTAI7wwVUzo+ALmg1r
YBgplrBAJ1OPLkb9SmYgFRDRRb2YG7o+7hwI0UygW1Ltmba8jhr9B8woRKgZCRI60n8hOgkpLICL
RjE/LPFg7plTahWpv7NgHBUw7caO9r7xyFNUDZgKibuPQ7FHypTA6TmKTPHkKoSfPDz4EJnY4Y9T
owgtg+y+3rqXjyKPCtVdmIQRqamTpCYChGadQCceMBQz+1MdeGIiKGSzZu96/VmPaOCf+LHRJUpH
+CioIFi/yEr1tiltgCfAwyLKkYsMsn2XmegPFLPS27QrDXlqxS8n/z5SVKcHREEKHxbbZnC5d4NC
mMxGxJXX7D3Hnfkp91FBwzQhkvR7zgRJJSB+e/31X3QVUg4bIrxjC67j7qmwYunickhQ/X/H2RBJ
1J4DylwLOVy5Qr3+qBdzTgAMU6UECga4aniKdxNGKTQxQfM9SkMx6vNYh9l8j87RLJEgTuY3p9xp
CoVKnI40GmieCW3m1Py9gzcZJuD336E2mz1qWBQo4gjjlQPCjcyZFUfoAwgmNL//gqFudx/Y7Ur/
4vW2n3YzWVP4PYC0pEl954Uiaq6GBYOvRHwDk+DerKk5pX+ElTTX+defdNrLCL5tWivg+pDUF6fg
dU5giCYrc76NuILnV0NTmKs5JT8Eh3zqmqjx9Qc+p5WQNIGTAexMkhdpFEGTafoftKIhC1c2E919
6yA3MoPwUzXbHJuikXDGXQvrGNuSRKfRVuZ+ysn4+gs8mij8uQIJtYxYFVqxRIb+QvCOfITKHw2F
o9oUfnS1J5e1Ugi6pYphhsGVCVumLjWhceB5Zv9+AsUtfzCQVxlA4k0v5mPnPKmcgf41q7hGrcNt
YT3qgKCh1iFeRWLAJW6jnBwmg/F5MYflpMd6qlFK2Cz8jWB3IhYZ5Ah45KA/mhXhGxDdHrKZcocL
RWqZAiE1DtQ8pp96E3ZZnSu5xfSqNcc5ZHJiG2hw5ohvmq5h6OQRoO8J7dk18bA2QVOGx4Q5Xl3H
BMtxhsEKqE0PuRZ4LMlQkl+6E9osQJYqB5Z9vftfTDjjGG6b4g9I5V9O7ZGbRWrZq/5aw60mZk2Q
SnHhiNbBRABPkPXrjzT797MBZ6vF9owcDdYfWLWYzNEfU45EmYYTHc5fowSakNiPKgryKx/uSW5d
20exlldEI5eoxYFJCwhLSSLe5vXXOG05nBnPZudEM8t/wsf09x+vQaH1amYs0695Dfx5qcpuKO/c
fMb1D1H9G+y90x3EsLakACkKBH5Knu8+bzM2I4lKm77/Nhn+6r2fSTMtsqwxkdXr7aLExrP+NfpN
6DmhjTMA5wJMpOfPSuYFAXY1uXdVP9jhLga+RLWYAKNy01XZzOmwIeFd8kMC2DAvF19E91zW/C7c
NMC6QDBceUz+vsG3mjjUWT0TqCuK933BLoJVkdaZES16C2IAilUNQc0inMLAwMR5SXbkdrIcQeMs
aix45xR6NpkiZyrNfs2FIF/aC/ydlC4OVW0n3hv1iE/6mz6AKGhEd2Qg4Uad9oFPgYQI18jlbiwR
3mDeVpOqyDfWXIPTvd7f4mQ+mzFl8wogXOBlwz56Mp+pMgem6njxbejVj88afaDTfGpNqD+y1bMF
HXPvxVHQWC2VQUmffuum0SAE1ozW6IvvSYNnchc06le3xNtmvrByCJ3r+56liicvpYPy+UyLkQsT
1b9irscKciLXkqfEH9kik0Syisxl7axUHuLvpro0A776GU+xHrPj8ghNUJvJYLyUZTQjmR3FI3Ji
4693Q6cMsPyUQmNFMnczch6ce3EMyiE22ilnIJDXuzR8PnzQy/DcQUEOYQketw358fkUbmnBFNqU
XMHyUX6BT+pjhUZ69DzIw8YD409xd/SWCINIaNu7xour89LNi/sJtQ52dhghkjRNBIagmsJlASKM
u5j7a/+xWKijuE3DyT1XUXZTVtL+MTVe32wQMaV6Sy4n+EClwPpdaqv+ihMpXbmtp1O+s/pM/LWS
R54u427O0GYWOJnsQA3ze2u1Bi4HxYJBKmYVHz1OpfzgFZa4krqbcCPV7Z6ceHFP1XnvsihcsgRZ
MyAYrPOZFN7gFN9gTfjvNM55Cm/M1nZQWnTy1uV8/t6kteNjQRikQBhJ359huFndzlJQbF4I7JpC
2/IqLJ98StuOUf+zsJruc+D1PWFRPJ5TfY3SCyQpGio8klzeLnOkrA02AdMlkpD9MONNvQnTLPtr
hPIMah6P+W6Yu/p2xZJvR/hp7Ckty0PbYd94g7Yf4AD33xy5encpZPFtikr6XS57tceKTb17fUY8
36yZEKSV2cx8QgVDPzyl09TAP7L1k+on47VgSI88eB8U9ZAxbHZw9/rDni/o48MkRDlzzBPDiZPN
OqaWKXfyqPoZ2LKEI7TYt07VuBQHLvOryRMj97+kLm9IEcr8jXjsxcx/bCZcHVI2bOKnPLDR76M6
97ryZ1thGINcsMGQpxQYD79xTDx+07+P4cdWejgfEPdhGvHS9Wdxy9zFwy6l5kHNmhEux8Wm5sKj
dktayE+VW8afVB9bDdIzP2p2Aq1ocYYHVrBDkA3tC7Je8KELuuiywub8jvO2J04ai+G+LAle3KEq
m407ON6NPWXV73IU4fsKePZmcrX7V5RxT91gqmRTADdPPogyYh5jAROA3uTk4pw5AljrIv0zq5Nh
m8FfPjiJb3/HYE1sV8bvjVjohIRHl5gwgDCIfsFMxz0NCRxL9osX6vUnxcjp/FSJ9EzUWXG+rMt3
dH5Y+SHw341ugmal7azg3Ku0/xbT1je727ORkYasafggFITkGD85UJwcyxIfwPhnMiJKBk7rchzy
fBnterIkSCs9LE1kOSwYGltNiei7Ls9rcKurqQkwE0VZaH1YncQ7F3jzk5+Io28lFrfYdubWldKV
pIK1Pqtwy70FAy0+IP/FOz8gMaa3KyYJVzPubfFWNpH8RNg41QfsFX/rIFPXQjbqLAcpPldJ3Xwo
KVs+7Oq4Hx90kY53aAHzG6syXPlgceaDoGYhNpWdSm7nIkqzbdraNCBdKB+EmJIUgMzaDJE1Z+Jn
yOrhe5Vq7y/HKGVQ7GO3+Ma0N3132rfYfHHdD7jNStesvz+ivhFImHGX1ELB3v0a59DsvlFC613e
Vva1M3OXeOOJJ05BzCoqNhrWLXwkiOHQ1Z4/EqlM0WHakf3Kmsy7BDazSkphaOsdQGV2IBExsNP7
SfcT8UZxr5JleK9UZN9Q3UYcXt/ZHhnvz5tPqMn26WLD9J8EK3Pp47xSVb+ShQQD9/Y6/lZ3K6bl
aNUo54udMAhHWVPtZvDBCndZGvjnKXTYHThJFFFX0irTXVcH8guFcyYD/QKhV1afXuWB6s9bIZbr
YEyTi8SXibepZeSiKtSOi+6psUsqSjphvUUL6jdnFt1yMFYtV1QWm/jALK33AWVKPupl5jjLqNhy
SGZO723tqPx9SZqXiFKUlOAs2oKiLtOckcPF++Aeyb/eE4v0n5EYVBdpWQgqD0gUksxE0kVbjNX6
jyJSFSlXGHULJgfklYagKJIt3rnN1dxEfU/lqCaAVxvi93wBOQVzRrS/7l9UGVJf8IIefnvKRdbc
TxmewK+Pzsv9h5kSQZqDuoahzAtcT7g4JeBSkf9CeGNLUyU7e4DloXEkYMi4U8mfaz8aC3zrQU8Z
/sQ6mJryrdd4ztR+nLAozwibBczVly4pMKX6sl9l8SsuA6rmPQ5IsKIdfa8KbLXtlbJLiDfHgw4o
39lQjvNrimtLwzxZnds3+uQ/LFiszcCWH2XELxi7aznOU4175a9E2sHnNnD6T25hWTsJsPuOc3G8
Hot2uGwwHLooFuFcDZXkIJPFsHxUmMlDSK7QJStrFL9hzrf+JmxV/vmNt3wRMqA+gz7PEoczzaXy
ZI1PWPSVUeuNv0C92+SOyMLvtyCJ1EXo7enaDbCb2cz9SsmtsPPr3+lK+aHNGrvNfCZk3d/7UZG8
t+Wc37kd3tfbkVPgQB3fgu5OMrn1WgwljgP9vzqLW938+r//5/vPUlU71XNJ+TH8qZqA1874/Hed
BZZk1a8fg/ox/od/9iS2oAAmkAnrVLJQBAia+7fYwpLiX8BqiI6oGe05OOEDbD6pLTz3XzYYOsAH
U9oUe+Y9ntQWnv2vCP8FSNo+RBDqUDv/RG3hncBqPAT8MCKawdYSfineO89PHd9F4sqlfDqvMSOD
Lokte0ouC2R7+KKD/CEkJsP8ZB32FYzFbZ4F/WZZdH4ZOnmztYfwNpzC/BLaSH61jMX7KTSVTKzg
2oUFROF2q2IbpRquNhbh3LfWgydKe9fC94I820aHJrKguQEIbDkCbho4cDtMgMmde2G+d1rs2xOH
Z+KNM20z4uutbbf2Dkb1l6mIbikJX2/apgZb9rOHwGpsCHF8PHdW6nlMsrtopu6LE6aUmvcnQeUd
39qjh77nHv0JS6aHqePxZMS+FLX6TfxI3QDqLG4BnG8cOENkl2gPpkSUDuraLwE8X1hRsoIoQ/Oq
hPh1obTCbrLkRdeFF6gBh33c0zVTFO+ToeQuneW/gayWTRDQlSQP+53d8qX4dQkIlckdTaAb7PCi
VH2/izs+Ndm8A/dNa59SMATfPbc+z7yuOdTYHOyCNuBvc+9mDsdhb/5l5lFRQUUUIljdoNqgW+65
dlJJzh+c9Sapi5tIF9O+MBzegnTDO99ref1ZuPsR7h43yCDfsYPcoZhcNpjfhLuorn7rqq05qjtq
zsQ630GromQxO9CPuLAc+iG6BVIZ9qIq4DbBpqVYNuw2bwhDyCCTu+2yqL+lYEz+Hr059az+h70z
3W0bzb/0rcwNMHi5k8BggD8piZIsy5aXJM4XwkvCfX25X/08dFV1O+npyvT3BhpBJ2Vbsrj9lnOe
o+TLDkr+sh8dPj1d8qKjaR8cVXl4P0mSZnZQTjVyU9ucB+qsX4rBQRYhXPLl1MHXMv4gpeIyJLyp
KM2Mg6607k5lJb2pCIc62m6nbYd6PYs6vhaC/jmRKjHDldS29kBpaYUW5HmNE6vPC+TcpnnmfP7B
OpcQNDIlvXxMXvARcOwX/paGFJegAMvN2Dnow9nk+0XBpyTVGmmzXS/XROK5PtvKr+/Hu4gApQ85
pxW26WWHysxdd7cc+gYIe285+VGo0Q8ucs5qi691Ys5Ox+ZUqdZrIWq6+TGHuOmxrH/RVd4IV57j
DTXi0J6Pi+rgYV448mPDdQINLzyOFErXsc3V4dryq43RBrkpR9jpOZkcrsb3D6OsuShGhS+ts+IF
T7+2DYXdHJG6m1sj5KTNMxke59JV74Co1z6PHdKZ2hl3FGoRqACatm3RdWyK1uAjFQPvIYrllSOV
KYgsDUhUE0Lf6xZtmxGFBp5NJwMsLaF0VJxlJf9xGsvs2tG4UHXBjcAZ4nyL7jPfCq4TkQ/JZYjN
8/vlpaPM2wu11yCVk9rek5O+ohMqj/pQws1xs2MUizKYhJ6tOhwuw4yi8f3YUjOuK+nyZAES4RbC
KVDWjetDqmDyuJ7li50tO2QZbiAjI9uCk3F3TKzyDRq42n8/AdYznEv8khgLmW0ztzEXNv/WWNxl
/36YO2y9XAecRhPpL9shVcNnbCbK3oz5VdkAM0fpVWUPsoa7FyEEuGc5BGr2I0LmAe2Dq0fgkfIL
vXN9rVTDo2j78mQnZHiYkxk4Y/qCMnCm4R3LU5hp2RZ3PM/9RSj7yOQ6rYhaP8127O5si5OshNR6
UsgK8Rf0oNx7C/Ss3BzUpSRXxAhYQRJbyeL6FKrjgOdet3y7EzrpTKb0Gk22h9FitGiXJARMSSH2
Av8RjICIm2KkcnMbOXTv2qmw1y4x3RMig3IO6o6bCVKTwTdJ8vYB2STwJVWuIrRp+4JCeV/YMOXf
702aO2nb94uW0KMB+qbywM+Ob82WU6I1jYs2p3OA58vxzI4omCwdOZmaqd5JK+H4VeDjaRHL02QZ
07m3sx+uAVsecTCvvH7Wlmtmm6zgR5Lv5u6Mkth7Y+rkRmG15GGPQVMEdvRWUxdC4KsmD5yw+dHY
/HPRp6jTSUkkT3I6Gkqe7NS2fWVyZtLAED5fNfbnojKqbabEt8rYn+11wKSPTnSckylKGanKXN0Q
N0KcJ8skmL6TYq2OtgUm9kp+AX9rWFvXUSU8kqVNX7S0mjYqLgcTPZP2YEYEQbH6qNPrGUn1EUUR
h5D8JsKCyGIy+u1KaffiKuluoR6zVsW3kEf2DgnOkPpzRpAoaeyt3C5GXKu+1TTKsQ77Z+Jaqjfp
Dq9GIqrei/Qp++E0uoIbEgnJIhlKTuOeGIZqR9YPklX8OGCu65T4uCKFyrWJeBRt2MeH1wjOFmWX
6whLzhlcQJukeUMWe6SEnfIVJffgx3005KcwdnXkJm2uWn4zkxpxNgecMvCEylC5K6GmHJHT/qYh
+LnSfq9r1iUKWHTqfcBJ1F0fG/jcBSMCaqbf28k8B7SuPzCAONyCnAfE26j/IWj7RvJbpcDPfcif
r2sgsF+dRWyCf6mn3NnQEPbV/V4d3292XIN6kr2VI2U5vscfHwrO2z868o/2wZ/nnX++Gj2FpeFt
A13/y6stI+i2ZCn7fT5zgqyVgJuFyhbKndi8v9J/m4DfNAGM+dZz5993Aefv4/+6/k6OXvWxd/jz
2/6yXAv90zuUQ+eOjrFDcNb8YbnGZeZS66MpQS+zwknWtdCfXYBu8014qtcBH902UQv/6AJ0PNea
yyJehxTJAoRh0f/53z9B9OUvf//pLOIHfZh2mYKRALIuB2aIqXJnNH45jZrUwDmF1vzUan0yPxsk
WkjgcHYHqZzIPWBL+sgqY94neiUL5VBpcW22PrvMcl8hkwos9KJvrR71kJRFbfoTasLlirQr+3vT
5vYGO5XVLs2+7CIrA9sPC3E27pkGLU6/hp9oWs0uwi5hVrFKYRm8JYcnjd0bgSieQXDVrxLh2sIi
ON8T3cX+3BqHTjzl+riaOhZDISyaaEwS8I6EqI44q2zF04aCeBYSRGEfTDGlAAxo5z7WyLYc0X0j
KuIpVBjd0q58nEI+SG4o6tZBR5GLL0ljIw4OUNY7EKIleZ7iKmG+1G8Jt3iNFdmSC17PtyYZura/
Ctn4VmtWlm91Sf3+x6ryvxfgby5ArI76311//5M/vzwXv+AO1m/589pzjE/4qhlPIRIgUPzjtec4
nwx6aPRDuIdU/uQh8te1Z3Lt2czKEdAZPENctud/duC6+KRpqzTBBBVioq/7zzrwny+9Nb5gZcgg
ytLQaP1LdEeq1ho1mKHsXZZmKRKeedn3PEd/8zj89UGxvgw7KqYMq1LuX0RSiyqp4pdB2QOdUZFm
F4Qz9cK5KUZ8bn/Mi366vXy8nfz6COS10EqQDwJGH4WBybH4+OjlWEDaG/RwP6sVV7DVDtfY3/Wj
sbCTq63it6NzzID/8ikiOmO0xjrEQQ8m1lHlh3E9MkuzATYW7hM8KAQIN1V34uEfEWRMeLAJWXF0
P2Oc1rWdoCYBJ5sTZRFYtEBlwMKw981hMEYarZKooRThMjY49qvUUOKlBJ5CAyvdgBQvNxiXNgmY
eGo4xKbyCA6uuOQZetRcabtHtbPKI5h53E0hAczh3CVnI0rZ/uhRGeMhJVwpiSQw304WFw2W23ei
6yEcsM37bNfRtejnZDvaeen3xCLvFw2wg8ES0PHjVO8vmuyLH4u+VDeoaNNHTSTU/CLMd1TdJbFX
xYDwuxyp2kMcywvicGcQUGzwzG3VmJzOvNPlla121bmt0Td1iBqfRR4p+9xag1dbZdw3mOMjj715
aBG0o1Wv0imKk7WsJrBqiXtPNBS7XusYOyG19inJFHfMWAe2NsJHex4RJT25iOVmeYrLOt3ZLEpJ
bwg5z33BTZpVoV6ULzAp6iewGs6X1M20O5csn9gfhXTfUgf0rwcikElLoc1wPOAxT7uWbT+Z6ayN
XrI4dyiWSyO/oWl06HfJLzrZ4IWvZubvn1nPAXYPk3ZDfCvnXoo30TMAddwA67uLp0T4IU+pu5jJ
xFYipn8q7Apn1yS6nTNYClQPGMlvbVHEQVzGr3Ob1psIzNhV5Do9YX0L/pOt5MOJyzC/buCUfDF0
TbnoxGOcxILH2JOTmjGEH4SyyTBfCU+pYLdZiXkIgV/vh7FE9T+zsBBp1L/BWOheMnVO8+0SLVa5
VbrEPfIRSPRm1mvT5TSOI74FMBneZOdvQp9GMsUM/CjdhEwsenQlSVlNWOeBUjsrKbCYfEnDDUDT
ED6oYAsTR3eVKq3BnKuLQDsJJ32GIoWdVLG/YSfQN3FlzWSIW81dOObayYrlrTmNo4pDzjY4tbl6
JlT/ZNwY2jZVh+9TYWPhbJXuGjD68tJNBEdzZM2XesqyGyLTQEctXXfXgPFFVuDcgQlMtr25fFX6
Vj9rS6xttXmRZ8Velu3oWuN9Wbq9H6nusJsL41KOxRdbDyu0GJmDqcHrSEKeX0sLR6oXDj3CAwul
UJrjEKw1ZmBEJm6yqMjATmr9nPlz3ljLycE8Oh0QY2A79OOoEcILFSKjPmdyBC0KpKiXY8QHUTWb
fkas92C0qRN1uQfc0BnGB3tGIu+q0o42JuGsRFWHkDg8sxGW53ZOWQbjsLDxmhQD1DLcMY1MWmek
Fk9yBCY7iSK/MQC7dnA3s3GJ7obMXKHMdTJEZ6shqturCGQYbyMybR3dq61GxlduqAwViZrhaD5p
NY5c2FR0Tsh428nVPqf9qJi7ZqIae7MRlqDD7KAGH7OZIJn2HpUVMbmB6srsSSHn5d4dCpxYYt1g
VoVt7gcMtJ/tcFZW0qEWzh6eCP1oTgON67gM7GVN/AiB2enk1Wphc1KnydxrhcLqacpm8vSKxVUf
sNvR+spm/Wc7tMJ7THfjq0WP58CdwZdgkKh2qPKJ1+3Zh2+yPjcOtRTlkdgzd9sV/VJiFAnZlyG8
rK4awyCH28ars2MAjCekTUhkrd3OL6VgEgQtk2ozZGk9tfy/plPK+0WCS/fMUumJGRzG4jLpRv3d
QEFx4o0k0S4DKnlVz26xbODG5ghZ8RIfHJG7N7mZWM/wWHh/OiHDOzytxQUrKdqNjPFa6aNq5r+Z
Slf8IGc+/8zwZrrNmYgDT1+K6j4qYtQAkjJC5eaBXYbrNv9vG/a97JJu/k0VSFY4Zca/78JgClft
89tPPdgf3/OPFoydisGikow0i5bOoUT4qQWzoCVSPYC+sv9ZBhrqJ3Z1aF8stnWUjmuSyV9loPUJ
RYzmsmNFfAbCxv1PWrD3FuufG3dToGmmQHNdgo9Wxsev239RxDUYh0W5crqwASaiAiea+6/t4Bpl
e0wFCKXGy9gVxWnA4pKHyEl382LcRnCQTLvzzGo26ui4xqNm+nWpaHSijA1JxRIpOi2uHhn0WdpN
YZCBpkiSE0yRgYn0wr8i/YKOy2uhzBjGZok8Wrmelgkl5nsHNa7tVLw2VgrQAposBAx672d/tF9c
tIN40t77suqPJo1UklW06xgs6y9OPPU0c0nCvJiEV1QDzAOVwjf7kkV93uOVmakbuJ1iw60ap/6j
Iv1v7/Sbq0Z1TU7zf3/V/A8pGqV8lh8nF398z1/Nk/uJAt5C/Aw3mmXjh8GFa3xi7uRajJ64ABzk
CP9snqxPuHTxHBnuioPT7Q9XDYMQ+jCTHeZfm81fBhV/O7hw1jHeh8sGSTb/Q/ppqyr6YPNXahUJ
GJpRa71xMHPH8aGIEVpRdkOwEDlzzKPG3PM4x/JYjeP8ZlbSPpmZQfi5o6rjXVX1YFBlrTzndk7s
ONclXstQf7DSNGGkWlvlJpKGfY7zQd7N6ZA8YPnNSbYakkMRWeq3qg7Ba6d2eqTD3BKx1rxQN6R7
QHBtQjOH9RWfVb28khSg+EnIjoSyM9Pu8SlkRzJWy6vQ1vOg1xkTEn97XZka29A8JJYzLeKjOsjx
UCYF0PBCsfSNpkT2sWjoDLwwn26q2smDOnfc0ywjNj22NWkXTKDuGViHuFbnRFwj4VIG/Kd6s0NL
kgd4c6Ovqpu4Z1XJbtWJ2OtQUx9ITEO/bZG6UTbE3VPi1/oPBE9gjYuZNkCFBOW3iN9v3Vk1qIhs
CAaGOUmvzZM+MHNRv40jL6K35Es0SZsH7Hyyx8ZILUKNciMN6mJK967soJQbY7ER9qyiZ9X6L5WT
hKTWxuOlq5LlFU/w/JWkcP0CdHvew01tz5aeThesAnDYCUneNZCGr8RkNS+F3k8bAC72rh7yIbDV
jF8jmiY2q2VOnMCoeU1m9G+Kq3tJa8KTcesrwiIPxurp7YlHgbdflRtphtdFVhcHxVEOBAxnG/Jd
KelhCwVNM5g/InKeyeLukiviaMaAUIHwoBEfeIu3adF2rpIyxp7RQW51pLBXNaCPz9GcuE92YxHS
RGrAMawpbWvurw9uaCTXCxLZa6pD+NbUwckXMmvkKe1Ffs8Arg6IvgWWMJJhsjen3Aafl+v6ZZmZ
LEWRsexwvOe5R6GPBjOpVeTMXeOgc9CHk8VM7tZtOVfYaLN4TRcjf+2nqT6HlpXv56nXryxMQ0FR
W4TKO3bytSF/Akt0bV4I6F32UzwTIq8M+pU2mivTuopuoNfLh3TRXVbeMj8USn+oy3AMPbc0Hfb9
tfbE5tC6blinHQjSqPdpmhMSXmQyRxkYmzd5PV5p8WhwOjbtXmH5hQKse8a2JWZvJnVpq9Wh/QxO
/rvZTMUhmuvBKwB9HCogLDs01ayH7VL7rBvZK7vFOmJ1ZGhPtlM+VIMOBEXWM9HipbhUscUifIph
r5tMw2N2bY44xwP6YVagVvMswza9tVnDkfmAROKV1Ng4KId1e74k+aOTiAI0JIgkgaXnKo04iKOu
Jwerz60NPIfi3tZl90LFMbRel6kPWOcPkTZax4pEY2yQmKktu2DrlqfZBU9NfmeG+d6ax+5ohUt5
IEyY4Nu6zwgrdvUn1lzJwYbVvpsTvdnwjGcRX07pHSWy8X2ZmsrXMySQSzxD867N7CtQ/+mRna9y
qbWi8jmgiNjaONM2yJ/qW6WddmNuNVcNbXPqu+7O7NIiCOUorvFw5kGTXwYe3F+V1cmTkVp2SQWp
CSXLDQnMEj1SKYb2Ve9m3glcnlFMdlCpxBwPudojTbB152tnQ6lh87DkCSFXc4VZe45uFlllgTJ1
CyOU2bT9dpisNbQX0nlESikyEElSeNWvOgN3eIyWmdlXnqEeztuo4TaHgtVz61ZcRXVTX89lSO6E
qnxNtQzvSRQRXp3kLv2HBfrHhWXns2//QnMoDrkglhu0V+NpaVa95ED8r8Iqdi9m4VgHKc2p8BYM
w5ekU7KNbZc+pmn5bKX2FKRAPW+FtApAi/Bqz4NTCd8JiwUEhZNbW6zp7meXp8aZvVr8hQFIciqW
4Rs2KGvPE3Ehx0YOZ/bJCafSmJ5kapEnMCvuqeiN9rZLw+Y6BYzxWQmT/Cyzot5Wqoyo9qposzBV
35qy0b8g9df2Vsdv2YZOtYunVPu+2FF/PSKwfjb0Zn24kLryFfli8kgM0pB7NMMg6FI3CnqITkB+
Imo1NYxvVZWuhVwI0xuiZroXPR99GZvLZp67eisnzbly1lBl1NpVfANzcuREU0ffVdYtaS164BqR
zhw8mboDUJ/6Me/DIGFbyd4+XG6zQTe29QCuyZs7saS49kvDM6NpZzXVcFaHSDu6CPO/kcKN3oNJ
FnIKHrcJl/gVMZ/1nsksKVNZ07pPmWUlm6Icxdc8ZJzHnQlIY6dtZs0yb5c+VV5rYI/Hmpi/HeAr
eQPrND+YhkIgAoT8Sz6PziMm03CnIhO6j4dE8HJ2qPjzrFg7HZTBuZ2bl1Iu86tYem7/yMsX1DiT
EQXEj6qbha2ip0nlyiyFhky6bJMJsWs1EkG1IuhEwh0tERcGrSsVNk0jVEgUIl7aNznBsrrbXZqo
yfdVzCXN0s/OkPDJFhmmHTrND+JxssOQxxoTtlE5JVqxnamob4ehzPad2T+Zrcn0rZLU5g7zrJes
s56AtD2LsP8BgeaJmMu7kr21T9wK+gK9KQ5tac9b8sAeNIRVxzq27QfkItpn9ublK5PT6Qtu/ydn
KFnUPFsJqMXsWGOUF/2xbmQzdEFuTYSeEIljEg+PPIZ4qm0CzczYrpat00TbtOnHqXdum66ZwQNa
4Q92RbpDCNvIgaMb15h5MmP2w0oEJMbUS0BTU10ngOaqp5obKLXXiv+awmzXIPkojo6StWR/p9qG
Ii+7UqO5PPZtYj+Zs9l8Q34dpbchLoMrOzbV9qGPlzgM8iXL6cYnOZInRU6imb7RX0jl0YTyYTLk
JBSOsW+SVWAPEn1TKoIFMHKm3WDJLwxvRq+dUFGJmSPZRcaXSdHGPbICUqiKrj/zldPORWXh93l8
TFrj1Lsa406hVKaXRTxlyJxQ9tQij+WCeCVGo3vkCULsjJJEJyZzqg8Qcj4PzJjOLUfzuHQMWuNk
fF7DRo6taynwJ5Q+UMtpRhqzlluEbvYEQ+ntVZIc0HTCbyB1qwo70FmAOKEZw3xhHQFbzrgUSyw3
aaNEh8UgQq0Pw/DYFlpy7ER0QgmQ+zDI6xNjw24zR3bzrdctGDOTOQdJMyQ7WHDuFkVduG2TvNqO
oVGjrImhqXVhLX0AkM6+F7XGdFgrAmK8xQ+jDymjayCqU+IReKC+0QZazhcpeoS0r71hN5n5GDbG
6sHA2poQH/Temvy3iftNE4c1cx07/Psu7uE7OlQcWt8/tnF/ftdffZz6Ce8uUvFVI80P+3Py4YpP
7FLA/TIO4WH9PhT5awFmfbLAjK4Yd3bDAt7NPycfBhJUZN+Ynhx0qCzX/qPJh73ugz70cGsZu85X
8LKwBmessUo5PixvML7pSjya5QHrJaK6gNt1lA5bKEsU710B1tFb9bXjqdPm2S9kA4RGTnoA0dbe
N4WRgHkJJfk7dIln2RjWw5QJfF+JoH2LLEnObYsBPLKmryTCNs1mxkD27HKNHpCh5X7vmqPfoKPZ
2qH91pd1dxggewdmUkYbi0ANXw0zCq+l64MZfgtqPp1omgV0xw4WFXlOpZPlXjpXX426cZ7LVhaH
HvLJTiTWrpe2jRZxEP5AU3mj8kTfl3OSMzDVB3xQ0ugiXFVW9TVW+ybQBmU5SqStEBA1y3oJHbsm
BbqocyimbRRdV+3cPTLHcU5Tuoi7fmy1TZmzI+9V91oAWt04RRR9y2O51rzZsAeFyTQ8aZAOpaIN
WhsT5JhwS2n1+VLBDePpoZU7S8nYo7Nnv2FZc4zKbGOip7+FaI4RItTg2/Fo3eaRJJQna8z7Vugl
CkT2CgLXL4Fekzz0ckHrpizq0chi5ZjLst5mWrP4gESXjUxFdd1YGIO3sNkVlIVj/6AmtbEFxm2f
SGA2A6NWi53W6CY/VS6XetDktZ0oQGZ67cGaigkqTc/CZiQAM7QzeVkyBr4jiZk7q0dDpdTTfMea
x37pw8mvy/mbQFUbqLWe7nsqkQBZRfgZTWm1S8HhvRFZnc3X/ayl1xE50V7u1BO2vakrtk6RD5sk
dpy9tNp213DD38xMC7dEzWhe5LAXgHjnvjgM7H9E4Lx2NB4gIpuwYE7N0vdizKPMT3Na43xU00eK
nPlZsXjUeeViimvw9MOVowiNObzgICcu9V8dsTiytNDZxEvmHENhlTfQdqvrfFQf40mpO4wtRrN3
aK4vU4Wuyyn14QZUrHtlNAnS1ppeu/UTgCT2vld4RqMKy5bBc3vorf4CPfRoJQtMSI2suWUiSzc2
asfX1CaKvabSijVJLvXLhZhCTzN6Ufq51hcbwkIGjadOZG+kWlDYaEtxqyjm3jWbzItJ2bpuLe25
yhs7PDX4weOrWs2/WElrYz0zA8R8qnKQSW+EWsAWMs1sb3DB9rwuAGmSLY3BcrMMk7yVveYUr24J
Y+JkwP0tna5/NOtJv20dIsj7Lf35gxHKdOu2vbqN8tI9jpWtFaSVy3ze4H+u72pS0Shlk3mI9tSM
Wfuo5SOUwY0psrKLN2hTKvtYShPx6qaAPCuofS0+92Kolx102tJqt1UUiqclbsbOFzVovGbGKfSF
LgF1+1aSznspJ7cP36jreWwmi+txh/NiFe7fVvTVPWeumXkOaX+kPraGmvnTkLMkEB2WHVth6bJ3
2A9WB7PKRwVxeI+dFqhnxg4bxpBxDWzI/VzMtfmcIWDgTBGzGpH81rEDLDFm35adbbzNht5lgRZO
mGvox+wSPXriEqqosh7ZlmbGSy551FpeMQn1QY+WqkAEm7OwESNGPe59vGKXhUxmNVfi3CqiJNW9
geVddWM7s1ZZKPibWO+ukO6YYlNVg+JF9mRHKIRK62YarGlnGiN/ZR2beq3JZ+xbajg/5KOjXbUU
nq2XVS392lK4I3ljunWNYLA5ZInLdT+Z4cbMcoOU6F63gx4jWFDagxNULNpuVwr5EhGTii3MrE5T
bMZXIfmnO9LnAHHkq83BI1KlZnOH4NbrUks7OnYbmEqJAdXpUu5fkZVs26jSlR3qHHFv53QwloYX
CVEw+TeWUpZnO+6rO2ewQeVazfBkpqE2gx/EQb52BURXqZts7RTIgqNpWN4bCExQsGNpKnhGrZMq
w9qNa8cB1ZnmQ1v7kGgBZjiJ1Hk01y7FWPsVsXYuiDblTbV2M2wIxXFglf+KhN+8BX+4kbYVHbh1
hvuCH/U1s/HcysJ1nga1oWHq1t4pXbsocIHLNU5VWuNmyjb1OKffYiRqR3PtwAxaMZZjBhvftT3r
9FitvXTt2tK1f7PcNN3GsBBlXtaPgAe7w2wNFKdtuQDALmgCU3Uc/UUqSJfXHpG5L+1iu3aOic4t
Hu+nualbRvnj2mFOa6+prV1npNF/1msnOqw9Kei/KLD4BXa1zGhZVYZC3BrpY/X3lnZYu1vEVt01
dnH1O7KwipkFXXCmhureWjtjhMv1Vlu75Xrtm9OkrrcMfPNztnbV/dpf08+1twjd3BPM6JJ5Cbq2
jIV/0OjxcM4qc/FRbFn7nMa9WTv4ee3lw7WrD0PV5YdIi0pgbfr7tf+v1kmAnGKGArAGnVugHFMA
VqJ9dhgeNKuJQQcCf2nfRwvGOmUoEItc1vjAK3WdQRAjSyM9FYKGuRKHWERfwnVmoZaFoHiwbU9R
ZiYa78MNwZhjWucdRgskjT2NuNLfxyE8/ZvNpOj1xlBjxiWT2j2ieoNo1suInt6wp627Tljk+7Cl
gSbvLyyREmwqWuc3rFxsyxOZpUYMVwQgJt3hom6B71VhYj5rk0NNYcBk9mxCAHi6tZlbcFWtcaH3
+p+r8KhIovhBWnOdXP5b3///rDZNnPV/V977zznOo7ZMnj/W939811/LTdX4RBa0wdZl5WCxXvlH
iQ+E6xORT+RaEaaDLstgIfTBZabasEgo8F1wu2vh/ddyU/sEQwFgsSPgHuNg+480br9Ym02x7k9J
rFlz4JDTaQYdyMcKn0u4qpu+n844jtztMBIS4FV6um7W7XG4oLaZj+nE/IOnR9YxCjWGx8yQjF2k
WzZfPnx6/w/NtPoz+Ob93UD0WdOpUNmsyr+f3w3aA8jkcY/dsinVc5Sx8vF6u7Ko+wamsJiFjf7J
Hmr0X23hYComEXB9IC/SNnzHtcs3t+vEDT8j7jdanquPmMocNSCiJfxOcIU67f7+Hb+7zT90SOvn
Z6CQZTmNiAP53i/6XGM1qJK+2Z2J747oSQghfxwAA4BMZ+TKYG+e1HSTMF7C1YLh1ZszoQfF0M7q
ph2q7o35iFR9KADmRnZJRaBmEVNB2K2ZkesLo+cWGsixkC5zBRyL7mcZN+9P+mkL8da6Ttp4KIK/
/63+9TCwIhaY+mg/VZR3qyj5p7ZPiUalzuW57EL3cxXhnWRpwwzUq7Ea3rI6c+/rUM2//v3Lrufa
x8/SRksNTgrTI+cif6xv68PLmmKKjFpG5bl0FvVMHHN/LgFNJqQmfv77V1r71l9fiQWowMpPe2uv
ioOPr1SXxrw0aJLPTi2M52as2ImFHcWUl9XxVjQkBfu6mHEskVc+Fr87adaT4ueXXykVJlJVBKzc
HX55eQTlSRyVaBDXycxzAY7+OUNEkQdkhMut1VaVNwsOfTDmzfuWrLK/dzkBwcQlGxhrdGJQkBhW
mZ/aZfGot7WGOMyZ5++1MtQboSwFodwuAZJ7JBdL/xsV6a+azjUlD2eDxlDAZcVMTfHzxyes3ixN
M1Su1T4sngkUkJHHyrKjkGEvWUbHEfj4S+S49WlaGpJzK2NKaGMG+0eHkKzy5zjCEA3s+HvS6vbb
APbU/g0KBGbWr5/yGsxEY4B0AxQH8K6f36XVsihq406/Tg1CNl1n07nxEkzdpLu7Dmma306NuAxQ
E3oySWJWIWoZSA32d87i2s/yprirc/DF+JHG6MuYFtVhZkdKGEZTP8KxhswF5AJRJztpL6FtGunj
ZXkea0XeNArVUYRQDtPRgs7L14a42JtWl99paXTLPFWf0FfYzRlVyUOHaEvfWAMmTjWZNe4NRr/A
yx+d9AQY1HkKRW8cY+ZCFNsTbrdRxEaB9GZOWIu2c0GjDc5OpVreLOn0CtCqu++FYq9L4s5GMdX0
7FU17aGJ1TELQltRE4/KL3zBF9EOXlI2yre+sItNXUvtQBJIfVAbN39LhhqYUK0X2T2hRRONYWNE
xzZse59JcB2AYnFvmrGYtsbYNjtVnVTcrMx7In8YI6fxBw3EQAFFb9PX7g1bvwj7KFFpex412uiT
GL7Sx+z8K1VYfKWBH7439c4MejdVtB0bn+XZsSp6OsFUZYeNMNop0ySeCQEaf8ioxtOwaJ2gF420
IdpNXco6bhzH7RwNvbNrqzDe0NMW+5Iv9bidt2gSh2IAK4AegASDcEQWV5kTGSpdHuKnVMoiaHGl
RQY+scuoqwa721YwR+JM6nY6qCXJQsKeThZeiDy89GMDHNljdDSX7Vscxpq2PMlRmeyCSU/Lrbx6
1QhU6PTW67u+r8W5yzpcXEc3aZZgcAkNORRtQi+Yanl1L2xFP6Szjoyn5xiEUH0JAONwFY4DSTzk
eYg4eGy2VjZGwgc+rIY3mO7om/fZbI/xhsAftwPE0emcUWPIJmvEmGgqzJLiNLyhw9At2LpsbTnh
9EwWuzJPWpc2iocXidd4/xDwAUowvTkUpeFDk0HpELv9GLK6tHMEtoSzZDt2EsXiO4vJHbPUWOf7
RQw1neEZ9rhbmSgFIPIocX4o/UBrtxGV1gWJ4fTO2VQwzR1L3e7ge/sltN1l3kvB3S1m1hLbZEPL
YWl2mOXKZDfnVjHvhZQ4Ok2SGfA8MjTPgzZpEijwlqF9gaSzAGLRrQzjYFYI5SZPhYJHtyvLLynO
4OKgt26HqZXU4Ttsurq+SwkaUK/iMZbome1Yi7sAm3dd3vMw/r/snceS3EiWRX+lfwBlEO4Q2wiE
Tq2ZG1hSJLR06K+fA5I1QybZzKle96LbqozFQAABOJ6/d++51jEJGbdsu4pvsClb7Nkb1xjhOYPk
robz3J24tTUelcYnN7Q7NpABMj8McNssLk1+zthR1CfFnFjzF+TcHvNpvgAdmymP6oNBZMk+jJ3U
xj6N69SPyzjw5y5IJaC7pvKukmBIxNoi+Xhe5bDbtBOCcrE1qiCUfF3PqTYGrLjyEMUECG5ST0TD
avnvUGjTIeD2CUmEhX6pfaWvakBCJ5K5V0QFuOYFztOYObDbC826g+dvdhd25aE2KQisP0cCxisp
VE7KX/ByYKfbgLDA4sNsZEV0rLHljls1yDk+GaT/3InElC9yDABdufjDLdLdR6Qo5NPFfHnabLmf
ge5Wa9DHQJvj+kM2DFQWCS3lWyXt4WPVRNa+d4Yw2LippPtWuAGfI7MyGbdF08OkHiu6d6qVxp3R
Lv25ge6Fi1ZlYovVm3kS79n8mihzHNzBl7HmeA+FXi83Z5LUaudkCtH0OGGEX+v1wG8TDQVfrFQs
uifeYN4DYgTu7pxVsvFdwxvLAyOZwLxKmi5Nb0yXzshhFEAYz9uxXYpP9BhXkmSCcVMyHB4OZTnT
0xvNvJ13euosJ7989YH1ie9V5caFkAVnQbIBl2qJ+CHiLO15dKqMwd910Tg88k1HVRDyZ6ypcLii
y9oQ00IZrSKaUhEC4+48x8WsVowK65EWBkl7m6mvcVvx7+hzOSMWkNEzljoZktdDQLfkSMxw7GJs
lzTPRwJgXgYoUiQ+NCjurXbU1SmkzE1OZUX47a3L22KnCt24qL2w/kDGKJKhSESxeSzd0OtOAdri
3p8apx4ocCdrV5lcVoZc9fQpzVJ5NXZKh1SgT336ONh5qPZ5oOWv04xEcoPomjwh9gHusseeIrXF
hOI9anqQb/OhYm/uCJa5qRmim7hs1QnrayJ9aTYmYe0ZrMUVTF3voUm0PtxkZsFjMkM79w6iKI36
S86CPMHD4JbaDMuKvUmkxhUdGYZueMkM9cloOhOOvJe1PW9aq2eG0NTJc+OByNHIYTKOs9c2xudW
FRP8OMNw+kM8wCjYjLkRzWsaa7SCKn4WhvqpZ0P66fv2fJyc7DbpMV24jtqD++rRuw1o3tepbqgZ
aVhalueFPYozrdVxLEd1kfenkDQLMr8kjb47KhH1WfcWjhlLp+oJ6VSDginUuzVvgam+RUVnxE9G
SbugX81UYNN9RU6Ix4ehoUEFoqXhUQuq4SNSU1pEmUNL5ACZyrhmKhvMu6YjCnQTzx03KSTVxLoa
meDKi9yuEDDVsBps0iQiMa4nqhu1waHPrza4BRq8ZnZoNbtKwXkbLWKk+gzt9W52UauuUjHSjJ6C
Cb0Kc0u7fhxoyd4l4Lghqjex98C9nqurwisMFliz8pKtm0f2sBq7DyazdSZLado799KklwqKImzF
OepUAhrrADwjL3fu6A3gL35NNg7TeBbTaMVm0lSRdWWOemYfgrH0OK9x1MLztNGqwYfGyZpBNda1
5xlSPraRRAVsVeSmkQ91VT9MxN005JDZTrwSQeT81yr4/xKJ06pgk/PvB6X+l+xleGl+mpN++zvf
+ygOrj+01zjkcORh+luQPN9HpfwR3Gm4O0sP5ZsQ/O9JqfcX01CGi0z92J1bC+Ln7zYKBkOBMhXP
L83Xxd/3TyalIOd/3mwgp10S0V0mpVgaEeO+6QOkCfwSY/bq/URP7qlN2qLy7crCojFiQFiPTpO3
26qerrLSnId1FgFAYQeOUU0HoNbH9MKxjhlPQdxRMxYFJQHP6fBlbG1tIXEkiJ1Qb2Zhe1UwoeP1
kD0LrcE230FYK0Iq0snSww2+E7TlXMR4z9BO3iYtcAqGZvNFlki0Dm4H48VheRALqLo5MvNKwXcA
4tCcjJiYqKlXlCnNaSQ+aWXnFjrGUSa7gS9nggG0q4Mzx8GBUL72pvBCcUQv+5w4tfYUZzmsiLqw
V6IeC+p3M6SOA2tTuaq6nEcM/fmorns3/Cy1lJMMOFMjMq+FOaVbz+MRnKRF2j2knh15Ra/0reNh
pXstBQkI3I2sGI6ZdUu82szRo968tskgpMhqz1vAcivMytex4d5hPDo3Ao8MUJiEaOaNsxFgAyq2
okctNiz/R9DqlJ8Jt3oCwE8YmNGO2HLCZ2A4h0UctVoUnemUPtdyUe+W5S0Jk/MHgod1vwLX6oOx
7bYdr7U1MRJrbsG70Qo2gcNuJg3s5SuQWCn5aK9eBuKzwxAr1TR2nil+FOVlD+XUiQeWTvglC6Wn
pm7c8iYcUYtCoo30/FXN1RXdw5msSu3YMop7KQVim4o8E9CWvM7XVpWxHJvVFaOffeDOvNllW19O
BJg8idS9s1Vc7soRW6RBQU6sTepsZgBoe6+23U2TuffZXGk1OsvhPhQBJgUCox1wIosD0gu6T5oO
J27t1Lp13eLWu8hjNpBIxaLRRZZSz5ssKm4tGmsbUNEN7/LSulFZ622VG2CstCLerTw5q4SRix9B
TV8TWFd7u6a20FqFlWEA85hK5hjSXbXY+8oL0xi7E7jpttsOjSbvKQHik8ht/Vlw4r7Ct7nO44SZ
LymDZbk1XHajaLQn/UQun2wPJWLBlSSJc3rVCjlrO5eOSvA6ec5wnpkNZMuQcBBoLTH7MeAcKAoT
4/br8vVfScw7khhijln6/rDQx99obv8qX/9Fe6LLP/7cPP/29/9e9DHykJOKjGXx/9Jl/D99jOP8
RalFSxcMw7d1/3+b55aL/WdJCPfAtbPS2T/oY9y/3CWmnT9EdGOi0vhHq/4biwOLPu17gU6HvjkM
ueXMf2wjTkaRQtgc9T25oes8fMWrezlOwSFZtukDQOtYP2J72/AgPRkpK5ulvpnO/q2he8He/dhK
/PoVIKng6eac4U4sf/5Dz7TECV+5bqjvEZ8wJRNPE0031aebIsfIaC7z7LrzvSosViILzqsqxKRk
CvQh5gcBB2xm3M74/FxnyxiX7rZlNl0h1qkjO1gJ2a8Qk/oU1+RcVp8EAt24xCRYgPlNnxO4Xcs/
TkLg353u1Uz2Uo65VttM0tuLskUnGab2GTiqAgWL3gK20RplWb6e0j6yiofJJZmVe2I/oj3NLcSV
pnUKOzoycTIDqYbq7Wbw01ztnAca0A4W6Y1Kz5DoXbPydJuxQAmhoeu0vQ+GpW1U6LygYIYklxg0
e6w13Xusi95Kj6JNV2Z+P+ZrdnI3oxbcJfXQbGh+bPq2euZ9pe/irLtix3tKjOLjjPec6fS6tods
RwiUuxpalCVWUXzKR6HvUoKe6dMOnwoR+qHdqbOC3TBgvWpd2YqDzds4tS7DPAnX/11c/j/zuMVQ
xDP471eXLV3y+PPLj9O473/n+4ri6n/xETqIbgCOFIY/eA1d5y8WGXuBaZtYBr+K8f6uI/Ea6sjg
WFBwNEHcZiDyvY5khidNViD3K+bZBNHyT1aUX55mG4chJHZsi9ybKJZ+fppDtiCzW5Xd3jQ7xJrI
7mm6CTPyzkRneTDDZFOcYV+FmulFUMB+uFZX3wYQP9Ih3sxfaKgwcwPSQBwzmR7m27ieug5nr5/H
djd0Zr9xptzeGLGZ4euI8/1/cCg0itS4Ygm6eLNsNRYhYAbo6R31TLzLTGNYWQqNFbOS+j84Ky6l
R/qRsVA7eRv8uELOxphWrFDoqEeUBiMbRr9p23Tdjk53+PNZLXOPH+Y6Xy8gCFldwLlHWPFWLsmM
skszyQX04oBh5WTSy+nsVxQ4fkhm8dpB4bJabNRrxk7lt0Xh374KuAd/c3CAJctdTGP2zXm2GGoC
q2rbnUYQ2+KLJzPOEPXZn0/x13tEkldlYonFdQg9+c1RFN531ddBh2xbQFkW5sKcl2Pt9Jukyhlz
/PlwbyaRXFG5TL91FDEmt8lXRuoPrzdZ9yaaGNSd4WQTcJw2XxzLfHVh91O45Seipb8bUv/BZZQk
VeE1BleCuvbtRi6IEOa7VtktjhPJ9swjKEz3ys2fz2u5TD/fKRyF9zUAcx3NjbVc5h/OC8k2tUOd
djuLIOyVpWlngMEuJ8MEWqrncvXno/3uKv54tDc/GvqDsCZEtwM4AoMggFgQ9jlzrCRl2O95EODS
9OOfD2kuM8y3Z4hz2pYW+3JuyDdL2RSltjsMPHZGZItLbHPZQ0h488EuZxTsZcius75x+glVZibU
Z5ugm2MlrX0XNuWuJ7Z5040mfoDBqT6NI8Gtky28lUlmye3cTKuMDJu1kdbzOwuT8etjJJeQMLjA
S17RL3ecq0IbbwWPUTygylyJBTMAVlf2G02z2Gsqo15Xbjn4qCTRO2FOedZnZwRm6FYXUKksMsdD
75KO5ve3/r+9M+Vvvxrr8/KES/63/PkPN03iZcybZNYyw4w26Lekz/B/ZIpjtxtVh+p+jC3YWYPt
ZT4pOcVxLJKG0Jmc6JN8ZM/Y6wWdOZWs6qnQVxZTBD8gFHBFTONE1WU2YK5n7TBDRvRxnuAGdSQb
U1ibDx0jhIe2dwNy7+N63QjN2ZK7gUqaeCxqnfHYpg0hxFpG0RRID1+pPEUivaeVB4RQTATNkAq2
behXgPFsL0vPmfd17MyUj7AnxyALzvRo0h+1pu53SYEpN5DTazpZN63bpisPQ+C+taP2kk8utn++
W399QFAGUxjw1AvP/iUbcVTwOiXV3S5W0YWWEg8Su/rBiMe7bg6qTdflxj9+JDki/Wl8IctGxHvz
eHjN2LvenLa7JggOhhKbzAjR1YoztHoIwD376c9n+Ou6vcRLIKtjZrcMw95sVVTo9QW/Tbsjt5lI
D4hKh7AcoACYzeT/+VC/3qZ4D0zb1Jm8L7uzN7dp2NExgfjOW9Dt5anUauNQDp3zzgX87VGE7VKm
MHniGv78MOQgGfJ24AJq5Mc0q9rxtD3TLvfqzydj/LqOcTZ4zt3Fo+DwOvr5OCmTM4OhGAPf0Sh9
BqnJFrE7Sh9VlHSIlUNJwY0PcJKpuPvIYGJXijR+b1myfllOkY5ZcLRcXCEGfc6fv0Zdl2KOe0ch
x80cxP1etmU02G7F0MYuSNxZHLAseZtGL79k5eDcpG0y7EKp9+f5PAONScv38mfM334nxCp0PEGt
ybcVRyiIzw0iS+2KsCsOJIpsPB019Yzb+SLAPruOnK76kDEbW2e1Nl12VQzWCIqq77lFyYQ0+5IZ
I8JPd/TneXjGQ2iu67itbqeii1dVG8s9KSrDsZiyCyzJ7xUXvz+Br0A0Snqe/+W3/2FBDQzSuCco
QDsRTTchYKRtN4jwPmIVW1e1k/gB+Kl17tgtb6wmPzJpfXFj5041tnfoqiBYj6QmbBjIedcl8lzy
w+YvswyKo+VC/WWANUHmTjTeFW22ZVJdvVMeGcvP/vNbltvihzN4c3cOLcJ5YjRp/mpJeAxmrzi2
ciR3Q9P9Nm5Y5DvawUmiH6ySVqWqMH3/+QGxfnsXAOOjAb7QMN8+7i7h1ITNd2qXaFFbQe525UfK
qitHKAAinv65zPrx0TGN6BNirharxzqBUumnVgSMO1RbUwch1NjM8gaG2PnKMTtCzzngjsZzshZJ
aHyZCsNgqXRwdqcbSd66b2veY+Umzd7opX6mSYKJ57J8AU5+a08cKBQGA1WUGvKda/5r6eba7AaZ
HkAExRj15pIzTXAwtrAg1En2WAQ7p08yX5vxscN7tt6pE3+zbNvUwOw8SaChVnyzT1JZakP8NdSO
Bs6rhxKOtzb9aIEI4Z0jLZ/05k7iSIuOUdAS0d8W9vDzusoJJHdSE96lhhU+Jtm84GAmdhNySpkH
6raG7cU23svX+c3bF8iqiQQVBeqSrvDzY9iGoEIwQAHBcaYPyPCuRqe+0UXwmjntR7a89jsvqK+1
5y/nKgEEGUQMSgZAPx/Q6zU1xjG3LNvw4qazqHumwPKngqmM1c9fGD/flXE2+uFUUdwIqN69Chu4
GO+FMv/2ZoKNwpsFLM8vGQ9x1/Yy6nl+B7dsfb1CBi7QD620uAzXMkpe//yw/ualCTGGViqNQkTm
b1ds/ASw17qRH3lqwMJXRoDryI3e2SP+9voadDK4k7i8OBt/vr6JMsLSQMq5Y4/crN1+jOCAJEQP
BRA8BqRg6xC5g69NNdOLIMzXdAMyREfaaZ7t99bIXzflaDzZFbIpRzQt3z6vwwTOLlIpXwYq7Qbh
IfPeZj6fesLFw9zQ1pXKi13ktFh40k5/57F6q5VkB4uM27S52NTt6MDf3Gvw8JjTFLj7JkNEHyuH
icZqaML2UsWGRLZnlzYxtx0fADaNkIFVb9eZ9CFDQdDLa1LZ14M2Ded9ZIEYN9u2M9YylOrzn++M
3yw0xBrYoEh1RLiMWH/+ySLNJVu0sOudPQbNthPoI4SqYb8FMn7nkvzmUCgMyElCR4qG/W3vJ04M
VdUIRnbtHOSvwpqc67mI8obIBf0/OK0lmJix8NJS+2VVq8hVaCtX1DvgPc01TCZ7W05OcEqali7i
/zYar76tHj82z36ziHEk2iKUiEhi33YqzBlnbNlxpJgxrB8w/73Nwxp8oq7QcY45LfIymt55+f72
UrK/hqBrGwIt+s+/WhjqBaJWWe/Q+pC+IaFOxklu+o1uqncOhaGdD3uzalJpYAMGucs4/23F7aai
7HBLcYuIRq+39gSrYB1HYph9hEwFWWSNMn2S/8Bh1lY/aFt2jt24mVGB5bBrJA9XjMHNOwRqyh5M
qEDkkBWp2/moTWwc/0EdvQBz0M5TaJ6KfI7FBqeKxa9UcErW2rFLRiteLwdjOyAin05fAYigZZ15
g9w5wlGWRsad3ZkoATOsa+Y2MfLR3sAWiswnbwDD+sVOaJaEq4odTHQCjWoFfhOnTXSvstKYDhk5
gXKHoC4XG5DZxjGfkZDsVJf26kLmUPHPRdtNwbWtEMJt+XdtQK2ElZPcEuGlhV+g5grP8SAtZAZJ
/uC2k3V222tMl49NoZV7oyH3dTWFjdmsvCh+yBXmNLQvaKIPYBBCUke6sky3UxpP4Sav0JWeJT3b
SRJxvIp5hFKDB9e1l9Polz0azVOuIW6h75BXpl/lcimuYvKLXhykQCDcgnZcz+TbNreVRBa3Q02V
TFdD4PS3RSyadjNpNWGBepm74QbGZtgdKGLHbe2OXkxKQ4gKGIrdPK+VSrxdQThPucmCpf2nayZT
o1pJ9z6JasKIs7y01kpEPXNfRLdETHTX9Hm3HULvx6Ays6dMc/WbtkDvE+TJuNcWtKpVe5cdUWlF
rbYjiSk3gUMTVUTIGtEp7kyRDn7qpcy1uv5o9dOwNqHDJKkN0qQzA79LRougTeuzsLRhw8SJzATR
ODsbrM7GE7G9E95ckiEjyG1GunBSsBU+Oi36ItFNsHqd/mWuCcvrMY2tevgPMs4esO9sbKhEV9LL
m40BnPMqxW+7BjZinDAiR+eIjSH2OGjAVRw8jLMld1IzrmPioldMB4ND4AncpUnaUVQwXM94S/hK
OfN1mo2HuhXEw89E98VzepnSXRoH0RzTcTT9WU/rzdiCXk+ioMeRA+5osCKfWbp7FbjiBgHguDEG
N9qSVQHihpm5jy3S3M2UrjdBmFXPRI3oZ0XkgGdqa3I/9bZ5tbUaZmaLVcClYb1D3SAPTYZWyoGb
fLD02DyoyUEfMJJcjmcmlpWxTeX0lCM1fCriYO9IcRt30xNyT0aJukejrguectioDU9g7h76zoHq
odXIWaV2Bx0xOKrAin07LN2NngiN36FGcZ14sx+xb7iJG62/qsPGvVEdY8bBUmftFDjQXxZSkQZm
oR6qvWu18Z5wO9Tcudu/CtV2yK6xPxMp0sftPKHGrwtMTQwS9QYdaRl7LVBtlwxgk5vnMUcJNPpO
zT6ClymLBHzf4QPCkvSiJjqS9giIEjc1DsCoJ7S9bYkmY3ZP/EO5GXkgNsE3erL7jaUMbHYhK09m
IOAsz9gHPmiGtQUbjLJaQwtZ7ZyF0zw6c1rtrRS/tp+7jdOvppL59pmm2S38MMdtCESceqkdac/q
iiZtjZS14Uph/i0yQqDz/i6iq39lkgp9h5E9jQ9DghFaoiEn9tJ0t2SFDfMKHNV4jGKlf7T1gHqS
/m61cWY9O1W8ZD+1pEfaxLGEeFsGGVuIg5R9K/o0ePVo7oPbLuCAr76mfc2TO94zZ8pfm6oBvzXl
ynhG1Au5uavkJfjg6gMq48FHVDvtWiqWOxdc1Ide8TmTlqGIbc36OJfsp+OxEAccMeqRLtyi8iFh
YLFhcCdEllc/RXgFPtWVSLfpqNVPTm3G+4Q0gewAfS/dxigJH2WJ6BgxzjD4diDz1u9mxcORmZpE
VknuUWjbco0x2DogrgUhRQt5w67Ua7Yp+6Z8n1e4bFZtHPYPdTAscm6JXmjlhUsiSKkLUohyRoPA
06JsuQe14QhcLrqFAZoRhIlUdKu4nNoDImBO0VncaqfQnPmqdto/9ObYDedhEISXsQvxDZz2fI6F
2D0TkeBToQnvBOSJ27415byiEqmPdhVFl2grq2dad+aGxpm8DBse1U1R5vN2Jlp8O5SjyHe45sLL
LKt6Z11JkG08RDUPFb8uTfj6mEIbvSQNuPrY9GFzLebGuFMx1ztOUshrCGF3bsRFhTA9nTRuzetK
NtVHueww14U9V6Ao6iQm2kfGe1BcfKyG2ctoRH2sCFc7m3tVfWynqnki/dVERuTUn4h1RjBGsiSX
FQFrcAzpRiD9atVnb1DyUsy1NsCU88LLEbJpRb2b59Nn9PACoVNlDpZgoj5gRj8zeC1XPoGZkOOI
n6sR6URJwQrVBaQflZjjK2OCES7L4L6yI6jMsiufbVIrfACFc4QMYA6MFRxy9Vl2JB6FrVvDgNcD
P8R8cFooPHtSy8d7V0tYF8Mg3ltLuFqla+FlhyBqBqMqqcALRIiXwqqzQ0OQb7BqQajj4UtJ88Jq
zH9AghJ+7nAgODeZK0QNM885baxCPcJUm15dp1efnVDIdRBM2cFo2uUu76KqY+ZiytuYNPIH5BGd
sx5KvmQG+ODGbZvqxSKt9VbzZtB3VTFEl5OdF8ZKAZp9yup5vHJt1T3o0Ltv4uXnNkGWnEmirW5q
0XOgVJu2nkMsCUHfuMGF4qq5STRd6aE2vepzGe+0EfU5Qj43uEEuLw41kIAz2xr4xHJObyjZx3sy
SdTnecAWcISor6INibHTqwO0ulgHXRSUK/otqlnBrIJgbmsl3gkw7jnGes0ObgRp4vOq6sDBHPK+
J/E+6riTZq1uWHptwZ3GmhVdAmgujXVuzOWVZgFAYWKa8Vvryo36g22VbrH2VPtaonfESKmTsV7n
Q/0KNdR4ECFy3n5Qxhei+/By8ejV16wW82tpJlWzhm4NXbxJZPcFOfFM8joa6r1WVVwWmze52ulD
ajSrJS/hbiaP9MZrdVYzx4aaXrn1dRtgZ+9qs7po+6n6MOJfvzZaN7wM7DretR58PCKKsOmoaJEj
uzzfhRa2jzVyQP260VzFGl+mCyARx8UrFbVzzp442FZd0LCIgaaib9paHQNhy32eldteBHkV7vos
6/fCzvlpeG2eWY1I4Xw7YXxlC1Vt8S6q+6bqcQiQnNQS4Yxlv6oqP+gr66P0QrkVFX6HSuDjMK0R
bWJv2TuD67Vioin8tG14DjFETTdG3oxXFCEDiTJJ8GBmoYDWV94CAj4H9UMinK7H7GWaxh+wY13U
9H/0LuqPSV41HDa1L/UBPwNeHdYNa2a8TirM+UjY4yWx2sGtHZjlwRtjkmTaOJ9htDFsrFHlHmTc
HvtpynxiXftzPRyaM0ihBalxKIUo9SkBPcZ/tFBfPEg+h5R86ZsUkuTnPhPHOtYNljScvbOl6k1h
G8S8teI0jol4pN7W0eWM5UdvWOZMZbuN6Cwf6qB0mJZFFKR9Uk6P7jiEN3oRDVtnrPY2dBTfG+CE
rWKiFd1hfqH/l39Ic7SbvHO4SERChCz07HDWzgSaYJ2kqTqkmg6OI9CwHeeCFDR8Gyd4QVDOp2G4
IipT31lJom67WrNZ6rzwplMcpJOBc9Uh71/RmEZH5ATiBcuO/YBpK9vHsfMwgpbe0S6NqAMp5Vb5
opMs4yE6j10aN6VhHgJUuR8jPRi2PbSaHbhBgOcxSQFDz8OoqqhdDSmtwnCa7BPFhXhMhNwVciy3
PE4swGXC7jS0EWR6mee99rB8HsdKGBde7s2oFnJxV8E4XI/UsFtILPKUw3F5AArkXE+gmLayV2O9
dagLV8AdcCyDMv0yM2oy11VIwEadcBuA0whjdMQFcNyqAlwr8kStR7LLMJnhkJuRyXaOTUFPHsdL
Am70GCKfayGAgowXGlpdGLOzTogzhrItj+IW4T/ZhczYKMic7iIXMrjHUkGZIXoIbWASkB238Y2r
N7Of5pZ7UhM63UCPNpHM0lVqNfIyr2RZrqPBMxhaZPNhmsolEEXjtZMDwOOBIzGkCscEI5kVkWaa
4PZbNU3BtjQj9oIgunLoz72gTZ6ICrZ3oC2W2JER+l09V7Q0ulgbr7zAqs8mmtlLlmQfQxVtINJ6
kGBvJLkNDdSKfdC3695V6TmZSeVJFSjglCiJTWDAsyLHrYX3nUwrWyV7Y9S8J4+ZKfucl6YsFssd
5Iya5PjFDxxBVexb4wmTU0MclPPRmO0vQVPWz1Ss2XOmsLEmKOTunQw/oNV34aZ1uvx6sqlYMjJT
GHp77bwORwyalEPjHl9VHx81qxyE3zu6cvZOaqAGL4RdXmpDuDjcJqe8pH1DMIHpJoS7dFnGIlQa
MnnO86S4Nms3vwZvCI0rBim0S6Kh/ZwpkwwXlUSf60CfCbXU+MAaFcBRNkl5S2CbOzw1VDz8bjGb
HAwiGW8JzbYOWeXyRvHG6gNvS3pnc2bgrSFwzzqAzDDvqI/ZmaZ5JI5hOqrPeYrXXnWKJoKayGlJ
xZKyoOY2eNZVYhBasjhTSoGXS9Vj8Azwg024CGLNW1dzoD4T0EAcjzn3HgrqVBa3WT2yMKhoHMqt
E7Z9uRXeQEcDNju3R2R2FDhlgZszIgED42lIULs0JH/Hq8as8R2SVaQvCp3bqLCmFrqQ4lviUEIu
5ReotBw2MaCS0E6LQp3iWbbsG/WiN4hiqQYiEyhe+eRZA191EAPtRz8S3qTttGkpAVompOATxtw7
SyKdMHa7Acm8zgKbX0mbedWts7ELnvumj9BpdjEWU2yFRCh0HUftagtGwUDc0vO3iyl7LexWANoM
EiyVjjLNMWZgN+wnyp0Fkmpt1bii1/SCuPS4ZotbiX6s2GUx6e6LsiBmg5mO6b4y6AJdmrUcjW0r
Z3mamra8lQOKCn5C5q0E0tRLJIQj6Yc0lZ4mJ4WKod/l5N9E50R99q+9TW8UyT/e8XNbM6K7dOpN
yNZ4PXM8/9ep49UE21aufodtSU1ITAU2WdFx0nuz1/mOVOV867gI+PHsaSw05n+lzPAkxzy79P6j
yacvw1XstZb/fi5M9Tlm9xKv+LIL2rtXX2JsxNnO6xrshZ2HMB3TX2yO60zn+VkN/JzzvqD/dxzg
NYC0LlsqOgnYKzkQwEQTpWG2AsC6jmXDoy7YcPMS5v21zjudxI3C7Rb3+AxZ4jLqLR3mBSUkiWxm
C13JjO6NhKy0Oiv1IzPpZj/kHdm8oTuS7pjGD/McDfeDSeTj137nfwXu7wjcDRN93w+tYf+lffnX
Nw/UxUtOaPnuS9mEP4vav/+d/9OgLj4hD5GR+RX7yLzru5XJlX9BIaM14aDxWfSK/NHfGlR6v981
p8ScIXgQaE2RKKEIMP+R5JQ0jJ/6umx5kNjzYTotZLrX9tJk/mEK7pklNtvSzfaWG34Y4DGtWsU6
xJDwqdDs2waiarH0fdzceKKkMbadM20VraF26RFR1ZsHCxL9QS0dpAIEwcFbukro0SvfWTpNbe81
r1OACrJc+lDl0pHSlt4UI2X9Rvvar1o6V1ZGX61y43gbaMW46ULnBmeUezXMMXabNj8VQzzwad2y
ZazrjdJM8MNLt4ym1rru88tJmRLdAB21hNZas/TYpAqkXzqDs4aS2N2ZwNfW4dKVi5b+nKBRNywd
O9WGj7bI45W5dPOcpa/XLh2+ZOn16UvXz7AVzZalE0gpvxG0BjtahN3SK5yWrmFO+5B8GRLC6X3D
b6C3GC9dxnTpN1pL5xFQJCXC0o1slr7ksHQoB0GXBK/R53bpXoqljxkvHU2KmheTCnJp0x15U+CH
jWlUJksndG6LcMOvuhqWLmlOu7SlbUqX5TJY+qidVo/7yqInNzqlceMt/dZ26byiy9kCeLvG7JTf
pKhezuLMbbpVwkQ7ZWOXnTeVFQ4bk1yydV3U6VPHjvGaQT1Z3kpr15ZVUAZXYd/c1pYW3BJ9Kk8i
nXinabls9hDta1adKr5ogOY9BR7LJUJV72HMrRTyb9nRuCnpekW9h/l3ICMc1Ip77QwD61xmUUhk
JkbZ1nKrDw6oSJuCps8eirQgFz0j6kg3M+zTxdc3vpHRIA/1qjmjWeT6eEENLp5ndsQsdfQPlFkV
uNMCKJQz6ZNHiBxUqbVbODXk9xSon1HCYMGVUJ4mBh5bc3CSZ8ekvvDHIIQUadLP/QpkcK0g34x5
XN4SYmBcWPZYnsTyBqDcTZ6rKuCNAAKPV1aczsY2TwgwaGk0Xk2yjy86bOLFqgvFiOFZ8fsNebOH
IsF0XSL/9BtYZy84rLIHIpv0j03nWAcN+EOyDjHT7BFE8t9E/XjFBdTWNKZx62JNMe7oFSHya/lI
NBNT5+tFOF2ZMMQeZEcq/F6qnpOvp3C6IUWD75iXOrsocJwnhXMkXVvELW1IquADMcBF9eZrktPU
k0E4tnn1IeL528U2gzUkkOx4gzEmItSJiKWqjCK+wC3LCxHD787orOqLHNlPBl1ZXf4Pe2eyHDmS
Zdlfael1IwXzsKgNYLMZjaSRdDq5gbg73TEqoIoZ+Po+YERWxdBS2bmvRcTKSTPaADy9795zP59Z
jjvX30E/5deXpuk9JkuKROA0jhtZceo/2ivXzF5bm8p1UKucqn9uc3uM6DljK5qtf/jnQZUdbvfi
TYJ/WMa5eXQGLiIbbLrzVg9a7IKjnb9/ftIIOfJoAAmHPjRmziufDVZQ1Ov7UYKFChnO0DgRWL4w
rpmvY7XuMTphe4+wve1jXcTTzWCm2zQNpxIz6T37IAfe1J5qrBMN7bxrZjzKXQlY5aPz0gwWf+3e
+4Y7n1VsmLcYmOBtVJrYpnwiAYwHTvwemOhko0MPFblHugm1wecRvRmERpmk2lO94HpcXKZeAOXB
viZCt/18t8RIf1WWzFAO2iKuusjAhRnVRIyoFredi6FaOw6prk8HxHV+fT+y2PbKiU/9wv/YAb35
SH6RqeosavPl2lbpdSCJ2mvt86CY1Qenfq+AAiRUJ0aBf2d2Pef65CEddBKnXXoQefPLGYNzYHEi
6ZiIK9O7Ta3F6SHdd+7yJWlad+Pok39xEfgRj2mJpUDblHMd+WZV3zruY31orr5qIzPcG9PPS2vk
xhXkDR10hp9sXE9akeHhfszEfM2mgEB2vmnj+mRVXvwA7mG6NyaTnHidsK0ZfTfdu3WRw/Ac7C3g
MEQV9sqHYSBM2cEGTjcauf0qmSKgCD9VNVBcRg3YOV/6dluZwjhis/3RGN2h8p1HbpO0Eg69xVya
xG9aYn5tNf/H3GM1XyoAKeVQdrhhKozAwpo3HJw5RgIiGCLpuvVTb9l2RE53+RCDw7jG/m31Hexk
Nz1VeS9PgVcgBIDedJyFNzhzjd2k+jjMx7kg02G8uDNDO0PrsZhmcQTCYB1GLsIbnVJDck5FTBQW
KHyyAHOv6zel92wMq1q/gBTzTg0ffLYXrr5xhvhNN4SKNAEc35h/WbO8ycz3fmYmGhhABf3dQ7Tb
GEXx3GFo/AaA39ryXYclYSnAGH3FAgKhe62sslU4LAvXA2soDwkdIwyvYOuiBXUpiJ+UaD/SuYu3
euXPV5apIyGOhFUMdYIm1SHVAhQWOm11qQ33WnLNf+RjRXWHGxsPFuUSW6gjFem5XssPRVWAUARm
GbaGKX+2jllsF2EeZ0HNpCXlt5709Eb5bbDJjeGrHoO012vu9gFnCYyg/Q+iGW+wUPf6rOKX0ZB4
6wEthw76ZkR1snbX2KDQcT9HLl9DTlZV8hWYS0txnbXpsCtcRp8DMUOC/2F7znDzOGO9FMRKmSGI
mbNRdOfT2MUEvQZQwBNOlvwl96gKsVtb/GwJAP9ELytphxQeSKI2Zj2rIUm49rgrWn42EWA6lk6/
enFePwLiwWaUKiYra3WGyMa/ykGO75U+l+8jCI+rS7tL5DBhhQ104E3Jt4greZehHqeVo6KYfRt0
2ylPLgOrEuPUmrExhWm7uFczUP3OTxQ0S7TLL507afeu0fjUgyGY8iZC0YybRNsORd5f8FrZfGIq
elpr5Uigb8vIbXDq62sNRONks+ffxmBLIPOo+EuAV/OGvpTl26VVVYVQXmnXLvGdI5NCsTf0Wm2z
CaYS6eTa3qbN9KsSpnlviKR7GZtsPMD9Uq+u6ljLci3ccCzkbOuN7UazJYVC3nIsBFMYKrJ20msu
YNIw1aHGpxbJpsvZ9cwxey/D52mV2CDs8rvXktRrm3i8L1xNv2viqtmVVt3slYm9qx+LOGJmuJvY
ymNg3SdmwjnYX97ypqnlJq8GFtijaoiEF0aYpRTkCFvvorop7P1SL3e0JFJawEorNHsS207ZDg9L
wYxXDHXLnWvw7+eRbb/K25F9ZaG9WR2NTjSZ/Bw9uiiUO3e7QLrJri9jCTKazqsG9tOGrjW+4pjq
1x3GjTtoDe97YmUQ9HPY6qPzxZLTfhqnZNNay9PsWt51ykyQur6f73FI7ikXoh7GAI481MlPNc17
q+OWN6i63A5ZTlpSn6ZTNhhtBEo1Po4qvmSJutmx42xAFObHeXGnc5zjXmW1oaXU/iDr3oKCq6tx
9nrNzdacT1oacl+IMU8eLTdXxMH7tZ6TP3gt66QuOeGWkCh47MVvlZ7eZ7/nxPy7XBxGFcB1nx2g
c0sd6OSvzaDObzWh3LfpDBXu2h9KcRZdoindMYMdup8to9wNXzlLP2o6BaTis4rU7seneK0nNdai
Uvp84YcPjn2HsPBVLVa2XaR7y4Jao2upgxqwlp6WUHLvlUcRartWouYm5ahGa3R341qYmtGc2iQz
yziHMlV/oFYVAIV9ohRkXI/u7QNCj3lBcFG3ZK1kNddy1pmWVqJucahEn38b1wrX7LPNFWDXSWgU
vCa5rlMX0VbRMGQTXBSKYOVaCYt0ne11P3gO1rpYatDOi8WgjSzw4ZngCmwloBeDqC5r+0dami2a
PAW082cXbf7ZS5sgoXzXEQs/vMLJL+NaYGv6rX2w6CM8NnnwpBOq0Vemy0Ln7dAVx+WzCXcB8X2x
2b4/gnZZXks4Z3dtKn5wAE1Ad5k0mpF7XTWaitrijL5dtRbvdpoSH94AHxS8WNfBesqGXbOW9TK+
uFuTzcMNeCR8eTp9rbXc1/rs+TWACJx0O6BGaa0BntZCYJcqlbOSVnVZPvuC1dyV90WlPMhua6Ew
hhC6heO1ZhjkDrcCPVjbhzka1swBZeB/EIDmwjEkjnFj1+C/dni535a1yHhJWcIiz1v0G7ufXce9
PlbP1brOd9bFfryu+GltnEB7LcdsXf/L1QhA3VlxzVZzgLHaBNxPx4BTpRlLpRyUr8mD36uEoST/
dBdUq9EA0W41HQCj+PQgMD2vloTpN4OCtZoVUImGX+lqYPBWK0Ozmhom3A3FanNoV8MDqvqlaHrB
OQszhCv04SFZDRIUCKFkr6aJZbVPOKuRolktFflqruCJvXDwizdekNY7Gur8Y/npxvgf1ef/J3kM
kXTtmf9PQ+DfVJ/rz/F/Hb4J2abZnyk2v//kP4kGOtWMv5fd/5FmANR3jQH9k+mrY+T7XfexnX9Y
KDO4/D0kU6KChBR+14Fs8x/INkAQLOtTBvr3GDZ/8QbDYWd+sbCo4qxf08x/cWHbAMwS5RPK4rCd
RtZC/t90ky9/eFH+Hy7JvxgWf3sQ4AtIV7CLCQb+WWvqmIUkocjl0FM+gT7R4v7xVkNDYXfb//6h
/iprrX8P+oOPFQn02d98v7WIJ5XTCXQAZojDqsyKM1elmEO/FHB0su4gjEbbT4tj05oz/6uE599e
zhVXQWmtZ0AZAhHxF2umWS6+M7oMK3k1PptUE/jZv4I/rL/iD4ZMm1gSSGkovRhPPz3Gf34xm0ab
UYgNdXCM8XlyrC9tYNRRT0gj1Bf1879/Ocn2/v3hUCZ9x3bxUQOe+Etaxkrob5mCFprZiN0ElxdL
1zrQxKlwYnEqB/vFjkclQjtRnc7IXeciVGiCDaVcjaBNisUM4Q6QqGGa+8WxH72AIr96CPC8lSXn
xrYNWOqZymBXLdIg5LZlHs1cWN/NNcw0YAaobB8do+l088vcBjLCM00BRqFV1jVVfbCx0sLagOWZ
vsx53FwyFzNlaJkeaBrcPeLZdcrkNWNbBdGwsR7jBLuN01XFbV374TZkNU/yPrn2Ayo9DQ+M7z6q
ESk+hZKxMI/6yR1BpWFnoUbYXnmrM/uHu/iPXUNzw2j74iT16T0hFcND5O5Wc/idgrvfppCL2hfK
4RZSGRunzcefTcp5z8vTeznDeWJKaba2KfrtWI/uldhrQdcbnlEzsb54VMad8pSTlWo9yJLD8NMi
BPM8VS3tJ0aeX8FPJc+da9Ob44PgC4Zk41GTEU5jTNdMVsbbXJ/SO4o1IkwcoR7jYTs7iQ7qFNBO
N0cJ0kFw7Py8x/NXgzQi1s1OyaeY0ST3dJE6SaJzRWzA2FVT07gvduVpr2kxNPfw9vg9PrbF59qg
PQUlqT9gzeZMiZLC5kytxRBCNXd1SYEZWLcC0ywUeyVU/qDqdQwbK2M7zJisBso/MchA2AVoOOEH
ysz+rc90BVWWmo2LRuXec7bih6qsJtGMW2KTrsunNUIUHBetiS9xnDaPcqmaB9welziYrTe1+N0z
JIXioLTUuIO95B5ExWdBLS7u1K6a9pWw3oiZO3NYMEns6FKdDnabBY+6CzkFxH9zR0Vh/YBRdWO2
/XyXTLVUUSBLfdeMuXqrXTjgIZ2igFUnJ1tz8v05ixE44yV1HzKv3ZHTR1SI0UQQDZP3vC/SIz/2
Og0rfymmSkCOj3IuXnDKYyIccm1vi2o4d9D7OJFwTGdpOz5SDmnsTSvTD4YuqQ4VHV27slVnmgwQ
qfSEAwRwY9/kE22CVwG3qj9asZq/tRrHvpIvzWVIcu3cJS7tOxO9Rm6pOYTH2Pftilh5G6UrHi0p
LIjUjPVWVJtTvItlOp/o0Y3ffIiZUQwIco/pbTxPVO4BOehHTMpaum8HpmFRCIQgEuiEJXt2WhTN
hVSejSc6FeFyBZa/i3Mk4rqu84j2PtaUXvrNiq3XwFhmTFydfstgO7Gys9493lfNL5OnArNeaHi8
0la2gMaqcQDFlKQtqImbeMQOqnzWpO6S32mtko+5ou+9UstHRomPD1yLRiU/ToYjOOJ+a2j64zT3
u26qMXhofU4qXo77peDXJvh9XhpD8wSXp1HbIDHVAAtr6xtVUAUMLEnnETZpmVjPjiPRxoyiqeCP
Di0Km7S+ma7uHzMxIkoYKRMvwMotePpV/LXlco3LguSJFcv5pTb88sIFaTkaE+q9NJ23pob4SJBJ
Q++K66iUsckKOL0kPpEVbgChGHSKEJOEHWUpjOraroPfYL6w+WYVD2UgSvzmZDc+XGjImJu40Hwc
isXPeAryaFHt1utN+1uv2/J73lNXJG16TEIsEv6GS4J7n2G9uFAiUB5dYSJb+1mxqcdl/IojxoJC
tq7N9SCn/qt0+QKFbG7yX6Cby1cDoemZk5n9iFfDZbsTGBHQhrwN2bGCRCvTbutWfL5oOp4+sAVq
94WqSl7migYsL/+CybE6zEFWkydoyJUb9mRHOZUK29JXNDMvnn0pQcRBrJPLcC9aXzsYTDaRUt4P
jwhbFw4B7zuVxPnRZ8vxXLaTgf0lE9vGRBL1hjk7AC02t4YbpIc+YxNQTz2p085x7l2264dUo7HL
d+goy+Z9SZPipsX9+GJw5dqYcP53vEjlM5szUjm6gb9F6+iQtrFvuqMQr91c2O/wP9Kr27jLa1tZ
m7rIxgxffNNce0N2uwL++45VWn6wC9wNpcuHjJvnLwwMoCpVU+zcJG6po6nH45AjvwGUqz333Bli
Bs5ilm2/+bzV/89q91+tdm0+FH+Yiv425B8/vqX1n+BCv/3E78M9kx6QShQ72wBU6WIn+M/FLqyy
f5gWYyDMD5eR9L/G+wC0kM62hisw7jv3D00ftgHHjEwPbjemPAfS2b+157X/Mr/BGQBexNMirQ3Z
BIzxn8dFmnpU73ixe8V8oB0TGozVmXJSdA4qMmYchiuzuLDYKMFkK5+WTDrBd1AwP1OCrU/0dFH9
ZtRUsLvG9Fp4WnZmxp8wIVDAG2NXdX1avpY2qDcawm53wwOWwDFMxlG96JWKtbUGqrTEuQiydo9M
z8jiwTZiL6JKf4fPtDqKeCblk/cqErRpbSpR2sDifWdHHMc0t3nQPxbgD5sw18eYL78Edtab3X52
B3Uyg2b8AE79bosO+TZodQjTtbfXZSbfG1HoEQKmi7O0/UZnjsHfi8EDuKPZpOdlTqeDLmt7xxul
Xatci/GqesMupeSwiaMGmuXQRJ7sDTHsHBCHrDOyMb/X0tR8peVjJTTJDcgIGbVZqt9m+AC3rlcU
fnX6a+lkwcvkTPP9VIGDlGbwOk2+ux30OYqtQTzauaYOdt+Y10aI5tizcYz0PMsuYuB777hpdhdo
5begU+xRiLVtHazLZyUohyprbfjeFl58nGPH2hWVUQI+zprtkvvGzxWsoyK/bepDYGY/eygfW6xn
01fH8EcatbM8QRTygcGL0n83zZ58NQMpr039KjLxyqSU3VVKEmJLx4F4ruZsUXfrLZADSibk2qPt
jetlvGTxYXA/DsSTt0ykhjHbyeP6iXxhinB3mBaxXLFmLg6sK1UW0oULlakePIpgEdn2OkZVKuLw
o/ahWxjJzS6M4mGe2+U+HlM9ShdwRqlFBTXM68nhUayaPbhn7+28JONEhUL2NLoU+zkkpi4pCukd
5A2ADWk8PoyNanZV204/OjrCqxDUVxf1hSZ/cabJ+zAZbWMvvHy8oMNmh8mp2ksHUrMOJ3dMPlI8
wtx/MY/CIwI6R4uudzZYKdZh1nk6eO9ZD90moJuK0kaa+ZRLiR/TRv8FNCVYBOxUJjGEQiEI0XK2
MZN02DEMEF3QBGePWpjBeRCCnV0nbZzWyLbNLhghGyuelKeoqW+XuX1JEL9EONDH8qtmQb/1/TI4
eLgGLo2jfbiLQ+o/TXN6J+IEx2mjUSEyLaRsLQIIOy/Xg1e2zkU4NN5ZxjgbaBVI2UI6+veB+/zO
ZEH3o1DxclomMTBEDam7X0mcNLx149egtq0HrYipzvQoc+7p5Umiqhjncz1qlMT5DConn2YCuYH0
nW6Z55cHDun1dlEQ6V0XPAEdHESM8NjdOAs4e78c+/VuXxOaqghJ5kwpbMKS7MwARQyLXjIR+ZSh
hW6NfBGadKGAZeDGvzTDvDWWIUdDpb08ozrrZZjURFOQMnapo3N8CWbeks6O71Kfw4Drqo0R+81z
BrL9Flj9oams5X5EFozqyTs5PV9r7CPmdMxigYI/uvUDmUpta4x0m4a+9OcnCvrknWgH89k0gYXj
RlYbzWVD14/NeKTYK42PFYoS0FgFAZa9gDVJ/Q5xmT1ZPT4mtmrW9smc/kafCrOet5tdfhpRCmNx
UVDBJrFG/bgo4wNDjXuVtqqOZDzNo2h7N8yMVkTYaen+5E3eN8CANnEmnzVPzsQKTat7YpMy/6S8
UkaL5s2HOUc1p4AQh0tDDzNkVjONjMwp9l4/yU0WcyHXzaU7Z2k/vVSlbjPSVknk+oN7p2ONw73B
hSgAx8EMSdGdVevpYSaKGGl0TeBooUudpajjvnETXA7wObWfBkXInD5TKwLe1P/KY62GfZ/Vt1a5
Bg51EaKU6t+SRSRbRTcy9NhhAFLVak0kCYO+mUvSXRpR3lqsD6c0oLLdahp5xqnePSwVUv84+cuD
bmTBfUsboQq7Pl62duI2e2GzLkKG9jc0tQyb3kvtn8m6vh296Qf90eTpuGaWYVyMadRw/L+kGsvO
WjrjqyTzGNmGXG5ArAI8CLX7Rk6e74blShJtPlmLrJjuqrTnRFDSW02Uyn4vygFPsqeyqxFX1X7R
a+PbKBIbM8Xywo4gjsxxNg/O4CJB6RRQPmWZMRFAWfyjCMrbohtHpgc9DBrLcLeFPvMGV6YTbLxs
eBxlkbwCYyYu30PZnN0qfcjLdq5CTSXjFz1x1SmwlHdK/FT6XEHj4MB1Ex94p19aKkVulCI+9Chf
yDLEwQjtFJHDZ+85n02x5s5CvhLZvgoMEiFLkh45d9wKLCIsxJoa+KYVJxFJUP+QTW6/S+hZ3ZL0
EpHuxxe8m8W+dtv+uPof2PuSHBglKQa+UOmuF0RPko6TlckWiCBdLC6J03D5HuPxW5rpcq8Bmz+T
MfJ+GF5Zfm9aqV2dtnlsLeE8kVx90WcbklQQK7YbFtW4nbbs/d7rt8rxhheI+f0Jw/63fMm7Y5oT
81cF8OOBbdOhX0qScHDg21PGsgb3VmLfaJqqH5Y1J0a2zhmgpDySkjDfyLSMFzzbQ4qJNR5ejSzT
1kpC5yJklp/MzNnRkKYiaA6sGO0vkzbaoU4UdJvRixp6yVA+B34i9z0BpHtc6AaN6JJMoIp/+jiB
Imwa6Z4lNosV1ouHFlbXJbXt8Szp/Po6BC0yWTvUG7kQSbBdZ/lFevg5FVVFTUjuPRV0Au46o8CQ
RXAqdHPrbuCqupWp8R637AZEbZMpk/WF5tKZOMZ0obPSfilVgQuK6NUWcviwBx4W7LKpiN+bfp4A
C2XNO6sI9lRBH7BCNIejN3I2Kd32fTS4rgS6MHYJ+6hiXQ2VffpN6x2sSYDHQ8/Pl1MQzKFXJOV5
6s60ttkskGsxXO0SmAVAF6z2ule+5JpbPTFUFedK+dzqHYOtRzYWfn5f152xh/Qlr0RRdsK15N6f
9OaOmBip6snR9mlui52emsnFI8PLMS7vDwmrIdbxpCEf2FpPx9Qu8Vb4PRz/PKdi2h7fWzC2EQE+
R+7Z4S33EqtXVDiNcaqXpto5/jh96/3Y5/SpiJLFBYXuYUG/QhW6mJwoXF6mH1WRyncXjI7OmPtN
JIiDPJFfohdqh2YS0GtVaQ0dUbofibzQDsnSwHGn5EvkoWEX1Z2cTExXhe2S8xMqjQiUfBCvMbGB
LyO3NBcHsBOsHq0iv2fujbpML3ej6VJYHUvuoGNMHwXXAcwMTJspOv4htjT9lw/5IuQkOlB2g3ep
drtkS9S9CRk9qE4qi0eHAKoVtiij5zhuV3+fiQGZt/odvExyQNeJt17V0yeC16jAN9e3EcakdqPG
EqMJzcHeV5XqTbAzem8NK+uPnuSGFKIZ5uRPO+PHJL0SzjuAXX0wSyxehbmLq4U8/ZM/xTSAklHy
0/pH1osBi6OoSgRZb0qLwj7FDsLCuZv8oH4e54FXDb/+RPlmGFRMymHeEMOFD1wa3hBVuKo35F4L
KiYoUkOoiHPO+tg6f0rylB9jwDNkRnC+8jP1O2128W42B3nELTCB/B4ATumtn536wVd3SvKv69at
3yy+eVYxNzseEQhBwJaSFLC5z8Dg1WEip+qjiXXjrs4m/+gStuEbzK7m6vXu80LyMlRY2z7sUrZx
SO+rPAPCG7fYfZpbI+DT5y7EfU1I8aiPIOSJuM04LdKxP9hlB16YFO2Gqc/c1BD0caK2AmUnKw5u
U9KAXjrmWa9aAiN6wwhAbGiL64vWZHcWVuhpPJ5eyBoK4GC/tiQDJgLpEhdKa2hmqPQSTZhX7jYC
V4iyspvfRie+T3JIhaFeBrTDEk7aDHmSxVHXL/rdLBMzyru23TR0RmOopIKhJyIg/XufuzByOQYm
siQE+MJWVuI0iTx/TvySnkhGT85M7XCdqyV5Es7S7vz1xYb5j4wadJy+HFMA24uHsSEnMQ1bl16s
45y36imOhd5RhsQ/7XHPHYu2qW5dEpAtV4b60qSN8dUgpPe1qpMvsfD0i20SiMCnpWsHy5TkLKuA
tW8/6Gd2DPIJyaatNnEsK++OfIb9WKXqm7c0CHhymYBba6lOixVB9izKlgTpXicmcV+Uc/ma63jV
/HyM976JXEsvq2HuOQpR9d7048dA3DuSBJdIKCRywzOqdnnDhngzNdWCZadDS+bowayj4BxtwDaO
3xemPiZ+DXW8qaf5QXlrAUkVlNmtSYjI6RQc4LvKe3OLqGVsTQ9qBnbZ7JguS34BGZQdhRV4VyI8
HGAnlw+Trn0v/Xp5oTE6dkLXcPnjcH7VW90p5teCS4XJJ3+k5Dn3lnttrrESwTDbd+ZQ3iijo0pi
4XPVLPipDKVDEzML/DZMvjQcBPWhymODxBtoH86f6yBrOM3FsRiuCTyuQZYFU/KsRirnWiAk6mvd
jb64N4q8tcibuxzGlMFdgDQwfStsIFw8LWig7vKhYcgaH4wAC5ibIo1n1aDNr6iJcnpeRg13J7Ia
B97uoddby4M63nsmO5DAaqbxzEvS+KTfE5jlkdUaNWas/yPsoU1tPINX+vIoOPfUc1mK6V+sMz/x
6n9Ywek+AHiahVnCIq78HYEn1TTmpWWMV/CtzkYLTBotTNo7J0EtH37Z5N0U1n7IzZNVODvNbnZO
amx9DxJ7v2zbutvyp+6DJSd7ne3/oE39613rb8/NNUHtuGsJ4l9xocIYFJ3V5niVsrl6klkxPmTD
9d9/ENbSbAQxbejeX9eclCxMHHqH8ZqZwFH5z9XKHSuV3efD/I8k+S8lSSwBf3hH/i5JlmVWgQ35
syr5+UO/q5JwzfGumpCzHSzoqI//FTcJjH+wuHT9leAYwLdcaej/tB3gSNAxdvtg7jzO1KuayK2s
S//jf1u0MrieB7kpcCGJ0bjz7+iSwIb/uldGQyQehgqKo9ICLvRnXTJzM+Qbo01Pk8JCjwWS2lwH
J+tZKg+phwJde2P3OJhkocjFr0QqtLHBdzBOthwgD40hQDH6demeFnYC8bYc6mUMO12fHrHlCntv
5N6sPRZB3rwqUotORFY6yaM5LqHaDGZL9dcofBWWMaeVsBf6QgIDKNclyOlUDNuxWY6LsXR2WOV1
sOU0YTXbARoHRomxBm3SxhKblq+p76xCvB+fbuzOD8jDLjrl69RmdW00+47pbAyEJvMSmF26aQPh
3o3YF1jj9NSmmNrOa9lbhAxyusWN3cieZJ7Pj1Oqd9cmMcVtjRZUW2+qNeLH/pQ4YeXoCae9XN5K
R2LETyhM4448HxJAwCdTNtTzpf4epyDrorTOKG6vMOCbbUoWsxvNwthMDolau/PM1zLAd5dZTflk
mFCTgtRmkz3Le6eegw2eJuuhN/PmONQzC1fDfEjdpd1ADPG22ozDbZJa+WB5Wnm1qvHm6My0TlnC
hpCTl/4gDS73NhD0CAWrOBtCEP92J3UbGi7qYZ9myR1jp30d04reIWaQ/qKPW2XW9TWWjfiVD25A
A6hN/MiBeooQ1t5MN/jhxFjTWErHEfWW1O5QkRwSiX0NiPeEDQolzXrOaRhZ0HvwSp7yprVuLDyn
syW98SFrdWAYRfo9Bzb+zandccNN44w0NW8csrqhC92FO7nUHod6Ek9lUwgUL/qRTaugipNXhAK5
4rEp8+6qTVRb0OPYvmDpokKjNafrDLFmI4FRbQ2HZ6oRPN/oQ5w8L75H0pJtFtnVvKo5aVNTiDla
SuNspUo/zXr/UfLv75PeLh+9oSJgSngpuHkweR59Yn1IYHGO/A6Z6WprSJq55I5SEH/fL1pf3XST
T7Tn9t2FRZd9nkszlI1FhSQf+7saHP4bOiCMN63r0pOdU+4Dg6VkpWYN9kYVxbhncKdyVfVnlwqC
k566dwO9dkRuXZZ1qvappson5q6qHApmROgOkw6mpY9JDLlL90XjjoAZ+QZhTt/F3tkeCJriF8by
3OcPqdXcax2R8rkJNkFp35g9ym3lyx+t9LyjyOsv80oKxfX4Lrym3BGuxKogMvPs2KhP+PvP5fyh
JXhpawMA6dLrr3Yf4Pqfg/ggx0G7G/0g2Ma9TDa5br9xMWzvTSmmnYYqzh48cah9a+0vNjgLOE1e
i3DZEJHFievm2sljZAvJFL+BRFDb3hPNviRxxOB7Wrrs0okuDVVHCoxATBVzhCC5R82JLYBu57Tl
jTLbFWM+RTaj0I0ar/JR+k7CMo+XeeZUdoTYPD2KqVz2FdvDDTQHevSKyb2zm4E4uTUem9mOiw0C
5Pg42t0XXP3aQVOzc0W0Tqnp5PxijzpBA80ug40yOBc/zPFoictYO1fR+N9rVTtb112C55ypcAe4
vwB3ksUPMyvde0yt3ypbotZgxwiXzPjmysGBuN/o3XuLe2cPAkduGlma56SkW0Y3HT7SelLS52SX
zHdp+TBz2Q1TCq1CajoI1nvV/L70AUjDmOszxt7uks3T/B7MEwAEynHUk2pIR+h0SrLQFvc1KSCQ
XwFz6UPixAQ0JGcitiU2w17p0M3YLnl9lMUAgiSrOjDnsgpuXe79kjX6bWISKB5Tv0RU8CkYhSjI
sUq6lajjyM5EP3Fw7h3Efpm52s5YQBD5Zid2c0rmm4s7cubUf0nLuTXswzxU3UlUetpzb9HUj0KD
GkH5ZQ7Hbko5lN8XjV8Tn6sn/1D0CCCXyW7cx4kb9pPV4J8Ii5GPHkrV4Hxtjaw5pYugRBJIvPO9
49OfRQbIanRYLfZs0DjSuynIaBwSMNKeasxYJzXHdIZhi0oOseqOMwC9+7TsyycgNpYXNgMoN1qc
+eAGy5i+wTpst4Npi4ORJek3n6k/COFN4ctI5s6+JFZD77NnS+SwZQTHP0hOuqM1DENIkhETMJd2
Vs82ozmw1vGuG9r2YZ5MpUNumTk8LzjZsXpD2JlCMLT9qx5b6ptq9OyNezI5t1H0d/jTxX08OMEv
DEc9Hr8ytm4aAe5XjX7Jq9C9IwhK1lTCcj+cKnDoz04t1UPFGMptAqzt6NTDUXC1jVrfMOfNXDbr
ejHmVUSoS/0v/TA7F6Sp8kP7v+ydWW/kyNmlfxEbDG7BAAZzkXumlFJqLaluCJVUxX0N7r/+e5ju
HnS3xzP2vQGj3A1bKikzScZ73nOek5gJDuvOgnnoVfHwEGBUe+U5orYVe49dx4rTQPyRVUBjgIjC
Y0Mn5GfKVONwMwoJMlAMt0BnMankU2Rc4sSjeMiy8+YdHlh6Z2cVTpM+aB25tlQ+E3Ct0y+nrdNH
vMJPmaY6l7mxCI4srHJyNREXa0X90f1c24TQ9aD9aWWBh8u3k6XMc5VFw7s7TMPPwI/q774DtKIw
EgZcI1Qh8Px6Mk6NSPoLCEFUHFs3xqdjTlREAJ8AAgxe5tBJWEwHaQzVdxWOhb+e5qA7VqK1yYnG
SY10IvPkW+3HjrPyS7t9TLDgLH1+dk2opMqOXHPE1TvLrKb15DDh85OrrS0b8z1QbeDgrjLTcSN6
gzruzIkfA1WZexZZcl2wsiBa6DskD2zsfKh4PRum1JK309DWJxG1HgWIjomDq9OEVvjAyaya1xCz
nW2NnW4N74lOvwiU1kro6kF0ut1oNuG3tMRhf5Y4szejTKqjlg7Ft3lWNO9pk7SIhWGnxRqObfmW
TqQ8ty3Ygxq2Uj3/BMponwOT7ZNteT+cMFIvMiryjzLU5c6OSHFtuMUHtHVTHmesoShyR2Qxax5j
acqzmh35vXebjGhKRZDOCt0Z8Jk92T/kwJ64DYT9qkhVUH2a2yPCWMPqsyit8kDknn9M5y71D+BC
pkcfD1W/HvE5ffSKrq2qcKvvTOftg6uIyqyT0TLfu5kD5DY0h47Pkqm7FflU8aVq9krbIPdC44TR
PHjDXV68EBvy9M4uovGmw3vGXGkY0GEayn5zgHbHJEwv5tzFb3Uh78KpJ2+dU7jnG1tSTSyXplbR
qaXMuw5z/yZUOWtIl3zwPVgNY+WLUO5r4gLVym165wcFDRY44rIKXwtnkqzl8gFxWRi2mNZCxybM
mDC80601bwf4pzg1MzKMjttu5srOdp1pdreCDaDXNfnPKLE6cKGdJ+FvIj2venKIm9Rrm5cQV8IP
zymDXV+acPl4N+cl3+N058gaaQnkmEUgLXCRdOImTBwcaU7yVeFwLGgP44/KiDJuLfZwLlkbfcuC
MXtGIIv2ZuwazAdBd9uw00GFpZXkBjeqWocmZ8R8CE8+3CpNu3TdHfxY0VhGG0b6pn0pmhV7Y7YA
UewScKsqy9uyFZ1vUkNUpwH7xy2/YXZrOXH8GcxxS0S7xVVc1f0uVHZxrLPQ3ljp/K2aWGmvhSWa
j5AFzcWua5ZjZtwc/zsl/zvufIEVGif5v3bnH4uv+KP4+NuQvHzNH0Oy85tULsF9GNwYeCQGnT+Q
DP5vJG84gWGyvw67f/LuiN+kqyQdVtJFZLlyrv+YkeVvMIZg5XIm/sdo/Z/MyMgp/zQj02XId1P4
2LF6/72aq2Nai+doNBbi07gBTZd9uAmcQQBDJiV/EQlLiJJ6gs7aGf2wTkNL3Howbc74+KlvFtQN
bYHo9F8SA8v9TAT5uzITgFIhBcgkTyC+bMYy4DNczMX33A1s6CTCuiek50FTYEI746zx53Wa5Cx/
6C/1CIb7TxJ6yWMzdv292X/kZcM1w2D52pLxfMfp1hvruc+KmYGkGj9wzeQjFTrGNHO6DmEdjArl
cWW3lLtsK69Of0RcxZg6mxyGzgTejgTSFJOIrUfuAJnqzgu7gWp5sp9sZRrLpzml9CUjpa0ScLN+
Yu9rteAA6cOKbu0EB/OWB1YMoqDI6ANMjbT8rHRVvZetOd91ejLXnZ1Re6708MkmsHh3KJ7gXOtT
isNaqn6YqiT8sCKLyTixylVOpJIHVLWGMmwS7vGHuxmi1gUttITJ4NOcCylzkBSOxemdb+fjAw03
866a2s2ky6OUAzw0yp/WfdFBoHOm/WDF8kKSW1l0ROafo84w0oy5f/FcwdaiTdoneyIVGWutt9Qt
2IdgrkQG5Y+NnttStZ1Mc3cD0Yxq3lmL+tTPGXQcPMAKM7Jby1vfzK1iTWQge7Xzqnui3IiTVCcg
hgI2Fm8xrQZvrcH6rBpckGqFMm6HmWBeWzDYlyR118MYzLdzKLpvWTphel6IuLdD0NQ3LKL6Xwrz
C/zlqTXSjc7YQPZOkW0rTB8JbZiKVZpgeXNmnG2WasYu/agXXEUIQMzdh3GO8IvNX39PEthRCwGo
rlZpbYeXwqcl/IAsGz9GVWp/s8I8flCzy99mm7J5EuQHd10dOTfCShgSoq6MDozCIeIRkU6r7evD
MIn+MYxyKNWAz96NImxOtpmrnxg2ZLPzTNb0K2EPfrwd6lo9IvxQ0wwVpDTeSJF4l8iJmZgoQDKK
ldJz+ulUpa0QLcgoh+acb5TLorfGg/vM+5gSPtbRRY6JPmsxRSdJUFxtRTngYAoKB7fIFOYbPq6U
hti1uSA/S1KvNf+7KEPnXPdORyl8mVd3CXJqTLVSzlX+NhYicaCPhdSB8vKMLBKIlvexyX+VhcAu
vRpVPyUelglFC/ptgQpWtBw+jXY+5ANGpKCHJ/c4Db09nSI6Bg714F2En3BkdeS8tm2GM9hh6mnM
uHowN3fZe4B/nsa1gNOT7HDWrdPKKnGraPcJ3h0RwSkW7bqlophMcmzeOYzXty22tb0DAW6lS024
nn5lqlDpJgUzy0eR6+Ux0HihlixD9jJex1WECjO5yJh0vdrgj+7MJ2fWADMyRIzCpRy4Ng5D17w6
HKEfjNRfKNjLhGwzKvdh4Z3LZXrOlzk6WybqqsunB1QK69gt83a5TN7+pLOHobGxH/0+l4OcsVW2
lRVvJG2PKyh3MVuQ6C5PuD6WCd9k1O+TE2smvpNt1PtuUQMUsoC36AMuQkGSIGJBKl0RANN8m0VN
WHSFCMcozHO0BrGoDnLRH2KECLUoEtBnWLYvKkUyi4BdNndrYj3fikXLCBZVI52+Go37f+Y1DFrz
JrkKIEKl5s7U0ct4VUeQSXw5oZcgnBDYpk0hth7NRVMBivnK2HfvDUlyaZFdWA+xXJxu5KLH5Gb5
1Mc2CZVRtuthEW4AY/Yb66rmYA3yDzIieYrbJGOfphfdBwWoxoF0amx90y7i0ETT095aBCOhJ0w4
jiUZFyn0PjWhdGJ+vWp+ZwWnz2ocnJ1HitbiY3TjLbKUGTYWZphFqgJdvCeAQNyBk+66ZUV1N13V
LV2KfuUvklc9TeqRRRXrMows2UO6iGOear5kGZmnNA7FzZyremtolk9wckdaYPoCGAdQ5yl8luQz
N1DY6Ddb5Lh5EeZCL5zuwExjnOpF8zKn9L4aLl4TS8UPbmPUXBLIfA2qF0oK0h+GpPypz4LgwV2E
QVybxJdLc9rYvE2K2WOTLkJiNgYf0SItWovIaC1yY7wIj94iQQIay9et7Z30Ik+OHR8dOnu+uYt0
CdOes2ky0rXm8ZNaqfwcGC0efUNJ+jrGaWdPs4JVJrNfng6Ku3nY6kUsHVoH3bRZJFTuMcZt0sbo
qnWU14/QczDCL7KrvQiw7iLFqlFHn85Vn1Wl1muZdo98CLM7VZrZBXAja8RF2o0XkVcIc6n0cTaL
3HnMFyk48221MbpFHh7Ed7dvOB8LI33KFxHZXeTklkX2Tl81Zm6Hi96MyQcfP2zw6apHU6u8F4tE
bSDtnlw9TMA44vHotTwix3T2jkZG9cF/De7/IJD9/7ZJnFHZvvzrc/IN36b7TKe/HJT/8UV/HJQx
pdMPj+eM6jrP+tM5Wf3mSjaBSxwRs4lYNoF/oMvUb8JhN47RnapqiwqJP++SCEko1j9Y0mlT4qv+
9//6SyOi/tu//7mDQ/xT6JJtJzspmtLoz8UQ/jeLOx3dUePTxHHqRQBpBUO+fBiADe7soaDcr5bq
1Js/EmPglFPjuEK78xWohb49sCbo93ZNvQV3enL6f3oZ/2+7WOuf4qgWvxx+U9PywGKZfz/Bj9qd
3JSumKMExVXeK27f9/5M9J3rPnDTlejA/AjHcLZxA3I65GxhVD2eoFF1wZdfFOJBk3atm201SeKk
M63dd+iWQ7t2Ii3ecyj60OCzvgIaTi4flqeb4FDjEe1rAxtZa/gH4BfzxjHTguWToAgBcafE2N+8
RBQ+HEpgkwlCopvVyNSahJsjNY8GDpnqBChMLIfxZDs2BAPREwC7qMG3L/AauxdVkn3BYp33K5Vh
z1x1hOF+5FNuQpcgCrpEK7FgxcTxSV7hTRE7inGi7IS3MgPvDvqZlgO2dQ+k/Ym5hwMjOW0KQWjs
m3huTnWYiH3X2fozNqPmXlF2svESfYMf4VThO3yWRQytXAG9kLprMTnBKR6NnlSlnDmRZ5zo7mra
ZuAMRzsDKDpjUyfKR8NR76ZNKsmIcZlu5jSL3iysIoRoO3c4G5wAH9B0WCjIaNLbIe7H21DOTxQE
ZPfNRFEdZVwFLpvBE+HOTw0H7yKGLwpH9Gp0McMyXwB9fzT9tHrs8QhCyPTzi9vPcumbArh6Znei
7ZckRBYZhRHfz3O9dabA2tHzNzxPHOFWRYSiMHqVu8fHUOwq2dIMJBqvW2uyKNsZ1egwEiMD9a+M
lT2buCzJMxyduR3Wog69B171+gZjdkOqMTNPobDVSQnPP0XCzKisKczsrYIH9FzKMvlVDwL+QkqE
7anW8cxCzxpv7d6UX6GMvB0qVr1lEsJObIGupbqg2Vpx2eL6j3pnN9cDcmKVVtFHyseeBG4zrls+
aatZh8OjKXEM4Fjob9xBd1ukRcVBMcq2eDoJAA+YoGkRtB+jNqeMyJytVdjEER9poDrBjnifnsiu
Od4b6WhnjQHZWAW+6rbYrcSHFSYR/rtp+rmQnM41S4UNudTmwH6D0bhNEu9dW9PM0o6jzdHqvaQh
0mZP0Xpu2Vns+9Ji7pGuJilo1bm0mHTga8JmUdMmC7NwZsUYGM/uqDm8OkbWwrhuxI0CJ+xCajKz
Y4+5SK9ykRHVA7BPyww+fpva33nt9Mk2IUS2yybLpXXED5xPhLUBS1c2NPhdquJ2gTHz8s11utTe
Bzu7VHiH/Xi5uiK/RgDLnKDf915mY5puYfpJmKXuXqald0yR1FQ0zD9kP0NHHrRzVIDFyKRi5d1U
AhM2d8LhHbiK36wqH+7UKg9nIslp3KQoY/hfJxZKjfxeUMHSbVy2NLiV8CP2d8yOznEUiJYrXPkS
Ra1vo/x2KiUpRjX1/bEEBwunlpsIRmUcleyOSw9qbxxa94yFw4PXAKDBqwXRjp2Zzu5hZGPLtPwI
mgfkGmPXaMEWsWoAGHncDm7IgmeAzYIsf6VYqYbxYbe0cUBCOgfLxGQAENIbucxR8TJRydIyso3o
YmdjLhOXdx2+mmUO62cXO6kVRZfYGtKXapnX/GVyC6ECb/JqIP5yHexcnaafSdgy7sXX0c+wG++i
4ykz3jAPMByOy5xoXUdGeR0fQ0oymp2zTJXNTER+ysXwjhkbLWGZPgG31QfSwpvZ8AysbMuUal4H
1naZXSMFnlEOffNE+o/RNhBe9CBcy/pW9nn8KKcxFwfd6PCCHafCtgAyOFtbMtLfy8kkEeKwmXHB
bjJTB8t0HdWqBlcjxv7comsg9RAliNCyfQ5i6dRG98a4zOpuz1aNiRKmLvd3Rl8DJHotcf0SL+ev
CJU537L1snfJZIPjTa1xWy8aAfeG8ZgsugGbHcEffOi4z3ORp5yYQbCDP151C/MP5zDiQ7LoEOIq
ScjJWuQJjVLBSIBo0bcsmFvf865v28Hwo5vcbIxohTaztnohtzryPhObw/XgOxUYndF+Zeasjglr
4ouiJZy/Nf+0GL75ILqpfT8a1S2ocG45LrHayQ/QVaDRw7pe4faH3CVyY+ObZKmqyknuJpeomFMa
FV8wj9Z9wYXOUm6RdzCFmGuiUdaGHgRmvIY/KAg2vieLPNRY9njjuDW5e4jryEeu6j/7RVIiMSc3
DVus/XIu+ZEt0hOfUtdeo6ejSDlXdWpahCpN8iFCPLKbG9tfxC7XjlC1hMbQsu0mA78FQ7Cyd9NS
vLRh8Wa+eknbFtt6kc0wb6CgTVc1LXQWZS25qmztVXHzIzl8FNpfxuGrJocxsnkncJe+coTj7cLJ
7ST9vUGHyuNkek/pGLj75Kr02aBKZ/BokX3WVy2Q47h1H6S0uXDEKr9Pi2jYLvIhehrvF+5/VEX6
HIrvNstkvieio7XIjyDfmG3lIkr6tRa3mtsZV9EiWoZX/ZJzF1pm5mMeXUlppR9gnN+1IUALTsJG
f0pUdUpQYOSKq85wsDfCKF+D0YJSZpR1/khKrL0rF8cMjWkxAsZio1k2QiC2FndNp/VjqBa2Op6+
M4GjCNGTS+w2tjzhbhiIGIMGJ2aF7eYOasVCVQwWRw86Qf3DVzU2n2Y21IlRiNgIxcTE6fAoqO10
tQc1i1PIv5qG1OIfaq9WoirOMGGMxizrlUyS/rYWM1uW4WpCaq6GJI4nzTfralPqr5Yltid4Aq5G
JvrFMTWpxd/UJw1PAhYORX0gouWMG+AOEX5dVrqYADLbf6Kn2NmUV+uUs7io/CblRhupxUtfelly
bqIpHWm2lznSkj++NkDiHpG+5PcaBNi+9NCioB+kbBxFsKyfZF3sa92wizXCnLKDiGA+JCkZdfs4
r8TFYtWcn/yKEE7YSfJ0henE8K9D80hDa2auC7AvK5IiwAlHdDq7vfH8ySq9/yKp/72xjhGKhcG/
Huvo1/7b7uP6Bb+PdMr8TbiS2c3/y+JDeb+R0MAnbFEaLi2mvf8z0Dn2Yg4UMM9wDi57D+aw3xcf
Dmxqb1mlABDynWVG/E8GOmDyf118mExyrmN7LGWUiU3w2j78Jzg1UIu2L2RM70idjzdGoqkISq30
cbTd9AsoxnwEP8ZaHnc8K/r0uq2/7u2vK/xAauPCWpPFPtvc/uLYbfCazqg2N/XiAYha4q/H8rqk
DwpkvTVQfxwDIsAvRNH26+S2w0MHFhmj9pRnFAAlfvbVL96Dvu781wiMIM+LqzmhvRoVisWzwAr+
GC0uhn7xMyRXa4N3tTnAF/G+YMVmPwtMECElCXeJGnuKLWrnER8HZomur4Jf7eKgCI3+nJKzYQFd
xMn7vDgtHKgV3yA1gYSfdPQLTjB2DFpfAB43o7xQAsEhb5xsjYATjudZNgIQDQDYXzI3jIeySAjw
yD4P73rDCo7e1QoSYrLAeVnazq0VJWmyNtGBsCEMZHxmqocPmRfoLWDR6F1MNkRV28/9vZYuFhQ8
jNnTJGixQgjGttHB0IiHLNwDc/RPLof8vVmOlb2Z89x7yqOQmhgOf5lcTeAU6EiguAHbUIp4vSmc
Un1NVBBVmCUbSeQ36/GdqaZdW0Fan7ogXQ7PgqomTIFwG+tR3TS0v10NowUgisq/o/iGxkL6frrH
Xub1IZyi8pAapma5FPjtWsV5Vq4dmmaf6mxoT0L62EOskRdHZTBejarI7gV5F5Nqgzm559y8cEAI
mb1lHdOr1zmtj6eyxOkezdO4tCYgLDCFBS2NKUOyzeDw35MNZN89xvgwCA0S5BpGssJmrNtTC9Io
WnnRGF78tvpFE9oEK6ed63hjADX+RaVGxtNtmLOBw+fcfhYNavIh4DT9CkQlOfZ2UW9nNSVLVZnX
f1RCsSsaGjb+mAx2irOqZJNU2ztRKh5+I8Xa93Orw+S1NiEc9w8zha9QIcWM728vRR8/DpOMLmSQ
J5F98e5ag7OmLy7mtR2dgiDQrTk3Uwkv25N5cBdqMqq5KMkUOG1PkmTwkNWF9RL6/B3gQTfURz85
egy3Q4Fzft0K0ReHoBALvRb7BUZHb92jJp3wJaU7qi9yLm+qgaeS8GeYDitZsIF3FMFhbVb5um5F
sEsiwC0GswZcUQVNL7TzTZaKG2YgYjmmkKuxdB6xqh+ywXRv58oJ1pPZYNgyi+mA15TXvaOihvw0
8/Wm8Bs+gU5Rm3cGFldvo3VnM5IHBOOgRZ6svMm3Mc9/SujUcNtRcbQZCN3vaxc3G5Htub7xdN2d
iKHlj5MoHKYFUD57LynaR0PphzniwkyZp2fffhEGwfbMT7/8pnQ2iUczVhkn+tnorOwuG0a51gUG
hHh0xRO1T9y1fEJSrJtwxZkeDkISVdEqGUJ/jceLxFOXXkjGvSqn4ZhOYdfKKO1D0oaPHuFQ+NEi
WQeAWddJbPbuirWif2CoIs+ZesurXQ7Ppk2fpIlV8ihLZ95amUcA10qsR4/+rg23J06VTuMeCXDn
Ww9MxbgKHd2dXfSrbT3ChpkI93yzM8d5k7mbbIAnZfiAI1ZeXSufWZ13N9XgZSM3Kc09BfUZI1fs
BsanSXsIIkwazvcmQzKOvjC5oF1lP1MyRodydpxDZyholsJQI4vCcNwF1tyt28IEtaXp7iAdVd/l
HZRy2eSLs8P6MD1WVaRc+90YUDnF6N5uiWqDsrZ5UR6oaGETPqO4kMPMeLUtO+FCRVtXnzFlq7zm
do91MB7bcR2x7buNMUfeJ9on62O6kHKLdGa/ZJlb06+AJTmyY2D18zeWTP4lakPMVCFv/1sCtsJy
O1Ks6Vjci74D05WF5jNIguyXnpz2XYrQeZL1WDzUNTWnE9bXXUb2/9zPrX/EqwrQCkwTI6lvZdx0
o7h7ih2beH2k7Q9b85G27Xq4xZ5XnH1RaVCSrrjX2qVvlIGKq2qYnphzoD/lhoipMlMsXNjB3TKf
BwczcpN1n2iIPnSc74IsvBeKhqEYnj0R/076QG19yWxshxvY1WzAOfPPJzOrol2OE4DURxa8RIQX
oxVlSvo7qj79RrPRx7cWKs0BFHHNrC/GH3nbpesZUM+z3dt4oYJEIsplcctZv9YvdThYtzN+m1uk
BSCymWcmfN7q6NH1OvEEfMOi4SCp6Huosf/C0I2+VXWlYUh74yWCLReuuDHVB57o40dEc9SzHSFf
rjpoJXhwIamZFlJcwqfyRNHKQ9sBn2Xtaou2fTNrb9lZTGymUvNtopyiQA2VTfzNYcUDdL0tvY4n
UWoSUp3LiNhjQfB52wloApPdj1D0zXH+8tve2wbpxHazibkFR7bD4qpphmAVRlO3H8z8eRhHSqJR
OCm4YPDlrcw2lNZkD/ZiEHALeepCo9rUdMP893z8b52PUd7N/6c96IxvYvlPVcV/3nz8/nV/bD78
34QJ2UeA47GX/Qbf8nePEDka74rmXPYhfyw9+Mc/zEAcsFmKiCWDpSxPuv5/cib2fA7ef+E+As9U
1BL6rDNsBe6KH+TPhS0xFGk3pX3vyOA5nxn8551haSIEc175G7eNzENbuyQsLdFioxE1ECpSdwuD
3SmnF1yiPJPwQ9KBXaZkS6HQLQ/dNLDGSxNTo0pYBnxulTYIrzqJu/kmiOXUbQtdWVsumPlMRts8
8FMC/pkiZ0zv+qjof0qypN2aBsR510SEBVYJR/vHmjoqoLnBuPeHgdIuyc9b4Y/cy94JTqU7AnT0
irGAY+9QTckwTw+mKrBmmyz3i86wjxP9zIIDk2MU1SEjl9rh+gjmjukUZVXQD2z68qsP7dDbDYrC
3dclXhFv8y4cWc6mkeG+R6bi+LJSA+5N6nzt1LfxVNTVcKlZRkfk9v0hhKFI+eiuTKEPPQ6h6e2I
zeYIrjGTr78jKdSaG8KitntkV8P/MxSRkm9jk1bF3qtNwvNGShjdoxeYShWhZbihn3m2fazH7Adi
avy8wMQMWxfhj3yewvtewh4tzRmFUwPoqFYirP031rytsaVNh5sXJOR9582bln9blWbffLpJ3d9J
PzExYpihzfHcFg9zbJWbIQh6KtMeWLple04v5lmg++x9tauanqhGn3k1VagIfE5dXeoIm4TbVhx1
W+hna2iawUOPz/slhUXwZqIU4NqFS2K7XUkYPXV/Lny3R1/Dqa7VWJNZNdQuoqIdbKSy3xNkU3LM
EaRoCQWPTTclAkF2sITIHqMsSR9A1EOKl0aIh3io94YY2IGXrDbUxAqn6bFAK6V/uCWlpnkayc2I
IeWYhl6+NQc6gKSZ6a2GHQIOKM5eyp6DQ0391x4Qo/r0Qu78qyZokktPVc9H2AvglWM1mXdq8nGF
tYkwgCVzPkKfXIo6dYX9qq7nV9vKnhOjws/hhRXGXyf9XFShVw/iC4d3IjNBFjhHuKf9yqsJeDY2
9u1A+x/zCCddkUCYVn0Uth/NrLfJHDcHEQ3OKq2Gm96hrzeDGrOz+5mNGkS38tCETnos2cCcKaYU
7yONcXdCFjwrrIGNQpJmR3y3ak0pvH7WjFX3Nhj9AyqnfTNQLH6XIegdCB27DxXoB5ClVYLzN0re
eUeBio+dfdOVc3bg6UI77exkn1QyesEC/JenuLHnS+22/W3eUvyXx4T5VyDJ5eOUtDkucSBeO8Me
47NPAgW7FQfQ1cAlccjGBpbX0tN0KrzQvu/8Tt9iEIy/sQ8ZyRFMAw536rjPrKjq5y7tBjgn0Ivo
90GnG2P1XjpT8tr0XnvTuiBkt2MnkxMy12ztRB6xG+OMciSZPezb2SQrBeJ619S9+wuTQU2EzJu+
jYlF37MyjnRG5MfWDc4ZevOGelpzNXBM3YoiPFqqupnchbGlbLZRTvcFb5xtFI3aBzNkcsORTXJM
UCHTxIXcWZE5bubRq39QYdLdmPUQ7zJnikGHs7hISre+A0c/Hcqmgx07DdNbByec/JnoyfTEwT0H
2u7bLCexhv+ab7hO2k1JDOgwZDjlkZmJuuRdyeIhbrI9bztXizHUOyXT6ss2vHZP0Tfq7xiQ7gfc
gb88b9oLA1phkbSZKESy0Il97Vq/AGiy6WPqpALdpOxVWVQkj2l/joL8UvWUDlilFb5Z8KHog1f1
brQnqjXMKTbP8PXNs2pTdWfAnXqYxh40C+YddVuWgja7bLzPIL9nuL35rHR0F21mR1H5FwwtYCRS
4CxdqckMfQ+abWcX566mhkPa3GqKrLgxPBdSSu2IJ+AErrU2W4MYBNUHn1EyjA2/tN+w0dFJctCT
rn+k2ExGk1ZMniVILzAQwKIScs84p+5r9M5n0RCeCmUr76x2AjPZ1ZC2YLvUL7ro1N0I3+Lc68r4
oI8ZgI4Qw2MWl3QrcPXI22IYpq+J5uAJa2ztHorCHU6omf0+0KK/69vGPlmZVez8uK5fB9fVl9Fl
QJycft7b8Rg98GSr3j3VlT/8tpC/pjhts5XHSE3Bevg1pGMCVWZWHJCr3QAz+GZi5b+hTrldGyU/
JyBfbRx94vDABXTGzJ77gs2QNbDg8GYjOWWRUzPeF+22lCxufTcn5+p6SQr0WGCjUX39jYCN522d
Msx/2GHo7wtyS2fkKv+m92E04WJqEJ78Aw1sFuWhFs83SgLb7K51THWf+Lk+p2Jqt52vy1NdGu0Z
oJvHEJMSJcskAySe1G++43qU9yjsB+BkoG9oe+geKlSiW7Tv6adpd0SsVBfzuFa8xjfIKMZzFLne
e42qsB9To3TYIFKkuty0K7JGM3iR1vTLe5mCao7NoOC2RPdV6mcTtl3wH3vZltfPBNtfUjbYrhbY
/3ospf+RmpTemLH94XS6ZCVfuE9+iL0TpcjG9aQcboOTdZnq2QTYWpyXN/BUE8ynKw3/F+rZRiW1
de78NiFOUNqrJgL+U5IseJEc2rcjmdVdTURubzC6QxbwgGt4i4cwBdvNVF1RjWHqB0lH1GcbNchE
7J7Q6oZePQmaXXfsKS3ANI14doMkcta5UTkXAiD021r9qB6ysKDyLeIhO5j2rR80ZBfBFpvnGqBI
C1n7pFrLB9pi1D+jDovfypgGAE5tTd2qQXWsBvWEaj/pC1yg6rI4cA8JpmS2/m6xnt2YMMswq3kf
iEZ+4yxgPY94opmFUel++bnRvee4H3dBWr3BEyKxm6gH9vI64fczMRtyTtEHi1se8a42iU5D1RhH
j8rLeE0ZIaYUadTzZ0wQFxQIROOT1QEfKXm8TUCx+Wg6muaz1L0EnE13IuZh3XkENXYDUl6ysaEv
UyTMTfjODrt6o+vmtTCb/L4fehZ6wWw6e553xQ7na7rJWqrMjVjIg1Vm/r0UcuSpION3DmieXhtk
nyk2Cw5dlQRwalKWfgQ2RHqE740Nl3qWy1BW0OsaZ8SAKs2S42uvpy3j9PDoNTgthhmV1jOn4p6i
4YHrxPYaPhxKfnHwjbaOk1rY1rmt+NJaYJGcVKm4sczhqccv8WKmZfZC/6a/c0I9O1jqamhPaatu
5tTjtEKA8WjCi4ThYrK3RATiCbby++AYdz2lxGNoJ6ekXRb9cS/ijiMmlI28tkL9085JoSpaittJ
+NXKrv1b0nQ4XVtgvlj56gfP0PbZcZrpTtWN2Cicj+s2rMdTVAzzNuTg/zYTdUkc7zn04mHTWYRT
Y1fwWzqnPJXieyzhMzXYbtZ14FFDLXMPXA6EOYpMKNeA2rapO0NvK3v+YGX0I5bGg1/Rc6Mimhyz
WcD5oId7TZ/psDdtw1mnuOZHRoSbOBPwoZLwhbcFrz7l6BS5YySwMw43RhbjDI9ZJ7rOu1jKy8Ye
mGaYptkmTX3EvzzjhYENDlFyqpBjbJK9kvI1apLsXdH5O5g/08mP+/tocqxXuylA2/gjhkrTo+xH
SMsCejfOyGX0sszlhFLn5HuJPZ5oa2K/T4Y17pOYxmE8DHsVuPIehEq6Jimangs+fh+Glv/D3pl1
t42c0fYXIQvz8MqZlKjBGiz7BUtS25inQmGqX393sTu5tjqxb+5zHpJ0r9gECYJA1XfO2WdrB178
WAHdPrRGvDDJ7s0zBvJsM5Lgp5lE8JgjlnHM2iDcLT2VyXB/PIJ0eLoI/yU3tGDzZC/y5dYz+XAo
B9tMyYp9At1Fa9Ke/eoHVeffuMx0RcMPNBKXhjvbc5yLkIP84uiN4w9iSRq7S5kNYXbMq55tnTEH
8UmokLs07Tr+gwuF9b1lLcV4YjCLP02VP5nxfjTfsb/928Fh1dom+CDHt6IPB1dZLfxFtdnRmhvx
rnJRX6N7prdhERWffv05P9r8+JzEYfiP3v1C0/1wqKzLcn9OKw7VMvlibhZCoamXpPn26+NYeif9
4YQ6bsCM2SJra/kfOzGKhpp3UQTJEVDOskuJLh79Yba3ZZ3Ju04URXQ9RqmZ8aVXr22QsKOeAOfd
0mquN9dxyrv79Vv6+1cc2BFTI/Q6IB+o4D9/xYMpw1SyyzgyNVRnsxJ0POW01q/IfVPXbCapeCeN
w/cMtfZ0Ofb/ICy/tc0Szfvha/obhOUK88TrzwgWTBD8lX8qrO4/vBAQLfZPTztkLVTOv0ZHlmn/
w/RcG7nUDbHPes6/JkgalPLPCRLIFVgsfOU2TR+W71r/zQSJbNrP1zWqakQyJnQs33NC2/c/+GS7
WIbcnmf/qrLbkHIHP7BoZrUIJHfroTdaiU+BRCc3sqJymvimqRckHOGZBoECJbk+H0rInXR/9L0P
hGlrqFm48SGMmYhidxwBWwVdqdh2pjCvg10lwARMN5Jq7BTXlx1wB6XoD0zdTvZl5V+Pbte/F7Qa
UIUVkNO2jQBfqx+w/YIquOu7ZNPaankwQqWsayUpclx3kVWT4tSIX7W3LUGtcD1bpbfOe6xDq0Aw
9DuUWFW7Ozy2xYPo4uhLXyqHVQGijcWQdszbK54ZKTmzJXoxHFKoHGLx1XbGxprt8RaZNTvautrS
uhdqQD1rXBJcGyNqpq+Q1lAssLrvWOIDVRMp1ol8tIGpNk5qhPBNDZrSVFUec5CjX/3e617s3iFF
ZjVZ9N5E4Xs5LzehKXIwCQUtyvxXfB4H37nNPKodqAWytjJ3ovVMXIk/40Td/ZDX6bQ2l8XcyImy
xRUiLk0aSK+M1N3YX1aT5Y2H2lDV3UCu+pmbJfFcsdBpwOb0PsL+eEJY0UE1qsoxTzLwPzCeyf7g
evDu8wIc85aJoXELdRJ2jOeLQ9/MFmkvWT+mKkDCDQcW0KSl1yMANfTUUNpn1xvtz0ZT9vS1dbZz
27jJsKEbg37HAJjHmFnqqpQeyeRscOldsOtha+hp+gRue+dMtPWwT54BKcad+mosVcuGrDT2kNPU
0U1t9Y6RLDjid24flLnEN4PRNdcNHQ7V3lXGcjsPyh8t6I+jK23aMv75v8SB3DE9G56Gw60zk+Qz
TXxj5NbilLdYUusTkZ+pbDaBjLs82gHLIW9hgYRjKURtpdqaKVSG9//dUf+fAruRHXKj+8+Oletm
oAn5Y2T3z7/1f+fx3Altcm7On0YTHoX/nMe7cPgD2GxUTFmOje/iXzdVx/mHaYc2BPsQY0vEav5f
N1k7/EcYEZDA7AKDATPvf3WTdT4sUiwLSxq2Faw1ZBsCfA4/P6mzRUwMhyxx9LBahZs8N6xPJpU1
FApm7a7p8hDWJ5PXt94I4scgjSCHVnV8MkQGUErQKxuUgXXdsKbdUy85ahdkSYwJh/lj2Fb4XdMW
bg9bt2htkRa6tWpj+JYLgr9zmpTPro3wyZAhY3vELaUxXViRFPeO9E0js1uJKRivVYY64JzzH4Z6
mH/DhvvwlOEMuC5hB55uoAhRTT4s03IsHEQr2vaIOXq+w0FCTcwyRGtbSv25eN8/XCL/Zvn7YQV6
OR7PNYp2eZoyWdFrpx+Wv7bBOIBtRHucDOGs5qR805r4Oos5B78+0oc4tj5S4NgYQ6geIAzzcaGt
EBUVftQS8xFpBRvDId5n6LRQ+7MH2Kfufknz+NOvD/pvPh5L0YCECxdTCHbw54+XmzY5SPzSx8HX
c3lDx856TFPeZpg98Pf//dE8F/u/a4UABDU17seTmUThlNVVDujanDx2RaJSO1B/+EiGMnr89bEs
vd74YZ2tzydIVg4SOFDgcKL9fLAZZnBKP0N27NK5xICRkj7ZdF3VbEJhYQ6inOF2IIByPfUFVVZl
INstTeS/2z/9/QxDoWNR7ZrIdQFj5J/fRolcs1QDHuduoD9ngzW1p1M7jh8jn+n+b07w368hz7S0
fzv0cMqxAvz5YIJohyOFn0NsUeq+CUW/kQa/YLgj9EEtfYaZIqgpIv7Ncf/dhwwoIURY8AlxmR/u
S0WSM+Hx2/yI/DJiI+fbnJxhmlZ1xgz411/sh2PpDSlem4jkF18v6umHY7mZMVljGrFHJoFC5HIJ
AK6aYrlKqDt++vWx9Gv9cA1djuVRZuFSMmi6nvXhy8sriaset/FRLWqyNg3+1lOZOeNf4cH/uM/9
4Ej88ziswiO2g/pytX/+3ga/7IXfzBmcc2/M8d/igF8xt8IbMTreQ5plFRls4tzwaIk80YxdJen5
15/1w7Wj3wOOLm50wBnpj/p47RAnKNCAJe9h7FkYWxScrxJlJOfYWapTk4QEMHxn+c39/HIKP5xi
m1sQqFaQkeyIP3ydY+LjR44DKLRQzD6L3K9OvuMuNy3r0b1wWmrDpdEwJZuWGX0vnoZlPE5ou39g
eOzEe4s38USJPTFnvXeI4SGdYpUb978+O//ufaIQsTQIWB0AqPzw0yo8J55UYBgH0wn8t2UZXLEe
qSLkK6JeyWdhTGhgteRGwBS0mYozvGomCA5NvcehaNwr8DzxEbKDc6OnjcGOCowmh6YTBeP+1+/1
71dtyMDEYW8Hh9P/207MRCAlGz9l8P9NRIICiFCB277/XRvm33+JMDz5ypgY6LnBx2djZjA4io0+
wyrcqPsoU4wM6qLxrlirew+//kwfb+dcnqEJINTm6eghNH9sGlqQp3rGrtzOac1GI4rHDZahYQ1P
oMDBhbrazvSFWMMcfDGqOtkzW5W/ObHWnz6Iny9XZoNmYAJN4YsOP0YuS9EaNr+M+BAMk1iOQWlz
M5XRzDA/GVp1z3bPfPPSGOYzSHL2Qm2aJ/wzWLcVvbveFQXU8SkahuUO45Q9MO/MW7Hu6P6hWaKo
1LlMeyzBYJ0/qdKJv48E75+ZRakzjmCGjYxmfe3vKjASht7VKExuuHiy7E+XeZyftjg1gAVcpwy+
hw09RQYVHpO6X5LYGVYI77SaCVO+lvFivimDZRybc+Ap0VzH36vQ8NpTXXW43Go8wwfAH4zgc3z5
NBcEQq8RGkhuq7qj4S2FnfZeD5XzNDFQpXs1HiuqIcDefS9H6U6bSkISADedp2d4FxVl79xaLDFm
b0PKzbvpE+87WcjQBvvAshEpwqQ1aMqiZED38N395Joshqgs7/8IKZXb1nkXfAm7SYSfMCJyvfHr
TygWpFuPbBviAvzKnnun2Q/BFwWVYIP2l5wD/Xd7ohmgXjy6Crps6jGDsg18jBpnOfOcKZ+7bplu
L6c39idJm2Rq3rcOdgZ4/hTLHWMr8VH0gBaeCzhXdESoNCcbeblbQU+8ElJxhwqt2fhaNwVXZGPO
FqWIpUU3bUb54mqBSN+vhWmmj1QjuJ8HYdIAZCdmfacxZ9r5x+ug6KRnYGp0sndB9ibMiFKlWIgl
geoclWrFxMd7gCDiPIX1KOyVYXNuK8fO3sqkQu7GCfpKMIo6eX409L/FWaXuvYlo1loWYr4zx26m
hI/d6yZwrewrLXvcmkjpQ8w0IS86+jqsNIQ2HHCGrpc0lBkaNjr6xqoataPQnmspqHDtJNOCYSdm
67WsZD+q+8oziDprKOFmSHFCrHM+ALnFfFLItVxgWwgT7WuqZX8oh1y9lJNjEorxvR8GmmJuABQY
j8zOOWFm4i7nxGB4j6i3jRTRMoZC8y1aTLeD0WhBpKWuqLsMyY1G3CdMcY6mnqMT93XX2LKzja+n
7JZTq9OAm+bg6Bl8IoNto6fynZ7PL3pSDwwsuK1UsC/0FL+rMReZerIf6hk/5hAs50z9sTA6G1Mr
AbbWBCytDkRaJ4Anh2TAWbWfI2SETOsJuYWRRSsMmN4bilRQHVJjAL+hlQjKsRBotTpBW0EJ0w7F
wtbahUTEEKSkzzBpbgX6zIrRybwZtebBA8fZeV325FNQul20MlIikZhD4a1brZoUUUUhvFZSUuwV
DEpQV7Io/dQjt4Ble221/pIbFeXyPs5iW6szhhm+dJr6wCioLdfLTL8naFP7a4Wwg8/Igmec3aRa
86Fn4nEc46umDpIXyfhsm7oLClFZcQN29RqpspcbP3OcM3CR7t7Kyv5kaJ1JKf+6CLoF7cn9S4ri
JoIwhXu8PSxWA0KzjscYfqlWsSx8ZbSwYhW4HrySN9SULorXuNjqyVOus5unktYVOdrRlbSs7paF
kptuJl9HvTH0PAlQe0+E7KaH5aKyNT2NZCuq6pdzEShHg/CCnVvQ6pZXUNPm0qflgzpfDsoq+iwS
81PoTdOnYFqWraOGYaufPzieLxJg1nbVXS+JsQX80sojIXuWAnYBFFQgISYFWmJd1MiK/kVhdOsJ
k3PMEyFIouDQ5mx9GFcVm0rLkzhh3D26L5qlaO3qtjflc1AqWqWIht+4F5UzgUmVb+RF/SSFj9da
S6K1FkdNsIU7PxiSzzJPpisHDVVqMTWngQpMD3VDX518pkDCuyivoxZh60ikJ4y+KLO2FmnVWHFh
5qwd2CKUxn25iGBbLYI+BARes8KQP7h1+F3ipiCvUFv2o115wef5og+bWiqmkYzcQjOwHqMH8NAq
hYfC6HwgxsjM9L1SraylZ3bQ0SGaLfTo1hrEtxY7ybad8uXUSeccaAE7umjZbmRdk3ykulML3UNQ
Inlf1O+YLlc2/1oTt7Q8bmS0O1myjE58qUCGPCIvPIRR1GmBc9/ni8wOiOo4d3W/CRs6E5CCiLRq
XX6JE28/abHe17I9uCb3qQCqdZfI3oHaY+XHOEfo5wxmGwf4YTfG1n7UdgAjqs8+44N1XEX2XdKV
1Hx2gXMdaSOBaKk4jL3O2lTh1OxL7TcoFd6uQYMaudF067HXxoTwYlIotF8hxZOD7DQRZk76GEgi
ZoSbQXscTO12YAjf+Kv2YoJYLoaILB/LfVnUwRev8BniaOcEhu2woZnCLdFdsVZItuPXxIcGBuHa
eeFcXBgQGHimu9EkdJbOu2HHzliZmSobAKs5ldrSIUfZnqe8Ku9a35O3YT/PB6fr02idYQiptDNk
0h4R0BjhVaN9I/nAbNdNxuqtwGJI31QbdZ9dokQ7X7tOoosBpdVeFOg8zJIo2XsO+vZrxUtvRdcQ
eI08RdNLH6vx1cTdBFxKu1ySVhteQu196dKabogcOBlVRdnabOBHeEO2LSr7fTIimseQ1ojvRE6/
rZNkORM4b94Cqx5Pas7J50Y8A4kMqv2i/ThExeWdZY79Wy4K7tldyVODm4AoEonliqod70maQx30
74TbQnqZ3HpOv6cGYCqZ9WXKD1vWbJOk8b3z0/o8e619k03e8ARBenxzRRZ+SYYI3qgmoMEKpZvL
47FH+Cuo1kxE6oPhu8sJQgB098ofPy8SY72JSZTszgi3Le901n4qrDWrKBAd9hJsZNkx1bC7mHxU
OTu8Kzkf3Do3z+6UlZhMJp4ZhK+Xal0Ogw+dvWjSYUV/2nywsFydLAGzbSNdu0l5bNGoEjq5TZGg
ZxO5imYeIxbToVUBIg/Sb6+Mx6yMTMRnGiZaHgp7x2zlqVXZ8N6yN9J5XvqQ6R383okw+xrb+lJm
ooTCHbQ2ZgBbzAffdOLnxbOdV8Nuje82sJJrOsOTR69WOVWgvOzsztGTVWfjyh488TVu3YzlpBmt
YUY8sTDG9BP7ENmK7pPvPCdQBiBec3vFSslFVT2bXm2uTGrGgnEuVnlQqzW61Y5ZPk0kNUZ/UjDV
amZxsgmClHKNWhDQYI+N/95t1tGcvRWlndZrg30yMDbZ8KhMDmga9m7wp2+glqM9e3l33RFz3RVk
GtdF5Z/svqLMFN/FqvKGHQXWyZqMhbEJYi5nM58tbIMV5TMW8TdeOG2GcG8vXbGiprjcAwicHzqf
Bj08m8k5r8fvRkswtlOUYfrjaJ/wBJjbnmkWPsulPEQm4wF7HomCtWLYt6k03wpJGoY9Pk8dFkIn
cG8uWMWsoxVdEraSc35dWPO+oC2Meuh0XrOp9tF75tsJkA4c6tk/eIISKbMacWh1LXUuIWYjloJ3
s9Xj6C2xJYWy/yaF0Wxbo1F7y880vzD6Khaj2omlpUa4ZXagiOqC3qMtwXjNfHeHcr2wToluILyd
KqP7MlXqdijiEzmIp1bEZ265DIxIb1z5Qn3Pu+QZ9/unwK73LatpKPZUlZqZrtBmSBlIemQ9vMpK
aDnIsLynRveTmo39NkcWCysj4Saf2sfSFxIfo7nLhxZmRjAR5PHfq5GqNLtiqr3yDHYEyTRgsnTU
+4xD0M/pi++CMpvWS7Qkn03UHGp3RIiXUJDWXpaFSFbm7C21HbvsZR5n0Mkyvfa6JzMch8cu7KJt
2mcPgZOkh2CKijVGneHFsEW4nen5OYzsYa6HQUCSpc+Rn/linjwnC1783q2JQHc+HYPpJI5Z5zMe
nXK9nQiidN43JJe2cF7x30PJUdeAwA2xS6v5k0dvwR9E6eA8G23JQGdVRH1o7m1tCLyC10AnKeSu
cb4rbaFfz+6K/JXEpz8xuIBudEzIIEUAI4pWrJhqujm1QfRo7GjzImdYsB46BM4QGDeSHFa26TE/
AkSPGJr6/cSWkxZebCA2Je5JEX/vY58fIEdFYvDIGQqWImykNnbYsC1KuOwHmqtj2gMSrWmQiIy/
DAkbhBhT2A7+sQeXTs03Hc+457CLl7NB0+MarqWxlUvnmze54WXjVkYL244h4LY09blDW7renVCb
O37LlT3d5v4CVtciImAlojilxRR/SSqDIXfiBtYnq/coDfcEOxGYAeYbnZS+h8941FveSDbLOvXa
npKPkaVDafjmvrUccWRtz0vTO2eAVGSDDlAAKNTFVGbCN/3ql5W9yQTLv5WbtneegHOK5fYI6pyS
dB75R7voeZD2TnxyUo+hADLyORwCZgRaqbkcb2xdY7vAOjnGvoNmQxvk3gzc6uXyR6gwBcjnY8Np
gjzaB56nDrZTtK99RVHJehY2U4LQmW4nxbLHYLOJ1qNq/yEqOJkoyx4FvLLbXQbFdOQio8xNuBkK
5sYl7m3ad7I02hsRb7FKp+LkK0kkofL6z00m+QBZzityH1H3PYOXOw+T1ks1mHzrdWHynrHlHoVX
z3fFzHpXEXI4qGJQZ8zzi6Syls/l0rPy2Hps+7oxbZu1t+TdnqUae/thKAOxGYt4KuiGYyrC8JKb
AV1ZECEwDTTu6HXHIjariuvfVMZ11CTtK8O/bG8WORPFUF1FQvQESstIMpLBpACLOVHNToLRp+m9
k+aNZ03eVZMrFDLlMbyKVXG6XHdGRmBkzPkGHAXwkM4RdZ/i3WKbRIsc7y8lVG2AO2Aowjbrvhz0
OSkHVDaLf+W7mm+aYOS0MaRc6+rPs11b9R4ungSuh9cmoE/hlkRuuGnwfO98lysAVy2vHY36Bcvc
f8A9aFCaMoYbNG/m+QHRgbkOzJfK5K/AzBDHoNb/byM5W5Y/c8FaTrCcR15oC5Io8ujbM8yXlBJV
OqEwaO+znus+NVheW1Qe8ovUG34a3eLvynIZKuVcTY7iRSnhaF4ZJdIxz+N8fJI2gn1kTfFpTOPm
NcbbTidEyk/HSPkJu86ANjnJ+BS3VvNaBD2hg242HDjCY2kSWytj6xObAz5hDdRMN78lBStgAjr7
qM7sa/Yt4rOM9OmtiMmchobTNPaN/WkqJCRY/YO1+yL9oyKY9AqHnkPPQz+eSrnER8nIlZaQ0Ohf
icHA42YiJzv+XiRoAuTm+zZ4/bhOMZKuWtm+12YYkd2OyZ2PWJtMybcjZcyPfeYXGA8kJXpKGPdS
jHKbNP5ydhiBn9tqjL+ICfraWvnKuioT27qtHT/GR+nwziU7H29TczvExOgx/EAWJUSlr4IJb8y1
13qMFLD10BcbgqMiXDBwlQTKfMPX2RI3DQ2qLtKW33QjvHjTsDuFWcX9MXI5U9AljUdtf/4exC0f
OJL6GhQmNZKB18anjFafmHXAog5GMISbIAww3IZ+On4LffbJpGSs+aWncvDrPIaoUD0LcsEotU22
KcsKnoxw76+tfqxv0kkOj5k5hX+0RKu+Z80M785Ly4Vya55MbkbSYPGCBc862erjGHXxl9z38Af2
gtDzJmgYcG/KNmuW7WUk/D/r2O+sY1GobVz/2ehwfs3qbz+GDtF19N/4y+TgY/xyfErwHFv3dHkR
+sFfJofAAkzO8wN0ooUZUCPL/9ndReMXtkge0DAzQgdH5r88DpA7cEVgRENGjhAEsD984Cv+irf4
UVRATWDDzOugRcFb9D/oQQtGRUcu2kEQwx7aesuZeOwPZ+P3mj5aHiYPj7YWxBzwkBfi4w+aPhKS
XhxG6jDGDt0KIa54KpZ9Tum/zvn/x1H0B/3hKOT959lLOUpQf+2Nr838TXq/sQz8/Vz9/EE+yJNB
1rhs3TnEoO4D837JNp16+/WnsMyL8eBHySMMyYW6iDw2V4ZlfTSd9KUBq3zsxMEzavHeIP9OW24I
9pZ1rTp4MbB2bGTcPcuBR3RvDru5d+YtbAFrTwho2mPvF892qhyLQhOiAUIG97ZXjd6Gteh0HQk/
Y3cgzI0j55ESqTh+gNqk45PVkD8SBJghHAX5Ve+PjNcbhgVhi/M57MG0W+NhoCqLKBIZLR5o/qYw
gvRctu0C6HtoVn4mGjYUA8sBswyuTPiY6ENwIFapt6RnszN87t8l7D+TwSihTqjISTXMcLDpAgLS
OFwP1LM8UcNQbtI2pb006N59uwrQGisSHUY3bvpAYRaz+2v8/fJprhf3fsK2uDeYWW0bR+Qsc4AF
lIPl7voixAk5t9Y5ZIe/pTp5Xs3s4z45AT5ulwfCdaDyZduo0Cb8R23QOYbQf2gYDqyTZkjv43yc
3iMJg5rgH5W6fgzlIRhhWRqZ+jbVfvyStjg5NvR/qyfESc/ZTMr6JsRslGtkNPnd6Fx65ua8lM+R
nYUpNgzp3o+jyQvpE4yL49ywTZcrdBmo9IvnA7KLJe04zDlWmS5rjsmVw1ShFZaRjQxgZuXGTZ64
32QPR2ta5PBHruYnV9nfIjg1hBGBK7iDkb1Ikk1Hc2HwS2ams/b15H7TK+JolU6dOuQdbMoccW9m
20DZ12DyetXM+8jnoDhVkdc/ZzoATIFscFWFQ8oTeYq3jifAecLQAshAEXFSO+MmEq3YwQE09wAY
FUMhkpjriM7ebUg/CwvxMkxOHkP7A5spDmArf911udzT3Vccci8fH4pGDQ8SuAB7zajnwgAaTfQG
IhmFrsUJWRteM3ms7YhyfBtGnM5VR4v2pmKWu7G5d97IKcrzY45Ms2tLjIeU8WQ0yw2C1RAAxwRx
LjMf8noo5hU0cO/WLq18nyaJubdcEb/FUHFA59hGfGNPETNmQqzBsHKtmqooBn23RIPtzZKQ5YM1
5J6WVnTXnaE3N5Uaj37U+nex4Rh7YHIOyb8quZ5cj5rbjvURtD+Qad5oor4wgDh2ghTaMMzQIXDW
xm8SBRLy6NTIlWMMxr5BDvru5kX4nfGWXPdgsa8ESfW3NDKtLTEcFxQ/JVFbo5dk1/Cjcj5iaBwb
S81/lGg1+bof53KbJmiVVm8th4q+i2uKX9xH9g5qGy8hwVEH7sQ+JL+790BZvoR2PAKP9NJ7s+rM
wwgmwt+4w8yyPshGBrVMOd+tAhROR3v2zeDM06twSBHWQxLdgpd0HtkEoCmB4CQd2lne1WQny50z
sjFMWhHe5ZmoX5fUm+7Fssx3c57Km5mA4bU1s5wGTuNdFS27MKvzxjVgBf+hBXy4kZhD4N0zqVvD
DOAAnaVvXqVNKY9QJsEX2PhFsCJl523Q/xsotZP53c18Wa3SskkfOjzDf3jK7w/UIvXEiap+z6WB
eEl5x65d2n4vmwm2f9+SHOOpAr7PdDsicj6UxbTp0kfFii9ZURPPa3pxSvwuwvKMpKhOvNvk0bYa
dVqKpbtCO1jWpRdn3Tr3ayqDvSqPjgQ/qKCHn4MimERHr4/YI7GXgEGhablpkYHX8alsXjMlZJsb
mXILCl4c/9xVpl247IDGGdsgHmKwrZQ/rym34jzMjZpXNruku7oU3RuoDcltbCzuSwAhdK+TpJXc
Bb5SnaW2zRgEB2jg5P5NNl82rpOry55parIyXFFQxua2aKw3oKoIjiVr9++kgMrnpYfZjmmIDa/e
Ytm178GFYm+Ea6RiGOUFeheMo5HWLLkdQ2IYW67hS4MGUWwr0cqMPiTaH5MVpjDjelhs1u5OqQdr
hew/B7PsN6x9+aOucIwtAeTlfNnO231if2IqzNLXTZvnMauqvYyGes+OPCagY5kQmTVfpmOMac56
sd8Mr4Tb5TEM/LAA3En7eBgX5gH8I/ndRYw3EUNndqspfBhhRdnZL6BuWgad1SvUsvnQMNu3VyHD
iKMAlE/hdjhWJ0hW7AUC2toHPSNXB1m3vGFz9tWBdnP/wSJR/XJRajNXT2Yudk6vDet9MPlsXlQ7
cFhgIvFpViF5SMGGFl6f8UjBHZYuY+arDx0c803AGGQonfSPy46w0LvVSvjeVQwhik0KJd/QcokW
d7ER7lmNiqPTGsXzFIHmreuOOUTnG1uPXgg0ECYLyWV+pB92fYQCYuQE9CafaY9jsXVqIuSYlJnS
nUN14atVdXQ6tlzgMCCLk+KKXmPiAsxDJulbzjP8iO5Lyr3w1TMXUnLnp0ZyK/MhotMQGcd3MY9m
AshCKBz/RbIglStSkjHFrXWy/Lnzs2NjvpOyUPfKMMdvYx0bT5VufVOS2P8mNPy/vqdCzvH3xeTN
zq4z7Uy3tW6YhxiPCeyWO9ilKAuljTXdm7Mv9dCH91EzUhcJEPqzMyzu51EY7ufca5cbnlT+Lu1S
Y7NkmbFhtsAMkTrSs0oM8Yn+rXprC9ID1NrMN5ezLj2U+aYPw1tbNzjUNcltQphXnkBD7Rqs9PWg
pnXDhbibqRW4CtBQtnWUy2O1SGfb0jHCuMikBRU673Ia2EffxqGVHJH8kV0u17IKLVw+hkuwn/3G
lYKpfxP0dbxFxkgA8MuRmgGvLm7NLq+OAB/8lwhyxF7GWOtoWuBhSAcuX7/CsFz0YEasjgFYMkUO
KbuFPb2nLD2WwPJQgCLgprAc7TaubwOhFNXtHvx+FO/lmSJSj5JaBRZNgdxh6EZoiqxSTu1MkN/S
rACW02H45Q4VM8RJAfEOJuaKop1vu6Dn0U1/G4wyMp2YelUVFBuyHjH9a6A3tjybxmMkkClXsdsj
gMmyttZ1UDePA0603cANhzUQgtCV5drytmNsyNjTH3FFM8BZJqq8yD9OO+y+xkIrT2089qbJDjus
RlbMLuS/cmQKaCY9P03pUXuvLt7McOyY+LcjUwirLp9NRq3bqmUy5USZ9XYxQ7gVArc7TeYbDRkM
UOaM5LHhas8QqvE2wx2KyoXfh4xZcPInd9mGchGA1GxGJc4yYpSpIh98pxxx8qxqehXvTR85BMBq
yewo5l8eXaNLyN4z2bkepAHxiz96lzsgV6nt6eJDT2PMPjMddYSd6gO7yPb6E90G6UxOMvLSGwt0
SL8esurBnguxRbuut6pNjT10Bkn7oLfYX5d6CXOeDd0D/CbMckVmXKGY3Q3tEhCvRIeYcuNb2JGF
sdz6hYQ4WVPaE6/5GMR5zYY7p5f0YheGYto2jGH2cYxuRJ2hvML8I7CHdWawZYWYIlR5QBTT5c5m
FrEuer96D2rjnZnf7Ux8ZmfPU6XXbd0RtC3JX5U9Tk2q1iI0ErL9lLNIY1xjSIVQgI6PDha+GDWu
d5I0Depc38UbaC8AIx0EBzOUaOxeS5VU0PJ5wSi7rKpsn9rEFomwpa29TpN1Qb/M1s9KnJ2NMw5k
afL0azKM3qEgdkQB7DCTJA9V89Dii1cglTFErSo7vUpzv72rIVW8GElRr3iqV4BtW8S4McAhZmGT
2ZRhWxyHcVEnO4uKPf02w8FIIeVvaLZ379xQqLs88cVDC/RsiwMgQP+bRbXxFUgAYFUa7JGm+5IW
pt3YFWzJzTI7gc1fGLBLmqmFqq4s2IDMdUsvEpupSZwJiWiYi+Kqr99Y3oMh8evwbEWDNNfC9pr7
scvJUtnNMN3FammOcmHKnBtpv5Mhlgi7qmjlK6DmgNgVfIsb0MFvLiiDaT3CNbx1LZnf155sdgOR
iC++YH21mq3UvlnCSH6Bth+cCgDbn+MlMGOwOIPzbOonpG9VLSPvMD3MdT1cpVnoEr/t5WfA8N4B
vNl0gvk5Xk3GUrxLNydon1p8uZSYx3dj0FZ/VD0EydG33FfElAYqNFD/k0US6FpIxuk+eQGGnSN0
BSb7xJEWQ7pPTh1UW/R9yBzUEqU3jbF8K8YgfLGbAJpBpOidTkq1w6yVr3OQHDD+IdGsRVqh2A7G
TJBuEdzJ8jI/0MVM97UfQBUpedqeFnYV2EgdRUArpL0cggAU5Eci0RQ7EbpLuMuvGNyEcHXQrQqr
/Syc3KEmkbkuqnHQQWNnZbxvIr96bIqquZaqtI9CoOCynq/wRwCXLtpwoJC5n4zqwHbJN74tssQx
MgHyswY/fJYGbVzsO8M9u5hpZRtZ/MQ0VF7zUCzvWCrmr7PlNE95V3Qv7UB79741PESqLO6yAkC+
7oahz8lmMyXre9expnp9mVEWwrdHCNlTfhrt4VsyhWh4jHeuZ2LHVw4r2/e6pQNmAc268Y3iRjUj
aP3eMcq9xHIE1i9vrouR4l/sk628QcVPbnIWQ8Ck/g97Z7YdN65k0S9iLRLg+JojNVizJVsvXPIg
zhM48+t709XVbaWyle3q1364dWvdumUkQQAMRMTZJ0uaretaNQ0/YGwaBaaQ/f8DHCBUR75p3qoD
G021tJ3PcbTpblLEFBsTccHjqBrJhwsxnVHkwW1TyfKb1KpnM2mGZ7qi7ueOfq6dQ951o5Fy3Sf1
zMleaRLsymK36zk4bdAfpu4sCESAUHDitKNO3819j90wKx5oeWnuI0SLWG1j77VKVYdWDTccH2eo
8BspaJxCOQlXltRwighH54GrDt8TOhSfgxzPpCr0nszRHC70yhB7/hRB03zd3pux+cPJXHXdl+2E
qiXosUGn+YV5m5JPHta/+145zBgIwj1OGRBWNI9JkYHz5PSR+RD3JbYPXcyGVR7og4KYaopwU7ew
dm1lJG64gzxyIKfXYzXb5zUtZqt2aO1tlRXBS+ml8zojMY7ptEyubIzg0JRr3GKEIrqFdFKvw34o
7grsHYhwtds8z1uQUFN+G8SafePUYHzsxBZXRtTLVyMESlkmQ7VVXRyeB7BSrwtrjC4zK7XuTTTq
BZ2MMzjcr0mBPDFKm33OcbvtKwk/vx312yDobCCfdBWXbVruJ4Dr9y0n7qobIbp7Xq/vVdY9hB2+
TqOj2+cyLKd9O6jnyCscPwkjvlgEghgHO5qfS6+/JJRzzgeTpo0mrFPi37J47dqkj6FRVN8kzb9f
G7ft6AII6TT9VupJol8YVRdcuEOQbMiWDCy2Rjx0QhunteYJy7uKMxWKdVnU9biSqqysXV2MM1ez
SFFen1T2UOTQF3Jr8vZRvHTzk8J6oA3y5zjSZKijZ6QeLRV4pOG7Y3FrsDKRrwmquCTVdBTMIGXO
8tgzFjCur9GYcs7+t6Bx2o85HTVrM4DIS1SYbUh3fG9ETCUX7SRtDnxfp2Hwu9F+cbiCjDhYW0q/
JYaCM+SQJtI61/huetlwYZaW3Nq1JJGSArcNA8PvPS14jWxp3aALFrfN6L3Wo6k9grFoPgvhqGhj
NWVNfUyNwaZxgbNqhVXudW/stiKuiw3yX4gYNCWfECosudS3WVAEfI5lo+bzDFcc6nhsnCGKHsKQ
P5jk73qNZFxclazJes99PD/Raf4us+suo3kGTfzgrgEBvk0eO6M1Eic5yp/KkCItfdKrOHfGbRZW
2ebjDO+xoZCb4RBnCQtd3YFOSm/sivSjwYNFbvgwJiafjKQ3PuktmN6PhzqUmOCoirIN2R6CdY8R
D/LVRgo2C4CO8gtVdJdp1qa+rcAnBSzeVR2O+R5M5/SnSXIGFYY0JHk4C/3GwaBWHCD8xuzQn1Jm
UdCLtrIVKTvupOaJ5zuU8SzPx4amhOEgFzTfoR04/Oeq0pSP47cMVlmgJRxubnKWCjKamKLVN9Vk
kEHM5uhTl43jifGXVXG4RoXEcBYl6lKjOVg1U2hWkZ6Gje/mGgn4gge06+Hzxy9xWQ+Hg0jBwlx0
bUgyxNulORp8LlpPKL9tSd06Q0QUEToyuMqEPvvzBPy470Drloog+eOhj60fKZAq6h7FG2Opaf1e
UvEsczTAK6klSTLRg2YBek2WRLCj6fgw0mtjgY7EV/njYY9tfWnqxOa8WfB8lL5+H1Y2nl06McM6
dZKdG3n/GRzw7Ic2q9ZzWL8fD3dsQyIURlsDdMVFa/x2uFDVukE/EMM1rfVQi3rP5R97FODhJ06Z
d6KaZcHikyZMbuAcNPrhhM7zf75Le+6G782vtTkF3Y+xZW1qOMail6DfxXZn/SXCptpvB1LxHz/u
sUWLobHt2KZEg/pu0ziyndECKPryQ/MWJiTZ/JAj9uNRjk0qr3ApX+kUPg/VtSaalM7MOXp+nQI9
DpNr/N1HSONgsD4e6tgDmTQOYH1AVh6R4tv3l44LhAzbJX8YapyUhvLZdsvn/9sYB4dabEEi4EMN
DlK02DGrvenmpxRvy8s/3OisPyy7WIqW825xeIk7KNEqvyJ2/RR2ujgXQDswXx7iL5HGCUOLkr7g
jvFVknT7IeA7daK933oSUTIlFPafR+ri4EQzrYr2wdIDuG8AH2rxAlsPRlpfZlpC50/lFZs/nVfG
w5MbrK6FFvtw79Vcq9wJ0Y+fFyMBij3dYuflnAgl3q9FSQ0d3C+pXUGj7MEG90Jot1hc1z6gaqzW
qjJeoym4dBJqGR8/zpGReAjXgqVmoGtyDpaJ14DNnSa39Dna6FrSmgtsqx8qlTx+PM6R12Q4ptAR
zC3R0S+r8d9q3XaVp9JTTunPsb5V2YvmZuskLZaGq795Qf+jUva956GLweJvQx2EK+So7EW5gVSo
90jcF2a4whf7b4tiJFl9MX+eLOIxzCYDtamxVdjoQFq+2lxZt+0s2m1C9XcvGtJouZIkwHOThi/L
TarzVuKGHg7R/CnIuAeadSFpFqVaxL2q3WYCz+xzp8/Gq6HsyGBP6HbXpNlgmNrxfOJBwe8cbj++
4NT1dDaAgXbl4GwGk69BLO6Y0yZqn7y80K+M3r2bbDt+yecOgmaWUT/N6ERC675zgPdRs7bPFk5c
bFGZNeoqpZn4cx5wMWrtiDb//K4a3E9zQGIpL9N629AkvqpjHDeg20r6MIeSHq0eAwUt0br1aJam
T2172LQtGj3GSTak8JzL1KSXIUmxDRo5rzdeOKxnJxw3+FdnHrMlMG3y5kb/5iyNXX+81gR6fjo4
+GYR8i9Bwm9rLcj7muhjYl4SDCR6w5NnvPXRDxNFkzxG7oP/8YDvAx4pkSibFgoeCB6HAQ+ahL4f
qrz0PbfFpy4u820dqvbSllW7D9ywvYxIvT7gNxhefDzyke1LNKcv/qb0rLy7c6hw6rWos8FaxtP0
pbdxxK2p9zwgVE9+fjzUkYekwYPTiFwH/zkMHamLct+cusLPe0VVBEGHIl2LXQO8TXVmN2nsrhsK
7GCABEn7jwc/8pzEVTjyQK1ikg+l5w7uyKSdisJvgjLe10PxEC5abzeZ1B+HAeZySBkIeLleWYf4
EHJATYhwFHi06z5NUzFshDvi+ZFJ+cfLlHCDhikao7h9vNOLV/h+dmHfZfQVdMNmtkm8yuR6GCx7
R+Lpx59OoKlLHkyAkqeKfPjZAgFeFWZW81hWLn3kvEVJDZGaTpPJ9BTR4v1hz2CENoQGFgXtw89X
TW9IZHc5T6aZD5HUnpCn/UhG+UBD4IkYZNnLb0MQhuJaavNonPmHVHocbeKp0GjEQJa4leRKvdLC
tD3rZ7weUfNk4lQ0enxE+D+0sS2b7vDzYlaOiyA59WujP0+96qWcjAep0ppuXzvD3VVc/vmrI/Be
0GlALaj2vj3OLGgrqG+d1Ne67nzKeh9GKPZA+olh3gelYA1RrAM2AjAhDhMKvauPccwf7feaWATh
WO1VI1/Ejx/m/SnCKIZOsAHKwX4n0kchM+LBY6S+kmS0yPTQU9q9OoV9m9QtBXV3XsupPHFKLhC8
d6tkOTjob7cgMxyiGXBkQQEQkUzwLHTsQ+aRhiuqlDZzjyr9XFDEhkKNzACCMKbrmNlWlL10Z9+O
dXiWUUfeYVT0ME9WfUcjLnSBqiI4WMICoNHWBW1x9mdPAHlAEWid+PVHX8zieEYxEM3Q4YuhJSFa
IM2ZT3a62CaTl5xrI3nOj1/M+xOWF7Pw+TzDE7Q/HoScuVnzGQnLzC9aB0+/svf11HhwnfZU1HLs
VeAgT1cl4AnusAer2clkUdWQ0MVYSRpZguhstPVx9/HTHDuB4BWShgM0SLJjmdPfQoAZbNEYdlpK
8xCKlt7hM4UAkJ76JvtGv/6fR9HcGWkT5ZOxMJIOb6ho3218SNmiUxr8WOZOxfZtroKnj5/q2OYB
xmg7tORyMThcxmODXdlcsnmy2HJhMRuU2ALrB8WWcqdCy/0+ZBB2yBY2Jz5Vx868XwBIEkdHLj2k
TvVImn3qh9jptoWGgiLcVcljlcz3bMQTox1b8Fx7BIudm+W7JBkwBFpIkS77VVil+9y2nNtBoMr8
eDLf8VrgH+lMoiP4HEnanA/OVa8TY2eRcvfdbtAf40gvd/ig0Y+WyD6jNucMnxPDLddd2fbX9VSk
V1bmyH3k0tM5I2KjsIwzkFGjMUefQT9G1yWnbrfG0Zl3uGGzM2GZHQY+Kmh0a8hzvjajSZmgrV+M
1oNUKN3mLHbcJ3zZqrWD8dVlVsj4MR365izwymfMMFAeLOrLITfPyCJ5Kxt/FTDKPMfHE3lkr1HT
JgR1HAlb4PCDmDn8hngk3B6K+Uc1G+1Or2imDLADKaeXj8c6Mh3Grx5ja0nUEnW/3dcC+oQO85HQ
PjB+6CQcNrmlvzQTzkmOVyzeTXZ7IsI4sukMg4odEQ1frHchdq+yaVRhyeMl1pcoDqFx0LVDHUPN
K4k683OthnpDN0bv//mzwijDNIDIxpCHJ6UJKjNWblP63NWu0PgpstLZLdl4bCXT8HFyrfBE7Hvs
TRKykQbAhMjjKDuYXZtqY2PWpa/pYb3GPZquhEK2twPQAz+3uUh//IRHvjk8IDEUXGXytb926G+n
dB4oEzQ9Uzv2IZULUw0bvS7rjaQj9t8M5aF+d20CRnBdbx+tckzI8AVXNMMrixtswlFrOq19EXeG
ceL4OrZGoWGzPPEZWvLBb4fqaYkrZjIDfpN3D1A9flpW/QDMU8Far29dRO1/fDniAEN0IQCRUT45
3IDGSK1NNHPhz2Kmx88Z7lSnNhV5gBMDHTmYSanrwL7JPCPjWN7nb++rmlHr6XhF+FloPYUj1kpz
/XBiSUj+jIOA/s0Yh6eyhhGoaTIGDf3GCg+O6hxEjXUnOhuITDY0zKKONGpQFbQxaO/loHBmtqjV
dpgOk/zr6IYsYiq9JgZpmjQMgA2ooWPZqnPM/aJb4eElWkwotIJKL/Z5Q3MWt9tpTRtscBZZLkUK
fUSsaCw0o4Ty/d3s5TRbFQY8jTJv1F7vofpygRrDa6yGiQ7LRRyOk/11NDrRHirwdJYhGL3qZZR/
6jXV+27qPcRl2qyZ4XSXkytSq4hGQZ/mRCi6w1xtsZGxaBZOByyzZAzlKOl2H0/vsbVpGmC8WSfg
0g/PT9AndTvZrE3ahF/qsX1xo+ralNpO5iWi2qH8F9uOmJtgj/Q9BaGDvWBFU1HLcCp8zOaXnNPV
INKzoS1OBK/vy2oL8ZTCFrlM0nTewTAARyJ40B5On3p6i9+aomfQ/V6nnylCf6IhZd1Z4jmEDf/x
bB76BJuEEIxLlpYZ5XJ9GJB5FRisarDIiZTT/CXC7nPlKlO7ReiiZ1t6Zrjj1FYOjyDt601W0CQI
1IKDvBb9mUWXvwVF/UzqnbYzWrNYBzSGsuCqPfVOKthe8s0yei7qI62AIGnCjdcaNrkXZ96ERnAv
UnT87mzh9dlipoKqEHlewu8B/VD9RPNh3ID/x359XMx+LIP/PZ+tddS0ydaBXfBYY+Jx4lUcO9Nt
ALRQbkkzAMt/e0bEemPlRYrpKgCxierSahr0fWq0/YmVdews+m2cw8Cor3r8dMFe+a61eH2Tb1jn
UbT9+AUf+yDa0PqoK1Bvg0r69mH0WlRlDbbJp+jkrqdFsqiLpzKN6KlvphOis6ODka/kzgJ2/V3Y
aysOoyJjr2iRnXMTnffQfnZ0gNJL3cYnpu/YQWCT9udrgWTvXfCbTZO0E7qofJWoW4Bo9hpSylOZ
qZ9tTM9CZJ+YSePYulhq3lxgaSFwDus0c1NlzC9xWjJm0ERmYZy7sxrOBLn4TSm1yDerGsV35ck7
jHoifwoRNYRljMdo6KY7rzSnzw6SIOQZQQiy6uM3ffTncSCSRiJ/6x0ejMMYNFoaEeYMdfVTeuFj
JPr7TNJH8i/GcVxuilx/F8nc2xXV9NoUVfTj+dxEK7I57UsxacOm7NSJD+mxsHVB25JiWf7iHOxD
OXgoOOi99Fs0IxHGIu5Q3KrSOk9c4xqM/kOeeScSFccW8G9DHgasCV5v9Ojpua8N4z7syp+emdHc
bp+rsj9x55DH1u8C4iYXDW6bXNLbeWwH16zm0ck5ZsT03EbVK0xArJ0zw12Tvg3XCx9gnXMib+N6
0RpoxtKZqWj6w2DqCdx79BTUUK06gWIBVRs6o6hV99iHg/8t8KeBzO7uRmdwH12LUxOgVUPDlNZg
1ZYuqc1SvOqDQM4CD2Gs9Oek7K5oxam2LSFf7PbDKp9kvO3ySdxXNF3zsRfWidV0bBa8RalLioN1
e1iAzbKqwfS7IvKr5rO5nY1Vq5tPiMcvyJni7j4NJwY89ooXZRaNMg7J1sNprxIjxO6KbRLXMAf6
qlPV7hedQIbAdVbN0pP+8Yb51TtxEBDSMSN4QLYL18yDNx1qU0aVNMt9O5+9dTR09r0ZGf26kJN1
EZVZ9ggPDQ6BSefkL7kAViXZY97NwKlo6dtrA2i9E9NwZN4JNhYJNHB4rhMHFyXPnlw4KDLzQUea
20hN9qciImyckrJ5SoBH+/RFfjsxEUeSmHQlkPVZTm3n3d03HK25Cnp2dDMHtLLK0NzRkCp3TaCa
PcxluWKl0DlpgUEMVbSeqMmgvDBPoYjlkbNy0YXTjgEzm0KbeLv3dFoj7LyNc3TLCRiVX7qGWIK+
oLe6sC6YGeesTehGRmIFpSwjiWxoOXVUeCL9zSAHfTdNAbiJX3x5vBa/EBYX+2hgSaGYwpZ99Kw9
Lfk/sWJYcWT3W9NOoi29wuZGaUXrR3aNc1/UORs3vBBlKu9TWYzXbFtEaBMb4SlyO+88052vOlCw
ExfzY89PBQwNurNU6A8TR6TbkqxpJc+fpeM9mFJ6Ue0xfooNLdp9/NKPDUXjNb0GqNH5bBwEIBSd
4JEvnyUgpNGmqt1FzTdW6bkXZeHTx2P9em+HO23J/i5eTnwGD6//hWZn3ZDHXA56YDyrloIxYq/Z
NPZBVfYwVjPjwij14KYdxXAlhBbeilaDWyKzal/hqvZ3KPn/+IYT+IalyMm1+L9QAu+cfz4hHXj5
HnVAtNrmd4zDf/6b/2AcvL84noCuU/aQXFB+xzjIvyy6nMiiuRa9o5bksPmH4yD+ImxgCfCvkUsj
Gv1vjoPxF/k9glMyNvbSXWf/nzgOjMAW4hi1GOwd0tyTE534lVb5mK28RmXIUe2WwSp2ud7/Njs3
fy/hj0zC4BM4gsQgOVQ6u97derOCJpB5NBhJoNhCOvJcFeW4GoKoO5Eheb9fuVzbS7aWHBrdecs/
/y1DEmI4Cn4dWmk7pB14GP266fOE+9584rN4ZCB6nmhVWw4g/V043bMXvVLNYFGb9DXN0le8dF4T
/vuPZ45hLK65XKxJnx0c9fSE0FtijZVPbsDbem6NCSNVznU6xv9i6lirnDpU3ak/HSYDw0rPTdRU
FcyNXF2O8GpRhgv3UhXJiYeyeQlvzzmyEWTKuNNJ8CGHtzqnBzHcekPlRwPcKLub7qZwfESI91j1
EI0+nsH3cTiDSUpdtGfYnnfYTwB2rmRvlpXv1Q2cHeR8fgKpbFVq8Qsoa+iOKIVXxoRO/uOBj60Q
aoY0GP4Kmw5fna3KTmQRzuUV7qj3Hd388C7R1tIXJ0/sr+Ur9G5Cyb9wKhCDsqvfrvq5S7qJppeK
CjUQECix0zYRenD/Lx7ot1GW+Oi3veUSivRalzGKN6L5VuNjn+OgVKh/N3W/jXSw6gdsOMq+YKQo
66aNPSYvMzjp9f9ie/2yT3k7dVS4XJeV4XgmvUrLWv3tocogt9y8rHK+ufioV3qvwQCvWgzrzXza
eoGOUbSnjB1oAcvX1Vhukkx6W1njTNnXlPrWQ0nXv0u1c63KArFGFOcQhwN5tqBtdp2Tvk70oZ6F
s9F/wvwxWEGdbTDa9cp6VVb8Xyacm7d6Ooh1xxfDd8Y6v52UJ55SR5Rn+MoGz32Oae6Qj5YfOCAy
ygni1ZCwnlNnhJbRTJ2Wr0D6upu+Ds2ztqVQ3aVZsSUULO6Rh5rnaNiG73XAKW+0Nr8dod3tlJjl
BWjhPllHjhuV28nM9G8J4lzKb/wejSDlJQ946BTM7K70wuo6FHO5aen84rIngwD/aJxh0AbIFuQm
8t1drdMKndRArTRQ/Otc5+nmnIMLpHS7dlosrQOHwyUKY3SViKnQ7Y7GjitkCcyVtOm5mffxnvJO
eWHooD3dHO2q6wGfdzKyP2HUWxdjaCTPoVtmj/aQ0pDUyOprbefiKeDZq5WDwPdrlZvdzG/qA7pC
nMpr11Jiar4abRMRvWaq7LEZoBfAIstvwZm1zwFTg2qzrq7tLnnVDd5ph3rpCTul17EZgvvWnsuz
YTkao6YpL6aM2HenMjr62dteFgGosMc7ukTNM070dg1tP973YSZXhAHxQpzoCthfNNOuzC6Mr0JZ
4c9sh8WrDRnnCsI2k9hlJBCFNrju6teyzxp4IQAq3Ev43sU2jZkEMtXATkx4nXg9hw/ujJiPHv84
ffaQFgP7HMALW1GSI2LCvQNdubKzfVwIvfpkdH3lbewo6L9EQaV5W2H0jUvvIVT1la0X6hIxxvzk
Itt5GIs0fxUOaHSecdqiVgwW7GTtm8AVH0ta8R8kgKNkjYII8KMyLSQpdHf0CD/H3LtUNBmQRxW8
gjYYU9jc+ECUK/SwGhU823tsasW2M0EDrnuTT9yMZhppWrWo69B5RY9Uu8Oe0kKRvHhc93cwzPpP
dJfizRt7kJWbPhjvBuX1X2Y1p3vakVvKAZoS8S5BfzBv58SlN0jh9tatoF0a32guaX6Imb1l4vBq
bLLBaj73mAt9DRPQes6UcYaOJT9WdZo8x+smntBzg882Ut6EFYXpcx2K4nwMUAarsRFreKevwo28
y8DAgIAfApATWeZGw+V82ES5HV1BThi3XZgtMlreUCf59NE5na0jV0Gew6jhPukV2tqoGqOfReVh
V57akEztCISoaXRfqmbq99QJEKRjwo1WG7AzwrUYiudia6eh3W0WF3cV/mw75WyiZryH3+63Zf+t
i6b4PC9sse0C8K98Cp3bqGNTGgU/Szey/lPfKm8bpuxzCrwBfDknfXIhIl6g3NrBws7W4TxW7Tof
0gaP4hjrQtlmLGpOxfEmyqppU3SJdy0JKne1xq5Pu2za9HhUrGQDLmlWnG5gbvu9sXx3K5PnFnny
Ejeae+1S3X3JRqALsm8NEjmD8ZCYgTzH1pTROFCfOy+g7Jvhed9TXtpazcw2yuG40hGxaCM0Bb8U
da22jmA03Rq2qlemnr1YFgelUpwf4CWc2zmGviHwatgEDhYCyDI79xb1vLo0BlQxqI5YhrCga3jg
ebdJMIxZ56IrN/bA0KoslR8jCFyjZBi+R+TvqyIr0PA2qI5pONyqOLum77TcRQPomajJq+umXuLq
UpQXmVGxmIYar+9VbmCeDKgCea2HEYfdGbhbcepiLvG1TV3jpz5wWvXLGrH02bhKgza+Sqwx3PX4
jHHGEUmsNK21QDpZuwaUyBq9p1hbcuZEbMtx3c92+TkemaHZCQqo1o5am8CAaPNqObkzXSkapuzi
oa/CAPpgUWDM0+W3TcfZo4WcHoPHpk97LLl6r+x2EpL+Kiz6+EoGQv/mGV170Wu4G6Rlh+Vvk/mN
rff7JCLjl3uh9qlV8bXEjumLliTN9TRGWM8n8xNcguHJTSd34070k5qzYfkz9jTbIqrza/RZwU2W
fnVqdO6xjF7LcBGDtPFn9vOj6nVQz7QAQifK4Xvrkgra1ECyLrHf4HD/plklPg0OH70lPXSmxRHW
IQUnryo4cfTcNcAlGpBMZ15p9fchC2qETBrvYMfdC6S2DbCL73axRigydj6pQ1Pti8hbCSOqhlXb
eAlQ6yzjMEu45GFbDxo8X/z10sViSwfyXDlLSRKNFcYR9YxHZyXJjsiwbnUAQEO9gF3E5yYX+flQ
SwycnFav1qXb1ecya7pNZ5C6zDZBPdKOczENAkIrH59Mcf7lzhDc1WJAewpHFWaDGfc55u2JJ+FG
QBrq3XOzB825CuxOOnJNLE6eaDWjAXhtpiSC1IPn6M/KopvBiEPnbHSdyoA2DZWE6MbScewYOdcn
d8lCwP9p25vCdpD7JyZ0jXXjhgn5vUiZGwhnRp9z9jTPbqqn7RoW5v2QyBERvGGHRAhTYMarypn6
8yJL0g3Y2m+m22GxkCSQ/WS+Mi0yN8Jmf3Fw9LeWlWiLHYiGm4KTo3MyxbRnnwq5KhOgQl3mtnjW
00821sFLGlkppDuRwjQiFwwIB8QtGNSrjm+0sRpDuHWFKTptjWvEfMV2Db+HmUPzVmo02ipzoOom
maadxaOluzsnzDnfTJvj2wyJTrgtmcNqQA9rbSoe2E9J0uRrd7JOuUK9TwBhQMndX9fxLhKSTuG3
wWgzQwbrGj3zQUBz3oih/4T+BDyxq4gTwIDFVxOVGnDfM3FF6sHNY8NbF+TCwhiCwKmL2rs06/J7
yBAg51gcgw+zX4uzNXuA36NyA8Yb/jkpZ+rgYOGZdXfBxGfu4yvGu5shZRl6fBjJIB4n8XYwAWZv
5eFQZcC3CcIKQFV8oPgcF0VUXmgmIIqPx3tfFVsGdLCrwgBUoj89uDkVigDHtNOl2xw+2MKhKDdx
g6/SJlH5C7Zm3jbFC+fattzh5tdnByMtSsCRGIxdZGANBFzReoG40u9HAFcnLnbvU738PrpK6Dxz
UBm8u5RXaBkQwXapH+W5ed71Tf5aSqT+q6EdGhj5GJbQuAOFmLRkYrRXvU2saaT84sog0I55CEKZ
4twVtbuZBDfPJq4K/AamzrowQY5cFhQgL1O78bCSqONq1XaB5YdLl78EgVduTScP7tF+mS/SJl+8
8vjLHo9c53YKDD7AwTTSmRHHyfOvr2JRoAxdD3MqTuX830shl7kgoqS/07YwGztYHGGH3J6vV+q3
tJ3AIWjKFbh8zKik+aWGOE77PuR3N4nEzgKpvEYB8qe9s0gxqXXRwswrYZke/AI6NwabUlLse9y3
95YWlheVOZw6Bt5lLBiFRAVyC1RUNDYcXEm7uOsDuyhjJGEEzzZttPRK25hqCI97hp1CE5oSLg/A
i/svH+8Hsaz3N9dhjxBFLvkf2t7ey9FwGDRpuBsoBjdDGGDLXHqXWhB4z3lHaAz+35quPc3yHrEu
e0y9qcYCwRq27dRDjmzLIoqX8xY77BpbArkN24pw0kyVT/ztXSZl0fyog4VjrwX00f2dcfn/fPWp
fDVNiiySD/LV8XcaI1+KN6nqv/+lf2yVxV/UkThzDVa3Q5cmKZd/bJX1v+jTNZBukzwjM25Tyf4n
Ve3+ReMgpQocdOjPpKP891Q15EPkDEvqkk2DxvYPkMOHbbhktqADmHSCUBnB6Pew5FOPOKPVWWNc
FJXZt9jyYLw1+soiUQDhvKBfo4wmuDhJamgDIS/iCQj2ESYJjVdZL+AnC2FswIku4ZGV2DO6JfQ4
ZnIRisWFzQsK9hbWQ5TyfpvpI7nvg08abjOLSnwpDnNw0MZysJvdpsMFS83qAv3teGdEhba2CNMu
p97Rr6AYcTP+eEA+zG838WKGqlN0MGFFkNhizt5+RbU4A+LXleGFbXuXMOehg2U935Y9jX1hrUPd
1WrfUHr11aOztB7Xndk7pu/ZHDw7K4SndIbd5wIa7BF+raDVkkcRLVg/t4gduS0xjb6hH914yARC
2b0ZFOUFGBIEaeR0+EYYaaDsVa3wKFxbiK3THVbrzLVm9+Mdplnc+4zZeoF7WDY457gM5ZGOCLfK
CZZLhwUQAsWmRlbC5o0QXLdN1+1oEZkwgovFgzIki2CQfHqVJBSaaNZFDddC9FMueYy1E8ZTuKUl
YQi3JHXGGz0yM8SmUSgeDAMI7yp2Gp4NmlD9VYtgiYb2wM8YQe2OYGpF9VX0A/gbGwuO6HqMcn4R
Zs/yjKAnGj+resE/cekWxoNIIqOhCkpF4oreQUfbYfBhV1+E7IrovFUN6y/EOYJ0GiSXu1kV4gGR
rBifIM3jRChFy8zFDRrR1cS1rTxTlUuE2aNAniEOaQydVT3/tOogLW9hb/IFH+caWr8GjSa6wQ6K
jGIJcTAiUSF5fqS91gvGgMFjN3Hn6TusklbegKHQpkYaQbcWf7Te1EwSfni8Bduk1PUlGgh9fHPG
r2HLPMpubcULLj/GzG9AwdHW8/00l7zWflFnX9CtkUXn8/JKnGVyPDhRvD8wSxderZFbibNWc9bA
koZPET6At5qrR5CDRzYv9XNoWDWYXWQhONNksEJJsKwUXdDOpsRPe2sGTrjJ8OcCQTeM04PdivaK
rw93szwB/Ac0tCtfwqS1Pk1TaD9qvWNcDX2V3UBzDF8EyRGfxLHprmNROC9FmPZPlcToZ2fMLNlo
wBuhH/rWXUfJEtPn0IIxeRpta9zCdvEeNRo221uBb6q9sXqHZdMrh+kd4txW13o7WpT/rVAraFfp
aolp9WS6YLTJGpgaVlf5yLuLJUHC65RMXfWVv82TV/oBx7s410lx2JTM12XIGmmwb+jW3JyNh0ks
bz5LcWZbacHAu02HOSONCvn5KzPD5sIUgk2ZVuUQ7Bodo7kvGCyOd0TzbARtdpjgWNDotE9BT11Y
YiYrGowN9/0+IWeZBGK8oXhR+x24tvFSAjYOYZJ2jEKSLJkRtjSkBscxYV7gweNW0MGqvMAyQaiH
dJ417RF29lxftkJp6mYaPX5JxvVk+DznXCM/x6aep3dBnyh/zDVVkwyV8mzGNaNfzVPOXHKnZC5H
fSDs9LyQiaAGpfwgc7ORqAE+1HlV03W6/rWQ01HjxYFUZR/b/bIpWmXyp4yD5AwtzFI8xJ1mYFVh
uJH9ZczcTlwngcdB4YZGWn535GBgkegSPNLOwpgartgj3M5QJc/KUEOI41cXtj9k4Lbpk+KEMCBw
B7Olrsu8KGyX2EYLvK2TQfncipQ2pxWyweS8qbErpOdTGVcJ3lPjk9sFdfrTcgohyEFNdQiCU++F
uM75/sz1SnQw/c6CQmAPg9bL1vWzSEhyBOhiye9rtFg/x+NMr3UculcFnRBfrL4LFjzovUOv/rDG
5LP7PJWTtoV7i0loWTVr2YXRmcy8YENiPsbXJ6YJypDGBMbdyS2fzI+9tDYnmHuQRuequTNJABQJ
dYgJa8kMz7eqcvXHBnu0tcz1Z41Uz6rFNXOVTgVAzWgYXR+WXvgtawLn5xjC0MFToriGHXXZDaqe
tikeuLfQWMJnS/bFNucjtSHsk3cU3Ypnw4zynSh00k0A2eEm4Yhy44UATJ0q5XYCADz7FFdh9lkk
jbPy9KbdzVpLCqAf6RmH+AkDcaiu+2zOLy0yHNtucLJbjvXqOfG66L43s5vB0cdkr2rIbvUEgEsn
7tz32EHdh42dfUaQ04Q71RbFJZJD8r9pPWNG5aU7GBf41aJuhv7pkL0BWl0+8NGpvhRWXkWbZG6K
nRv/B3tn1hu30q3nvxLknhscihOQk4tmzy21pNZgyTeE5IHzUMWZvz4P5W/Ytvexzw6SiwCBb2zI
EtVksWqtd72DXn2IHWe5tRhwEUtgd2XguOTj1M5okZTUF/hPus3XRBH3kndC7M1Fr4XluXnGDNMV
65gENCwEJ8qB9ZITBCBbVDsvl9My5bKqw+LSuY1s4y4Nq3qnQ7VZYyhWP6eZAn0i+sQ5lPRf/WYq
3O4sWxHe+3Xs7LRmznB3g4mHPcDswfNxnLMWt/LEhj3tIbhOh0EzfMhq2UA4qcIc0xRdILsp3cdl
4zz0ST9/1vU8PZHxPJ9Uqfzf+Vn9ACtQn6BU4s97j4/C7Ic2SlaF5WEej3txWwOnlAusO1gcQkID
Ek71vjoR8Kn2v66LfhiSvl91YfGgR8ThCh3d91WRCOfYjQfbP8qcXTRBjyKDujWpMX59nR/mvu/X
QdSG6pFqb2E9fH8dMsOdrvGj8CjAydlTdcWeXY71iz2GbBh//2LLyJfbiULpJ8qQwTusRRSBRy8H
ta6qWBze+QFa0vmbX1/q50IWjATiLLW4Dv/tx0G6JBS1xlkaSz3Cus5lR+ltQ3IFCWyrU7OwMP/2
9UhHR+2I86WDkcQP0AzKP17bvLDxyo3Dp29HEIHPnBh2uUxVmgSjoN/czh9ab54dH24h7GKAxsP7
sVifiki0vmrFUeG73q8wraL4YUPlBC7HJbFniWyxAq3o+bsOpj3+7UXKINDmPutQk01U598vnqoU
JCvkmXPsumSxJ9Ksw2gMv9Nj//wqcBW4cz4CYNukM/n+KnloDmWYNM6RCEL8lpIy2bneb7mqf3UV
GkrS4BfexU94jdMSfWlrfJZ35oWTMEFCc/y/sUzIxyHq3aPbod384Y5lkukwdsH20QxVglk40jwi
OQZm8lA6jHNbj/38m5bu5/2LPZ09jI+FwozLfn/7yL0MpyF3xFGrQufZ6MinmPWeUqRDEbEpCQo0
saefWSK/fiN+3lkgIkKZwawCoedPbwT69oSEWtyjs463O6zYJ1sHwsycOt5vlDV/8RFZHFCbqMEh
/f64WbqYY3GpwjyOKi4CfCqq09wwIc3FAoAvHdy4rJq///nQIHgQ2+y/8MjodULMYhKHjrkDjaUs
YE3kuhfvaHR++6a/o2h/Qrp41X3QCZjbwvXdxSnv+4dYLWNXnf2EaW3je6vUKGxUba6eXwigVucq
hbsDuEmZPA7Udcz+pubcy34Mt4CQguaiYmAZmc1n2P0WVedcMv/3Mqf+nRz7540XNYqFKIIdCdbf
j8qNMrGHZNJCVngBhB0kYVK/LKlvzQolPUst9Snrf/0kjJ/f3UVKT10JFAkB7UdaTJSDl4SccUfN
06h1R8+if8Byrv3sKYMjk1y9Zb2niXGWXS5f+h5n+LWV+ONFNqbMsaPt5iVReEh27WQQKfnrX/Cv
7snCnISnZvHs3nHMP9F2dNnEM7lo9rGYPYpu3U4/GhHDetxUymTF/O13MM5P7x6kwuVtAMphieJ0
8v1ykaQIU/Rj003EGs7SegoGP8mSZTouePqvP91fXQzcCE8aHDp+Nv2DzeEjAMblf0TkeZuWeOfr
jUeXY+s1XdKvL/bTo+aTwaYWxiKwZjv7oS4qMs2om1CfCGmwaSyjpGVl8SLSJf76Qj+6gECFZbtc
igf4jBzpP1ZGxFAko1O7AxWEiptbnR6uCzSvadEJIrdqTnXag4SISEB1GWIGf3lNgAVY8nIMVnK8
xEkGTqANNEvMG+f6ZXYZYeuaA5QF6mVtddx0aM8lEZa79+yYtqz8qvi7G/G71wRzGc41yJ8/lkIJ
pvi1S2rq0ZwZYQ8MjU4FU/tdpJOH9uub9tNC51KsAcEoAEjvpwFVG+lm24+xOiroxAcPG4acuAiy
azFyqU5LoMnv8MPl9PrTxig41qBKLuR6j3jen55SORc47CtbHB0sD75gO9AflQj9p3dAxHGxoCTD
LCfMdxzN3xwA5o9LRCwkTciaFldehl629f1rJnI4DlBt0qNhgCTNaz31HJTFE+6XFsyIMfTeHCPL
xLqvmDef/Qg2Bg7/UbI32wkyBz7I00XvClDEOVvwGonnHY1Fp/j77LKOVOE06a7j59+6pNiV/CTi
nPY+lCQm1RnhP3d22kAzWJYXwWpUD1OryIvoCU5uVqbTIEweRqCxJmR+fMoAjqBwyD5axBBMoa/x
Rc7UmjTb4m4AbTgrp9WIzE6cW5yKtHmHozzz5b4tZ7Ti0tSxX091jNRduyNei/jiqzYjRBO2G4Lv
dYXehwZ6To44fxuB6HObsKfOiCX+0Z3EZxLsW++H6tWa04VVTS4V4FFXG7nxeSAQGVBcS3lf/LFe
wNApyuLbfhr5u0uIb3VwCHtAv6KIktjjokJXVMqZr87S/UfxSb4ryIufL3WNrHnX4jK3p6+g5cQv
ZyT20rhPavSzQ+Rp46UmriO+haiUY+keyb69a+D/FGsYRbzdlVHU2aWaYbSsVdcacstEeLxkWHVd
RY5TZRd4CM1nInD4FAOEk/mL5ZSduFbSWKCoAWfy1agnfCMf3X61B37d+xpiM6NaMxVXPXezB9Ho
wOYSslTHrVNPXB4cBOSqnWOAcK+YHGsDf5Gf2MGEgxQ2WOVBjmmn3Y8EGc2BzGZOLSK8BRBOnFuN
eVMOvd1ejIQYhHXGcolv6VfJDDEmd6gDGITi0PeqIaqka3stmOuyJhbAXJTsc8QKKsknhvjpDol7
JfrQGA4xcW8h56oBo6ZSOZiWh6PbvBtRDZkrxrOgjBAARvVglLbKd+SascCQOmGpriWKs+G9DgCz
Z/XNkQPUEDtM4Y6G41rTCT/aEZ9WAhzGr347h7feTLT0NwjOzjt+GSsejQeRmvZrEsZxuGkIZ4Mq
/f5aOQtrj7gc6zC4Vuq9lthuEB9hY7dljEbMFJRTUQZmC7ciUI7NKpKes/Ddcpv7ajYLZm6lTfcG
OXnotyPcyNtvoxkMKl9D21oKiUhQ23mVC9HUSBckVgHPr2qsN/YjYVFz8H78uU4HyBiDXblXNgFW
8yrTkzElFznTmxNUI17TotaYNOST4MaKsBfWNvXNKLlrSskvYuhgJ9s6Nxvs6g05fuxG19J6gB47
yy5ehcfOtT3mxoOTpqUICH5Lpi+exiRjA1/cFHeTUYMCxxO1MZ6TxuAWnMeMAYjdjoErWCuCaQ7M
UNFa7gcK8wzvY1u1FUPcnBBcLV2FIbyNgC3cJv1cNaD1Uw4ouQVBmz0gCQhvx0LXCYUgNGZsPQCy
uevT4duJ///npL+dk/LW/On4/VnXk5Tll6ZqX78flL5/1z8Hpf4ftJk0DoxDF/ECEpx/DUrdd3UO
7lPvs9D3Geo/B6X+H3ieMFfH33xp3VwO3YZIkvg//ruw/lis1m2Izfgz4Ln+9walOI58f35jwksT
jIMYDcOipn6nUfypNLagBRR4GeinUteqWHbkPjnaejTKEDdbY6w3GfGt1WqyenIXR/w5cPivW4vg
gdwlt2ZOSuZMU3M9wtryK4jd8PXGORfiyfCprtZDY7xFnhk9FmPnBknk2B96Idprsh7a2xkNYbhN
qhRvnAq25XU08EXiWEa/3mlpjO9cm5YnNx1nOLaENKrWetMGEU4nplGjB8Bitld96ovy0crCzr1q
yKLSSa50hg6eWGEtkZXL8NZsRmZjlb7yU4h7U4ODY9ZMa0vpFmR2q3uBUDowa+r6QrvOrMReagHs
PrYZz/YetWzhBJYJ6RnFZpg8GvEEs5H5F3FCSQq8Khy7+YxeWd47ojMPjdvGO3NMSUeEEkmeYRI0
ukzwNgPW36VmQgqqld06KRPMPf/Fup7grBbrdrQSAt4szEYgR1ub1tBex4xAUU9Pi+HAacFBUfrW
BstUH8amRxIJQKW0NzNt5sXQc/u695lHGW3nGofO9yVd/+yHT3Phufe1a4cPqp1M74AMw9LWaVPb
+SlvBDsz4UDpcz+oGBcW0w0yOEbcg7pfSdIyjo5f5ae2drmXXTEkS2UTMhuepuHUdm3kBVpUxxs3
ceaLLCOR6LuQCL59ZjgYXSjQIrMdENwSXE969dTHJE7IdOtNYbgXVWE+17M1FaRmafODn7u5WLXR
4CZ7oele/oSxUlc+RotPv77pOGNHbUMAhd80O2Yjk94c4sgucf5NczsxXqNmVhFPjnQpG1ePTdGI
wJS1OJMpN2xGPURJADH8AHZNNkzokMYuIKVm1ZAGia2ilahkEcSO38LpbhtvtVj3kqNim8MmJ1cF
41wPx0HNfchGe13Y5iHq1LW9ZF/Nw7wixvcs5CyxMSGiaSRJ183KbUll+qhp8d0IgW6luMw2mkfy
WPvpxdAHIhjdJNyG/XQPmt4Q2ok9xuzI9EoWmn6obZFt21CaRx9F7SqjnN00GrzeQozJUQAlbQev
Sk5aPs0HnUg0HlBuPhIo+LFsPRFII3JX5F9qEGPTfluVbtseMQRJD1Rlb4pq4qgIgT1hmN2t57nA
9bmedozPgkbU3VbMNfdHk+uk0MogkpqvwdZMYwLS4i/2LJ/RZBDKzvQB8Zw+Q/tSmRegVxzWkJ+i
K3JbMONIsEqReNC1iUYMYZUYK8YMYSBUatzy26en1J40xeCxrQ8QPLov9UIT94hCgmYZD3uC1JCw
cECW0dzuKynhztr30sovRLhezUZIXdrpS+brQ+KQf6Q3/tGNhkvjJwcaFXPt6dMmSrn7Ee7JXi8e
Gyl33jRep4SxrHy7G7eqzomTDBmmRaF4ciBHL0E4zdoo8i+50BXpZgNhnARv3ScaZhfEYQV+SxCO
ZKw8Tol3LWoo92mB4b6Ot/YKAxFxR/Ajw61RlQxH+4G1VaO953k4+FYXTaDFfrf3VP5pdtHwUuT7
RwLccIRWTMxwQE7Psd+mezhS8Zq3wriLYnnXE3SkeXyouSrPoyfS13zZzbIudGt4bY12qmtTXBJT
OseqbuOAB0ZJg2UHVOn4mXRkyhlz/Bq3hbGP3IYWJZH5ChNIrJUYXB5hrVmbhm39rrWGehXNjn/I
UvcSOuqOMbi+ZZvwTlWqDW5AKGP7gX2lW5u9G/ar2mrTc2qSNCnbrN3pPKitXsmOiZYdX6xx9K/V
qMNu0FpSLQk6i0yCmP0O0nexJQeHmNG0djGFbS4NuRfcoXiFPjPdplZm8etV4jUWyTmzYk4HiW11
ZuBynLYPOTKIrVnM4f2QDde1JlUwki72CK3l0Y588Hmtf21m/9mJzIPZ2Q7ruKsxeMrHFTTNbTOo
Q+WkO99MQ+6iFGfTiORu8NSnknCmja3mZo+LxUONxysLOGOSUcR5f7LloJ9jw7p0fn2VN/GTkxHv
ZubzRscLZcVOu0G181H4A6NXYQfZspfWmnfrNdauSdLxMvLoYHn3mLmxjXofszAynnNyHtbKcnnV
NEHH6vbXMKM3ZLcd6Y7brd1L86Sc1FvJviYCFjfBOMim3NtBRJ8PcdXu8VU49kmY7dpcT4LI12pG
ldqWwywP5tCHLwxdmbZQdOITOYEtGzY00vM06+IuLoRGJ6zkdd4haZmGngTZ1I7f6tERwWB2V2Mi
OROG/NEQ/b4k1NLvZw7W1EcppNp78q7P0C2LT/1YYrg9Padulm96Pg/EgSoLcK5ITv1kHSCbGFsR
h/iSR6Ssnkfy9XqY77Jed3RhJzuxo+2kWdOq6SLrJay6mphyg6Q8jeFsvfEydqa+sMrbSOuhZFcq
doKWc61OsB2aKjtd425Xb8uu7q7MqAxheZg0L52erEJLe4y1YTmeh2hdOf5K8+zzgJD3CbJGeaNH
dY8Z+pQLiNPTnHaXMtW8g99k83HsrUcx6vUbrmEEC4YF3Igt6bTWkjRrYCMnRDX1e85Zc9O3/qdC
62+N2IUkL4b20tjl7VBqGg0keVhT3N2g1f3QKEttSVyqjnJ2PngNxixjQhKuBvkF4LJfm2UuP7K9
iv0AXf41nQ21gQdFHiuWvZu06uOdkzvEX5IXGBSZ4MM2/Ysf4U5U6p52TQ5X9oTGbVhhr+J9dXDW
XHeM8Vd2bOWvledO9+6gQSTpvBcrs+ug8Ar3ySVDca2Fjh6g8UofyqjU4VMAnvoudhGWhfJvFMtL
xANLV9ZoZVvJ/Jv3ml8vooPZFOnnWmVvk665F98v+w9W05OX18VnVHE2ygeObDetDQjzCW6DNMVK
rGpd5SfY7tU+7TpBjVBG14aZ79sszALNdusNA47qAjlCkjXmxd0dAWTefnYd+UGb/T35NuNDjyxu
S+qunwT+nCVXZdt+lpn3id05R67p+Gt6uO4xSY2TU1r+rvaR/NiQvDYooDggaK7XeIj0QWybwC9a
lZowLbB9w1BYXqVGQ5Rj20xXBbK0/VAZ49qN5ac8wrOb5O3EuK3r3rhng2wgjHUW2cdOO8T5TpQR
vIpCZBxejVa+SEaXp4h89m1OLfi0iHomVB65t+gaJuu+iC3jDUDFeSMPkSTeeYkPDmOkPcDmpKdy
z00UdXCdEOUgjTy63aytkg5Rg2XehDQqFu9tqTryRRnVF1QeaMqSPoqx0DHAJU8KjsQ2K/ronhhI
sKxrCq2gKPsn5c8HVAafGWM5O1njalYwL0MiFi3kFLIT59H2VxySO57a0U4FgaN0suu8qtLVKLqP
fSsQQs11R3pmaBFSiM5JhZLzL6v2sSjr1RTW7QqeW763IBqsYpUiAtEHgl6tcxqnFjQhslHy2vFO
SVxAI2yZN2WuD80s3uY9wXt4loidbrx1eUzBBB+CeIjwEdSpWOXSXIeasBAz1rgR2gpRSxoyvJ3K
jSvxCCpZdwUKvRWDNSOotLJG7t2v4RdJtpPEXkGg7FeNhDY+Z/HHwSczgAJ/q3vc4sKvH+HOVxtc
FGAGJcWJEIlpnRoeJLqR0hBuG4mhkVtzJubVoarExYdcsnMi61Nedo+wauwbzSHAvaBPMVt72o7w
IANVt+taTAT11ba61tTYb9WsmU8M3Yjfy4vicWzJGgTL5KibiPNJDcI4rQpuSMxAdWWmFchaMT+i
/YQRBU8rSKow+ZwpY22MLkHIkDc3Y+6sJh1rQ2f0wkfXyK9QnYmzEghhO1l+pfhtVlncbIx0roJY
y0weaQ/VsYmxFOqKRyVSMvDQqW4RO/sbgQ8bRbdHgJOW5tdZxOYyIdXe+rotz44XvumNwiGPhItd
PGTjnZygQvqNYwQ4CFH1GGhY9Do9l+PUnZHqBEVFXOjcqAUz0aczAqqjhmE1sqzKCty+ZwDvu8MV
U9/PFf1Gbmgvpje/RrWzc42mu6LNnbgZGcya+RB6Wb+BlbbL46+aJ3Fmdhr9ymjSei8zdUuExqkc
Y7bHWHoB5AV9W9e0t5DprJ3V9juzsg3QqvRE3hMHaKqjePUebTfG1ieZX0e3+xR20VtVZayfyrrr
2mu3Ch+rfiaSeiyjj5pm4p8u8kObzHMQWe7V7HvPXo1m0PerXcbhuCLkuj6HoYnsqdSNKyHquxRz
zEBrUj1oOyKGV5kX6Uj9qoHyTLvtHNl7q6wYZ46ENOTjchJIqAd1vJ08PIgVK/jjpOIvVoZ+xQqH
aRVbZqNWg0D5u4rt4iWvUswlk8QoMFA2cW4bKyunwKvQiJqxKu8GaJX7XhvlIsnNdmmiRSqoTaXH
QYUe9AWtCzQ9wE+anFo+Dp2XA3TG/YGqOkPmHpc74ZdiW09zdEId7WwJj3uY1AyjuvJvfK9Lb8tE
M77aSdOd5jhxjrXlqb2ZT9mxq8Jpaw9CPYgS/ZenzFd6+PQ6KwUNfqTfIIrqg76poisLxC7oYLBf
AxmLjZxxQLUqRO8pYaLb3hXatmWqsVZJRAFQwvkqLbGO4A0iiGZelzTtErQ4aYy3SEUSmN87dWpt
zDgPbxxowhgKTW9eAQxfmC6k3Zw7RlF7XXb45hGDd8BRFNri0J+h31FWNDFE1Mz/iIwqWUvPhfdZ
xJBya7ukDFLzesj48Y2P4JJ3JyJAk+VaDFsMjLCCJIeZGUq6jSs9P1A3HtyihKmdF/12MSTasJsT
BlvY5SZH4p6i6aGZ8i5dqokdrTCIizWmL33mE+0ZCj275qjmFBroFs5T45/wS/NWNW6uazN0bYK3
i0AD8l5VhilROTc62pI82TcZSbhKkXANk1A/tZlsj01lfZVzd40nv1otvYU5J2eD3X0zzlFxmyoe
Y7WEs/qZuTHyfAg0WGUrp0radQaf+zSI9DYxITdmVXEdOe5T5fnNjvpa4jDI8m/GcVsa+o4onx6J
uk0vg1fptsuYKGgQNyE+tl/mqoZJ2F5P4PcrNYUg3BacYEJsmWeUQaEV5WpoYz5eDlxjNQHcYnZl
Ww/3+JLBB89qm6JlOg68qUG3GKTpXcseibEsCQL9W++mb4lrHzwhb0eY14ekmcw1LeSJLfoJs69y
K7pxQ6vFSgblD9q+QQpoJPqZzBBz540DMMrMoQvmC2vbuCAWPnhpt5l7JwukRF1NozOXH6TQgE2G
YfC2Jhgze+fFnKKJT9S3m+w9iNwbUCzRDraajulTvepABNZGmAzHmLSAlS3Kt7Kt/Ls00niQnr2T
g4zXMA7nRxgVt2QmtPjgGebaavRt2+DgLEj0xaissrW1k7vTigYnfSjC+ItnyHMzm6fMc14twwQV
f22Ngvhs76vqJ/KXvQTZLyG1QVP4a5mWgZHW6RqR29e6xeM317KPsdTijVyg/0VxnZlkMOezB1Yy
p360LkuwgNiYKVtQbqdVeqtiNuig6ZQzQvMV7k3R9eZRo6avodUS/TD0NOW9nBT/iZMcwnsB/7OW
m7IZS7WOW5e5vnOqC+OE10DgpCOzmzHLuy0oDgycvCOceDZcyQk9yQ4Tg1ntBLpgf4VEQh2SXDIA
YVdrV8wOlV1QGkt0sCMVefugIfhstoUH23OrtGxQgcWIrTo59AgT24fZ4ScgfEOaq5J7ZIc1mEOn
TfpVhwTmrclGN2uR//sNiMW3cfP/abx+96U6vxZfmv+x/OBPFBfsc3H7P7//Z/Pt39GXakG/v/sH
7g1JO911X9R0+dJ0Od/6LfRr+Z//1S/+ty/vP+W3SDzD818j8WhzGcp+D8S/f9O/gXhksj6iikWt
BIPin3Il+w8XV8BvkqN/CZX0Pxx6QWfBxeFksqb/hb9bzh9wNE0dk1lDJ14AN6J/fu5/qHu4Zd/u
w1+ofewfjTEZm2PeDoGJahxSJoLh7yfYiuAn2ckIVYStU2WiEHf6dkVQuckL6Ij+RY8KFxGDXV0S
UoDOC2K+kh5igKD0u3RjuIl+n7bZPG2UOWY3sdemmCRpsLR9V+1GP7GO+B0YwIxJLde2BzdnVYW+
4BBAfIKbjB2f+nyorvSIUcGqMvMrVMvZrVtZ3q7Q/XgXuqG7E1lO7R4VGiG9Xebs5iRWB0YDznXX
LFstvlMajHJm36S3eebJHavhY1Y4U7YeocwHVtwh9NeWyqGswgs2vaikE5xHD53+lmVz9QosQJJZ
ZoXWCni1pYBkqjwwCthm4ejcDOHoMY92fOyD47DSD4tMfJ8RI/1pqJT86taJf2OlpXfApEd9iUYz
lEFc1MZtEtcdHiGWuohGDMc0c3UG0Fk6FYGVml9SvaJDtdEwgDZa9FFIQ86RXkYnkte1T6WDMHSF
/J8R6izLw5TI594f5SUdFrlE7PWPcd22977fjrQY2qzeFh3KM7tC5oMAU3M6qNo7oCwfCpRXQlKD
arAy9URhXu5nLpW7oV4lM/YuMMXwAU9JTpWuzN/ypG33/py0WwNn9U+z3uVXia5utDmyj5lq66Mi
w/NUhzn+mrbbbN3Ra8y1ou/AZ2PqTMXzjLJnul4ANe5Sx0/DE3VrNlZ+mgw3xISocPigo88ha4Td
lZHY2j619XiHVj5/gGEaf8jaJMapvawJlJvGqtqQ8ZEaAAHwi8DMlkCqhLUHZC26606QE0cIh27h
jGSgEIvnhRQbAdIHQ1PG63y2MGNBlTN8TQAIKR3HhYRV5gyy6zQubxP0NCtBO3AVqWpe2/OEPYPy
iusaZ6IrkxHUFGTFAC4FrsY5ZVd19ITRkelgdBKJNzkOguQ8pAo7N6cTwjWpWBxXmXlT9FGHeaVx
Rk3g30XhRL43cYB1TNR5PPVrR9mEcfv9p9K1soOugI+GFNB+3TfdRK8ej6d5Bu1lVtyWj36Vhs9a
4UTaEWRephtCw43P4IBNt4r1obv080AR1E+Z8dL6eUhRV8ruzuhK+VFBjwj8ejBeM8AeStapnS4N
6gRvLyjOm5XyfLIkzKlZ+YU1Em/cxshlu9Cwnqxej08SjdobBT8m5gaj5Chw1UzoUFR6H1NXd68z
e5z0AzQL/2EGpQS7Y9jETAysMidDvqm2XlwWr5AB/Eeg/zdNH+q1UysLxx9n+mLXihFXYxhVuQm9
sHxOI0oM8t1TTlYwMfXSurR4K+ZWNUGhVbsG2GLm1hLpdBWbIz1rq+4g//mCQELeZ05hQirwW994
MFUwwHDxl+iXpB9RJ2sBAo5FTSuPWWW4R1tv0IFZMbCmAtneVV3HjgYUQty4T1xJn4vkYvbk0leJ
no1rzW9Dgfhc6S8mvtBMw9hMe1Ovp8AviyTd4deTH6LJkmfAMBgxGHS2F+UlghvrFukHDGrkRNUG
0s1mFnaHMBqBnT1tqD/27oTwQEA92+PUEeEBo0/NjWiU9qmyXcD+xkj720lOGpvLjOlHpaU+rjtC
9FvNi+VHfEOGLzKPh5dJlMa11STY3aDI96aVZU8qDPzQkjfx5IfZ2jPrAoBiINkAUyczMPT6Psqa
eu1l/gDQq7BJRoKydkr3KOqpxd2mJLolbvJ1HyXhIc3YNitDyN2oFw9RaXe7Rg1QjmArgl0oVCYo
maaSoUXvbKCPz59nVEbFpjccibN3h7lYFfdoCHUvvRl1vH66E1F0DjkYQg118mHWIvqbyRVlpj97
UwbODVBjGW373DEJTm/CMdQwLEudGyNF5TUbubo4Ra5fHMONbtkWR/jj2Xzoo+GJOrW8SBiHl85o
QnOlJ2n4NMCnf7ZgywAUuSUVLSykJw87IjYp7IEvHqYEtzqOUbfoaOW2iQo7aJNMQPBimEKPDQTK
fI1tm9MuGIspOXem3wFGEvhMwVsU59TX+XWdDCf/JqcJa+Bu8ar7gE6GapwrRITODeM589q2y5Au
bm7De+Ep55Am2fBALefB8+mpjq1Zm25wneqKXavJCnrWFJ79qq7vmTi5h4gP/glgHi+WSdk7dMnd
dgzl/DHD1BpPGakRPG3kE+XiBKTC3HYjWzKKMvCfft0lxnwy29k9xAkRQcWQ3sq8Q/glTesmrBjc
sslm4WWYw2VqYTJUqaIqINBk8aPpqtsIbd9uuZ8PqhqNKz+diRgWmrtLpdJusqzvaWjNgdG6P8ef
wxYJZDLSna2UHJFD23o7HSemUndmpoadP/n+oTe65kmFVXHbG3a/531yJobClQKgcpkjNEOEDIyY
Wn3N8D6mm7V8eTdYesEINbX8ANWhsYntRN+nMhc3dJrh9ez646HhYITMg1tt6Xuf9CrxPxmNZVYr
u7HlcwKk91EfwuzQVFq9g3OqeQwy2GpYfjGHtMgtO1jigLdJn2a3TEKGj7XrDuuMGIYXs0q8G3Mq
efPiZdNEjGImu5kAx3mjlGlW9+XkP6P8RH3XxwRtoLKSnRHopWfGDBYG/yXRwuweAmYjbx3VJM3e
ctGtrmbHyWwkpobUr0wHPAfw2Ch1iTw3TuplXs+dr8x5ulcyWpNh501bK3bcbe07bhAjFQyDNBru
ZsNkBtqqvCn2XavFz3Zt2cmr6fCKB4g8dXujBibbwPLO0oZcG8Y49sw5I0zeuiNL1lRMhfoSKfSr
DOcXyt7xA2Pb8lPaj+aTDyfgwZBRfURG+yBLd9oUliwOrmwIpeow5XGr8eLk8wsb4FeRxK9p67y4
3dC9IbeighAKnkZjdy+ur6V7x/XyW2nkm0EU2hUPBzoaZqqHElLgV2u2+3LV1jKjjwWNRx3XJTjD
VFN7Z9lDNgVA+UBTtWIo8eA5ndoU5OHcxTP1DvOnwS60/zt90XXySVVN9bX9vhN6r+r/3Sb9v9Q9
of+g4fnP/R7OX/rXz9+TmL59yz96J8MQf+iWEIQWoQ2jW/k3iclYmO3/ZC2ZtEbo9Fys323Yx0uW
yD9YS5bNl/Agxx8I10ySsv+WEzHuKT+QljgolstAWYJmjwx+oUH/ibQUt2LsMdK3rt2wcZ+mQdiH
yTI09qs519dTjH8k4EZ1xMBWGiBYkiHTzOwLgm2+68xGXtmh3pnPqPKzc0WVSDnFHA+WSC1hdHQK
uxKrF/1zm+HH1UbTvIprxB2B33s9wnpyo9ejE5c4DQ6Tcemspnop+7C/meHFjlQN5f9i78yW3Da2
bfsr5wegQCb6V4I9q+9LLwhZDZpE3wNffwdoe7tUtqXtE/fphF/s7a2gSIJA5sq15hxzABc11w4q
oqAetjHznb1TJ7QgagWr0GHj3tlIbItVGSWj8sMQrSL8PwOb9TQ5pNON7hDuobnP3RqDNZjNLgVl
RQtUfakcrbqOQ6vPaBFl43UQFA0dJ0RK+jorsyUEiWmhcyim2pzZfrux3NGp4k+Nxap7xIE03VSR
VU0HvOjMRbNsGrWjywdEIx7MwEHRv2TGraQdfeuZSXg3J6q/rtIBpSWtxDVqezf0g6bgTEee0z7z
0rzyE7OYQ7YPcKhs3Spfa2aNlOPSUPIRskvrzOV6AJHaVvtAWHG3ywJJ43vnWtA0tk6NXUlf4yCv
c91XuTteGZh+yeABF6MdzEYUgDTLsGKsm2D1yHO1id1US8dnwkpMLMO9Qildk6OE/MGKg368UlVv
epip07j2VmXBEGhbuqUbglLk6BqiI4iS4DoQk7btg0KAurMgxUsuZtc77QVO+T5ah5W+xJPrzSAC
OLZ0f0khb/rlxnGInhrRHG+1MQHQyHl3SPtj23ZdSbj3lCWtgZCrafphBrg6SMRwL2EQSTm/jjHZ
MfWXdqjajN4SFvk0uD0/xf+/G0H/9xY8JI2sPX+/4F0WOUEt3694v77m9xVPZ8XD3ULjfLHLYtv4
T8OIttAHHTMYUJmFBcZy9scC6LHKkUOt4/lhjmovTuXfFkDT/GDgSgWOJun1ECUj/knbyFx4729d
F6yl4L2WRDADhzIeuMWl82YBLGmny4DT67XDWIpTmZYxtcDnYvlWZatp70DjyOmPhxHczdgoL0MJ
fCylA/ilCRAMrcDWydIHr1GNh2iuaI0XjWN/nmuJXC6PXZPZcTldFAzD0ud4NquLopn1L4kRjt5K
dIqMbR36wLSc+npjF2t28YikzEH6WHl9f2R2XQ+XdWnnmwhRPedExjfIBW11uYjvfdEF7YoBxYXe
TWW8AmES0jXOZ7mmpfuxp3VBWRrRqO9HfeLoCt8S5xM923OQhufyEG2IomcSYNpRfEmSzXDo0s7Z
a3VXH/oiS+i4xvl421faTiadXBfSex7ykURQLW2Z84bF8qkQczyPFvUPM3mEJrAtIk8gJl8UFUIw
kYE+te6KNGEqjLnI4kyRsz5IBgaNP1MPzowBbUafK33u6DXJ2DqC1mxumnJI7NMAtf8zV2Q6KRCQ
Qf1AyOd8gETRaObJqcNRbcgfWZXmYLNI124ZpRs5yuGySMw0NtNlxEQjMt+iB8p6gItmFLXGngDP
CIMTqquy75zTzESR4bwvOK7LcTNEqks40xArgvX/IDK0Uf0Jxze4YaTi9NDcs/fCccp1CanytYfC
f9c0YG2YZmvjF9oYZfLNQ9TwjeAPORhXMicnDJgEEoEtFe5iksGe4byUA8CCVZV5/cUQKnXEeoHr
xalVQKBJ2iWHmFGfsalTdUsnod7oMcflIFLDNSGgPae9GFxqyqxzPZWKFCBcTUc3UcUmDHW2rjhW
O1VE1yIux7vW7syYAX4q17FXR7mfVm14dF36EL5pcLV9mbgB0AKdIUlqTNaBPKF6S0HZfCpkmX6W
bSWMracam9FkxbChdQOXiTzhJ0gKG08cGwNFjGmE6TGhaSD2Zt59jBKzb/25MK2bJeLToutUhqTT
mfoJAHC2RZes7agd0LXydpepbZQ7MYvxNi9asYy2OUabInCYCrhLVSB1dVokZUyGZMNwWNn5oR90
+k5AVjkBtql5gQ9oPnLsZLST6NNadZTitYFcVkcj1aXhlR3RhV13pn2BMxwQz6iCjxyCPOIO5542
mmFuVKXyYyec8hF/0pWVO9btcmez2zX6mhYoGthKXM4JHTROKa3vIi/YcrKmaWgapf6tILz1urBU
+BKWMWSHygQG0sM+bFJmMFNsh7sk6dUOZzhJj9UCSQb1uyvt2rsPTY0EJlBUF65ynmapX+dGgsIY
7dCFmnvrggMxbcakGZ6tqhiiVaLGASWZIV8za0I52YENCkn+1o07qs1uI0CCfNOAjmd+y9XYqjlp
D6CbP+O+9JBgBzB7tW6qvJXqbfO+NIYxQqTUF59Ndwof0KKE+gpor/UL4op4l6Mc5u8otQPwGNgl
ALCWLT+Fl4rmSoFU911ooxtwNOPWyEN3P1rkWQ5lzni9gzC/ba1QcKN3bXwSXtQ9tPTM/ZTr89CM
1S23NXokOV14A21xSwXeXnOiEoqqUTlHt9YAgZC25X4Z7Ty68VI3JkahyL/QzPfWqc5Zb1Xi7LA3
U2HqyDLEIbCTuzarXepclGiKu/teaIDoV2KYJCI2I/CHltGeTmN2Gi3Evo5Twf/FmbsqOt34WKQh
oO+oQ9s/CGpN0AzWK5hKD6dTOd8VTAp8+mfDMxqPHMpxUlzKtKS12zvjZ23MkRxKo/0WohvwlVXN
myKNGnxq0niRaGuvZ0H/vR/d+WbKrWIrUuT9kjnxCUCyfu8IaNs+9G5VbQuq1U1TVPon3Ev12hy7
4g5SIzj3aYhQ42OqWpmiDb8xPNb3eZ87rwYtEG09c2ttZpYcP6IktFduGA3rvGDldwf6vI7b25ey
mkOfJ9LYmqGQj2HllSd3sKJj4dUlp1Xmxy0Gca6sF01f4wmFIjGiVeJXMojWjT6ltHUEcppghKYk
RC8Pcz1NnY+v62uWIYgVY+HRtpPFJQrVxNeMqr4ADzXcpo62Ib3Iu6xQNccrlLxRcDAITbmMdFGt
GaMnH9Omlw8JWXKXTumi9B5Eg67Ljrw70xuZjbjteCjGIDaZ0ZiD30exfl33pXrO4P8/h25e36Au
CJ5KFcSnboRWEw3u/Cg4sGxIxE52E9PGTTC11UonAQ2+F9+28Olj6e0hT+ceGa/TPUKE06dVbDbU
6DHqA9syC3qBkX5TNQ5Tc4eG7jEfNEY+mRqmk8WwRIEHFRLOl2lwHdvhxRyRCVg9GmY0uwj6keHO
RxEL+7Pk79f8IsjjG5ARA8NX3XueZgvhrDmz0bs5k4xVEzbx1o6VfeHEZfkQOD3Kew1TsUJ6TWd2
7Q7jRVcV9bYpSZj919X0X81SmTEuJevfF8dPX+uM+vjtKPW31/xWHDvig+ksB2/UtRAGzmFEv01T
HdxJYECZjppMTxceyx/FMS0A6CGo3R1c8QAKaEn8XhzLD7iP8C2DIHSFDivjHxXH35fGxBzTgWOs
egZAcqO9K41d0XdzXLjWHr0T7oqImX0SYjl9c03+YnL73vZM9g0Nc6g9zICxUr+f2wYdsmsD0Pi+
S4iJJZEQKIQ7BgVuCzyTGX7KA+RCjL0FmMHXH7/38nu9rf7RaAnczjqAHS4bjZB3X5FEH7ShyvX2
IZYrxckZO1M/Ct7X0tVdQhvxU+hlpbdq8thYN/MUfx0JD2XHr21jDXcM8Bwwhl3bu6lvgHc8dkuV
1bgJuMkkDeimT3W5acJwZrzrBHeZnQ7r/8WX4PjkCfi4TOrtd5NvvTZLI8OatEeYJTcjvYMtEh3z
EDvD9FgZeu8HQoGP1LKpZwoCEWnwSAmxinBauv3eeGPn4DaKBp2r3sOwR9g0b3tXpQy9euhcPZkA
Wdy12ymfWyR0HGt+YkDnlv3T7wDsAmgNQAT6Ue8oD41pMPBw0PtywhrWIFDS1Yjve+cUP0Nrv/P1
n39xoNMG9BgL2997BpYFsZFRNu/UwwXds7zz49ludcQPV93qFvkIP/51ljvorat/ucNAetCt4xb/
c76qFE2eZ1rK+4VxfcuKAjyxC72fYGP+4vqBHl2MjkBDYCi9u34eXXdAVJq7r2HV7DAAfSsNL96r
xn348dc5o5bffR8Ak7QnefDoZL5fFBJqAeJAbBe0mkgPs9NI9HLcM9PEDzdlRp2uRISJpyhadQed
2L0g/1bhTBHBXdTl8wkwXXVLcCSzbLsnJrFE1dWvemEwvVnYZEWaT7uYe/MRZ38++QbmCW0V4nej
nA55k7E00b65EgUd1rnnwZ7j/Y+/5K90h+++JQ3WhXDioFtZIEoLpudNVyBA2QafsR734PRRfIRU
Rk4YNAdMMAShqwbOkFF8GxmKry3Ae1TZTrJPM2LLe1G2W1XW9VWJpm6B+BlrRn76s5AqvrK8yfzo
QC6gWrc3tRjkvfAyvEL1kCIGtBEKcKrxGPXHCBV7gKdRmMt1DlV1R2eP6Wj4keVM7W2mwzjUpbWH
r1ec2F2ifVYGcmOEdrzXcg+pO8rpTSRJMWyMwn2oAys5QCTI1rmoIkDRYfA5YuPxoe6HB0Jl++sS
lwXD3tkxLzIXlgw4bHI1e2n6ELE73+5spNCtCAvUIoV6apvl5JjDgMwm7dryyunLNDFld9OoXQJN
jJ0VmAmgWTuSPppAe605s3mLMUJ/wG2fPWNFU99KEQFPULo3MWHmMMrhAMnDCjP9+OK4uVo7maz3
Fik/ByJBxosZi8G1nSp33bpxTgGZxcN11+bVLzmexU96hZcLEQbSFvVVU5p7ie9EI1EgDjeaUx+z
zOZT26ICWuAdxl7Lr4qALBA55kO7CmvKX83Jd+ilL5bruaZhQUvDc7UVEG68dpnxakUwCM0x0g+h
yrILMyinRy1VLV73TJ+vRKfh38eYKTc6+4uP8NRA5ey5h242jU91YDc3CdcpP7R65/mV0xgPytzm
Uckd0YN87CrD+FSQz7NVTK7XRjm69JFlXj/mE96yghMePw2Ky4YR5X6Yum0U0WIOsm7D2tYf2rSY
0IrjY1/Vkfxi0C1HySLK26mG8Ug6EaLRXjHkTsm6CFRNQG8LSEDXjyhEIWuGjPITbwzv8yS8xJLw
MUL/sI/aVr8LBPKopLafp1Z9krA510PdULontvfUkp25NepaXDhjNxxzSzG/7+fRz3SDPjHwy1Xb
6wHaci1iieoWlia6WzMpxpPmko+l0Bv6KG2DV1TWEx8G5FNE1LsfKQOVY61XPTdXD6SWbUhtIXTa
+ToZ4njdhbbc0R3WTtaMRJ/4AB1nqTVB4m302y5uHHeVTzQAV7pMyuuZLE+WqUZUp2kS5iHKx3Qv
DMaoTsHjYmtToZOmVAHF7DZygKgPwRCcQxthj9OT/HPdm+FLEojuy8JleTH6ejhmrtsfVI/TtQ9L
86JGKr7DARb4DEj6Qyd4vrRJIS8lgjw0YGNCOT3ksefMnGgqG0cPArXVqM3jo9nTpzJ0GR0Ifyo3
ZlqYfjKRyeAZXbxDXZBfxOMCC9IzWn8F/wmUVpVrOA/VEVGHWtsFIhvNdjFTNrraBkk/fevbeiiu
9Ckk2qSkKJj7SV/VhVS0rsgRjkN2DjGTfyr1rtxANpGAnQHgOHYrN0ON/kxGRFHMrd48z95gXkPi
0q+mWK+6NRE5NkIp0lK/Yo3EqprqSyhwUn+OHHJz0Cc7T1Hc5thXHfGg6dQXwCAjxuYD1UlPycfh
c9FFewmfDpdIteoEmT6crdVdGprVS4Jdca10wCwxSNIbzcJUmyoBI8Os1LYMve6paJv0AJil+TJr
kb5PE0DFCeog2CmUXzYq6uNMisJ+mozyyohm3MSoOHbTYAB9sQ1LrQEflhuv7vnmKo6uPT0b1hYA
HIQEKCHIdw8J9CkD7BvmzGuklzbPsFMshlEgdkm+9BDU9C1fSbORZsGj4AzdqsTaGF5kXQsWBobY
TbyDfznvEf2nvufgH6JWsfwywC1HHVkfewbCQE6j6Rs1cP8U9zXreiGrY0KrL+XIbMqd0LNqF+Qa
ISR1od1NvEG01lJ23pl4JT42esSPA2QpJPl21N7pTsn/UmF3V+uyWhPTLF7gIpwaaLo7p6+KXYPb
dwA7oBsna9R3bcWiIOrOuOoJ3duWS387U3KJGk+ibWEE0cIjfxCBBh+obWMmL4OFbV2/qYPc63G4
EB9Wl0Qm7bj8jvqMY6KKLvCuVT13M/3fdsy7aUUvRseWKevgwiMUsGRlnRjCoRUwo6txOIfvnLf3
f6c5PxP/AgL74TTn6usv9adGfT/O+fVFv51YPesD8Tgmd/ofmQS/nVjFMumxGPLYLlCN86n093G2
wTQHxJlrIxAG+fc2rUD/JwdUjrzfV9cMwS2OPMzTabPSWjHfnd9So9MQCUX9hUFGeh+heqUSpu1h
mFUy5ReQw82pzMATIC+iY+dW5KchOrIW+VGzCJHSzEWTlPPxL+tFqCQXydJ4Vi+1i5BJnjVN0qhx
+c5x92IukqfaXdRP/SKE8ihCruQijlJnnRTYKrmhpGl8LM7GVbsIqqABVVu9dzMUW3p+0y7CK++s
wYKVr55AOgzHhcDbrcZFrqVXA/R4PdKAPrmFd5dGbnZXy/bJXqReDeh6XFjIv+zKmu9QldV3Cw56
aywysTlox402GO1RlYwxQHQrGCBi3JiRCckgVlX60OGQ/uQ4WUWcWhGEK3MGD1TRdr6BSxk9V5nq
Jp8OWLk2wl5uvchhXGFV0Z012smm103m9pqejxd1ONCWrppHpsIgd5iY4MM2GYH4RIPND3nbKV8X
4y9qHGssvL2ia6X18UUV5yir89JqPpJaQM+64jd8TFWSXblDH221NpqPdWZivogYUq3T3nUWGhHH
0yTQ4hvpNcleS8NrXD7JFqSJgtxh4Zmgkt/rQ0H/O8q7i1wTZLWIzCbRGzD6PWe9bquQcfotQrtr
F3vifpJVfulU+nBBB2/au6QIfkpMozhitG3viaRJKV+Upja5LHFzU065h4we2uWMRGlbCUdbQ1HO
b8kANO7byWxfodCk3ybZ6A+y7+K1zcTuOmss7cqIHcDSaOW4VogpqzH3bqrGzV6MOu63wi3zdU5z
cTPkCoSebmnAQ+oRDWzTXIu2hCaGHMD3jJ7MwYQbh1gBzfM+A55A+VvV1PQrbTYA4o/4NTcm7fDb
vOmpY2yvamGyZvMq0wssThAcsWWan3rZu6czTphzZXll1iL0O0oKZkczPPwmHLejIHJ20zOtuShn
GFdpWLp7er7p1yQPkxu9BIUWq3C+VlZSlgSyBdpnPHqUq0HYCG9VDTYwAJjG3SmPbYf1K4qOMYNQ
qvYgWS9AphfscfpzPVLZ257SN5HZdJexU6JcLsqqv621cH6tUqZrKy0tx1NpxeGDZyrr2q1MJK1l
yI7roHWGWI6OlaJbWUZLVFk/42MRIneWCgluVURowNpuWkehq8s1NPOuTVc5SYIDrZX6YE10k1dQ
KDDq0bJmLGvXQfbEMlLSiE/nfY58YYMw19rEWqlfsoHmw45ITxRfyHI3NSCb6yzMwus6MuXarmzj
Y4oCGuQcTtPnJogIcRvdbrpH5GaEPnFoGhmZItozEMmO3Yw2bZVp5Mv5vVZZ/TYvGRuRZwsWQ0PX
kV1pWBSfHJFX5KzaHFp8s6oCVpK4nNdzVnxJObYvQ5VsvDRmJ6MtrayYogbRx1PYNyRNJbSQAmbc
4QgyVCSIJhOCKrcjGjhwCW453qJtEc91E+SdHzLAKqttahcYKi4FvguUFsToZR2IdFrpYeb54TDZ
mAlGnfS0+wBpzGQ/hk5Wtnft4lOALAIlOD/OpQRH47cuMI9ybfZSDfd1MobuZzNkwJkDDkr1wXrM
YG5VzsYtcdtuta5rky8Tc3mhiKEVdc3GRTf23zrgJ3UAgeaShsbfN66fpyKL8/C7xvWvr3mr6rCA
kiCekDRKHPbl38sAIZYygG7uYun5rgxY+tZoQdwFqmlDuH0j6tA/kLzlLPfnoirFVvdPyoJ3LTe6
udbSC/PohVIRgPh617zpMApCuxiuuuwL+S9g8X55czX+omW9dH/edIf+9AbvRHP1aKRZOfIGbmKv
2J1Xnfcp7q9iD5vMlx+/lfWnCoeWKIMBSbONJKg/4ZInTqmpBZXwMrHgQKLFyDQYouiEPVeqyvrY
nB+jqCA6Q6drcX7OCiiRPHW6oVdh9qWooFCENIvMCBPVLqhDfTe5efc1BsgeZxdo9BYNhb7oKdJf
tRW4sCcceGC2H6aq3ULZso5NC1soqQoEGlOCFxT+wKLfcM9SDtnbGt2RoTcwQ1ppVkXqvgIC2Ne0
jvLeIV+ycDmsxjZbIxJneYTsGT8SYded0qCCZ8ZpNB22eKtSIzs5LVo6yo35yhXKGj5ynkeqq5E9
tXKJPfFBw5rGNeJrUnKT1ou0+wFgvJlvjD4MoLIsZ652DBbXSvwbkPjfVeMnq4ZkBoV46+9XjZuv
eb5oTT7l8fcniF9f+PvMy/zAUuIKx3ZZJJBcIcj6belw9Q8MnITwJMasZRrGs/D7EUJ+4P9aZK/S
EGhVrTeKWO+Ds8QTOgJAgGcvCq53vsEf+QilvbTK3zzcJth1E84gKxWsV4Hq4fvVI80MCPKlPu1J
kVETYbDQtbilF+kOgezeBpwRWTcMsJFADq2NUEI2dX0w3ULo27mqIZ9FqQ4aggQjkksjDlL0Djl4
gyP4XPZtcD3Y9nTKJqGvzbgbxQqgnEWTWWsaNuiJXFd4Y4TkGI3QNs48le1KQkol4DiJ5p3GTOqp
bqb6OCVVdAXQU9842jw/Bvi5YpT7TrSpse8mm6jIKgwvJG3uddLGXBAVuvNpTqC6Ao8t4MoUIIEH
ujaeWrOpB2vQWvsYMs1XTYjw84Dd7HLkNS/WVCTdmnLTvIiIagLX6zQ62lvDo2ICeCM3hTZYN54b
pidWgOQ6Lsgb7odG2wlSh/1AD+B1FMzzNi6ug23ihEmPQBSd0ohXD+wQbQvwG4RAeyUsvD61jEeX
rDFfaJgZVx2NpyP2wW6TM8Lbk+0TbqTHlTdjUxyH2ctuWs2wt6TEZ7fMjoqbpHPrawhIpmSgiHqH
Rn/pJ+4c+GqInC3Id731FyccNrNQ36AT5hhSqxLndW7Rq3fQrHaF+ULGVHsvGgz9O7cGNko8fBKy
Bneu2kF+MZ7IjJDbpFscnmWYLMnPQXBpkoS2ngwdYBAAYXwvfXNHxeYmGxvW95GoJv1boyHoMzNx
5/Q3i+h33dDI2iGuuTGJoCigREjjSmhN9yqmMnysca5d901i+V5mbwhoa32Lg8nKgTm2M+hfHiEG
0EEpk/yWQ4Z5qUz5HA+mvVb0MteT3U3AwMLgnvzRCnyWle0HSn29EC04uiS5C7pKv+60xlkHozkc
QhtyRmK4Gyg8gx91OrH25I+RF9cXwT7xAmtLoam+ecPwWbDkbgtyowCytqm44ybH3EBRyRFbQCJM
oSzCJsc9YkgTu5V1W3C3+cQXnmjERitmDYwGouYFSCvg1RF6SSRtiIOTy6dsIhJFO7xiohPxMe0j
7YWIiPBQplF1Z6VleTkhFwXh1WBAJ1GOqcrY+6lZR1dGX3HfcNuS3MPGsyOYkDQtsjLJujEhHpXQ
mjbAuMe7aWgt+raxWYQ728ymUDyCfR/jLVq2wQBCI2bTJpN8iMLIvUNiiHKLVjWEjXsp2aHurWaJ
cMRNpCLxJNC1JRvY+PHJrnXntgWNGD2P5swO2EGJNra5VzD/gis18f4wiMF5yWfPKMHVpEBn4CIG
RgSRXRSa9YLPJU8OQyGJAkiLOeHbJPps5jsaf3V/38eQu+9J9OponoWhlhjA3PQ+eVWqrYFE4lnM
kc9HViP9qQSbgAVTjqxsXRyGrxkh1AvfRpBorbSC2BdjKCZ9M5K3F0YrEY98fXeYlkA4PMHupsqM
VoVMTl3zlZzrof3sKPLj7FeukdcBwuva4kir1+AElwdMgfiXjdUId7Cl5asIEkTwkCuckb5eGfQT
ZVvLgAeLLsV5+/l3p/7ZTs2R8If1/dXX4X+OX+vm6/S2xGdnXV72+z5tfPB0dlW8lct2ey7kf9em
WB+wnhJOIXXabmBf/timBeJsFkeXMFMSdJkP/0eaYrgf2NdpD/Inuin0f2ZcYUN+t00jdaDKIx6V
GsIxoRN9v03Lqs5h0lr13uu12CChzKDJERa1OhFoaZ0QkFb9fWg1DJT1OOoOfZy3t1Gp9RnrmiD3
rGbWlq2A9hJaGXTkKXc1aYflGGIhITb9FpybDjglJ1jMQ9U24+W7CpWIjDV++eBhlLn1Yuf9pxQT
dchf9dBXgcVjWMy3Te09YKWGKZOXCgGanTIyQOONFRmo72WHyyaHdOQiFYa4hLer1V88+vCEDmqx
vMvzQR2bGu1tkbkxqBxeONho4iD8jVfESoMnYYe+C2apQWTVvG+NrFk5ysIgCLvP5vpA2CDyYHNU
5SejB3U3D43nz2aTANHgQp2DZBgB/MLvHwNQb3j1IHqaIKqe2eqY8RfMLbvDDMXGB+rLCxtrwBEv
6UokKzvzMu+5T+Yq9PPU1V8c9CeXdtl7viU9CMOYYffYctGPa4TFz8IdhhWgv2nbxK1HiiPuWPYK
rwYEFsdoNIeG8X+duN1Cqw+1164zrHsADBg67M4QF7XbMFoZLJE+TSoFNdSHnXipsyXBVI06f1ua
ReO1W6batzkaPH80quCoojH6oqXNeFXSvdidP1+zfCru7BqQJP88SCA4ORPsufeRPOTDVq+7fIca
pYcVV84glbnI+IvbDQGrXbRy2lhehC7O7mjVtcyvLsC1RxHhiULNe/pLtbGNLLIqd8a8TC0TXEAA
bgt1nM3i0NcmY2K4sd22jUP5UgLltbeinFxQbwyVcCtm3AuwBo9J1zRr3h3KXtNYMZZs8MmIktOn
mhDT+6isp5eqjJoLF8jeQ0IqyxYAVW2vabkYTF+78BRUMAeSqYSDToTqSSv5sV07gR+EJzb2e2iK
fjLTabRm2eQ7S8dhjiIV5TbAXnvhhmJgzIdp55qNt0tTaXwbbACmflBnWcGEioSwdSjx8W69RG+j
K5UW/F1el5aM/ADcSeTkPb/wqq8LJ9m02K/vgsybLuN5UL6xlEmME4PLzCZVmGzhwd2J1hPbOo2M
J4Ks1S5zAe3j0oTJtB7bOHN3SujNfUttZrUpKDKqNQxOU+JPfbXIn2H0EVVImGEWBnPrN8K2t/FS
+JlLCdgtxSCaSOrCeCkR8QoVN81SNjZLATlMU3ZjLUVlFyItQGgabrKl5JwZglJymvMxYtyYoj0f
DH9YylRMAPrKyiaogmTv8qAuBa25lLa5JLDKp5+ntouUbSOLlipYXwribimNq9JoLnH04g13DXWi
JWndIIaGbRn17RIAsNTYmJ6pt92l9E7B/nfrYSnI+6U0D5YifaqTBDUj0bUTP/28lPL5uapPzhX+
dK729XPhfz4DaMlyHgiXo0F1PiUMvYg2XdRzdtBUPj8yNddpS3K06I2yJl+rLEhjtaadrBwGssaE
vBgCT6lrm5wSoaRYbwFdEWEIjDHnHDOwUAim3IO+7peDzhBgfYvI1Hz2+P4GCQEYvQ5lVjjN2p7D
+tgF0I81KlSyBQZXoTRcAg9WjJU7HyJ3QSBHXtZ+ncrowXZwM9DhRiIu6yw59TBaJr+vY4bPiQTT
adhl49deP+4iPcz9Yco+EXlRbep4kvBMKueqmDrtQSlwX8u5Yt56w5hAvcvTFoOxO9c47rBfOOjT
18XAYo5pmFWpsbvg9byyVKoNvnljpo5pwRNKoLKAerI8RSUz5PsRWdRTPTBQtzV4KKATAMchYWaH
qQs7340hyzO9X2nyOAzyDuM3b8ScfVznElM3idFqvhx00nRRJGtefsW2PV0B6yumdYEGcgPQZL6s
KVtP/5ZL/w0Tidib5ZD/942N57j5TFJq/F2M+2+v+q1acu0PLq1Qi0aE5eKZe2Ps9eQHl7mRXDLr
Fm2jRbfw966G84GGpyRMiz8510v/KZdMSTqBAeDSsk0J3fqfdTW+Fz2a7qJgsww6GhioJDOsdw1L
9HwYmZAtnc4BI3WGwNUSZGiBFiDogxga69fW+t/imP7qDR16K9hqLXawc8zZG/0caT6yBL9hnZD3
03jokZawLSA0Td1qH06NuHrzg/xFR/Z7/eOvX5CmMteLSAcqwnfVIKPPuaEixQlWRPYngtnEFZMd
8dBYpGX++K2+1yuf34qfmt8a9yH17/uRc01AVtgpYZ4g55De4iSI09qZVGNbhsQezrP35FBhXqG3
G+9+/NZ/8S25kyzuBhcrpbPM0d+qEknXQrKj1eapkYl5yN2SCSmjIbDZffjTLDRBI+5NI+z8RbkD
6cZZtnCxYL5rhI0wMTJnjM3TUNi8kVPW6DSHRCcIrW8dhGI4kcroCJ6dOBlImH3zwnmVPBYgvZqv
y/yfiVyXD0Qes2ujb6R7iOD5nc6ZURm8GWpzbCgmXxfdZLwj8ol//O/ei+MQTUhuYW6cdzdUmBh6
Gk2TeTIwK191pkYmRZuNQCDlz0Toy3X8o+H469dahPwW4gmL2cUyAXjzrMRtWeP57MwTIgUqecZ0
ncy0n8iQ/3zr4CKwJXp+/s0q9e7HpB1gOq1MzRNhHcB+3Z5egmsDEBSzoob+8X16jjp5/5WYDqFF
N8jWYILx/VdyGVpSogjjxOSAXHoDiugJoVBjrzB7lq9upaxP5pJmew4unDBicmIJjMNPPsaf72Bb
J0vxbBTWF1zC9x8jkAJrr63M08jU4GioXGBOCzwkyVrDHVp5WbZRxKrD65074tXOD69Vos/6L6Id
/+oXWMgPprf80hyEv/8wKgUhkqmShxft5p2u69gWlwA7E3DH5sdf/K/eiiw3usYOW4t8f0eNpVsX
tVMZpxg4GHTwJeEddz9LvWvzS/z4zb5f6lm+EYEjcKdPQGTwn2/fMmqLFPUI4C7GUzMn2Lp8zY2U
iMDBHW96JKs/C3oW3y/By1sic18UP4wE+IGXHfXtE1OqGbU97cOjHqDfA2BANl9TN+OdPRCDhouS
39Ww5vEmchP5EIc8UtlIWLIDh3pYu7Fd7QHQ0TpYVpDWVBhtp1kSVBdEGulosUBR/eOLZJ232D8e
CZw4HKVpolg26acG8413Pz9nlMQcM8M8NqmebfWZyrOIbW0bikZ1BMkBjghh0CY1xFS0N5O9Efxl
t+iR02wzkdrdrIIs4IcMaEkDmsraLyMkIUht0cxzJSuNlVevEwHpXwxEe4kQjQeczfHunOpKcGb7
pV6yDB1MkfUatR+KRZlUry3juZMb/j/2zmQ5cuTMuq8i6z1kGBxwYNGbmBicySCTmcwNjFWsxAw4
4Jif/j8eVHVnZUmVLfu3Wkgta0syggiEw/1+954rvCuopfCKDNDvIclK6kcDz8XXu6YWM40obp2j
o4mxbrRM8XhWUQprlQkbnMFkyLzgAnQFrxFypQOdLniKmOdgCBIYaIdMOXc6bQwcUDjqdWlkzzAj
XqPgalIeRdZYpbrd0jmUqBUYyN+LnHpTqTDeXKFRLifGP9g+3Z7qsJWEc/bVWSI+Mrl6gSHjMFh4
OReM130RvBWICivWYvrVFihD75ppI09o2lLfoHq4v6o1do9jK9tTFyCg+5MkU5slYmSYE8FbniJK
cLYOifFnYol8SecwxOhdQGacBVc0zuKXRUA9ij1Pv3e6JzTbuA4tdy7XJwIFTAo8WV9cEg7vKhJ8
ThAtohcHJ9R7UVHRsQm8ngymhkK3DZcuehngiiIAxRQ4RDEYDyp4KHwj8+TcicEGn3d+ytU8qQ9K
ByXgxQqoO8Elcs6w4yR3tkihpnJ8AjN1lZqNiZXL+SEhVH7D6Yiuv2YJ5j3DKfrU/LqkQpaakhRZ
3vbfZFBwNbHsEmAemxCsGV5tCTDarJfWCNnoQouRUAChet4M0Ymi2nc9z8WAvimmO3aycFheaYVN
rYq+usWvaJWLmxAzqlwEzxvM0MZ2XXvcy2NuRS/aBll/EfaEkejDmh+UY/Qc2Ad0B9IQwaajr30a
FJWHf3eVJWZaJ6N6cGxa/y1Ih8gll9WhDFCN1z0l3uoe13WCTugmgfhaj2P9HK7Zclu2gPpa3PLO
BsuREx6InHRXGSHjywQqAL+lnGewjGsz7GwdB89luWYMxgLiBxtJZPOOSbl9XYmUVh6402DffQ0O
zbfElkjU8lygVu6HJlXqqrDpnam5JyHw2rp+7JUO4SbHQ/VbQyndt1BQ/Ug3+HAXBT5ZzGXO4dzA
eFEg2ZmB7SdbdVwEa1FfSDl0+qD9Jfh1xm+80yTPoEfYFB7ZyLMw1QeAf/h4IG43Q3MX5aMzgSzT
6dfEIzcuG5gxS0CutK2X+NpZeklJj56CV5VVJs2l1q9BMjVXnqiShQIKsX6lDqPY+767Ip2MfIxh
7I9MiKb6Kxld2e/q0ZQw2p28MJtRgttza0CZXWXtKVoiyMPmBZyvS2MBDutNzYTnNBTaAmbVqsuc
/tnD4g/LbzGZmn1qZdbjQk/sl6wYxRaOC50FdQZ2p4XILovuTfaC70dGZjl2q3Q7jJ1zqFTDLwqt
O5PBYPn3YnQ22I+pswtk6RF/Llr4IaAJ8FEnWA80DZw37HQJLXnO4u/QZQhwxDEvJCiZ34HaTy/D
BuWA4ol0tzaLtXerZvikiqBV27HWBwqoli2t1b/S1dZ8icoMASly5oO2qF+A2GVfRHFfPfJUWgs+
+DW9CQRgApXYfKISjeymkRGovX5QD6XuuaktbDL927kr3XJzvhJac2LY0y/k5tcQy9lgu95MKyir
bf+edDYLUrNGzvNCgydBhn6MXjo5zMk+HGbf3mNYB8PRkwYfN5WMadJ0Kfd5jR0BjGJura1cyu7Y
64jncTj4MeMnVzTXH+2X2DSVviiyniWI1ZiNmWpYbWfOUVrnbOGCcXWeRyX46g/wjo5iBrp39J1C
vSrFbbttQATgiy/rEj5cm7CfS4cJibAB8EEiTKvqq5+nofq2qFFs9Cj7eF/KnhaVXEy/VeGElOwX
lv85CuLoEgCDPhJjYQJVz0mGvEtF1i967N9yRZmbLxhdbeOF5eMLjWJ0h2Yr6vcRvlx4N3Y5onmZ
Fft0mtpjbgUryP5afVqjpJLAfMX0afS76hQk6hutQl9mMlL3xHf6I+uqLLH1d8NeDMp9J3OdvMPO
mJ6SQfLJ8Y3P9y2l6IyeE0lBGbHyAthlqeVVAGSf1papVBVOVNbxbTHoZDr20Wxfi7ZZbjEEeKdg
nTOYgJhswbbzKRCAQU+gHIdWnz3QwvJ27jpxv2ZreY8XcThVWdhuO5BKv4rRKvdNv3q/NFEwXvcY
dsCTx24WbHRIf0oBt2IzDesERr8tWS6Y0gLGD8UVZUO/xMqaniYk2EdnGOxbGNb+12IKECpRWyOe
lbVDYRZ+27tILBn4Q9+7sqIpwuE0JvrNzSZ1XTHy39OLPlyjelrxRlCX0V04LHkHi83sSNuh60LI
hNs7H9Ky9p6DQilAxd76pAjx39jLQCsH+XrmyMn0Cgu7Hfa21iK7onhz9rdhY1OWE8YIgXfBbE/q
AiaEPnLKtW5yuTafgP26sN2LAdCOa0m7OA7cPHcTT/hvztiiqFIPc0Gl0nJd57oC0BqlTF8ah+MF
9bntBZRFWhUUOwuLuY0cHxN3pFi0zmPGp5ol77WYe8S6pfThaLgso569UN3RqrGedm5F3wtznca9
7SVB/M0CFy0ExCrpBmD1/a1xUQoPEQ2/h0Ql4lKIFtW0DNajHmR2opu1/TQ4i34JKUzdjzMwhxXI
2KZAZt4IO02dzQxKhNQX9WRbJ4YlScqH51Bvo9bH+KdLbCNU244r5xR8qbLb+pSQ3DOsmz/Z3WTd
+llP4CrzWu8Q4iEGMqtq/wCPwJ+2jZvRBzBw736Ly3T+rEKv/5W+I/k+BX2QHWxm4nqrS8dnKNyU
GLpjmpm/rf3aZrsuXZfhCAD2m5/OyYPOK4+nHO0OzIzB6JDhqdtdSo3VsgGA0W0Lns73Vjnle9cO
oP9ECXv2ZDVYEjttZLrxB9GH18UAQsEScvySBkszbGWy5vc2UBx7E6OU3tdRWfYbIsrWY2p5fGol
ApIg7jhRzPUyE0yJxccJ9j+j45+PjgNO0f9aCzWj41emqD8Mjs0P/T44dv7OwdNFBRUcwXB5cTr9
fXCMVStAhQQ0+MH1wsX1uxR6hhqE+BsxcmERNY7S36EG9v9PUesfz8Ym9Y0mga4DiYH0N2LSH8+O
zhi0o20njOLoGGbNrBP/3usmdbeWU7j77tL8E1Xyh6Px+bUwJttGERbOn2SQEerd2oZOfSk9RCQc
js4dVqHoZeEK3LTt+rNz/w/nYvN6BLJdSGsGB/CRav5OSWIu6EoV2rxe5XCAYCdJQzqNr8iSs/Au
6z6mfNubQ+eZQiX3+a//2B8H8rw4E3nDceDTo/jiB7GltWw22LqrobxQCFaVlVF7nDG8WZyVRj5O
ei+xa//sT/4nl9jnankiwPtHa+kP4lmPK7WbQlldnkXt88FxBFNNb6Zp6U5YuX+irfzpBQMUbZuX
E+YkzxH8j/dPblv0qDDgP6ZWjKIQqhBKJie5KvSsr148Bq9/fVmNBeM7eZAbVvooHcZRgbkR5+QP
yh1LHcDNeB6PQzO3hIODmEb0dTXbvA8ddAFtfBeWteBkXzindvTrl1opiW0rKNYaTI2Wp35x3WHT
jT4OHWWmxs4czV+omfzJXYCS9ef3S9KH7z5zCxwkP+rjdYUNMCdQjH/SS8SzVVFMeq2TkgxU0uBC
pBHIma6YTi4lSkLvO898B5eThX/t6NppEFxl7GYuq0X5b4mn2ZBC6eBegmndXJ/Pl3OWVunVaLso
I3SCOHcVPXIVvX8+4s3gahqHrI4N+rS4K4dlf3burE4iZwzSbq6VtcwnpyfzFGcR59G1Gxv/l5Bp
5wK0fp3HfVi0bME7DEwPAatEsMtCyn6OuT1an6krjeJT2zF9pPg3b716QwLYSqiYolrR+Y27dKYF
yYFbNd/2IhrF41wv001tp2g30P4xaBgpjUE1C0EHDIhQyKjZa0/9/BAVbRdugVqr17PQvHa2d2kK
zWnvGUeE08obH9guNajfLRFVk0Y2qY7Ofws7ez59bOarMVavHnmXk9VazrNvztfZmvlvfuS79SVw
5vk1aHoaZAIEew4eZlIxCFToHR4E2FYcUFpo72gclHyhFQ1wn97Kget47rGPO+E8DxEf2hq20cvU
rpzGrQDlLUFpa73J9w4LjUThNpotzv1nwfPjXk3zxCNb5GUTIZ9i1u9lboxwwndpu1pGziB6Gjm6
WN1SpFeRjLPqsgCrgnGOCVs47HvEpM/piJQSEi1Fsi0GOe+rxSgs4JrFGxQT9Zom6h+6R2SkFQ4o
nKZEnXFnYImhuTeZm+uO1Bl5FnPQwe6BfDIGIBq2fLvV6zxjPdkmDUaZwwhpFk0nJWs8AIFUm0mZ
v3USEXEhHEfH8/VHhgGZPYRinxZS7gAGkAFs68i+O/+bPqazoEIhZd1Y06PF3/qYyn7cTUkUHYZW
cwMDImRq3BeTOnLoijmw69Hm+KknAtbtHEYnzwb/hWGIFMVAYV1o53d9G2jlb0KiufOTAjRhAr+A
r8ZDiYnf9HHyAzW1ifbl5PRynLEUWGhsWtMdfLHYQz7t2sRa4pNil1hu0sZnH1ynuPRu3DVaXnFz
T+/jYpHaneDfZQ/TYrnTZ31O9gI3GS800/+JQy89a1Y4gquyC8wE/uhznfWzMknh2fRoxFApDpFX
blu2bJfTOVUc4lb0gQFs6Qs9xtEyX/fgJJ+DaqAaT3FIDVxruRN+EZhzsPNFm/AydIBg0y+zcw/w
qz9NaUtguMf29RUxFyRmytDGo541m69HaY1HvNlE6wfbHEXthlBBNyTvKAzOHb4TeVVnaXCn7DrC
HLqK5YZcV8UHPmOLghqYsMtWa/8eZSlKlraGJNtxc0dXgqxlvYvEqHGKSBm/eDUCDdYs8YljowXk
q32rHUl5b4k19NhOmDL5hx43HZM0bqmlQBxMHTNWY12eTzzmuJfdGIPqkQMkT+nVxNN1r/BW9tGL
KTXN4Y2GlaGFjfMJ+03M/pe9xYemShlSSY/u9DY3JMVyP2DBJN//nFt2/jmn1GLd4gPyLmObo0MG
3+UyVJGdbiIExx2P0eY58Kv9mlGShvdcwBvxsKZf+eUKdWzVyvladZa1Xq6pGMJLr+pWD4iD0pD9
OgdgOgEC7xeatXxAFjX+CMzcN5OlkgcYEellEkbPMk3bl7Lv3pZqNqt/5rzQdIWxduA6Qe1gnfcB
wlxB/Xe/wtEAEkHZg32rokk+uQRg5Q7t5tIn9zvuvKmlMTp1JKjlpgsPEY6b+3lw5+HAgOClQm3Y
NbMmzzdW8O0EYU8aG0rhI5B4cX1XS0v8Ujoe/17xxOo++Wnkxr9E4ZR1G0YacXNYaQIvNzS/DILT
TGHdEHUduHQVNVQrZp0viwzpFhF1eE9hoU0LfJ+RzqWZdbu4sX5tZrSrjerB4HgTU9HCGflY2yjq
9hmVAywWokw6AsV6gUeYh3fWvPBYqGgOPIf532kwj0Bsw3LDBLVy0+CKmU86sUPTr2duJZxKmLBS
o9m4EWtpG7is6TkFAy+jy7sJ+jS60RMfDeOFiHWwAliFbh7S7JgpkNR4IAF9bmYPKlFQogxi6WI+
V3Zjd1zSkXVw9BP64bEqhBjMS8BWYcMr5zxMKP6RTHnOklHgT8jDZ5Wp6XhhL17F24oDadiel0CZ
DnFHViExt/7EePWhn2q00UFN4mZCkyCu46/j5iwq117Bk8PxOu4Id0XuBZY9P+jMZ52usAehL7dm
1ox7D5E6g1keXHy8Laf2u/KiTXN2ErFl8fiSVDlct2XXHccFD0I/svdFM4j2zgpr6AqbGoA/ED6V
IOZImbW3tbuoeZ1c7HX3rj/yrrNK8bdO48pL1niJ5Em0qtQ8LYJeNLQVpYmxhU2hPUq5TWYRAALT
gDqz1l+eYqvxXwNgO9A+O5p3JtWZEz9UVwqsByd5nlA2APbYZXAjVi/UsLUJXZeNBZJlSK1vfddG
F+hpBCR4z2ZEZcnoxZ2po4C20/Ekb6Peefa6lsdTgsOrOHRSMAFJ5sxc0bbhEycUxmN9UCEqY8XI
on6KzScKWIOPaai440rNXWQ5LacG+BQ2XAafjrlsX4YwTF4cC6O94DqxtXwKvMwansYPI3z2YYuH
yRNhkjfJc+MZT1pkoaWg1NL5lIfslpOL2djsSfMwQcENvs/OLvy4rLJdP1ESOBmTfnX260sT+SjO
Jv4KnkZmjP38Bxi9MfuX+apu+fjbE6GKFOoKoYDZirIrqycoMJrIgDDhgcTECBYTKCgH4BSYT4Jd
bSIHzDOvxaLjLW72xyRkSfdolTs4duLsOhNa6GbiC40JMiQm0lCf0w1sQ+ijx222cQp2JL0JQBA7
A/ZqQhHROR/Rt2Oz4xs4UXhbf6vp07LK5T4ymQqGJWwMTM4i6pV9j2lw3I2EMAK9VMfZ5DLYG8dP
s8lq5Ca1gQtv2s9C3AuT6JjdoX7k0+a5bPIePPmqC3HOgFge0FliIUlU3g4F1BOPS3Vvm9yIsoLh
FciLd9eMFYFfoGdsIOf2ojSZk2B88IigsPOr93Tk2N+IIhMA+PBsVhTP0O5Ry0nEIaOk9TeYVaQq
xMBX+OD73pQSG7LLho22NaqtxROYQSoVr6wgqSHs8LxiNexh4Q+ta10G3tKqW12U3KRVymqTBR13
5DqagsiY2Lp+WIoJ8XZk2/2To7g5JX0/foUrJzlw+AgLSJN/Gr+uo5tHPPHUUZGAZtMPDNulMZk7
8a+Pa386/fBCgMMANHLsFxzc/ng8jOK0H3LGLseS7hBKpiS4m1YzxMWM7TAXFebocl4O//p1/3T0
N3+gaYZg7k/m9UeQIUfyEtDsrI5zXgZvvVV1x0rP5XyYZMr61TAUPAVByloMU5Vd7l+/OrrNj1cX
wDunYr7gvIkfjUlUFaGeOEFzRElkNrGGnfscmlUXyBGrPcAD/pu5FscSs/PGEcfifn4L/1HsfqLY
gWMx/oh/rdg9NUOf/m33VjT92/eq3T9+8B+qXRT8XeBDDDCXIWrwQfI7f090G7BLwBiNlRWT9B8M
jP7fcTVy8PL+J+z9u2iHfzE0qUx0Gb5wcOT+rVSmZ2S5776/KAmYlgyTj6IR/DxnleQ7aStilMoR
qrWuhXDGx9AX7FNFB5i8XIu9hCa3s/mOnxDaR9hiYt074xJdhk7I3qhopmfKtSq8XC5D/bYPj9T8
MOWPcxpW68bJsf7XKUVRySlR3lEUFDjHoiu3QtQv01A8TC4N7NSBhQweMDNQNUlFshagpyvwd1oU
NhszUbpPYOhS9BXXVK4l1Z2YRv2MPT/FMoFLehm68t22hs0Sep/oZv3mKfDCpE+YgS79KW8CUy5L
kdfGy4fqlOXrcNWoEEqZxBJOYWpVXIzeSnytBL+yTIG8rBIKx/J87a8E+cRDrwdvC/V9DdjE2fZd
F1juTCU1xZLjPAO5ZlyLZr/YwE7MA35vKxFvld/6N3YXHrH4n5RNeSXeBOcW2v11Hc/VLp8jnOgh
GLAiNeOuNowPPeLilhum2VMCyHYZnPUmm9ptUngUydZ9BShMQFT1LXlV5SDlY9okN4OQ6jC7NMId
59pzKFnQDDCLcn1qfWYH05K+RAzkP02VH1zOjARea6cBA6PbaGcvXhPfEXsAklI2adYRsbVSx74e
65j5EsGWAlxbNjWh9WtRzkxiN005WCtBRZ2DaKzpXdjafoPJAxxzy/Obyf4JBSek7SzCzz6FFDsz
+CFIcFGh8R1d6cPagXIH5cShOXeu6v5kyd7uobZbFRDFcNXeyPqW+TdMq/GBO/TF7K1ipS2eAW3F
LnkQxZ21ZIDRdxZeyWS9aFS3dh3FBPgkU7IEjXl2bfhFWkZbxRxwra9kXPdB99q4sX/qVjUxqo50
k1mAc7q+6fLpMe6L6qL+yPbDGeP8fODpYw/rhVhV158ifaZxUAsOmsMaz5wOQC4l1A73g+GBG/GM
9Cg+CB9TVi/wPtoz/MMxHBACMPPjdIaDLGdQiHuGhhDEnzFJGZSIRUgl2meGMJKeYSPuGTzCzmi+
JagBjqSO2nd/Tdp11wAGP9VlSjzfkz4Qk7xQ6Uv8gTbJF9fZ0pNB7fg4BYgXZxDK0KYNpYzYHkg7
Q0ppDDMlWxEWt5MhqXRnqAoSB+VcmUGtsEPxvrYp/JXSkFhaw2QJDJ2lH+G0sAUH2cIbsG/xZvj7
yhBdZsN2yQzlJUC9fqGQFPSLZPS6bsQZCUNknZiQ4cSkhhgTKgk8hnYbQDKJYco4ltOvG9uQZvoz
dCY/A2gcw6JJbag0g+HTtIZUI1sBE33073FqJM/xmWdzRtu0hnLznwfi/8XO75JA/OsRFqfP9G/b
t64psx+qaz5+9PdBlv93dEeMxmFAPPzjufc7qYASGvaRsN0dwZMRY///DLKoNeZrw0gCK6/n8mPs
AP/xTPS8v/NPHXZKsEkwcNOF82+QCjAH//GZKCJHcGqPKO2ComB7EjrD9zZIXFJtRcVdfoT0aQ7L
UZHK3aoTZCp37AA3cdMzaQ9tmQaXMbXneMZxSofbYCVDsnUnHmMHMlxVsW+AQbcwtRpnMg3gdWUz
ocXZRiCbAU6ciktFB8ddA4nkshcDe7zFWAdLIi8kKx121FNOgRRnWhKIoNgQCqgWfq2NGKvslR3o
mGsjndZOeOOkrnj7EO4jtMhtUydBsBkaN1QXLvyCbo/SYn7Ew8i5LYBdPbgt+hdBQF54UqA+Nr3G
2JjMPqpY5synLsfNGENjjRF0Z9ndJ25dNFc4rprwKogkDkAs9c9lbfR2J2X079TGFasEVS0LDPAB
t4Y5GHx49Vw36Y624znPRFnRHlzm7U1jDUdvTL1PZ2Nr7aH8as9GawkqbDKJcWBS5ZLEL2Ad+dU0
A2LqkWhaVHnQnPKedxlXoBYNllR6C1692MxwZq/jn50PBxXS69uSmDP8kPAGPnycU4nAAkGVtoMY
pMN28AIAXkE081eLgtcMC0+9Ivbyt0dnAWWYbO8uEFl1XcMtvfMKJIdwjB0gw9l8m8fZeOk1EfWC
RsfaSMtczw/DUTVXDAG4r/n/fHygpQ1BYkcdKnLDYD7hs4TCR6r1F4b1tPxMKkaHnwsXAcHWZZE9
MvLhT2iWnN+iOJoDbdE46rZ+OXBdaAFGkkhnyxz4F2H5lJlIRFbau+jAVEWVggMLIIIfymol+0fj
1zeM/+YAMdbMTsvp1K/ax72G23F7dmKSXswf5YjzenN2Oimncp9rRMHXszja+BU3ejELjBmciflN
uD/5b05GvLfU3ES9jf0wxf2K66wfuRvcTvPJRl4PN/2smTLtHsRtCRii3dL5y81nuYhB8WhS+XJS
/bsUEYWxtjFsplNrXI84f0YoZiFHzTBKULKKXCE41XlkJs+4GuiK5RalHcMEGBpKLMVRQvy6tPIR
FQowKe87WwfEm4rqbuT/BDwy6jR3DPBZ/T4jKyQEU4FSkMPjPmG0w+jIqFz4Ohii+QNDI0fzy/rW
BuxOOndP3Syq8jhG+7Nq3Cl6Ys+38FlUWkw+AHg3o2pzk8YBOvPkDVySyaXsbk74KtAviSU2Bcl3
cJlZvnwIj32j0BhVGZqJkZm0fRyBz18JEqEokZkRoM6iQGuMyJmTta/4V7pj66sq3QVD4DwLep5f
LDNr2yhUYwK0MIxwGeNo2wQN49zVDbOLMvUnwihZxZ9jZ6Du9cwH2p4nOpiOucEsjy+5Lkauz3le
ddZCP6xzDC5xQadNdDM1ZQRQOuAj7LOF39AoB4dyaYWM4QapUw/iERjynQVxhfU0WdmGlkoeA7+z
Dx/abDuDaKacptvMjYlSeDNcxMOqlyHdw4rhG8askDeErjefKpeOntOCIfGWJnOzc8KB7mGIORUR
y3NYFxajZKfk94gAhD+1suEu71kybJuBQO+rgSuIUHmCP8U/ctOifS2w0R4jRycXNFu7z2ezQVCU
FAaHKar/kyYeJhCYWCI9YBw3c2GsvlZkbOAl3IXn2F5XdZU0bHf3Xl2VhHpiSg2ATGQXgzBO6nHi
UyqzWLzpzGVpduKFe4ocLTf4Eqx8rJ028G2qYBlK1timWwIVz7m/TJQuAS8BbWc33C+OZlbe1Nyl
EwF744punbuswdZY4VnosKsp0xobGfFEOjgA6QAzIpELff2dkxxzi9Tn7gYj9EzYDa08852cEMXQ
HQfHgDbP97zgwIZjuudv3roYVD0+zYAcT4Zp0ud0yd9pm2WPZoO2p9nMx3FsZ5r1DWE03BE/Nvdj
ZLILqjX2PG/lg/xY0nKNCXmHCMrDCOR1N1zmsEdIloxi6vaK7eCDCPh2lWUBhnyYuLweQsz5G1eN
oXiZ6n52tnPrd+nhvLI2TYp8PaVh++JkXs2ZM0mW4rMPvTODZGJWqXOETqS9/xZRP7bPh7Z6dNLB
RVqv30GlY5lUyjwMWts8nOOEFThCKb6bVp+FDDQg3+CQDT32sjStHYTtJV2OLD8ejGMnGdhCbJKG
w/A2wGV6XTHLSjeujBnTUNAblY9rDvXRzgjf45K1khcepd2x7lExr0Rtkh+FGRA3fCe7XcoSwzBw
cqFyem0XvDd19dIkTndFqedA8mWhkYZ9iNc9owVdNpF5EOmgLp8BW6prnjHhA/tpO+a7O3qHriWd
3DpOf4dVgqgAKbDtSGfRp0y2jCyXOv7acji1MJ7SNBn5266XMMJyvgOboXIqCxdmv1zqdFDXMo+6
Kn6g8r3ZRlH/mRr5g1K6PVgEOB4Uh8O8kqfYBcX2eWEcYvGcaCr2/bSuVayq4M+whhC1ZgTr7hSn
4B04q7XeSrwMySZoRb5VjVsdHfqBU6yQCtFAFN6hqN0x2shsPdjDPF1hhi2KLaechcxBzUTzsARL
KY8cRLNum+gBfIor0+i698R6H869vNJ5xGMumwG3zhZUqGpyPqGGNLeWHdT32VqEV9KNuXsdJOAg
Del+C0noIbzN+A0KOVx38wi4Eg3Y22jLn99K0eSfFll9Erlsy5uy1eIRgk29t3o9hVuxdhHatjd+
00sX/ZKGJA30hOt+5Sbbt77MdiG588Ni5YBXx3bcLXMPyJxjI22CgrPq4On8NuzSfLnlegXveR/W
h3Ugq7GUmb1PsulTFOXqUGSyu5Dx9JVs1NbPcvlL0s7LKfUXBqoliEqvkNA5er971DaXNYCfu/fn
av6VQsJnYg7ggSatb8MsXR+rlV6TRg7VASO3uIijUd6APhD7pNXPbTRQ8NgF7Iyg5bfNbb/GLFFF
xf5kStU+Yd9wNVSdc4UCYNE70OjLIhrETeOt9paLVkMXaMl5B5jO4ZSHeyvC8p2zYm24Q4oHyMM7
ya7TWgvnnocAjd5irA8JRpLLsvOWx6Txtl7t1UfX0t0FSEz2rJiidzMM86PPmXijs8V61UBIdznh
MJrlfBj2lbvjHGyfCjAZN81S9p9IYlg3S6Uo2rJCyc9NuCB+6ccyYl9CM+oV8+n2Is/65kvO9t1M
/uDrcX8zEga3HR7l5Fl3dtDaW568cleE4jBI3wwfiooCNynfrKJisGJGW44sGQR25BEsyW1D4mSi
T23thws7LtKtj2lmy+Kf7Fa/5EGUpP3lWPvvKk3E3u2JJTjKLs1q5Vwueee9xZ2t2h19u/MXdsR7
dtcdO8HMrndLYRf7vhXBc9yyorDyd9U+a3AnA0eRR6YX3kWVlstOu1RG+BRnTDfpYEnKH70hR6nS
Adpzu+t9+zRORensE7/s6KWQLeSBUxY7HPCdvDKdkKsek3cW/+SQ5hgLSK8oehHHWm2TNF67TQNZ
+QK0vcXC1GXBMSyG6cUqtBvy2IvdAIqEk+46eKfA2dq9DLrmlraBbJfRf/iigpCKlADrQ4Sf5bDi
ogW1YAbuuaSwyy3tT1Myh9ziXtUI6yrDXj66LKQVfe0EnZMbsjt3SH/6s5VGw3XVhbdBUTM0ZDfw
VA0uqJBJB2hbnF1APrdM3D7rQA02pHYQHldW66zucGTVig5e5A3thFmI8odNwsGNut4+QrFTY8Mx
xKfp6TVuSZwckUUnhSN3WmwsET6Fc96FzPNm9bckSC17k2jLnuDkUCPqvdIkyFPXHfIlIKgRevQP
g52vrlvkxfYAfYxxpX3OAo04t7u9P7AHxanObqueNBuRYBQ8mzLmqcuVbbyCizsRu5JRua3aiW05
fRH/mBb8y3z6j+MSjs4+B3uXA7RLi9aPydAhJUmn+iw/xk3ELLlqQOd8XsU6kGFeMNcdRBWxG2lw
xEBLmYrpZylywzL8XtA2h/cQCZ7/Q5aRd/GDrW9KA6dZ3T45+jOGObwxmiHkEDmxa6hvacJmM1YX
mZelyXWv4rUGL6Hju6TunefQHgiFYU4aP4Yo/85lwTZqSsoCdI0/uSlrb4jhAorkWFts/fBVI87O
WcOedORwvAV9w85nqFY2RxYtFz+zOv7oreRi8PKB+Q9bcOrR/yho1Isshnqk+dpfSo5CudMuiidO
G1Y5H0i6+Ba76CmkLkXG1qVjrBG1KAUYEKbx7j2JYtgZGxsdPz325gSt2qTOv539bVMNcvonl+uf
fIj4Hx3miswksF796D4doyTDkB6Wxzoe4S1hX8I8j+uSqoUOs127rVVFV9is27dKFMup7dEq2pSz
fNbM3ami6vu70c7Dx0Dkb/VQPTRZ3ev//i/HaD7fzUm4n3DhesIzJmfP4TH8x0to+a21DuwbgCnB
ktqcbXk9ktSLRuKhPeXsvphcV7/j4PQu1cj5op7wDV44JB6yrcblwxmMK/vXb8z7Z2/M9DYD22Ae
9KcRocTJ1lVdmx5VkLBDJf2FOE9ScurkzK7I0/UTlb2huFwaY3CYvUYXV0RHR5yJY6QJoeD5o2uR
07I474tRhbMLK+MQlYiV7fvZfFjGjdnDG60H6x3fbKuKUUsKLCDD7YIw+P5xKM2qCcvjOayJ6D2f
0th4AwFazQ9mH/eW1QX31qpBwWx8SeD4J5+T4S3/+DnRLSUgKwgkxOhHt3TqWC2qubQuvNRnDXSb
FU9eOJijTj3z7s+hTey5o/VUu8a4NVcpb2vJhvVpjgKuVuI5nE781SKoUQr+JxeL/55lSQ7zLA95
rhm7Tl2OSjNM+NaOTYICts2kGpN9MrYGAGK80r4Lex9U/cL8PuRA8P4fJfr/qESbZf1fj2bvzkr0
n0ezSNjmB/93NIu1/vydIVVLyp7p+/ejWTN1t/8XO/N7oOJcoY5HHdQ2A1Nb8gj8fTbL1Ja1wZP8
GM8eVtp/R4cW8o/TfwAWUnjMeV2sFT63s/fDmkMigEDyLN2bFZ8j861MJ0sf7xrX3lSLvrWwQe9V
hYFrM4Z+3m4QyddX1LOABp3MOepRWTcx732/tFZ1SDB2bWWz6tsmqY9p5w1XRIjljqRmcN0MtfXU
1rSMIxpb130WmsrvKngaOXPgMop6/GRNDndWtc2mMg6sQOuFI9zqHFwk2ZrgWexd5P+PvTNprtvI
tvVfeXHncKBJdIM3AXBaHjaHjUhqgqBECUj0fffr34cjK67E52tX3XFFRZRtmfRpAGTu3Hutb9UM
r3jfpL6aEdPg+NpCzniE8AV1qQ7P41LfTtj51jXWI79d29ctGDXM16lvZ9ZRE2FAT9IN0H299zRq
gx4Lp5/jPfQbo5ivoWxHm7FTA05cX2MFMhUmQWVDaaVt6UItOxOTpFdE+k4pzOLZnYdk05IYFyyZ
2GRTc9uk2MNYrbu3Ru/ohdo5rQizavZGjrBNy8lM5psSnAlIryQWTN6TplYGuaYtNFGxyEHxpMFa
VcOeWO7bZnZViMTpgsZIgufS8fUJtTKYUJkG/V1sbmPeT94A9eXIaew61qj9qEvv1xCkTRfaOzfv
98Srp16Y6eS9u2XjC46SgR6qrMOJ5pvx/MnsBnhcJG9viDzugo445SCbe0yGpmIhwOq/5K0bGNOU
HysMh1d4nYn4I2q9XOytIgHHmaAZgj7lOCXZfL3atPZu6B67mUwvJwWMLJdQ+TQbNBg4UprkH5MG
bfTTtNUFvkwAj/NBp4p5tMHXHVrNGQLbHuttO2nmFjw654ZJFUGBnNEzHTRpPca7ml7SxtWSzxXp
gle1Qjp0Eea+bhp10LfN6BkcalDPYB+tObZkjCHTpH4sW+uTMy2nRB9tLyIve6sUHGtxbMQ7u8rf
FjP5nNSd2CVl2ND5HouN6ibKsdbdb4KubcCMGIsmoCIghZ41cks4TXR2y6Tc9hGOYw4/mZ9GWPId
DZ4B7AimoeYBf4L2eRaL5mMQv5qU9Msyi2kzoXjdJDKBXV3QNF2WwkHvyr1A4Eod2MSS7eOFDHAR
z5NP97IOUq15UdouD1Ib/jMyyAHw8FzvNIcrWAIz2VqAJLehkTw1uhVdY2PIt4bzJXJb9ThFUBPM
ylIe8ernLYfIWAR2JuV9PqSOX4DEpe0Qz7uKlPlHEmMgQdluer9gHQvadrluuybbElI/InqOrS1p
a3mACsTeFNOanqUr6h0SsWWjEuWxYbfD/22mehB3BuxqO7EOGsdYX0bOsGdic+jMQb/iaNIHCk35
p940+BZh0QQ67Q2fbDFSsca89tAAUOiYifo0h4SCd4pGCOKAYbOLK9t3+4VJyZIWD6lizHchp6mj
RjvE9KhtYuYXShpvrMohiLLLLb/PihQqXksendX0JxAjBj+onAqEw7sytW5o/nyRg0Wqc8FpcKhJ
AenZ1gN74fusmGTs7ThLsGuq36cwhoQwluZxjRHyEqt7gNB/oCa2js5i0xNuzHsL1wmQAKPcxMyq
vWXMrEDgPgAB4n4lyP1eMtJiOnCX9bjp1URqO8QK33KxzNusIX6+s09y5OdbYg5RXK79iaLY2pHS
+MhCq2BeZXyxbRBBJuRbXUYj2g+6yKU+7e1Vt56ltoLUte98NHDzRpclAICi5paKrOZ61u1tn+tv
br2KQCVEu4H8m4dQjyM/t4EbzYqn8qjtJlF/G1padDDOwxuzSYydmmnaMXQyEOGZPmzSmUEHSYNV
MLq5s0dgfVtm+mfLak9JJJJDa06fnLEloV1aHfQAwzr0qiweXXd4zkIQJbigvlm4wP0hlJ0/Rtmj
rvVXtuhI53T0oyybnHSYMmOuYxEC1dxlMUr40IgBV9T196bp1UC6gkPw0pc7IQj0CcmJ2dRjl52Y
RDU7MTUOGe/E0kNHRsMRf3ZndO6zmPcEmWpXi7Vmgupzve2cjB6PwysWy/JIs1jetSR2Jxqb0KSE
RGCOLs+zFmXbpjdNT83Nh3UahiOklldz3R6iBtHEMBikodLYRnPM9hLntfWapdPLGPZYc2f7vex1
xmtRFm97vRt3UzEBmSlIIrbzwb3tMgxEEdbbGjkYb3y8rhB8+B0GHD8P7+GzlBvMgdupBoDBgpYd
tFh57uGKe7UyvRuy0lkL+/7gDEvDWiMbooVCa8/6K48xHfBdhBMcKQ1zvR7AOvJk3djJxTC3GOaN
rZ5VgDNEpe0iO3keB2keFsV5nLuWJLqa2bMSfTeUyj4CEgjXVhMqjMrStmZpOxtN5OrRqRinlYKd
fGFV3Ta0XILRmYk++kL6XdE9CdmFLdoMR6ldZEbM9ERFbjtZWuMnJKq5vQasIwnKvJq7L3duUde7
I0M8sibXhwztPXSPfa2XcoA9WcF3fTJ6zo/kis1z0zrRxmxLVu/Uq38oc4pVpQNDg/bPa/lDv9P8
UPMkP7Q9JJNepD5wLFflz3/K63+pvKZ5Q4fgfy6vb2NZ/qp4XLs9/MKfZfUlbUK4JErAkV7FGIhG
/lveAWIOTBqtGTKpxUpz/FlWa38guNDpUcCg4y9oOH6W1RCu1xw6TnSGTrt0tfv+G/IO7aO6w3ZJ
w4YyuNqh8VN+9H2GowJCozDNA1LlCj56sqT38RqQTAze4Buz2QKMT5YtFdSy1cYpPDogTF/ZmKcn
mIDVq7CS9lnFlPQcIXb+BxvsxwYa7w7PPvNiUDBwuD72GVzguaE2uuKQDKJ8M2NBhJwar/meE22H
Wmbzzq0IGW2rEgL2L1fxL5octMc+nJ7Rm4L+FuupyHasi/zmV+VLGLOMWL2sD2EUvuR1yHhv7KV7
nbowVgOrMu0TUM3C4muy7KtJuPKJWFL5eVqK5d3uWyYV1TIbxyiL2k1q9dmuy5o+3WCUsM42VdTs
T3TCD+GYdyetMqottbLwFtgP+Klz1mlcX/ltrM/482w8Pb7q0Hz1Rg3rX98vZG85+DZqdJQWNXVi
6a8Rs12vZKLt0VXAOIwtaYNCqb+HnFswqCAlx1M6w0m3Efag2EfLx+xMCvVZgQGGJ9V+7Kdl1aQu
NXuwbVXFTSPozynx2tBtSmPYz3Q7/JQUOA9BKNGaiz0OtReR/+lXcRH7Odj/lyJZ/WMKwQYnc0wo
+pq5e4aeBWRcqlB7UbLF0+BxAWh3G+m8HePM2k0uIGpF6GMLFkmv79cpyhkbGdkoCSq614yEHtql
tgoxiGnkZuyJtdsOmM2JIeNRwgDuRCCS69pCfc8g81GDl7QpOnvsD67jZhH4W9SVk+wp8zRjbMGI
WCSqMBUmkrZA7Ug5YVqMVzecMY2rYmpUCpNI6iNRo3T9mXQLLmuiiD11oK54maAzPprmi53MziY2
reIuLRqQPVGt0zI36QuJpmPXjtRJ26qE1W6bDgbzzEx8t+gOFsFYH7apKkl5HIaAJ9U9gDbI7xes
qrgwyz45LomTBI7Z2W+4Oav9QgD0xs2qbj/LpqSipMOL1yohFw3hPVWaP3B6BXmVaFeh4kxH19Ew
DiZrk36M2YQy24y/iVEdbrVSm0xPFnb+jUYS3kpsUAbHIVnknquhEiJiejENz7IbKwl49h4wHeKm
7H8EQSQhwLEHrQGsXXm1XZTAQ1AcRX4yhYXmOcQZvhcJfS/SEZtkp6vl+I7aINcwEMY5yOKqqBgW
Irxt5BvQkazauwUtptu2bcjR7RfjkKlGMrysfmf3NJt6+bZgROn9ENBrw1NRK93XIuwJ9G3cro59
C2i33HR9Uygb4qrm62HWyHdvVbvTNv1Ax/kBhe887xHg4mhSwmIduRdNHgVNj6P3M/oakgPT9cBM
q9UsGJOOqQrKL4rZCggXhs0qq6CmNn5rS7qba0uTW31SywOylvQe3ue6GDL+9lIC1m/RV9s3el/W
AGV0l1dr1s82x3D8m3DRRkacbbi2HkX73EkrIW9QDrx7Dj7Lvi5h3MtyrJjUmbjFBmIpPdccmOTF
Iw/ypmXOq3i9OvVf1IRK8jqRjaneuCFyGlzGVfmGZoLjH2N7KNTrUk4XgO9JMNLcdMmKQkuVbrgB
QrN8ylpDIRUmHQ0AnrtpDahfAnYCbX4z+55Z2tEZpMpfYBOtTQywZlTIYG+WcXgpIpCsLWhGs3jr
5y7n1mmWFvTTYt3UrcY7ZgRUKtuxZyTiEVdIcjXRl7dIrPALE96sYxLXkokpZESbvSx5sCRl+m1j
ZnXuI98rzcBB4HCYwPrBphq6OD/lmO4TlsRl5N4lNPOALMQZbkRN2CN9fDPsg6Jt7M+M20Zg/LJJ
XT+LlkILSscitZnRqUM2eW2Pr6WmlDexNbt5AL++hEmjikPE/HOTjm35pdW6J6IPrMPAMNlcEfLj
uQeRlwUKtB8MASgrhKcRdsasvaTzI8wk3GrA4K9jYwgZnyqExcbU8486KgaLUrA3v5r4yekJGxpp
x2O6SfSSCEPAONNJ4Fq/InU2PvX20rQetWV2mFD4kiYzNdqVoWTdwWUCS/ZkG0IbZ59Z+MjuHAgX
SKGHxc7WoQG0LXmNpa4nnHLsYt4VozGz+g1W0gSs4xCxIlNsJ2KbvTY32uf/FI7/WuEI0fiXkiN4
697+D5B82c03b/m3//tft803pC6/l46XX/mzdMSF8gdNe5eBj2szalnHhz87srr4A8IMbiwikrkL
LZqlP0tHiwwz+moEHao2TVediu9nR5aqkseSxBSqGaYCqvvvlI6Um7/XR7RZV6cbxZmqs09T4fLv
f3HLpG2/pGPvyrskZWFxfbqYtAqaKLVu3bAS4iysuml3ZaYWNHdCl/KY7D5p+Wk4lON0QzsMsr+d
whtpO5mCLYsdxJ/Ts0nnIlV9C0kX0s4i3fO8quNdl9Xqe65WYOs9uy2k4zda7KieTnoaao2Sk5Uz
7EpXQIiM6wRDSKF9NzAuwwFjvPdFWS1pE0miRzsVNRypiIFHZ2f3JoXJLlrKJTDcTCUuXrKPcRLr
e49NPAe1l1WEiCyGUJ5sVfniTBamRMboIBhd+8aKB3mQy5KgeRPyYA9m/3lcl1fKORqgTWHF943t
pHHQltN8N/RL6AaVPubNxqj4xFRxS8dKTv5sgFE+vqoJc4gGSah7NFpf5Dh0Ty29neTGhE4VoHC2
b2WjwtCY5USvKLNQonSY3oEfuBOh6K2KzvDBNjtAAVyJ+SWcMTgoqjtgCprC6IFWe+h69OCIp4Lc
OBykFcZXyzghk6DYMneWmNRDVBjDxrXgaxGwnOTa1kajQFGIy+R5bth9o6jGW+zYQ35U2gIRuGI6
Vc8Jf3FunXS0ew7xglsiWSSLjz3F7RIkLEdNYGX2/ErxWFt3fBJd9XWKgilwgYUFUu0NtjVGcLmS
xN/thiZhHMl030rRb8fIACu6ZlRQ2dnneqE6BSSRRoE+d+UZAxaZdSXNFJLrtbNiuuOmGHJM2sKm
JdQ0pvU+Vi6jPx6aG2YNC614gkpjjvIzZdK2LpTqREAaWiK16FW7OurQSpzKh9XaEky1SjpoYnBo
qu5EinPksBRSE55qICojeAruL2Vf3mI2D0FBo/xFjO6kXqUJQwQ5R3/j3LcR12rRBvsBxzeRWLYy
udWnrAGASqeoVYH9ACj0GvhleN+naQ2x0KOWwGg6vPjnqyh+z2t7Jm0us1Pby5w5V04DocUtcsmp
vGkVR56GoouvrLAY34BaWpWXgvjYzFjM58MUzbiXabYVDb1bS433wH/1El2YyDSvg+Gp+eMSKd1e
bXJ7W0RS3skJxpIf18Oa6UdoMU926CCJAmkju6BJSjAKVcis97SQYV6TtQVUs8QrZATVkK+nl0Jp
FtiohRvdWQVCSL9BK2RfT0s+3mStqe4a5GMMO4yI1C5NKOTG2JCPcOnIG4UG2rAdYLsCdNNUCzlF
5owvOjjEHfDDOjoKtYVV0SXLmWPDV2VxC54pmOeTzzxoNm+6kszFLTUiUNKon8uXKSxV4Tmopx6X
xdFpvYVVU+z4Q4TOrlJ03Z6VaH4QtTuVBwD2HU57zGsgiNVYHw8XEbWBz+r7CI3D7LG5G9Jsl4ch
1YdqPxLSRmJKOE+BUyns122LIyhM9LNgFl7g/XMTXHURq5nZY4FO5zrZLZPhHBPFmdPAATM9nSZt
5BzH4BprE8CHneOE7SbTohD0B9eqhP+3JIG+COOsYGwatkYfZ4HlJvoVQSDuxnBg4G4UuUqfRTxp
j9UiJOL7TOc6pyJKvjS1nbwlaqc8GU02vHKyHxoOjULwrIlpCPBkG6iFLaU7MG5CDI/+qd1YRHc3
V/yAQOakrKJQ+hnVjDbRQbhxFCj/sEHOQNIq+vNzxqmJGUjs6/TrI45YTQQwhjJ2r9QNXWawpmPU
eYjo0b+XRdU7nkPm+aM2R8YnxPnPKDMskl0vCmy3UPW95Yz2GRymFkQd2rpOj+sD8FNbRamOTDNT
zDDyy4kJfIGJ8ibLdaBUeQO07HpsyvIamZSV7Jy6NF7qbnpBcY5wEjghsgBNhhmT7kHtADYMydRf
51UOWo2Y3Hvs7Unjl+xf0ZkIwLChgy6yeZn3uWF3YHx9odAvOCJyHJ0b4aTa9j/11L9WTwGb+9t6
Ks3eWA9/sx/TjFt/6eeMW/yBM4rzFwDeS7wr4++fFZVq/AEVkHLG1lUd1RT/6s+KyiA/BaOAsGkE
/VJN4bOyNNOkQcGLrL/3bzXikH//Xk1pRFXbrk65xzvA8/MxzaBhmFVMllYfRacQnC4yBkVDtzXg
W59N+irwnN2IaEPYwYu5gcneK08otZN3pgori2XiQIVAmHxTGe6A1aJ6Zn/NYK67MrnrrKL5DFPC
fjUXqzjGDACuujHRyVtFgYZrQ+ZHnSPA1krdgYFhUpySqobsW8RVyRm6r5YdYbK7aCTCLFpivdrm
yPXd1wEqirN3VAoDZCWz9TKME7rqWTdtBKoyZmpJItXGsAie992ocjjnd0r8gkm5zfdlU6bRtmqZ
xJ5QUsZdtIVErwqfUxOkYcTHaP3YHGLkCfbWqbOluiEPiY8bT5zqCFSaExHuuxaRN7wRsMRKTiqZ
MB367nro6mYAuisPbxx9AfPDUJnvs/bknPdoEkPTVZmpD4Ot+cR+aOrXcczaccGALE16VIggTeSZ
BbsuIat9syizZ/WIar3C0ZWc4pGpDTArZ6kF6b1JJRY/tUhJqXyyq/QY76aT9GRpvqP+nYHa+x0E
bJNYuVIKz9bFEO30dAqbG5LtlIM6Fs2dmjiht7iKQaks4IC0cXGIFWXYRWalMyykIekZrQptCJfp
WctGc2u51fxmV0m6GfE++XM6x0S6ITYf4HWdGoILd2Ur8gN+m36XFgOm5Loo4SYO2TphmXy7j9Nt
nhdlgOsrujV1Fy57nE2BJaI0EB39n8SKyn27uOG5ycf8OSyUjoKCZdJboHLcZon1lJZ5dDZQP9+N
8WCfmcwPrzHJakGE3vDYVPF05n4osSiUkk7DFN5RcczPEHgU3R/7ntYRwvKAWHX7xnXT8FNcTcZ+
ii3lVkEjyCixUdztYDfGKbTCbKfg/FqY9aJh+IR9AuRLmFlPtaUVD9hoUrKOwzhC553gt/bxC9iT
X6K6PBTMmAk0ACq86RleHkYanrsxS6NPUNqMK3exEYJqlTk+ooND1eFUIPjQCjTZd20UNBbxQSOb
52xXbFIkVR5WcvOO/rh9aEbzMaltYg96YXjCmOyThhcsou8ABIjotn64xXSnX2nTVO6FoKHYJTPX
us/a5kwHtPhEwASc9dCuvox6/KzVpLSCYHOOXGkSGioDFnxbOdcLdsJzSADCsWA4+BiRkvfSYx/J
16Qx/WtSNuqVshS0RurasI8wbN2tSKpvg1uHe80kqywmqYMraCcPbur0L6qVZM/kNMlnY+wklvna
SZ9rarVgpLsBKaxrdogT9Y1rj91WVhaBPfjtiY7Mdiit59vCLczjOLXu6BWEOxAtXbjKrUZsn7eY
Cx1p2uzyrgiT6YivgNNDiYmfuxhFXGw6IMUk5JpAKPW8Kce+8sdwJNABSKBn21nsR4qKMqUdj6Xq
FgGDCf2TsBXjtlOaJ7k0D0ml2O+TWaY0hlzSmD18LTZSYqqjR7tJxFWObesE4YaAhqQNA3IYDq5o
7et5bGDwlH37sGQOkP9GLb9aPZ7yalzKO85Jy5ca6WJNlZORHJ0DqI6YCz9FsTB9qwZvjqalngMi
maJrdFX9a2cqQVHiHsEqqvoI9Cmbk6k5kk4RvTG8ld+ykdZjO9QnvQ/HjWmNUxAPvfFCArfcG4qN
8Hsax/mkT5S/IrXoh3cIFXjiRKzeaJjBtrC6FSTeqsOZJ2kBpledhhtodccMhIyFHp5FlRFtPkJQ
11dMYzmu+r00Go2HoQudL+mYU7X1cnUvOavdJwzj+Z7qBeH/UJhvPbbWK44hHMQ4DrDO9at9MdIK
qGS0z1tPHwU+j9UjNSMmvrFxFsxkdBg4fQy08BgM4gPZopgBqhlDrkKm+E0r0TC4o1n6nTp9rdnz
7jXkAYdICTlJUlP6URK2JIRW7g51/nRSujWb0qmcr6JszO+lIt5lVesnzR7azp9rhiDwxkgFSCiI
cyW9HtGnXLtQGk6xWtJaS5avsarX2PZoiYlpeirV5gHaADofrYl9BDjMAKhMt5JR3U6Vi3uutabc
KJYeG75ox3YfKfFNlg7RltF8iAih0Z4hbqG3QZu+5Xn/mqCBua91cEwxjbfHyKavocVNdRyh2m8a
CEDZtVlqdNraYqC8VaO9Mk5EOFi51e2A+pZn7twcapQ73kkUpO/1hMTE0ystu00z4XyKrFAceYdz
oI8VZmYTlRYSCTO/y0PF3Gb6XB60otN9lfo9mFtVnpQmsj2rKDgf9VMfiH7qXvWmgWbmcPoY7PRz
12pfkrqCDc72eBrgEfae1Y7xnXBqBARtmQYIQslzNqb2u2YM6abX5v4hUS1zc7GhlRGTJLiHDmAr
JXxgkt3eMEzrdqOLpGluZXM7EHKlbZLFhRgpdORlShMrhxGXkBQYOorxC52M7HM9jf02gsf+ngMl
28wLVEmWvc90hL41qWwP4BdWt1WaBjjabLZu2/VmwLn7QXbqQUWcGmAR17fA6LTTUinJVzdxaItA
gtiRvap4og2zc9JlBpabRG6rLqkP4EWrTV9n7t4QZbu1JyovBWXMDv7KcCXzEvdwNiHF6jRFAQ1C
1OdUlcPGoP30tTNH6fPeH2UfaX4/x9Z+HAyOiOb1IqBrFmCzcEW5+rbUzK+1Wp37HhBdgUyK7juA
jkYlBsdQXjRJnkoco4eQ6UKFkanWJlXLG7LQzrYKEq+tdwu6OVoa6bjOYO4dpSO6tVyibdGgSyNj
k6QXWeieiGFuLlm0DUV2beSKAqBjGneZ1bt7OBP4Zoz8TALnHT6TeNvlqvSWEnO8lc1EEfdakMo0
28GCLImpqopARCX6jbjXdgVIGBZh27hVOoxerO32Yyd0uV+SEI+bqX2rQ4uM1znJPcmx3sOdbbKR
pTH7gdGfRxSnX2U+Y19RuP3KVtlb01CcLWVw2IyXeKVT0iNwq/4w5ZCPE6SXXiQX55h38zmT5md4
/0//OUv9K2cp2rXib3vTz29tLIuo+70//eev/dKfdlnJrZ84J9TnP09T9Kd/tKx/y+1excI6VQ1E
a0uIixbiZ2uasG8BYhvBA2NGxOr/llj4d1EDRCgg3fBSUFTQCFoPc783pmnk1r3S9tY5JzF78Qs5
9WeOG2vY8Fi3n385ZP6FTuB3jcLlxTi00W0nhhKFwscYtMicBDSJTpxjwnReL+CFGcHlpx8xJ1hQ
qtcIkvqbOxCV9L94aVxY6gpDt/hSf/+cUkk1Asc0cV5WQ37hUh9vhnnEd2xjtXvECo4Hgk4qG3wb
Lkz6/v7lf+//r5+cI4qO+o7JORfu48vrhowKUD/GOWPfJfNZGWiQ4YbG5S1RLklvyh3nHxwe+u/H
5D9flFtFoH1B//JRBk7IRNhHLKpnuKDgF/AZHfTcwkvFFAUGcwdJREimmF6v9QwfAOV171YFiTZj
Qzf8mjnjDlgARVHLBhlulgV+KGB0KigyiFTtariQJiTLIqYgGA9r0mQBcuDvv7vfnRk/PoZFAbq2
FBDJfzQhOfiL+gktGDEpCvdKD/FkynoMJg4K4seMGuBqWsG9f/+qHzX06xVDTuNaROjxwu6HG8ZS
sCtPZqOdE9Qkjz/sV3YRf1eTqT5fCPomorkb9lZkCxeEwt+//v//YCJldwiNYvbEffPxWWFwWjDt
mTRW/RVuvT4wM3P8O1wi/5TVqv3FjUKXhycLQg5kq4/9lHC2u0LFwnYW0p3uFaQp6fYHROaSpsao
RrwNqrU+nSoAmB9O+0uUGWrifzcYky/eMFRcC7j+TRg6H8wLulBKt1ZD9dyDBKt9wVG1POnsvwPa
C0xAf/81/9VDgt9wfS75H+0umlm/Tua0Cgu9Ygz6uWnhDBRzjLXnQiPvV2JGznHogHKwvMKqwF1+
cfAj2yQaEP4V2CnoFOWVsjI5otpE/JPi8Dh1KbSBC9E+jge4I3ReeMpMmlbj0aXLn/3oc/6PLsEL
zvG/TWaXR4ReHKGouCgZozkfxosJIay9M7vaOQwTPJ4XhMflvkERXb02ZIH5TABY92a+wAtpl2ph
NZcRlrOvLsx7yZwvo3Za8Ghp8KjfL/z6v/+y/2IVtA1krEIVvFlT/fA2lYm+MsW5djYXmy/k8jVr
FRBKbWVpAAT+pzt77Tn+4uoCFKWurlIQiioHdZhMH14x7wj6UtO5PY8VnAITos0bc7/1/wwGF5dT
WmNYYC/ID4SiQSprXHgcJ90HiWyn8nCOdO8GEtK7C3tDVXgIpCFYONd74vIVMarg2KfJFeq8BjfO
yAdPWP3EQbf5QAT0/FN2JZ/g48fik3CdjdUpS7P1oxRxcVLXxq4WnZn0zD49rQVQh60kt7WRzd2e
SLhhZCA0JF1A5lhm+XKgw7N1mQ0mXsZ/W/XnqYI7lyDqJs3I3mLyZIIVWy2FZaFFs+EpoRkuTD84
q4OeGhXItXnUBapdlqi4LkMx4dpkzzGT5MlI1okZW8A6PEvW46NTFWd6RvGV0+bJieNMeTMkoV0H
DtV871V6RjmPwRRd1Zx9VdNWCzLizmBc0HmqeH9D/D6bBCTiNImLQHbs30dYEjmaK3KOV3UjE7/p
Mv3jRAIa2UZVwmHNVqpPfZGB0TdC235w3TpWvTph1u41OkwELzcjhmvoAuYGDZTufAEUBV6myNsu
3S8TI5EV6i1gzGHfVg4hwseTHvW0uqohPCLCdB/I79LIRaIr2ZyVEecs8G2iETH06HjvYelW1Z0d
kbroT66Iw8BJMEtGBCR+qlLuEdLnUZBc6Dk1JPRoQ2kAOEfrMBBfoFOtKygTCgdeCCUgDYVhjTgA
Q8CvzXa7co5WnI7DQU14k8Zo84QgMYVFE2qxxgh2+TGQxQ7EdNYy4HAwN2VmG/0Y4FZycg4ikvEN
QRrdV6SQVulFIJ451SN1cY08uml0gQDPRX9dl9BhgPi8YPmQR32gUYnxSv/CFLkEDkFkJO36cKsv
Rvk5d1vzpVzDDmurit+5UaZvUR8mnbfEURGoPZfHj8Ou2NH3NbFH2YPPjZUD1MJzPU34+BH/eE7Z
vQugRGQ6yqh6ZFouU7iSTpuKY1Fkbv5oD8wkXW6AjOjSIMeOtSIemaI5yMLxvQIDSOE4gTypfLQG
igb7Y1ZmC8VSqrnVixIPoAlxlSfFyi6fc2dLYg7FDx3L+zJN+aYLZSiv1MihGGIFJ7yVORrz9mzE
jJ9jBHoikYArdokMzOcZFdkAXoyBaIlZW87clTS8NTZTUdT8N5CvIAduWq6spS1cVJmUpB7D+QxG
F9QF7jNy30EksWRLEZ172+EUvcyEaITmiLZSkii2ocXJarRGnV8ifC7W4ZYAgAO0JhYewTpkY5bf
5A0pDAgNYzpZOblgoM5rkzfHiYPMlRWL1lt4jdM5L6/SItUfa9Vcf2glMHXdwPrMchZyqBcugj9Y
L/xJtEx8pkFS+OC/5g8WOy3TrUPu5lsDmybzaBrwE02sJTd9UbPEXCD1F/Osa5fT/Z+jYYUV9bJG
UsM5p9BkE7UT7K+kk7bvtbt+le4aatK2/arNW99t3vf0Pw0aXXclgDMdwaic7xCj8bcp7vTm9gLA
iSLyZxCJ0NsTVIazDrpg0Eh2QtQ13/eS44aREUKchDokg44gSvgWVI+zznev5TMfikeSV0rjoX2X
JTdDsv7d0Kzel4jmyUFNSa29tAGZnJEmu4LsazeqX+lgUf1Osp3vL4XCkhLzebwAoPWJ+v4C8GrW
mKlJd5J3YWT4teQa+1CS1nRDu0IB9hOqN22TpeWJ24hrp6/vtihrNp52JdyFvCM1WfNnS3SSG3NN
fCSGnd2cHF0ydUI8k29Wu+KRhhIi3AHaNe984Hdgn5Uj3uNaaXAdXwqcfi1V0iXp3n8cfi446Bmu
DfB5cxaom5W0RpCCultcj+bsnOLcFGhrGYDv2HZ4g5U+ARtylIJYOWa/4ZdMiXnx4vIIaaEJMm2Y
mrUMYudB/TCeHTESNOMC6eME4VDc8Y9upLEBF8JkbSvXowqiV7nTZlqmFzaZxZW+KVrDPvBxyitj
UKx7Ofe4pUC28m6HXjZ7zOtEa6235yVNV41Il6URvMYcJIM90axL5v66GulS7nNgc1RpFqNzlI2L
Y2zQkPFm0I7SQr5kUHerT38apP2YpAzUYKCAbPvBVsti6Fp0jPlOofjy+S+LQJoZ0DIk6hcf7h7q
k5lwD1LNeeCs9eXzkQwewB2UY51WvSZrrrUbcVUp9+s9snmuKtpOdBxs5HwPIyXoJfYHfPx0N82R
9XZJc07VNZiWgGzggJHJE980Le/kcieKKdHaqwuJzdSIG95oDY4fato6au9chKojyarrBUpqwdKk
l7DKoOu4n2S3TIz1OY62m8ViTujpDn14etdR/kBQjvlmrMZIXXE4A7gJxxBCmLXHkX4mgx591gaP
dZ4Mnlm61asVVVTvtTZOd5dPyE5EjdxarEBNSYrK5cC7EEbyuqxYRyaBMBhYulVv5Ej72Nf8IQmt
XJZu7aUv6M5Atq+w8su2SdeTO6rKFONgODGffTErAAG6owD41XMEyj0nmfVba6phcoNk1NDnNuvb
iS0+Rbqi06q+43ktYuTS/4+9M1luI8m27a88e/NIi74ZvAkCPQiwFUlpEkZRYvR94x7x9Xc5pHo3
lZVVsppXDbLMMkUBBDzcj5+z99pFXvFYYUFg3GEt1nYkcZF2Xh+zHdHnS0MMIeyOSd8x4UtY8iML
HAJgkqoIN4EaCYG5Az/QCcbCeZAdA8qwEiryQetIc7al2ln408HzFSdQFCMwubbW6k1AvklxLCeX
ny7GxGwfDd0ULBGFzwyXiK0sza57nzQxUkPtYpOnFInVldweuK8g06lP1w/gx16kLu5TZrIvqI2V
3jYnznXtRrGi8skB17L00vlrxzF0f12fNuOVXUYjYDdVrZ2fvdFnicA16fZk/UzHJJ7x1f1YEEw1
/Y8G5+GEP5FMEi1DPFNc48EwpjxdV4Urc0UgMyMifRTe0GgrAIaO6jbkvRJO0203mNA7FTvRvJDj
7aEf7Hedo7JQCEPmViVKVh8S7SLsbMF/mymEOoaepnExbH4Flpzx5CRuzRSliHmyPPhED7jiLWsL
+pAUqaxmt7dS4xYhAVqnazC7znBlDAfFz7vugMDFGSfUkceHPUQK3BgMGZ+S5QkeG3UA4a2OrRnF
1jSwkdZxN0VbHMmgc6pRvdtsHBS/rp153biZgQpe068armrPgYqPiZ2Y33ucJxSYAhCets7sTmJq
pRZCAoUOWu6HcaqSW6PP0MYDKTEu3TWSyPEHXiFOa1a7Tvho9zQ4I0VIrOXQNwQQx4rRL7+vxzjE
BjTyOPqyvEWFisk9It8G3OkeUbi+8hT+nxz67CO2yFHyzBY9Gp3wnHRxiwdYcjwSpsWJNKdiCQda
ngEVyuw+Ez/P55w2fKG1IxaJZCKztnqFwHwVt/WAHl+Wh7RpsrNl94YRcmqWB272cl8Z8DXDommq
c1QTWxrIgnrBVfhWyDOssK430XNK2Q/6sVWb/zGLYhqRAbmrFwRONTcYnIeHa5h7Rc+GvIQCK9Zj
nJl8PV3Z8M82MPiQLAdYCB1AsUIHgS2fMRfKhokap1QlXZuAe8S5TYUnCV8GvcQz47EKcqJPTsIK
eFSDpGUcqJM1chctHs0ms6Y+sHEdRSt5PUyihH17gc2Uf6+pMTldggb6nzrDDQ1uZ+SrnOjrxTAG
DtociyJT8JmBPa2GyRAxEZUdDmNgl6kiTCqF5eXKzTVgvH0zl9lfu1aOmp7lZG0r1+T8JECZ1VrG
7FaLCoq8wn+u+2aQ5WyOAHwsYA0Vz0Sh6s1rRjxwKuBAqAzZozF4fr6igOuBfa9reYQGRQBNIy0/
ajXCiFjtzMuCFiLkbpfsTYfhqz25en+CcckTN2hMTpy8DW60HxVGS4qIBjW0zCufqENv0b0DFzZJ
ajP3G5S6Y7erh37cFiRkEnHdg3HR88V4gtZMy85RzFX6PHwkHrq7YhVFgCF3V/6kCx39CZI8VL9W
QXEcRrXdohCKP0pmRy8/yAVixhxARt7GeYkZ1Z0Hc8srJ09JN8pPqCGWm4Tk5E8Nzn30xF7A7sxt
Z9lyIAIO8NxSZ2BnN9odeStoH0nERAdpdRZT4NjR3sfGcr7BL1u+F1SVH3Uh+2dhClISqasQJjS9
fmMoUWWh5JU2bxfO6lV12bb4+zcYUtqjY8n0AuCFeKjMTV/KZogfXWp8GY4lyLRcaTln35kvgdVE
nxLNy99rtEHd2rnKPtOrBHS5ykFB/wr8r4PewcsLpp/Blv8N7PhNYIfpuSqd5V/bVh+S+tv3/3Po
i7eKJvIPX8Lh2//7vz9/8OeMxzP+MJQezsWhCv87UB7VnzMe/pNPhqTOBY9xi0eT6h8OBPMPfoL2
I0MY4OV/1szZ/HW0yK4+WNP5j9wH1y7X/7YHHRpgvk9LFToEjU7d+isVqyVJqSuDoN5rDGNRmCY1
Qhamv+AoeSZS03kV5TSdC60BRjg2rwWrH4kVVqx6LJBzLUm+bpBFMfcsKzAG+jPxUzFahaLNtjXi
zfWCiO7QgSQk5knztgCO2IV779IUU74ypXGXSdG9seOfXcG0VROQcfHQDkC5cIpifywmZKyI7j5G
fUwvYAmw53kN7BhuPitd8xeAeBgLU3051YF+5xo9VIdOvCnVKrsSpnd7VkkM6UdfZPm6RBe9Afp4
8Sy5Ezx+IKKrjyCvzsKYHiLpJCs7HbegdM/jvNzZ2cw9nz/FmQGONX2bm6EmH2F5d5geF5PxXnvu
azv3W8bclCNlYr1Erb1POx8YnU7iQs3UiH6Bzz5pveZT8eaB2dvywD7oXX5Wn8BQkvpp58VH1igQ
MgyYLc06dGQlBJdREQAmMT3FlnhQ4sbQh+5x6IrgHW18sDMSew+ClmRuExW9uuxpoueD0XWsU7Rk
FHhW5vLJRZYiGvs1sfIjHjN2+uwNTOCFLLzOXbl2v7H5hYSdftTDfGcjF9/O1rBtgwbPlZ0fgZFw
0mEWI92bO7BZ80GZSUcalNMNKxzIySZlCw1J+6tPQ5POFCLqs0zKt9Egv465P00YSDeheq3G5g8Q
vH4nev1uMMWOe9bJ8CGhaJNOD6LWQryNHxYzHO6x6TnP5cnky9n7NWaQLOU3rO35mRKYNsTgFqAf
LI0tkxeaUmyeSWAvN1SMR8Rqz51NQQOK+KnUnbWcK0Fh3w0ALdO3ClTZpjDlu18vp8mM0zBLuvSS
t95rKvWvpIzcBiIFtCtgAZnDfnEoe1s5PS2ts4cRDzans/YxoAKcIT78l4HwF1zF6iqSbITg+2To
ZxGPykqgf4ho0CytFefDcxUb7wEysVUpO8rduDjS8Hpqu5Eyufgo6c6FOtGvMPzkk0XvbsUstEGj
UsPVdjWsZwTXhtfP3ahctH72a83ZsgXsdmkc20OXwM/xeyLyhJghLPc19boZvQDLUTPkpUEK9SXj
pht6WTKvkZ5M9xZdgXUh4whNEMKsGTPtHofEdGxrZzr0pesf5KRpt5Biig1EhfIWo8e8JTB3OuIW
6kNTK6z3wei/zFPn3hg+eD1WTZ1CP+rQKGbroGyttZcv4i3y6g5tAt1e4gDttnrOK1o5Em3merF7
moslmiVSMy/cRb+gjZtCIjPh5rgzgT3puhnmbkPLJyEFznWRKKXAvI80B7OV67UXOg13VU3kDa6C
51pDNdRD6thMI82xau7eq4qM5QprzKZwwVx5c7ZqlsDdlsguMMHU0Z0xOMOKOg1uS2a+10ZNOm5b
ctGbMFVJ09haHhIM3oWKImUZtkhf15LLIBFw3riTqoqec+/V09zLaLbiEE3dhya6k+3mxz8dOn8z
Pf91eqJ28cDkwku8hak01H/N9Eoz1yYbNkcMieULwFI7KAPLJXVarBKG+5uJ9a+Tkx+vFnCgWQ7T
GoNBCiOIPznWAluMlTt7FYou8vMqIz+aBUFFLtKm37zSr8OM6yspeoDHi+nY9/46oxGeJ60sauq9
OeRvmHHp3rIdZ4aAQ4XNFbEW3NPfTMx+ne7+fE2fAxyUQ6D+/9ffLraqIKF5Xu3nwUmgh0xPBIMW
oWbZe6Fx4VS/LwkJp65nd/v3X6P1T6wExlGkTkOAg1RJKrf6PP70yYIAFEs2+9W+LztrnSH7u5sh
Aqjt4oRjIt/rgXwXvcTpLqbpmE09z20AxahL5vcEr1NcLacx5l6DZ3cfBAz3srHbmL44CZftGxW+
6nizVuvsXLkdAPbpQZbxM/1doILSvow46UJZ18HOcWjtx4zeQ9ob8/rf/6Z/s4Qsql6m9q6hO+Zf
TY9mkdL5Mm2YcWa/tWv9Tg8WogrQh/7mdf7uE2VgrEorWB//NL8OhIHN0FdrNaA923N7mxGKbWiS
YZzB37MGG3keYqO8L6b5jgK6vIfHk0JuiD/aiX1ZlSpZTgFhmPIUa6AOAjE+aYF7sbppl/hs9w45
rLj4EhcKq4kHxjHnXRmbjUpSTk+j3vUPVS6fZcexP5qpfQSFV0LuoZFB/+MjSqGbVfQHV530653U
so+oXp59Mi6Xoefwbqw9PNU9KPg05AKsvGLyBNepCM1xufNmUAP4l40tOdZfOgcSmWdQY/37D/Jv
dhi8G+ADERx4Jj7VX1fmgtystclp2C/cM1Q5IdnZ0NK7oIet3why1Fz915qUXDtS7Pi2PC/4p7l7
Z84p2Oq5ArA9Pdh9eizr322YfxmTXp9yQgSQUal/BuZfx6Rp0uYDPedqXwdTs+1TaYZ2tLyrnR4A
0rwbgAvkpr0PNPMioiDZeFVxRED/0mfZVx8bxsoEIAgxKbP2U8YhngTsTszLz4YRfyyusDYEouf7
wnLpAjkWcHt96W+K1N2AP/zkD/xrFzzRgVsoXRCyF1ZEVQ70K9pma3YE11lBa+5GCTteN9MPh/k8
qJb8PMn8mDtY+zDXU6AagurXaMKKIOpw0oeHujKTDdDG07///u2/eWL5LoCf6uzDyM7MXxdAZTaD
rOey2hsFF4WJDnyYDiMVPNjxswFFQbXjMviB/oU8uIbIvU7HnFneYiV89jFxIgWuMJ5Gi8AfZtTr
MdFfRdZYazKPaAdO7iUi9yEcI+eSkMWBhJydqAE9u4YJ8kzb833p9VXqpY/wZqmqWn7hTpO7PNGf
ZwqxVRMlzc4qBDAb8RA7rsKMsD7tho2vdyeBGdHO1mVUBDvTWZ6Dppt+0J3+pdjibx4Szgz1PzR4
3N7+8hmJuAWcKaZqL+CEU+IAyxW8HZuZdtTEv/lGjL9oc65r2OcUZlsjS8n/p2eyta3ZMu2x2ndm
XzGugIFJi+kYcVIFBt/PAgphRdMIl4vJNkWw32saF1DJKQDHOnIBdgQNcu+pxZ+8IDgtsAlUs/+1
z40bBKW3zFJBJAdU+7KqrbXV9O/MMx5kMZ9KTx3GLLPYyt8ioapUYYbZop/bsSKEsDZDytXNBBtj
O/CVXq+XuIytNZ4gkwlefsQMwU80YqInNQ6rYhmSg1QDTHUJYt4LKmwgF6oaxVM6cJH083gMl5ar
nrOIp26IYdqrWEdrggRh3BGxcrQsqjUD9yu9yxlTC3TBkn8TTWpBNuO0Neyu36jHqJfOpfbEk4vt
kbRlmsy+29BYb6mW9Cg7S0T1a6TD/abTnNc2Y1JMqGV7EzjyvRuGtRj5gCGFnVOyI8NAUopDt35l
HkgCjw3MqHb2RHMdtQnuTNkqQz8P8DAURy7FuzLiZEnjiYXJ0+GK4Qyr4kvSi+qYGw7WAwLTzW4O
1cUIX026E22HpoTKvhjsV7NLf3ceu3/zeFPrOFi1ICLYlv6XygMeX9aatlOqBt07aMkHUC8X6gs+
PIfHWtVf16t2PQTGdgio9K7PfJUM21n0AhEFP0ZA8zofqmwTQFv1p87y1sUQEwhj+tUmkOO8L4xe
44KWQ3aMAcy0VRG/I7EIzmQnJOsl5lxExMy0RolXFs+6mBp7TDbMz5NFuaV3FsmAejqGMh5ypO1U
1jEXQ87DxAIUCd5IGYrHp4GoJyQdoP7BzIKJLM7TOD7YDhnHdeHKDQATa92K5YTEgnlvSSPY0IAr
1/M789Fm2zXDg8ftANysy7SY+1MxjE+WK+9UNU9P/+f5+t8O2286bOhfDGqJf91he7xG4v5dAuDP
H/1Hj81H+2zoNOxcBF3XdtnPFptv/YGol4Lif82n//CkOn+AWwaEzNjHtfFSsup/Sqkt2m+cdY7S
lho4XW37P+mzOYHa+v9c0wCi0x0dXgiSUe77f73JjKkJzypL673EJik2QZJbdCGqlKh4tBBbt2Ij
B86T+fdBaiEcMdMqvQiXTXAqEt9fd2TPs1BT6wW32nxXu2b1OPVu9CWwDXnXLBZWCY/8oH3TqdmJ
iug9pep65uUV/WshQTqsscRm6E5w0Fo31PnJJTdq7osFysHjuLQFfekghX7TzTNVXo6dR64XTKwf
fammvV4w29tc6+1bNBzyLk8iO9Rq+gEbvdWsIx59cFf4f6tsrVmJmUDD64FgotM6oz6IGrYz8tJG
hBBHwVD9wK6pVxtZtNNnHdt3sCbMfvjOqzAu7uwKcls0MtbHOtimCX9xMf+IdwOK5XZYRIc636Sa
oA+DuNrbWAut/5QvfO8ghICN4KCeMpY0+ra4DjtwTurMS7MQPhJGvLMXGyPcSyX0/CHIdaY6Mk1u
xRhVTw3Qt9uh76b5RMBo7GD6obu1Ir/UJ52pLIwIrkJbU94kjX8vc94XgiY+yMyIyM2FYQEh1M6k
d7+kS/PFiH3/DqUqaCX2ct1YR0C6QYoUot56ftlznHkHlALNbW60wZ2DpwC/rx04+57Pbzsh5bgp
3BT3SpKo9BSsMDKZGEmmTlU/El3k32vcI7ilJJxEDAz2pcGZxBlDWhhEvwPaJuuoFcgO5ejVt3nX
Qqpf7HLeuF5mHDFnCSZn+WhzNptOv1+0cuB3NqytVaXtV8H59bkDffTS6DMwioDWl6toR/03Qyv9
DQmeeAJ8lJH3EqQG3E07eOSMiu+ltaB7DSSK+tCZrC808Hqo9UAFyMdJNPHmk4MUIu8LbprG8uLt
OOsQKGRWpXvkgMNyGEeCcRlFjRrqCw3looDpRh4YQSxE71hBNhwSJ3cQQIlmfAD65mBYs2Rw1/ia
Ya0MOkOfKmO2zwlGMGJQIKlgCPPRWRCQ4l7TUmJ5jU7RfgapXFNV5mvCSgtpC86fyl1JGpXBkhsK
38d0kgnhxvd8fxszJocHF9HJGo6D25DmUrRIA1/MpifTBeO7g/OZ5fPqRbGGNrCjRZZHZybKOKOm
oX9JSI1BchrfFFQUwXsGD4dYGfNHyAzaN69aeyp8xrFg26UL+TS6iqaJVEiNruJqBksvDu0SC1Qa
ZrrWgqQ+gy5sQZQTU60ibyB1UwcDtkO2kLOGnl03isHAqqicSoXm1B2oU0RTVtkARyRWJ1UBO66K
2qFG60ndqXgP+1nHArKaRnNcz4OUJ83Xs0M90lOdg+qhXlA34wmFMmn0eA1reRSIEzaeTAtay6Ba
GHrt6MZpZAyz0wD9Ddto2SEUyaAem8aKzrp3wXT8SGZkDAJbKPae82x0HcixEYyQEszeCl9/MCzL
ZCTAVVjrqRtiGxj3VOCo9Ems2JLPEvaZU530qum/Z7N30Rcz+tx2uQAx2xaPFeq222yqe3RRKjq4
6Kc7Y4ysLaIL0lFTMNi2u1zS1p93ha0PYZL0xXY2cENLjZ8y6AeEadfVDTlMy2cEArRKC+92abrz
IHJCujG+hblVd7s2gtqUYRk4418Ut26P15u54FfQYu2uSg1/k0ZztCV8IMNE6fRhbZjtfqkpZopp
0o4ZkamnuWCcPnrxF0V3W8cGN5/cI23LDMaawqTuXkTWir2OCPcT/Z6BhSG0XdzJj7Fz0WIR6bUZ
uqvazYy+WLmjlSv41egCM7vMCKQy9cOIViIHWG87p4pU022AD4YxDh77XTOirPQj+g1S07z7sUkC
KMEcTVmJKHIg351V4S7eZe5b4rfJdUmzjd+mKte6jZ6D1uGRdcoI/PuYXAicbb9WNeLA1UIA92tD
WBV8Ny7TUWr6W5S2wa5eEDo2ItJfMDxqm2EiArcW1XKBGIBwr2WGX1qlf2/xH869K7VbrtLPHlpC
PTQCUuLiHlxeh8RErjBs5sbRkVl8E+SlH9Ajc1pEVunohblJ1YgaFQe8LfDAOgNJcxNgiYuFjXcF
gkVC9gEutPOg9Oy8xmMk3sVQEhtMnq02as9Do/cY+XsS0dMRV7NudQr7Xd/T7NcvVpZXa3/gk0bZ
T5dWbHVp9qFUQxsTIPpq6m0Nuo2XfbeYon0fy44+HImGxDgOERzzznYJIaVNQlQ8Is21QrV8qpNx
ekgwnH+T/hhvmqD1b9rI/KIF40eKIe0VGq5cwcnTw952PqGc04hO6/PQtPIJszga1WVuo09xZ+9o
sH6J3PHdN1tnt9Q2YtwIOAUcptd5moP1UEAM97zurS2LfDVZOuo7CX3VMJvvceRNSLq1em0SW7Wf
TEZyobkQhrC4kXFXEHe1yXuR31eGe0E0Ut3Q4hs35WDiSzVhc8H5TjrRbHqjXC4qiAKVYP9tzJIn
xhCUUtQXdGMMhhcTAWAYKtZMF3EhB2pzzR1ErInV+uHArW6FioqEhCpK38w8f9JMl/mZaPUviekR
ppL63vfO6B7GyfiIuH34XUoGmuZ9rohbxAyL9kPmuncM5mi5afQRsITVfoZt1myXYDwKFF3snU2z
QQMFVCierH0m5xIDSHNwZuQPmWt8SsWc3xSseeypcLCNrqfVkA0QXfVs101Fc6wH+WgvSb81FtwE
xQR4O8mWbwP1ZzhYY/1I234KU8ynRDeU1kw/pZo2DmMgkhP7civHulx1mv8exeYroYXRZ711rFsM
AQRw+Q6e64F15byXZmkAUxsZtCVpc2oqZnJja373ShFSF3yj69kmMDuKhnDlXuz9JspWvd3Ym7QF
TDX5brKjYvEeDG2O19AWsy1oI3lrVl5010X1seNLr4tul+KkT+beDkneYYkywYO6JWHMG5lxsZrs
k8wbl6lqMu4akTqktZtV/TAmYx1mXAW9iWhAoBjkWyD21dreXffu8jxk6U4Vm61R3UKpjENbBNzy
6g8U38C+S2ghmn4bif4Wq4qCqwPBAi2fNeUX5qLQxnv5JPrxrjEG0AbVmWoNR4u70GkbIhnOaOyp
AUm6mMlpxn1TJCBjoU4xqsKccgN2179xy7YiH6rDdOA5ADlJHbwzuyr/0cb578Xvdxc/rm80If71
xe/pu3zr/6ypsH78xM/7XmD94egqnd3Ah+cp79D/11SgpvnDtUzTo1YxA99XyMd/3PiAQSLBMDHw
IboAa4Sj8OeNz3T+IE2NrhpJ8dRuSqTxnyDBAYn/euWjJ+fYiD1wd/KGLF7r144pz4s2tXWtHwTy
xZdJs71VX8zvvjSLy0Km1CbRDLYtmtsPnvDPpHkB6J2y9rGpyc3Ru/44QhVctb63nO161A5zZLnR
bqqz5A4BvfY2eh5MRrfW273tR0yg4X8j5K08Z7bubTvNzRJ8SGF4h8XofPPCSFyvP/VEdI4c+vlS
WztyX5rmDJsFS2OoQwiTZBsE01DaaK7yzCYHEdst8mE0ke2nwidDlqYmscPGkUQLFzcMeKBh4yW6
3W8T1FzNccA7UrAfVjnhzitJ7iPRybQNjaNXz+BG5rgHVbkwT4UrYEfS39GYmp3DiDRQZ5Ol+Z89
RTg9AI0ZXj6164Q4tLesivxvSonmrYkQJ6Vt0yW1PqGGIMJRf+RmlTVcKkjX2uV0H08+9iQVcxIk
pygzONEEWLF+i9Y9mzZLzZQNt1G2L2OmXLJKh3KFP3XYZ5r0Sezwnc/z5IC1s+Jkn/bpYwxUmS9r
zM4tG9g+M8VzVoMEysA/rYwyIJhIxNg92zJOXlKZcvWc4Vl6vjzXdndKIPO89HFZkUHS31mlBPRU
TQG349h9H2QkVt0oPhMeyvUAwnEurQN6XATmZCRh3suOvm9/ReoJ6zLKx8fFH3uiKbRyx/3ombFM
vWL/FbveS+A7mdUOF+/DtKTPbmEiTkuH09LXNMDz+LIkrReW4/C5LnuUxXW1z1HFA3Kx1hAEMTrP
QGmaRje2uBHukriskermzw2WjvXIrr/Jy+k72lD3jF84uhMBCCRgGdoqGFWfHZF0zu66syebYnmZ
bs0M0uQ0IWpDxY8GSEDixZPQnf1BmBuPEfMBwFW6reTirEYtTsJFUUbhqUy7cnLSr37SwrqhJbFp
Wkd7QEVrw5KKv0PIrm8dbXjk7JaP4BiLnd6UKUdvk+4xLblAWXR3BaWaKMLKGbcDGNgD+0Ky7Toz
2MaYFUIn0YLd5AoUm8SocpGt1+CTCH+Px7QKaQl8rWFahJNTlRtCChEA62W/rmurXBFfQaIpMvuV
o0/FBnZLuvJN+WSgzlth0njWiuhArI9YlT09aGfQXpw50ldWLrNj0qJu0hDBfFij030ZF4+zkxZ9
jiwcc01LzBF34fyGcJ7x5LoDTzwJHS1As0VDn+My8p3QSjpE6/g6zO1s4mybEU/szVwfH+igCO+x
wKlwR+JYWaFNQNTSoB7YUvD6m8gDIR8axZg99W45hANZnvEOAaVJuz3ukF1bA6/GwoJuRHf/fcR1
gCJzmu6QGRhA/VgWcTBBufSlnL+1DZvqJvbs+TgOacW4XswC9AxLS4YYq3QZtrxbBdUXw4fRtgLD
kIjoe8lxTD7mDFMbHYSg5TKmt424MO7oP/cOq8VcJXZCaMJU6qekCkokW3jYklYzd7qJ/qLN6fjO
mbtDN8suIRku1Dp3Boe7AYPSBVdT01obAETFjnqJGHZ/eZWEWz57aSMvRaa98Ui9mEuqryqsNWRu
cZPXWvuS6Wa+Rg+anSot/Rb1frdOzSZ9xviLiZHggvRMj36CkAVgfc2oixlEGX2CZZTD4ggsmhp2
UR+NAPycZ0032FCaB5R42mNu996bWTrpOs6DNlzKANnmGCc8xmCnzE1UV2SQF7N+dmHOEug1cOsb
hgG8Z1IjYUkJIdD0edepp5ZxvkuMMtHbETZjNFUFeVbFRDwODfZ07vfCgLO5ihQcpPUXTHSRW90D
r/5cjQwp7KkM3juzv/ekDWSkz8kmsPzh1Z0VggQn18a0pgOMTPxgtIRA6RvNwIDatjeZNminGTj/
1p+AnlQ67qWmlhDLY1+xUwz2A3++pPBobhdNn864P4D9zqPHfAb6iewzHi102xsQKER2BbZc6QI9
cJBluECNbjdrMTNWazgHI7sWc9kZoRlXIZ205APcTYccLpDCsSEeRp8UptynJVgrYgy/W4BOC0H6
3JK3rk8RN2uJ1N0NyvdZ0Wd0APjhqIg0DWk23GUVpgZBSP8E6Y/YM58JUkuQ3bof2kOgYXXttOZD
tt6nMvXqzYIMYKv3DSFTc4CTw0ZqlFSSJB/0WkecUd+4B58pN0cwZQU5CkLdOk2vumUorcOk4out
9DnbCkXeWWhD7zWIAau2IXsCyh8kiJgoZxim82rENsu8OWe/a90vi6L6VIhmNkk+fDHxIyLDxo1n
zBVKaQs+e4MB/YY10O+A/SahyPMPEOvBVjbLl7jhb82vICFwrhHae2Jsib1g68+D+CvxeYK4saG7
i3BohIliEQnbnzjciXMDOgrf3fngxvndHtJiWzgUDJO0X8puxNya9+1z4fNXLR3UvYar90c32kz5
eoSXNpvoylNgpNopsvsAAf1BvyKTcgSPApLSWEb6ms2UtDjyfF58DIehPViPaeqC0otpPmUSVeXo
psVXU2GaSgVsGu3S3eLhmkNwOtWWiVp5w2yWILx5scPJmr/2STQzA3W9lUAUvhKkuW90Ls3PvW4u
dzmeBz7QJUCGkXijrPjAGt7+NOTZZx77fKCpU/lPrefws5Y+PxItcnALKUImV3gxcX3eOUOUfSbm
7BHQiwjBll1ss+731ujH2P6SrEFJhIodm09if6JLKXCvcreYcTjYS+Sa2IO9mG96EjDQFI4rdSca
4HFt0nyTFS02vueV2Rj1LZZFgMKL9PaedPwvIu/1zyQXvGdNNNwuuqVlmwmX9z5rBuvWKd2JJngm
K3bWZpjAEOEKN6eAfrbjsCL08qH1A+cBIVWvh+yaGiWG2ZihQ4LdR99ZPi7iPov5TtFnqSzxzt01
jeHwyFS04PdccpcxBH/mrvHCPCL8xP086Dc+3cHXntDLr1XcHgtBRjeKJoLF2tj6RvqTQxsuNd8h
12lYmYCz5ysSYuWhEQoTl+ZJNq6lM8t3XQHlmitaTkHmIjbP85RoxY5c+bvFrU4RV0RvPXEcyD1T
vIzl7E7etyj2yjAxe+82GJz0hTxG+2yMqbOGvVhsHPjbyAuahWZOS0+5Hqz6obPsDrMkH8VF5qZP
rzWqISIO2ATWC/Y6vISyB9KncH2x0WXbSGH8DPRrm4b3hWrE1XYZgQXlDilA+sJulr9wxI2vhZD6
Y54N0V7PvPSgO4KKN2rdY1tNENBThEUkVqGAfo5NnDWnSZuJDlmS7ogChQci0Yk1aNIiOJoKZpiU
0shX0q6aNaRMfbPofXc/wG1+0f1l/OYwVd/7fR2c6iwbbu046T7VltPlPH81zn+rddd5qTy9VFdI
IbqhrDOuD72AgcgOG3JPGoP1EjQWAoqimadNmvE8nALfxl3oK0SkiPzFfY1zhY/E9s3J6o92wIPY
AZkk+pfOv53b7gXHSvJ58gQhkbU3PhZLNRtreJzauahk+jkqnWpLwH2psN6yoONf6WuCWmJ/Zdu5
5q/6ElKmHsnofuKP7mXJ9opk/ZG4H0Lcqnb8WinmppZ4aF+HJT51VyrnFdA5lFP5xKAaNY3umTuh
SJ6ZYnrO5YCHMm6LsNGWghFM1zhboVigDMM6HBYLg5yMQfVmyozxpqyWcWWbWYUvTMZ3ZmNF84Pv
ZV19K+NEOusglnrr5lDcXZNioaRFOqu8iNFkEPCNcjOlUUe0cSvsx3qIocGzjc2173X9PguSMliJ
jIiYUyFtfL59ZmxgtGI+t/qEfRT9oaR0cq39kLjOi4l5B42siBtv3+U8i1+xFkRrHZNRfJNOU9oy
g8EJgu4vFiDPxwnRn4ZnbZUMXX0DOLbZj31gPMh24C5A+MtucWDxT8NM3KXomkPHmlzjgExvmsxJ
wwhPzEcJzPpdr1TDvEtpV2PTbJ76PIjSz9gY4NXbgaDL6CrJ3LLQqYTz/r32m3jvjiUluMHEJ2zT
znteMqFvUpfdeRP05Af2Zr+86RTWJ4FTcFVwP669Rt/BZBqPi9kO902TNq+JtMsHIQznuDSpCE0I
8msnMYgaMpIS21uOeqXWyZfSWxW7kk9G2MFTv9h2W64t3uOnnipyw+QigIFgZJuYs47iHFSmNLth
MxbegV7vtK65uD8McRpsO5gtbw507n2Zd80qYnS2KlSGqZfWyS6NrWnd1bCSrLT8H/bOI0tyJEu2
W/kbQB4FB6bGmXPuExwPpuBQKDhW/y8sq7ozs7uzu+Y1iyQRHu5mpngqT+SKx8vbxMO3PIQyC87y
zoY/8UOUsPv4mxA/IFCkLGs61GZOlyeJ9Qt+52BcmfhpWSZ59U6BH9nWrCTwJc9Le2iaYCGPipiW
Ih7jEd2hnw0z/aoK/eJgJJENZo8nSTl4lIfSKNasDWFMYPGW1F/k4NQPfeOutefpUQ3xoWNVeTNS
287yrrQ1E7iRE86M459Kec5NFCUJB20tWWdR3JQ1HPydStlsxPl61kRQNe52HjrD9BC3IrztR0nV
ClLnIfMSd8uWigOzqapTIsz7IKDApWmasVp3C7DTZytcVhREMtjVwW0GsJyebJFtzTwCkZGH9geE
W39lDw2xzyKJiw9DNR9gVzMc18HeIeglVpXqfwhAA4eAuMdxKugYMrl4JmDv2g6XklzAveyGUl/S
LTbnX25ox9ueV2tlleO7CrhEyGAzzTWFSvl7k/bL+60T1bZrS3qbyEtuPUo6VhhUoxMxA/crg7EL
0gHeBDOzKdZGSWp/q0kbdtIZ6wt0zJJ3S+PvTZH5a0s7yYVQWHaP/iDEpnPGLtj2SvS3Tcu8TdTe
2tSL/DMGjTqGNeFxen/mA7t/8XMouaKlbdofCqftNoNRW9AWfRQBpb+38die/AJOi4DocULX2sTx
pI4svWoewMT1WI72D3MWy51kcct9jVFsKnELOXNaHMtO9dlaYhp+Y7lAOVg/3Ni4BV4ZpZ4To67X
vm79c+xhTajHmcGxiqlVmxeZvTP0puy7z9CsycnAgIlT67U0OPLSHsa98qCkDK4dvAHHL0AxaBbc
IuhxqEbu81xlLlvuzDoDUbqQW/told/QhBw/aY9yEU7S3TAxHZVSlU9xZX3YsZmjrZfOjwYG6kZI
7NBAZl5HWgB/KVUYMz2ZASh7VA+G71F1bGu84jGYWrj4lUzNTauC6LMXHRuPse9JGoTT8FhDkWVl
FkRscxAghp3bYMBk+Ecud/IRZGVnh48lBxZ+QmgYHt9e5JNY1HFr8Ekotp7I6J4uGSXnRI5cdaIN
L5XybzI8Yne95yASmJmxVIBllDd7FMKXWD4xPm07EatbUmLBkV/wnwhH/rKk9eikFYdHkMQnaviy
0+TycKVV7XuUqa7eZ0YmtyOMBQi+wAzcfDzNiZ/xUTdfNY+kdW4Cke6sRQtUJZJ2uAQYTY9Fj9sy
5SXwWPE7OmvZWBwJ3qj74UDNxMHv60/KYk/4o8U6TxSbHWncRCG71zl36y1I1pMygacPduZv/czL
T8pF/oOT2axLRn24o9hmI6e+aNk/kCb+IYqEd3w0uSz9y4fagX2JMOMfSwegsG+08Z67CwLiXBh3
pJ3fEtNpziSrKY3VHubm3C73sVBym1SFeRhTLmfa7ZpjidkP5aKtViJzf7AYDB86QyDDRcBD42r6
zCQ7Z6ud7J2faZJqrf0NDp35NARuhq+dvTtG+Gr46TZ+/8TZB+jTcyk+E3V30jVilDDTtRkZzg24
HwOdJUmsrRZZdgi98oYkPY0gs+2QDEmGkJ02hnHWDSLOTpS8sXKcq12WTOqrAdvwsTjRaWk25vk7
BFT2DeaUGV8VnSp3vsiNQ8oDTxMi98dDkKX6Qo+OtSbekQLJSySrFap3bKAx35iz+GhJyqkTNit3
1WBHFC7E3Xcj8X5hPZjUKoyN5lQjQz/MoxNB3PGHcq0SMbwEo9vdW1bszLeLr1ytBr+o9qigBcDj
1lYLatnbmVVi+qz6k3Gj8BzpNRYDBZga+5wjIuPWxNXbr10eBock6p8n6b4wIbhPdSQpzaghSvE5
wEiiG7Z0YfA6LIgdKHHWkxQsl5rYvgvMJvoqRkydaREFa4qasCnkXNKN82Ax1Fxy1vSruu3jMzNE
O+5oJq6I2yVed3JKzp+V1wqV7mWEoRaRiOqSAS2MmabwzFXJ5YbxbqgUrblepV+1cupzXQcB2GaC
vXSTCTS+SaVkmjgXPojzhvYtuyjxTKON6W2CupvfOuzgKz7GEaIRAnXMlnhqbuxOURPNuwcioxoA
8tZlAhZXKb3hgQURQ3eSiWnC/WzCoWt5zC+TEKfMR5F5/qej44CPdpe2BxVQoEQtb83QGjgQbKWR
90Qr7PHJ7VSL+CTYlK24hgW8EtAM86vxAtwMbYsSOsMGTW16nIgHZ2ubD9p2rhf2sd9w8R4tHtGM
oIXa9Lb6NTBeb1kRPEwGY/3ceOKksEttXNXR+ZtE9cMoe+stTZnAN7jqCu7rrnnf1BVNO9ixgsfG
1TxPOcuq+xw0/ZvhJN3Jpg6qWxUs8G/0ZLRvmVrINMUw7S2FL5rLa2M/NMR5HkMj4vqizSg8G0YM
DSpPslPbBP2TZS0WXWhvfEqrkmMV5FYAcjdoYowqbkMriD+QDdx0A6rgyta4j29R+JcOplDbOeEf
a3J3rTe4vNJFSuWJlulmzJr7WTa06HmTsiiEqsZnMfvylDoclWUeT79yyAkfkdkwqM0ePD+UDo3T
HMMb6J6kfus8t9oNBk9dWTk8zHhLbbjsJFshm3SvDHwnK6TRs45G/9gPot2qxssuyizLhsneFJcK
w/ULJZUtPXwj+XocTs7a007EcdIaDyqr1S1G/wC+jCm3TT+rPelHZ22rjHeJobEBB+RS3lFvDR5i
g3oWzHcXDeBh17VM/8iZPiqNET9i6ejXQSipg2GXsZaqKW66Nvxu9Ka55XACNR+77caYZvOGgIO7
praSfGYNTggG2D0p0vE4TG5/8gwfQz5FABQUcOvomBjX6M361NDTeQMtOrsEXvitBIK67SPCVmkw
fcmpoIJmwZBFQYqsaEYFWpmeXilJiHY+fWJbBfFra/BG38e9ata9nqxj1lRoNlVWThZC27zBqGVu
yAf5sD6wlxti1h8JwY81V4X5QDcWGQnfZI0b+BU6sBnm+aZ0rT5/HCEQsGfmYZO6i5Ekm/vsYgCQ
G1zWN2isJpNGFe9M7DkLcuvWzWb+vYgeGnuc7oa2RAfus9ewsd5tyWHtGuU2wc6+QSn5CktNswFc
js0wxHLTGLnYlARgdpaZEQJzij2FP49zQBdj5bgu9mKKJKSc74DS26s8rd9UU6f3nsQYZlgHBqt2
31N4+mmMrEEsWNW2oC1VzEzI8CYw2NDBuMLK8VXAznkYuvoBt10+rUQV8GiHk6FZwRt3AaWEa/wP
8bEuhQVn0PjhGH53c+2f0pz/RCBnjOUOUdB2YNcui/HSKzUSFq7/3Uf4e3r/f1tbuziF/25t/Zpo
iTf360+b699/0z+dyriOHY9/xX54WU4vMZH/tCqzzMYljF3YhQxs/2FzHf7Ge4lVshC251kU3fzH
5tr2fuNPs8nJQKS1LMv7lzbXvvlfMnN8eaYP/kj+FizDl3zWH1KIQe9VVTVJ8xAESMoEqis6AsEr
cmue6ktCtGkso8+pDFzwWIGMXwQ3vLVDles5iWV3a1deQgKfjYTrR2a01WTz7uNJqrP2yvy5KidI
KpAPjnXUPkc9K+D11NVfgnNQJxvEBflCSUn5arX47VWx0J16DMQ/3KisziiI4cWZAHWWgiIbHn3c
0WzFCbZitxe+tl5l/MxGf3zBf1eMP0Pasf30lFAkdcs8sNVEWgI5pmeRZirYez2GXxIbZO55IncE
IFvLNDdWXBnPhuMSK8Ko028VgtTKx0GIHLVkmQEJjbemHhEPszj4zLM8sM5N2wf8WOgIPRDAk1T/
AIKkk4dpQlhLO1cw0DNj1tSlUXr/zSnm8iyHhKrkYHY2rnayd52S5HHNyNkYGKnhPNnD65VOB/rR
JCzWLAEGrML37LOET7csJj6axoyPtsnZz5JvfIlFE2+yBBodlfd97b+Cbe5bZqMRptms8SyvxjQC
BRuFS9DRhxNl3dWYzuudgRf+WdeB89Uplm4rLx/UhyNhmtK8bj6PzJ/8lDOTnwWQGvM5zFyuyleO
nkxa2Gi5WjTF1s4FDu4KOlWDUXORgxsmPFuV3J8CxnIe9zFCPPirGiLNwK7m/DuJ7PrLHGblTFzH
4xQmTMT/N8UFv8e1SVNfVAmk2wpn/M8wW6PX1Al4Dl1r49rewbKYx5LysSs2h20QiEByO+ErgOiW
DU6wWHrDBR9omQvxsOh6wjV+1eFDbUOAYXRBfSks6c3eafGIEclsZjhrC1RwKmDTWNIEBpQ6M9/Q
tbQDOdZJz202wydiWcNfYKBZRHJFIB1Ew2GkPuicwZIvox6YlDtpmxLqkYDjhseaZ91GfT5Eu6YF
m3FsVb8gnZBof1xRcDQZ8M//AIRVNVy9HD0XvJ9RkhFaYSvl6zFMLgwib/nmoUKCYpqtjJ+gHpZ6
9yslx/EKzN/jFYbWUDzPo8lYO4bim4gwJ98HSe9drl/R8xd8NgQ9+zjkJu/Nul/6PtMBzOKA/hOs
bcfFg+EMVj/vtTadLzEhdf4ORvaEVh8QhAgwsIvUB5iyrvMg0w6QoL20PCZ2QqQKvyG4otqCn7CS
dr7gAhfGeYys/MYYMhmv8/K3DPK5k4d8cljFA07nL+sqj3eZQTHZbahzFmV51sDgaohbdlwH+np+
wn8LRqrKl5fUuoIog3TR89spBJhHRu486Yp/DqeEXBsjFEqssUA5s+oK+CpqzJ5DzgnlL9RJpxDm
tEtqlf9C1OQdmXrG8p4yF1FeugDv9hVLGxiVZjF2+MSzcT36WTts2tCa6XryhkcxkGrrUzDdEAM6
9Mmqw4mdxyUF3qETqksbdGvuL9Svu5ZRI5tZwCK6Am/2esLXtpSBROc0BBcG8gih1ob+C3pyaudV
rhv1waWjYe5KrfGp5128TxG6d/gm6THppUsTdNt8Tw1iKSgfLjeLMB+fAo+1i29p3tiWpspvJfkB
XDzhGHx3rBptLDp0dS40tNzeuGHJfZ8fGULVGLo+S+XQ/16rFN6YWVYgpiBh4Z22mgVPJRcydrn8
fCf4Da/a9zlBupo6WN8qhjskXGfr9NKSW6MlGQsogdtDoR11hIhEzVYexPGaSLvEOKrKxxxY5WIr
psmZntvYemGi83eQFKafjl/Ypwi2yyHtA/NH7vrX4PTo72g+Sy81qsJPm1aUZ9gP01EV2Dio6GQX
nBgvAF30a2w5zQZLJ9JCHgYJIDm2MdZo5BdzxLqRo2PsREBUopRi/glXmcCCTb3ZOXAHH6Nk6mNH
IZNtf9DWhJYxkFtgv+abx26G7lK4dKe5sCch2I6tBW0ZeNjFlfWt9nTxkzxejFk2wBuKf7XG6duO
wW0+GI9mYVjjlvCSTdIl6BsTDCGn+QMNleRqBN6K3ht3bP37DXYqdQOSAaOO0UX3Za85TSYfI4yh
ukeuJ4y4A/yLNmwweeAesC8qY4B8iQBfvw5xrp/ywbmP3b5+nCzwdoNszMeIBsCn0mcwpQ2pDe5q
7LgHctmK+xDJXWkN49mJgudZWt5b10zWvqI3Su/doaxCPh+KEnpWQcsHH9e9CoGKKuu+afB6eqxH
3C1qsbgM1YxiG9WteMDaUCHE0zyZp9okGGnrEeW3jdU2HwRLoTiKh89IjUW+ZjHg4kiF+1ocaOfL
aaA3nXzb23W1DkbRPlu4zz4SC6WKR6Et7rrU4eYqDHWE7Mu7esD1PPJ4P9P11t22lvhcJIUb1cwT
V/lhVB6leFF7wTOabnontJ4m0sPnaUzNh8z02l89fWGfE/jK+mtsRd4/UFgbyXOr5+woIUauVa3f
wVVHD9Dq8EQRusV5YjKPt6a9zhtGGt+jzKqxjTutW2/bWHCJ2K4WP4kQj5d68dBH7oT8m7T9B324
0UaC0L6HKefejd1AK1FWxjiZybCpW9+IshsR4U3bxOgdD05Gy7vvdMOWH5e/6h1vPHFHLD+TrsX1
VKmXqFPilAn92vJI3KLmuvStiQ/Tksd0SJuLMbnO+zBwOeIzBw3bjBpzGxn0KjfSkXd2UHU3na8P
QYf4kfkWCXhBhmLlV2qktTduHb7DwFwjQNHtDuWlQ3+YDJCPvFUECadiCOB65OZbxB19JXMPwcCq
HLYZ7SLZcdcz4dNxFmJKjkcP374dskKWTg0tgVs1vAOHIBDoA2U/BNLx7sEutk+Vdti0aQzPfD9x
u87mcWf4LX1RGhGaRe6LJ2quh5rrnWmPao3Q4+7Ctiie8D+R608ZP3YWncOwXPIUA/VibuP67bJV
Q6S4h9Zj7zJsAM9C6/48NbZ4MzS/scfHfMMJ1B+SsUmaTVuED3Yr+r0qO1joreWoM8b++jF2C6Qf
/NzDtqtKom3xUJmnzkm7B5wOYqMj70jyhQKxTE4vosmJartF9xp38TurZVQ+16TeUI69fOmxYqAB
jWz268Y+eaoYD6NgW+9AMdl5ncfr0Op08FZFAWODBWUH9mPKYpdPQtFmazW69Q51h6djTtQbKnSR
7xWWj1fWUWR11aifiDP4u2aso3TL4xC3eNokG/qeKGbEdyJGbT7GmIqAO6exs5lxeJ6BM9HdJ+Kp
O4/aQVixrJF8Decp2Se6xdY+582PtO68X7ivB9BRnjsf4rDNvysfYmqow2ibL6MViQCNU34Cw4NS
Va3zIvWI/dWK1VOPS6YLuptBmdYmmnKqzPq632S+b52ztOhv5yZQ9gvPNyAfJZAasKThWNynbQK/
M3Nxohej9B5Z2tHL5Brh4vpIGQvAs37LoNLIHfovYn8vmAUzz8zuJA9Z2efjBQW82WJ1DEfsLQHK
AmPAjQXPkpN3suU7qxjW0rONihU54YekXv1xjoZUsUyKd3XWTRe3cd3buoxrvWIPZNDF7aKyVXl7
Hs162gdlMt6bbts8x0OBzFifVTCPmzq06ruC9s7vHqflvm9rfTJ7N4KaHrwyqA07n27w3tfOQ9pP
WI/cHt7yLoXzkiPrAPDYJeFMRdbgaNZ7VV4iEhaWNz92tlDfxqwAY8iRl2P7xelL0QH7j9ImF5Fh
AMU9hQfi3gin+c6IyaazRsXX/w2l4ll1U5n5rIc7J7L2hcHhdoxGsCix7T9WZv6m7HyMz2Ve+9HF
LsVXO4TqZnQZ5GB21d0xGxAnwS1N2RZlPEZIJJMu3pKCX+lhpdmY3leIKzs3yVewhdcYHd7mGIem
Y+tA+vfSUvU9T79jW/AEHQ5/uMn/HzBLAPJcRBagwx7lSo7H7fyPF2OJ5Wuy5MLo1Bo8p81N1E1i
63mGu/8j1Gay//uv5/41lU9RuG0GruXYvgC58VfoBrGEiWBzUx1Kurwu2FPVR8PB/JUZLY06IPi+
x7lwnFuIP5191JqQ4rRuqDQsbnCh5Jx8fLC3Xl2CQIfHCzbV8GZ10pYZvvZxS89RRt5s5cxlxNhW
eGxwpLBDLvROOz9ZngEdux4zfUi6jjETM8AXHLChfSKyiZl6bk0ytevSw/7+OXOfIFURjFzYZATc
OrHlwvnlxHgufJuagHxqfvCWKX8Fc18+2bTGQdOul3Xvtd9JFM44XiR3I2M5OwUXLNOIHmBOd80u
BHPa7AMJEHvif9R3TqVMbw9NnjR/YwbVx/UufEWE/v2L8FcaTSh813MWUCJeZMSZv7zoGRMyDaEs
m9xpuS+7CU50apEgbh7//gstf9CfIuLLFwrJoQdoH7b113dXoLnB1QBnD1eAOOIETpu2rHl9+Ow5
X02yUKZlNXIJmXnKfvyrXz0QNg1UNIbQoYzX7c/vbWVMps9uDj9XqqxnbwC4kdAjwvyY60NFLTKM
wNbnEmBc2ct//8XNP9cMuZSZEeayBBgz07fD//K9D8ReoyrSlOOaWD1W/SA758bPavD2acO12TE9
vvkrtr/FwYipV5fdYv+Rfn5gDW8+X/9C/07l/G/yJp803pf/cyrn7WfT/r//VuP8/Xf+U+P0f8Mm
73mwDa/0hEXI/KfGaf3mucRyHO/3cjmLQ++fzFNBbgfp2w+AeNqBt9BI/8lj8H+DxuYJNE4ORSv0
wn8lneMFfz1ZA9vzTYApgNbwenOg//ntLieHO34qY5iGfneughJ2O4yj5mxPONFyZ1Gz8AKYj5ym
KD8yXxF+Zm25jD9ZrPFYRuCKdroN9RPlKbgL7BxOftDm+JjZ3tjXiYorUb3rrnPWuIxckEB9vevS
LlqmDYepLEREdVdO5hKSCKeMFR0DXE1LaRlkBGD0hAFaFoF8IaYXEhd1dbQOvfQ9HIZX8zoZOlEz
vcxtTzcVJ+wu6Q2xaZdZUi5TJd2EDJjjMmuyZ2fsnI2ofnSnOrnwW4h6k/xhQq2MhyRSabOJx3Q4
aO5RN/MwlTg/mW7nZc5Nl4k3UmzYkSTieytswCaG5JgovmIU2lIfl2ySZXaGUMg0HA9T8SRjPKZI
pYoRif/Mut08A+R+If2LaztgKg+cCfc4g5tRi2ojuYtIGm+d9ilDW7jHnGw/RNcxv7qO/NXULYbE
wJg3YReFcBt7Z2st9wSPeyCeOH6EdsMVx6lCyjMN3+febbPdzdSBHqYLCQVrb3bxHcaHHn74RPPo
xu9pZ3XcAd9VLmfn0jLOY13H3Qowb24JYraHcCjbF6eZGA5VMptbo7c0RquJ65FuSpfXw+0uc2Ad
Wi5RxOddwpXcq7KofY3KSZzCQb9QKe4AaBDlp8btdzJjRsViCuINzDaWdq27yVMpHxuHbnTmtyq/
CdICkuX1mhfmReyvVFF5d7JrPFzLRrSYHvuPSEfWwwTRb+tKb7xMs/rZXi+T5TR726hO5P3Mje40
AtLWqWevAR+OECW4keYm18qu5Clr2u27bCqsYa2fHYk9cpkdrhfb8XrJ1VI2n2KoCRinvfnAFd49
Q9uxnzIPqJbhlh3TbFN767Yv+JENqtA3KIuf4MW7W4OF9tYaxE+nLD5BYhGhx8pZH/vlVp4v93PS
82azKfQUfLBQ6J5nYwmI9lHO8BJxvZ+vV31xvfZHXlXm67wchk+k3kpsaNNNyBCTHiW8tmgHM6/y
1vVbAMagjMRDv6gM2aI3qJrVx3o0J9ykyBGDa37MTfghdLfSDD6sKtih4/lIqKdxfAbzPW4p7quL
yOGidshI/RR4mgASLFKIXkQRl6B+cEfyjJYeJCQAsp4FbpCzgz+BrQEeztumTs7sUYfjaNIlBSTc
iaF8y2awbpqrLBNE0EvXnVYfxVW20YuCo0WzSxdNh5h7tdKLzjNdFZ9F++kQgbhjxcfsKgxZsxUU
hy4ii8adaErPXFHpsk8aVPfVKCr3pnHtaOvbeLqo+DC3tWpZ/PpYbEzlBW+OLiZ31c7nUvjGQbZN
vM8CLgJ4042dGwEgCMU07EonJboz5tn7iB6/KdJ6OAeJT40RCbql85G7Ah7FVaZT94EWLkzLHg4s
b4BNEvSZs07roj6lGavWiply38P3W/dmIW+GHl7Lukvnmbo34R5d9PcbtBzjdSCB3OWAFDO5KfJG
0Y5Eoe52NOxil6qzN43vFteMTaUb6zgSX9+6/F/n3BXVjZnbNf16jkGQv65qiy4wOBf+MQMBwUml
6wcbW8Fz4AYxe29Q7LGLX3g9qXnaR8wk/jrMs4xkHiXzzugPZ1Z0hCd1z84noHO972Ig036od9QX
XRNvt/ksp1/gjPGf9L6/i13p5BhGFUjYqPlOWge0hk96fxV7pbmpLNEd2Z/ndPZE+pLk3ScPFm83
tHl/KOd64FOKH3PGnDIMNMUXSfvdKnnabH3Hby5OEYW7XppP0veCg22QkkrEQqsug3Sf+4AeuKMd
GoyPK5MH7LYkhEnk2+gPZJnFUUwLDSfM4qM3OCM8GAySXjvgRql0sGsUa+bON8PzWPoJ4lz+GC0h
ar+R/n5QIQ5ncmW/Oiz/SzCApAAMe2c9mH2+CW2rpt+GYP+KfrV6I0b7XpvVAgyyltycM93ESia3
CcHvdZbDXoMPHW5cKzFPU1tHO9bgZ8ze9ZaoQ/MDaZEEYaEG+tByFHObTrC5c+KjnsNvML6Ko3Tp
+w5lt+2y4VtRON1WmBOOho7HDRXlx0A38tANiNm4kG57M3psmxLQQ2HhWO569wHbSbHTVLDLKX3s
RGM8DHF6P/JzPQGetvg05rdECubd6GVkzLFquWLlAWHauTMXbof4TMldu2vXmo3Ni5OR3Bk6fq6P
dZdI7zSn7dTdTI2Q1ZYFlkmyPBlxL7fCnsDmOKCxxRYn7yy2cRSq+QkzXWi8Dw1ZoU2Chj4vBplF
089KiIljZua5s/W5g00HwmhPLsmMFF7TzCjTUHdOfxtbtTWLQ/igKdudlTDRnCdyUO5KdHN9Z1WW
EW9Uquc3m7DOW1GJ8eTjA4EVUDb7ejKGdt0XPsxxLGz9SXjZwNGfl/wMuD4epkLMW7PgxAwyw/ua
sO1vmOfSEwJ1Z7PM8HFkzh0AzyU1Cel3C8hi2E340n8QQjaoyB7c+2YK6t0Q1ACVsZWXq6LkeM1q
mx8QnJVxFwspX50pIqSaLhYrlQEOCAt7YazjqtgImNyrgZ3KsOLphpulcpR91qrDON1aWhGytqYu
hLuS9mLnNjzbVsEUB+m68XEOzxmbu6kxS2yPQdN3mDMRrfI4M444NzwGvwgT6UrYTnhnuobXrqt2
rpNd5lKxVQUh/Yqx3ZGnkLUgspjCox5TkT4Esa4facsaGjLaU0L8LHTJY0VUdsAIO8xmPKLZZWMv
VmLSPrddPbVvOXDJTdSE5qVIgwV+z4v/Du7a2ZGY2dvEycjGzG03LRoVdYeUFa2bisyehIQFrShp
8A6ORnHrTEtrBxMQGYeCUoKjkzjiDarJ4hYSUbyWHRG3HWnakoVT1gqANm37zuE9A2tpPFj65jfM
U6RSfFdAtWLewvyeLf5N6I0Y09sunVa6c611C81UrR0vBgdeN4i+XhYT6nPjG+UOoGSIalyGzneP
XhwoYlp24D40ue6ybUMZ195Bzt2GvGgnYs3Id3npTD/GKIg/Q2buF2vy/HPkxCXbk6n3L41gNNtE
0pThDUB3e21N/ntb2M3bFHEz9KTr7HJjlmtrdMVRI8JrcECp92ErB4IUiiB6BolMniVWeJOn0/TT
MiL2I3VifnGeJqdkMEw6Uxzvve9Byq8zXfjRzoBCFmxaQc5QtgUiatnaj6h69tb1BrrYKazc0iYY
7lEYu62L6ZgSmX6AiiOHxwZfKpn4AbHQxQtbZSr+gmMz1oD0K2dnJoR6ccYr9Barb9fFEqO0o7aG
mhp7O6sX/g+rtMYLy/z5NoC8/qQGSnLXnOcpgWCT1GIp8ndpilyis6ch4HsZnVjYiJNQEcXOvF/P
opbegz23cLSEqo7WLPgC8xLO8B21nUrfZPYXIDnciI0ky5+Mo7kod4On3H2aG+VxFEjuCnbZc8Ve
cGcIvW1Vnd4lEitfukiu6SK+ckj0IEHR3ysfv3vTc/LZuDvW8SLcZouEO13V3GwRdomi81m/ir0Y
yLZ5AdFALlJwfFWF/atAvEjFfVsNP7yrfqwWKbm/qsrDIjD/+/7/f6m0h5S9KD//8/3/8DV8Jckf
zU3/+C3/uPizuv0NI5Lg8+PCpXW9/zQ3mZ5YjE8op9eLt7ARgf5x8bes39jZ0y3uCh9dFbvyf1z8
zeC3EG8RmQsiWmBuw3+t0/7PIptDKRwyHuqW5QmQCdQj//neLzzaF1NXWk/gNhQh47loiIaywtbr
OS+WyLbUD3GSa9YQmfUc8xh4tELE+NKhZxubfIArpxnZR4soHzaGZ7JXNUh3jhCryHvw53gGm+0V
7MXkPtWjItZI3Re+yzHbdQ7pbmWm4cUyQA5ighlgrWXTvrKm7HFO7fkQSh4FsWl0P+E7QGWLncG5
MxY24VjmqN4xz8wvpNPpy7djogssYxnhYrm0cupMzzs+8VQLTYb61llx+tXKYbo3MjJ39EpOH5Pm
NAyVJKliT3P7s9fSXFkKNrq0hPkAxPzBpM4Tc27eWC+dPc7Z5g/vl/9GRP8LF+X6Engg13lVhUAa
CRYt8A/2smJ2nNSIGu9p1nZ4dAEg4BZdVM0QmZH2AgJf/iqxivCeFJh1KQeLb40rCryQJGOdNsfg
zHzfrY4ET3sKDtz41qIO7IeZZMZbWbvNYzwZIwnPFEK229KcEcRt/prnhD5IQqodW9fqLgj0C5Wk
0CLVcAE2Zz1bsQVFIGQr5dXf/v6bXrgyfxB3+abRjpc3MKlXBHmMf3/+phU1PzISpFucqog+zOXV
l1VlvpuWQ92pL/SR4jR9LNKh3fKoI7dTGNRRNXY634wdTSQK+CCuOncY7yRxitNAnvMpmvhVbVvW
T+BIJnh6a7iLO8+82LIe790gekUbtfZhkuS0aww9D+acLX45ELMwtLHP+iW1C3yOAGnBe3pZV57F
bP8ove4ysCY4tOR3DhOzc7tyyJslI6uZ0YXcIVQYs4b5yFWYngi/D9+TGNNIjqHju9JwPv0J4Vi3
Zg84k72b6iFwJMP4yIcyu/V7qn5z6m4Pmb2kRlKNB1l7bOvT2QV0DL8yYZUAyPna9OKn4R53sLW2
Eppy/JJCxrHkVVph5E1vqNypL1OQW29TW6qfQV4XQBdBLbI2dcP6MM6+uSvjpjmEo0rOeduKm2jp
fwxKs7+ht4xvzrI7zGl1PKcYj+OUhKBDMsdI2vGuYcK+2FYiwS8G/5+7c2tOG1ni+FdJ7TuUbujy
sFt1bBNf1nZsnyTePFGywUggJCQBAn368xuNcJB82WQnVas6etvFaTRDT3dP97//XZ4VA3E2oc+5
XWyK/N4K8vTBm86nl5aVecfadLu9fl93Bk2bJRCY5Dt1Df4jk1sT/AZN3YEobTSabpzeXUDwcbvy
1vEpzEHRVyYpQQzrrElVeEJ3sqR8hD6hPM7B29EGWOyC8Qwk/PXSNkYXYCzSeyelaZL6gnaausu/
tp41P8GvLr4sUqTMNwxUpOuVJpyI3/4yERx42mpaEqZNt8MdExvutswsohNpx1J3697uignWOHVY
wj5uKGAJgwpXfwZuUh/CeGIMQ22dIhPg83U2T8rbSm2XMzhuKHXvrrJ0oF/qy2QES42r/eX2Fvm9
N9PhZe2V6TXEOxBjgBah2GUCKHqgR+I0hWsTMMnWo+XLXK/tU4uLozOcu4H7ydXSZDd8f/sNMdrg
oC7D9oOUch3NBXYLKtcRR/vAXhWpnvemZTa64y5hU5qi3Zv+5rT331npsQJ9ZjAPJs17n2e7cAMJ
E2AXippZHGxPXS3EvZicwfWREaWjC5cJzj5c9zBaemkBanapZ6NvmbVjMRpgiPM0XPdkLPMmK/1r
C7CEe9VJ0ZuOMWjpT1zOcyD5U+cuIps5BMKyvU6X0+nHFNBsRp4TOzMiFL0ZUPCDPycY9OiBjJc+
F5/Bn3phj544eyaGeZf45tbRL+2CIQSBAbE+FX139JlZxSAQA7ov3aP3N7+dpxebb5HIgEzLcESx
t/XuxQI4cGkVg7sEBFd8VOT56AltHrnwDmTRV+h9y6vZNt9+ipxNfLpi0jfI/jgGQLEMNxcMUIGf
wzOy82hQZOeJk/Y+r+wFIXoBfcVxBrz0E5e+8NIBznRTLDyIq1Z5kT9tcBP8RKH1kI8KroRlSS/j
PC23N2urmMenDuX1Y8qhXMMNeoJXcB/dG7Ain/XcnnuRhykkLi5ZnCg3px+XUbD9BvQZvGSxGUHH
G2TDMnZiiAuJXyf6lGkv0HtYvc1xvjT0YWkuPbrd5g/6gtRNYMYppEHL5XlkbUbfYoejTkywvamO
3ohiwzgDl7MZ2nP+5xqiwotymxl39A/t1iTozA14tDQYa4CbPtKyNvqG5m0mFkTGWBCxNTNndAGn
DCxjWsn2WcwuuVuGjG/YwTnyWaOVAzwAJJlAGmaPgKqT85Smd4r1MFlmmcGQdisyLoNtkZ8MnGh7
Dd0WvuR9RSBIbB9Djxs2c/JcbLYIB1thA7Z6sWY4IvAZGh6dY9LoZN4q2wy3QnoKiCwAVDJiAUFJ
Ayyh2NK3jVV5W9LyOR9OF/k5lw+HTopZdJEy66CgrqOFzDjtzcIF/RvxxxWN4xxXCqEPu0KLvmD+
Vw9GYW0m69CxeidM7lk4cBe4kKJCyhFdbeBDGy6om6IHZO2jo8hkCNxHGKJhhwajvD5zp70t7cZL
GJ6txZctJRmTt8xJ9/WM8NRL7d4tEOldcZKvtfU4pU/lFv0KaCtPk7OtXoJD5tSeQSYhQk7xu0Kj
uLrPt/OzQY/LEyClsBx65u5eZ5LqiQkU84j3YUobvc3xKWNEUdaZAUGjzbSVR5P57ycZt9qLRJ9p
Z6UX7XpHJE0gl07BvF8ZW7AqxxC+Bl/xA+HXvEe67ahcFqZ7lMDidk/vmgfqdJ7a0zMmUkLstDCx
Bkd5sAzGPcbH3MHSLAIcRspeaIABTntMDTvJaNChKBasV8PVNlhoLHeOyYuSnI3KC8hjICiC/PRo
Fxjl6Ni1c4sqXKnHn6ekos9HGlQSTBOZmQ+BOWJgylS3l/M/e6uVCH+83S2zW+lZL0nBPCxo0BeX
eTj9d1h20bBd6pfTQUFnLYrg0vbOaO2exajDY1Jj5l866F86EMiI3TKtmAZA3Zlt7zJiyzO4I4FE
5fAZPBn23D1312WPQcz09lEZGumiDF0WQFk35NwpcJFChsr1qMiYX38UgseioXyagQRmvsQRHD3a
CTD76MlxirtVkgowAWHr6KiYO3TxFvPFtUNz5o2xcKDgMSJaF3NQNrfVQfq/qWzXCznxV/6wurHe
rifZ7m6Sr+Ev2BMyik9vkjBefYYkaRWudj/7R+8Lqgd5/k2tnHwdNqhxVa7eqXqX90REPq+8Hk9+
/83ksswMb67Cg2psjEfoFyUxzRLVxz3P6ItmtQFhB30/PFxX+cKDPXprF95foNzO9//mvRV8H3RK
wpZ3VtoExpkOHFIF5H/lItnVw01wjL5jVn1SnVs9FROrPb3iZ3XAGvQZCMO0K7PWAeLLw+XbXh9O
AJ37oyV1BIDSv6IDj8k6XomjCM9kfJgBMgT36o+oQEvCwTnwIHM1B47AuVUPYd7hHnheX9OBbDCm
9t/dA3+8COOTMF9l4ePqcA+AbL0Azvy0Jmh9rvtinfUqyYId7oLrMffXtcEg1prC5/+KJry9CzQn
/pgqtEQcqAKnndNgEO+3Vm/3OWwEQxrkpdXTtdVDcWb84El4c/mW0ycBasJcbD6v8lAH6P/sw4VG
GkAOGvO6pwPeC17nnz0IuEWyHIYAQspNaKmCrut9YTGJt0GE8Ug/3CG3yHVb5D1/xCi+qQrsgsWo
AUe35CLF0Wqqgt1nGiOT5kQKtVuGgDuaVEyZpXiO134mNnL6NEgDIdTJE9c/cmP5ute3qRmwP/VR
6NomMEK2XUv56ZNA9QMIIJOj6FV8bRO0AWOvID2ypd3t0BFgrrxyeIzbh4vdNvahUcshOgNsIVOP
wchLO9G5AJFeAdX40BQFMH5i3cS3HB4AxyEoskkNC9i2eKTv6ZAKmDadjopW0DI4AVD2229ckUAL
9+l3oqZCNal6umYGdFL3qr7AYLqdJ5bJ5LjX7IDLRdFlCAJzVuTnnTMHNEtpqsGRCXScEeekmAiD
xNO6KbomwRN3CEurr8vd2wVS2fKl/rljtKw+Jx6+0r3fayUNALSDsPdMsHqds4fcX1zVs2B6fWIC
JhHvkyJs6KFddO0+kSO0HlwVqqdzuwC3hKa8C9yT6NVwnu+CLd/IZZHo2CBwqHdBhiId8g4E9+4v
8A7kRWwyBwwYEE9LF6opMZpG9bT+vHu7gEVTDhFwgYy0cUVfTfW0LIIL4xB1S6caPCp2qXMnggSX
KOio3ZdcfKAFiMipk0gt7+C52E3SSCSa5C5J5evQiQAibih7B42UMrem2gO+8JFEjWCgGEvk1OGS
TN92aBcgGHdVd8HU+kCLOPg0mcmn6SM8nV3SXVIM9S50LnZmTq2lugvEzlyQiYeAHlVP60Q4pFE0
Eq8Q7HYtaMZxKTsHcXPCLnLcmz++Y/cdTSfDtM8my33u0BEw6MVQTR0QJrr88h43R3kCXjoF1ELQ
n9Wfd841GmR2VMMky6a64nFv2hvE1hHwLNFXanJDk9/UKSUYKC+fI0CjK4FyRRyIDWCVh7GyKDAS
FwCsrZWgc5EBQ/906aKUbkyWSQmNbt9nz3+4CyKpDrwYPam5HTulBcwiVIyMKCpg5AdQcr0eJUMm
ycUabYOnoXOOgLBWef1UmMkTw2lZZ9Lbp8DrEywQOe6NROdOgSFqYqpagLc3gJIO6nRhG2xANDAQ
+GRRWKme7rlF7LT8af65LSB7YAo+D+alv+oWdZ3hoQMmFTC+fR8zdau2gqUS8HKlu5Jl9uFEIDje
Yy74rQ8totAFTgsEaXXxpXPeUfgF5XuzSWqdKJBwS8bHrV1wxV2KZCL1Rqkr3QuR4NdQ1gVgBxQR
vQFguOppWUeHdCJpJto/5CZ0r85gAG9W1QWLujpAK3zk63aBDDuf0NZkfYeodM0ukEVRtQtUW+Df
sQTMonpaJ4KKGzlFDctRV+Y7eCJswS6kZB1Niqq0WjjPPoIj1rCOAHFcXAQEN3KXurcLUORI963g
KdkF0PdkV+Ui29UWj6wj8AMoeeqoWoZpHYqdweMog7K4QYFGGnCLrnOrLV3AR9hElhjQ7z6kY3bB
4rgqngjiBcjoqbVT0pVP80RQ3aMKi6Osa/5dUgJTExRTqgbB5USBtKnTqi0XScnJZAC8gKPIsyL3
u1O7wPVXdRd04BbM++Rnfl7loVkEpWniOEgtfy9DdOsoALQ1pK1WMIuskpwqwXFtF1u6UIHTHFLL
Yg6DULsuaQGjp5RNAQhFzjkW8Y1kSmUKRFWrzjl17yxQfZX3mX+uBWRXoWuEkVN0pB0eAtDq9AnC
4wgwr3o6l0ugMV85l2Di+0UzPslFucpWctnBa5JMGQBTkJ/LYKRLR4EedOWMCjcjfmX2s74ztAoN
1OAd7CFgyJ9H5fzAVj23wxxDSDCuGmHCSf5aK8xbf7DvAHn5ed39cT7+/TcB72/8oeiLkd8t+0DE
f//RgLFWNu/gw70NrL6n/uf1Al9+deO79qva/8+zcJL52WMA4b7o+6lf89pf0E3zn8h/8Bd+A5Zf
IQK+v8nvvzXe88Ah/o3gfN6SK/o+lOVmYZnETcEVelpd8NyPcz/fv6L4GWW7kqrkYz8Kn5KsNeBI
wn2VZTOVI/PHyeFbSwytuuQ4njyuwsf1qiG8al5SFX4yiSBFySaHkiX4VVly3WjyIXn6AA/3evHQ
nCsl0aWq3/KRXQ/HTS2UkEVVyaeThGFYTckEyJhdVclv09C8zXLzfAN476ifj/2goYC6ROypvvB5
FIVxEjZPpOwZUhYdj0O/ZUUkzE5ZclI0fzyJ2FIV++dL2yThP8qCEbB+nO/2+lWZPYmvUhV9maxh
m2hvs0SqqMq+8sO4YT3qtkJ1udku8uPx4XbUuAp10XnuPwbrfLJaNXS6hq0oyw8fg3DqN9sMJShC
XTS+gEmTDc2uoQbqsnMme+Qh8+gbmy7xnr9CesJg1JZoARJQFp3Eq5Zyw8QuCs+qkq8nD5nfip6A
XYmarrrojd/0W5QBRIFQXXDx4cxfLPMgbLr1uvT2K+RfTLJ8stu/axVny1rOrxB+NdmGjw03Vjek
/Qrh35iU03pvkV9UFg3NVPDh2M8SPGXzcILd+GVfcOLP22dftm2qvv+nIGzuuCxKKYudR0QkzVsN
9S6R3VcWnU2m7U7uKlWsKvhmwszjXbTxW9eEGt+qKv4uSMaTD+f5C98mQRKq4v+brN9QxLrm/Gu+
4KUi1lAnVfGf2f1Jnk8aIYUps+DqsrfNWyWkZCKvrCr3y8oP9lKELawTtapiv06yBZ6tIVkm/5Ql
vzPmV/EKcu/jd+Ipkxma712lblXf+2/nd6i+fJg/JnEeNt9d5tqU332XwL4wbeyK7DB8X/Jrmabn
tPzL/NOeHOW1f9ZMrom/eIwmfvbH/wAAAP//</cx:binary>
              </cx:geoCache>
            </cx:geography>
          </cx:layoutPr>
          <cx:valueColors>
            <cx:minColor>
              <a:schemeClr val="accent6">
                <a:lumMod val="40000"/>
                <a:lumOff val="60000"/>
              </a:schemeClr>
            </cx:minColor>
            <cx:midColor>
              <a:schemeClr val="accent6">
                <a:lumMod val="75000"/>
              </a:schemeClr>
            </cx:midColor>
            <cx:maxColor>
              <a:schemeClr val="accent5">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571500</xdr:colOff>
      <xdr:row>1</xdr:row>
      <xdr:rowOff>61912</xdr:rowOff>
    </xdr:from>
    <xdr:to>
      <xdr:col>11</xdr:col>
      <xdr:colOff>266700</xdr:colOff>
      <xdr:row>15</xdr:row>
      <xdr:rowOff>138112</xdr:rowOff>
    </xdr:to>
    <xdr:graphicFrame macro="">
      <xdr:nvGraphicFramePr>
        <xdr:cNvPr id="2" name="Chart 1">
          <a:extLst>
            <a:ext uri="{FF2B5EF4-FFF2-40B4-BE49-F238E27FC236}">
              <a16:creationId xmlns:a16="http://schemas.microsoft.com/office/drawing/2014/main" id="{448E2B73-AD3E-FA18-CA29-AD4D2FBBB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371475</xdr:colOff>
      <xdr:row>16</xdr:row>
      <xdr:rowOff>23812</xdr:rowOff>
    </xdr:from>
    <xdr:to>
      <xdr:col>13</xdr:col>
      <xdr:colOff>66675</xdr:colOff>
      <xdr:row>30</xdr:row>
      <xdr:rowOff>100012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52AA9D5-3B5D-8D6E-F0D9-973B145B13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14925" y="3071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552450</xdr:colOff>
      <xdr:row>31</xdr:row>
      <xdr:rowOff>52387</xdr:rowOff>
    </xdr:from>
    <xdr:to>
      <xdr:col>9</xdr:col>
      <xdr:colOff>238125</xdr:colOff>
      <xdr:row>45</xdr:row>
      <xdr:rowOff>128587</xdr:rowOff>
    </xdr:to>
    <xdr:graphicFrame macro="">
      <xdr:nvGraphicFramePr>
        <xdr:cNvPr id="5" name="Chart 4">
          <a:extLst>
            <a:ext uri="{FF2B5EF4-FFF2-40B4-BE49-F238E27FC236}">
              <a16:creationId xmlns:a16="http://schemas.microsoft.com/office/drawing/2014/main" id="{418547B7-646F-B678-3611-44A4A8869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204787</xdr:colOff>
      <xdr:row>48</xdr:row>
      <xdr:rowOff>119062</xdr:rowOff>
    </xdr:from>
    <xdr:to>
      <xdr:col>12</xdr:col>
      <xdr:colOff>509587</xdr:colOff>
      <xdr:row>63</xdr:row>
      <xdr:rowOff>4762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913A471-ABF3-8D6B-01E8-595020F7F9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48237" y="92630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19050</xdr:colOff>
      <xdr:row>99</xdr:row>
      <xdr:rowOff>23812</xdr:rowOff>
    </xdr:from>
    <xdr:to>
      <xdr:col>11</xdr:col>
      <xdr:colOff>228600</xdr:colOff>
      <xdr:row>113</xdr:row>
      <xdr:rowOff>100012</xdr:rowOff>
    </xdr:to>
    <xdr:graphicFrame macro="">
      <xdr:nvGraphicFramePr>
        <xdr:cNvPr id="7" name="Chart 6">
          <a:extLst>
            <a:ext uri="{FF2B5EF4-FFF2-40B4-BE49-F238E27FC236}">
              <a16:creationId xmlns:a16="http://schemas.microsoft.com/office/drawing/2014/main" id="{DD44D40A-4A53-F797-589C-868630FBE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276225</xdr:colOff>
      <xdr:row>115</xdr:row>
      <xdr:rowOff>28575</xdr:rowOff>
    </xdr:from>
    <xdr:to>
      <xdr:col>1</xdr:col>
      <xdr:colOff>813707</xdr:colOff>
      <xdr:row>128</xdr:row>
      <xdr:rowOff>76200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CB24AA91-3C69-C3AF-E544-8E038ED383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6225" y="21936075"/>
              <a:ext cx="183016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704850</xdr:colOff>
      <xdr:row>115</xdr:row>
      <xdr:rowOff>9525</xdr:rowOff>
    </xdr:from>
    <xdr:to>
      <xdr:col>6</xdr:col>
      <xdr:colOff>247650</xdr:colOff>
      <xdr:row>128</xdr:row>
      <xdr:rowOff>57150</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B924C261-4F0C-1001-5A1D-9DF5D2C3F93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80064" y="21917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xdr:colOff>
      <xdr:row>115</xdr:row>
      <xdr:rowOff>9525</xdr:rowOff>
    </xdr:from>
    <xdr:to>
      <xdr:col>11</xdr:col>
      <xdr:colOff>95251</xdr:colOff>
      <xdr:row>128</xdr:row>
      <xdr:rowOff>57150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89E97FB-F0E6-5B9A-672D-17F9EFA62D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81107" y="21917025"/>
              <a:ext cx="183696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38101</xdr:colOff>
      <xdr:row>18</xdr:row>
      <xdr:rowOff>133350</xdr:rowOff>
    </xdr:from>
    <xdr:to>
      <xdr:col>3</xdr:col>
      <xdr:colOff>304800</xdr:colOff>
      <xdr:row>21</xdr:row>
      <xdr:rowOff>171449</xdr:rowOff>
    </xdr:to>
    <xdr:graphicFrame macro="">
      <xdr:nvGraphicFramePr>
        <xdr:cNvPr id="2" name="Chart 1">
          <a:extLst>
            <a:ext uri="{FF2B5EF4-FFF2-40B4-BE49-F238E27FC236}">
              <a16:creationId xmlns:a16="http://schemas.microsoft.com/office/drawing/2014/main" id="{43F3120F-516A-30C0-C459-4DF9E34FA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590551</xdr:colOff>
      <xdr:row>18</xdr:row>
      <xdr:rowOff>47625</xdr:rowOff>
    </xdr:from>
    <xdr:to>
      <xdr:col>6</xdr:col>
      <xdr:colOff>400051</xdr:colOff>
      <xdr:row>21</xdr:row>
      <xdr:rowOff>190499</xdr:rowOff>
    </xdr:to>
    <xdr:graphicFrame macro="">
      <xdr:nvGraphicFramePr>
        <xdr:cNvPr id="3" name="Chart 2">
          <a:extLst>
            <a:ext uri="{FF2B5EF4-FFF2-40B4-BE49-F238E27FC236}">
              <a16:creationId xmlns:a16="http://schemas.microsoft.com/office/drawing/2014/main" id="{0414390B-4B21-92D5-784D-EFFB8745B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600076</xdr:colOff>
      <xdr:row>18</xdr:row>
      <xdr:rowOff>133350</xdr:rowOff>
    </xdr:from>
    <xdr:to>
      <xdr:col>9</xdr:col>
      <xdr:colOff>219076</xdr:colOff>
      <xdr:row>21</xdr:row>
      <xdr:rowOff>161924</xdr:rowOff>
    </xdr:to>
    <xdr:graphicFrame macro="">
      <xdr:nvGraphicFramePr>
        <xdr:cNvPr id="4" name="Chart 3">
          <a:extLst>
            <a:ext uri="{FF2B5EF4-FFF2-40B4-BE49-F238E27FC236}">
              <a16:creationId xmlns:a16="http://schemas.microsoft.com/office/drawing/2014/main" id="{9152D4C8-97A5-62F2-290E-84416B0FC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514350</xdr:colOff>
      <xdr:row>18</xdr:row>
      <xdr:rowOff>133350</xdr:rowOff>
    </xdr:from>
    <xdr:to>
      <xdr:col>12</xdr:col>
      <xdr:colOff>95250</xdr:colOff>
      <xdr:row>21</xdr:row>
      <xdr:rowOff>133350</xdr:rowOff>
    </xdr:to>
    <xdr:graphicFrame macro="">
      <xdr:nvGraphicFramePr>
        <xdr:cNvPr id="5" name="Chart 4">
          <a:extLst>
            <a:ext uri="{FF2B5EF4-FFF2-40B4-BE49-F238E27FC236}">
              <a16:creationId xmlns:a16="http://schemas.microsoft.com/office/drawing/2014/main" id="{414BCD33-646F-AC24-DEB2-CE7E0CEC3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471487</xdr:colOff>
      <xdr:row>38</xdr:row>
      <xdr:rowOff>66676</xdr:rowOff>
    </xdr:from>
    <xdr:to>
      <xdr:col>2</xdr:col>
      <xdr:colOff>1219200</xdr:colOff>
      <xdr:row>42</xdr:row>
      <xdr:rowOff>104776</xdr:rowOff>
    </xdr:to>
    <xdr:graphicFrame macro="">
      <xdr:nvGraphicFramePr>
        <xdr:cNvPr id="6" name="Chart 5">
          <a:extLst>
            <a:ext uri="{FF2B5EF4-FFF2-40B4-BE49-F238E27FC236}">
              <a16:creationId xmlns:a16="http://schemas.microsoft.com/office/drawing/2014/main" id="{18BE2D45-A82D-2F9B-A115-AFCCD6D17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466725</xdr:colOff>
      <xdr:row>0</xdr:row>
      <xdr:rowOff>57150</xdr:rowOff>
    </xdr:from>
    <xdr:ext cx="11811000" cy="314325"/>
    <xdr:sp macro="" textlink="">
      <xdr:nvSpPr>
        <xdr:cNvPr id="2" name="Shape 3">
          <a:extLst>
            <a:ext uri="{FF2B5EF4-FFF2-40B4-BE49-F238E27FC236}">
              <a16:creationId xmlns:a16="http://schemas.microsoft.com/office/drawing/2014/main" id="{7BA97891-2439-4592-9D94-F6DB3AD5172C}"/>
            </a:ext>
          </a:extLst>
        </xdr:cNvPr>
        <xdr:cNvSpPr/>
      </xdr:nvSpPr>
      <xdr:spPr>
        <a:xfrm>
          <a:off x="466725" y="5715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344021</xdr:colOff>
      <xdr:row>3</xdr:row>
      <xdr:rowOff>138393</xdr:rowOff>
    </xdr:from>
    <xdr:ext cx="11925300" cy="1714500"/>
    <xdr:grpSp>
      <xdr:nvGrpSpPr>
        <xdr:cNvPr id="3" name="Shape 2">
          <a:extLst>
            <a:ext uri="{FF2B5EF4-FFF2-40B4-BE49-F238E27FC236}">
              <a16:creationId xmlns:a16="http://schemas.microsoft.com/office/drawing/2014/main" id="{57F6EA10-B6EC-4E1D-A7C8-249B290EA80C}"/>
            </a:ext>
          </a:extLst>
        </xdr:cNvPr>
        <xdr:cNvGrpSpPr/>
      </xdr:nvGrpSpPr>
      <xdr:grpSpPr>
        <a:xfrm>
          <a:off x="344021" y="709893"/>
          <a:ext cx="11925300" cy="1714500"/>
          <a:chOff x="0" y="3060863"/>
          <a:chExt cx="10692000" cy="1438275"/>
        </a:xfrm>
      </xdr:grpSpPr>
      <xdr:grpSp>
        <xdr:nvGrpSpPr>
          <xdr:cNvPr id="4" name="Shape 21">
            <a:extLst>
              <a:ext uri="{FF2B5EF4-FFF2-40B4-BE49-F238E27FC236}">
                <a16:creationId xmlns:a16="http://schemas.microsoft.com/office/drawing/2014/main" id="{CD8A4902-E4F9-756D-3066-8B2933260202}"/>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B93B59F8-68A9-DF14-2DBA-092DCC989494}"/>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FD0E1D2A-D662-90ED-C5B8-F6761BA267D6}"/>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81B5E99F-3FE4-6CE4-65F7-9E03659D8E84}"/>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B0A8DF10-94E4-87A1-C874-279455B4BBD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016A1956-E7F7-7E96-8E67-5DBAAAA259E0}"/>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E00AAFFF-9379-2150-5D8C-8826D6CE51E1}"/>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D77694C6-EDBF-959D-8A49-31669B9204A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10642BF9-5717-5AAE-C515-340C69C6CCB3}"/>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90545FEC-8444-73B8-3F62-FA785783522B}"/>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DB9318EE-6D4B-8CA3-B203-D622B2D37A5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43350840-1ECE-4F9F-1F87-EA204CDFB1DA}"/>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866675BE-BBB4-FE0B-4956-2591289E557C}"/>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B77E629C-3F78-57CD-0834-AB5A04D8D78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F2836690-D19D-09CE-F5AA-F588F2927789}"/>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1678935F-7682-BAA4-703F-FDA6B063B589}"/>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B4DBC4BC-EF9D-1998-E4FF-1949B44E981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476250</xdr:colOff>
      <xdr:row>13</xdr:row>
      <xdr:rowOff>0</xdr:rowOff>
    </xdr:from>
    <xdr:ext cx="11811000" cy="2057400"/>
    <xdr:grpSp>
      <xdr:nvGrpSpPr>
        <xdr:cNvPr id="21" name="Shape 2">
          <a:extLst>
            <a:ext uri="{FF2B5EF4-FFF2-40B4-BE49-F238E27FC236}">
              <a16:creationId xmlns:a16="http://schemas.microsoft.com/office/drawing/2014/main" id="{EA539E92-EEF9-46C1-B7CE-217737DD3A00}"/>
            </a:ext>
          </a:extLst>
        </xdr:cNvPr>
        <xdr:cNvGrpSpPr/>
      </xdr:nvGrpSpPr>
      <xdr:grpSpPr>
        <a:xfrm>
          <a:off x="476250" y="2476500"/>
          <a:ext cx="11811000" cy="2057400"/>
          <a:chOff x="0" y="2751300"/>
          <a:chExt cx="10692000" cy="2057400"/>
        </a:xfrm>
      </xdr:grpSpPr>
      <xdr:grpSp>
        <xdr:nvGrpSpPr>
          <xdr:cNvPr id="22" name="Shape 4">
            <a:extLst>
              <a:ext uri="{FF2B5EF4-FFF2-40B4-BE49-F238E27FC236}">
                <a16:creationId xmlns:a16="http://schemas.microsoft.com/office/drawing/2014/main" id="{E205D166-B617-91C4-5BC7-1976A4301D91}"/>
              </a:ext>
            </a:extLst>
          </xdr:cNvPr>
          <xdr:cNvGrpSpPr/>
        </xdr:nvGrpSpPr>
        <xdr:grpSpPr>
          <a:xfrm>
            <a:off x="0" y="2751300"/>
            <a:ext cx="10692000" cy="2057400"/>
            <a:chOff x="152400" y="1971675"/>
            <a:chExt cx="12515850" cy="2228850"/>
          </a:xfrm>
        </xdr:grpSpPr>
        <xdr:sp macro="" textlink="">
          <xdr:nvSpPr>
            <xdr:cNvPr id="23" name="Shape 5">
              <a:extLst>
                <a:ext uri="{FF2B5EF4-FFF2-40B4-BE49-F238E27FC236}">
                  <a16:creationId xmlns:a16="http://schemas.microsoft.com/office/drawing/2014/main" id="{B799B135-9997-3869-5F41-4BD7F8EB866E}"/>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93C8EE05-552E-C984-55AA-603E76AA5932}"/>
                </a:ext>
              </a:extLst>
            </xdr:cNvPr>
            <xdr:cNvGrpSpPr/>
          </xdr:nvGrpSpPr>
          <xdr:grpSpPr>
            <a:xfrm>
              <a:off x="152400" y="1971675"/>
              <a:ext cx="5219701" cy="2219325"/>
              <a:chOff x="152400" y="1971675"/>
              <a:chExt cx="5219701" cy="2219325"/>
            </a:xfrm>
          </xdr:grpSpPr>
          <xdr:sp macro="" textlink="">
            <xdr:nvSpPr>
              <xdr:cNvPr id="31" name="Shape 7">
                <a:extLst>
                  <a:ext uri="{FF2B5EF4-FFF2-40B4-BE49-F238E27FC236}">
                    <a16:creationId xmlns:a16="http://schemas.microsoft.com/office/drawing/2014/main" id="{88D5C9F6-1225-D1E2-4BD1-55C2611DBAB7}"/>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D4688EF6-C662-9A38-52C1-922B6ADC514C}"/>
                  </a:ext>
                </a:extLst>
              </xdr:cNvPr>
              <xdr:cNvSpPr/>
            </xdr:nvSpPr>
            <xdr:spPr>
              <a:xfrm>
                <a:off x="243019"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25" name="Shape 9">
              <a:extLst>
                <a:ext uri="{FF2B5EF4-FFF2-40B4-BE49-F238E27FC236}">
                  <a16:creationId xmlns:a16="http://schemas.microsoft.com/office/drawing/2014/main" id="{2B717B06-EB6C-72EE-1B57-9519207898AD}"/>
                </a:ext>
              </a:extLst>
            </xdr:cNvPr>
            <xdr:cNvGrpSpPr/>
          </xdr:nvGrpSpPr>
          <xdr:grpSpPr>
            <a:xfrm>
              <a:off x="5448301" y="1971675"/>
              <a:ext cx="4305300" cy="2219325"/>
              <a:chOff x="5448301" y="1971675"/>
              <a:chExt cx="4305300" cy="2219325"/>
            </a:xfrm>
          </xdr:grpSpPr>
          <xdr:sp macro="" textlink="">
            <xdr:nvSpPr>
              <xdr:cNvPr id="29" name="Shape 10">
                <a:extLst>
                  <a:ext uri="{FF2B5EF4-FFF2-40B4-BE49-F238E27FC236}">
                    <a16:creationId xmlns:a16="http://schemas.microsoft.com/office/drawing/2014/main" id="{0E84608A-DEC4-8FF6-8FB6-D46D5B70EFDE}"/>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E63F906C-EE88-87AD-75F8-9A5426DE1149}"/>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BE1B31A3-E745-96C4-DAB6-FF51CEA6A2A8}"/>
                </a:ext>
              </a:extLst>
            </xdr:cNvPr>
            <xdr:cNvGrpSpPr/>
          </xdr:nvGrpSpPr>
          <xdr:grpSpPr>
            <a:xfrm>
              <a:off x="9848850" y="1971675"/>
              <a:ext cx="2819400" cy="2228850"/>
              <a:chOff x="9848850" y="1866900"/>
              <a:chExt cx="2819400" cy="2219325"/>
            </a:xfrm>
          </xdr:grpSpPr>
          <xdr:sp macro="" textlink="">
            <xdr:nvSpPr>
              <xdr:cNvPr id="27" name="Shape 13">
                <a:extLst>
                  <a:ext uri="{FF2B5EF4-FFF2-40B4-BE49-F238E27FC236}">
                    <a16:creationId xmlns:a16="http://schemas.microsoft.com/office/drawing/2014/main" id="{0995E1F5-A65B-F7C4-0271-EA9DA239856B}"/>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6F8A3B56-9F75-DE41-C133-15A485274D32}"/>
                  </a:ext>
                </a:extLst>
              </xdr:cNvPr>
              <xdr:cNvSpPr/>
            </xdr:nvSpPr>
            <xdr:spPr>
              <a:xfrm>
                <a:off x="9891332" y="1924831"/>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twoCellAnchor>
    <xdr:from>
      <xdr:col>0</xdr:col>
      <xdr:colOff>438150</xdr:colOff>
      <xdr:row>23</xdr:row>
      <xdr:rowOff>180975</xdr:rowOff>
    </xdr:from>
    <xdr:to>
      <xdr:col>20</xdr:col>
      <xdr:colOff>28575</xdr:colOff>
      <xdr:row>34</xdr:row>
      <xdr:rowOff>114300</xdr:rowOff>
    </xdr:to>
    <xdr:grpSp>
      <xdr:nvGrpSpPr>
        <xdr:cNvPr id="5134" name="Group 5133">
          <a:extLst>
            <a:ext uri="{FF2B5EF4-FFF2-40B4-BE49-F238E27FC236}">
              <a16:creationId xmlns:a16="http://schemas.microsoft.com/office/drawing/2014/main" id="{D9A4450A-8345-DE9E-F016-4C79BE01F0FB}"/>
            </a:ext>
          </a:extLst>
        </xdr:cNvPr>
        <xdr:cNvGrpSpPr/>
      </xdr:nvGrpSpPr>
      <xdr:grpSpPr>
        <a:xfrm>
          <a:off x="438150" y="4562475"/>
          <a:ext cx="11713152" cy="2028825"/>
          <a:chOff x="438150" y="4562475"/>
          <a:chExt cx="11782425" cy="2028825"/>
        </a:xfrm>
      </xdr:grpSpPr>
      <xdr:sp macro="" textlink="">
        <xdr:nvSpPr>
          <xdr:cNvPr id="33" name="Shape 15">
            <a:extLst>
              <a:ext uri="{FF2B5EF4-FFF2-40B4-BE49-F238E27FC236}">
                <a16:creationId xmlns:a16="http://schemas.microsoft.com/office/drawing/2014/main" id="{06C54A2B-3EB5-4265-A341-1300675363A8}"/>
              </a:ext>
            </a:extLst>
          </xdr:cNvPr>
          <xdr:cNvSpPr/>
        </xdr:nvSpPr>
        <xdr:spPr>
          <a:xfrm>
            <a:off x="438150" y="45815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17">
            <a:extLst>
              <a:ext uri="{FF2B5EF4-FFF2-40B4-BE49-F238E27FC236}">
                <a16:creationId xmlns:a16="http://schemas.microsoft.com/office/drawing/2014/main" id="{053D8081-BC50-4834-AA77-DDA35AD7B332}"/>
              </a:ext>
            </a:extLst>
          </xdr:cNvPr>
          <xdr:cNvSpPr/>
        </xdr:nvSpPr>
        <xdr:spPr>
          <a:xfrm>
            <a:off x="5486400" y="4562475"/>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5" name="Shape 19">
            <a:extLst>
              <a:ext uri="{FF2B5EF4-FFF2-40B4-BE49-F238E27FC236}">
                <a16:creationId xmlns:a16="http://schemas.microsoft.com/office/drawing/2014/main" id="{839B25A3-6E02-42A9-84CE-3C662D741047}"/>
              </a:ext>
            </a:extLst>
          </xdr:cNvPr>
          <xdr:cNvSpPr/>
        </xdr:nvSpPr>
        <xdr:spPr>
          <a:xfrm>
            <a:off x="8877300" y="4581525"/>
            <a:ext cx="3343275" cy="197167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lientData fLocksWithSheet="0"/>
  </xdr:twoCellAnchor>
  <xdr:oneCellAnchor>
    <xdr:from>
      <xdr:col>0</xdr:col>
      <xdr:colOff>438150</xdr:colOff>
      <xdr:row>24</xdr:row>
      <xdr:rowOff>9525</xdr:rowOff>
    </xdr:from>
    <xdr:ext cx="2628900" cy="257175"/>
    <xdr:sp macro="" textlink="">
      <xdr:nvSpPr>
        <xdr:cNvPr id="36" name="Shape 16">
          <a:extLst>
            <a:ext uri="{FF2B5EF4-FFF2-40B4-BE49-F238E27FC236}">
              <a16:creationId xmlns:a16="http://schemas.microsoft.com/office/drawing/2014/main" id="{EC5AA195-ED25-4180-9E34-B90D5B293AA2}"/>
            </a:ext>
          </a:extLst>
        </xdr:cNvPr>
        <xdr:cNvSpPr/>
      </xdr:nvSpPr>
      <xdr:spPr>
        <a:xfrm>
          <a:off x="438150" y="45815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9</xdr:col>
      <xdr:colOff>0</xdr:colOff>
      <xdr:row>23</xdr:row>
      <xdr:rowOff>180975</xdr:rowOff>
    </xdr:from>
    <xdr:ext cx="2628900" cy="257175"/>
    <xdr:sp macro="" textlink="">
      <xdr:nvSpPr>
        <xdr:cNvPr id="37" name="Shape 16">
          <a:extLst>
            <a:ext uri="{FF2B5EF4-FFF2-40B4-BE49-F238E27FC236}">
              <a16:creationId xmlns:a16="http://schemas.microsoft.com/office/drawing/2014/main" id="{1188A0AE-53D9-41EA-9324-E1FD8E93DF12}"/>
            </a:ext>
          </a:extLst>
        </xdr:cNvPr>
        <xdr:cNvSpPr/>
      </xdr:nvSpPr>
      <xdr:spPr>
        <a:xfrm>
          <a:off x="5486400" y="456247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a:t>
          </a:r>
          <a:r>
            <a:rPr lang="en-US" sz="1050" baseline="0">
              <a:solidFill>
                <a:schemeClr val="lt1"/>
              </a:solidFill>
              <a:latin typeface="Lato"/>
              <a:ea typeface="Lato"/>
              <a:cs typeface="Lato"/>
              <a:sym typeface="Lato"/>
            </a:rPr>
            <a:t> </a:t>
          </a:r>
          <a:r>
            <a:rPr lang="en-US" sz="1050" b="1" baseline="0">
              <a:solidFill>
                <a:schemeClr val="lt1"/>
              </a:solidFill>
              <a:latin typeface="Lato"/>
              <a:ea typeface="Lato"/>
              <a:cs typeface="Lato"/>
              <a:sym typeface="Lato"/>
            </a:rPr>
            <a:t>5</a:t>
          </a:r>
          <a:r>
            <a:rPr lang="en-US" sz="1050" baseline="0">
              <a:solidFill>
                <a:schemeClr val="lt1"/>
              </a:solidFill>
              <a:latin typeface="Lato"/>
              <a:ea typeface="Lato"/>
              <a:cs typeface="Lato"/>
              <a:sym typeface="Lato"/>
            </a:rPr>
            <a:t> </a:t>
          </a:r>
          <a:r>
            <a:rPr lang="en-US" sz="1050" b="1" baseline="0">
              <a:solidFill>
                <a:schemeClr val="lt1"/>
              </a:solidFill>
              <a:latin typeface="Lato"/>
              <a:ea typeface="Lato"/>
              <a:cs typeface="Lato"/>
              <a:sym typeface="Lato"/>
            </a:rPr>
            <a:t>SUB-CATEGORIES</a:t>
          </a:r>
          <a:endParaRPr sz="1050" b="1">
            <a:latin typeface="Lato"/>
            <a:ea typeface="Lato"/>
            <a:cs typeface="Lato"/>
            <a:sym typeface="Lato"/>
          </a:endParaRPr>
        </a:p>
      </xdr:txBody>
    </xdr:sp>
    <xdr:clientData fLocksWithSheet="0"/>
  </xdr:oneCellAnchor>
  <xdr:oneCellAnchor>
    <xdr:from>
      <xdr:col>14</xdr:col>
      <xdr:colOff>342900</xdr:colOff>
      <xdr:row>24</xdr:row>
      <xdr:rowOff>9525</xdr:rowOff>
    </xdr:from>
    <xdr:ext cx="2628900" cy="257175"/>
    <xdr:sp macro="" textlink="">
      <xdr:nvSpPr>
        <xdr:cNvPr id="38" name="Shape 16">
          <a:extLst>
            <a:ext uri="{FF2B5EF4-FFF2-40B4-BE49-F238E27FC236}">
              <a16:creationId xmlns:a16="http://schemas.microsoft.com/office/drawing/2014/main" id="{77F41764-0B98-480C-B8F4-54695BF4A332}"/>
            </a:ext>
          </a:extLst>
        </xdr:cNvPr>
        <xdr:cNvSpPr/>
      </xdr:nvSpPr>
      <xdr:spPr>
        <a:xfrm>
          <a:off x="8877300" y="45815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050">
            <a:latin typeface="Lato"/>
            <a:ea typeface="Lato"/>
            <a:cs typeface="Lato"/>
            <a:sym typeface="Lato"/>
          </a:endParaRPr>
        </a:p>
      </xdr:txBody>
    </xdr:sp>
    <xdr:clientData fLocksWithSheet="0"/>
  </xdr:oneCellAnchor>
  <xdr:twoCellAnchor>
    <xdr:from>
      <xdr:col>1</xdr:col>
      <xdr:colOff>22411</xdr:colOff>
      <xdr:row>7</xdr:row>
      <xdr:rowOff>33618</xdr:rowOff>
    </xdr:from>
    <xdr:to>
      <xdr:col>4</xdr:col>
      <xdr:colOff>89647</xdr:colOff>
      <xdr:row>9</xdr:row>
      <xdr:rowOff>134471</xdr:rowOff>
    </xdr:to>
    <xdr:graphicFrame macro="">
      <xdr:nvGraphicFramePr>
        <xdr:cNvPr id="41" name="Chart 40">
          <a:extLst>
            <a:ext uri="{FF2B5EF4-FFF2-40B4-BE49-F238E27FC236}">
              <a16:creationId xmlns:a16="http://schemas.microsoft.com/office/drawing/2014/main" id="{7DA8FD17-88B1-4054-9713-1D6CA71EA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549088</xdr:colOff>
      <xdr:row>10</xdr:row>
      <xdr:rowOff>100853</xdr:rowOff>
    </xdr:from>
    <xdr:to>
      <xdr:col>2</xdr:col>
      <xdr:colOff>313765</xdr:colOff>
      <xdr:row>12</xdr:row>
      <xdr:rowOff>11206</xdr:rowOff>
    </xdr:to>
    <xdr:sp macro="" textlink="">
      <xdr:nvSpPr>
        <xdr:cNvPr id="42" name="Rectangle 41">
          <a:extLst>
            <a:ext uri="{FF2B5EF4-FFF2-40B4-BE49-F238E27FC236}">
              <a16:creationId xmlns:a16="http://schemas.microsoft.com/office/drawing/2014/main" id="{EDACFBFD-E6EA-E24F-B746-4448342F08BC}"/>
            </a:ext>
          </a:extLst>
        </xdr:cNvPr>
        <xdr:cNvSpPr/>
      </xdr:nvSpPr>
      <xdr:spPr>
        <a:xfrm>
          <a:off x="549088" y="2005853"/>
          <a:ext cx="974912" cy="2913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475962</xdr:colOff>
      <xdr:row>5</xdr:row>
      <xdr:rowOff>59231</xdr:rowOff>
    </xdr:from>
    <xdr:to>
      <xdr:col>4</xdr:col>
      <xdr:colOff>286260</xdr:colOff>
      <xdr:row>12</xdr:row>
      <xdr:rowOff>0</xdr:rowOff>
    </xdr:to>
    <xdr:grpSp>
      <xdr:nvGrpSpPr>
        <xdr:cNvPr id="51" name="Group 50">
          <a:extLst>
            <a:ext uri="{FF2B5EF4-FFF2-40B4-BE49-F238E27FC236}">
              <a16:creationId xmlns:a16="http://schemas.microsoft.com/office/drawing/2014/main" id="{508FD8D1-21BB-C724-931C-658498D43AED}"/>
            </a:ext>
          </a:extLst>
        </xdr:cNvPr>
        <xdr:cNvGrpSpPr/>
      </xdr:nvGrpSpPr>
      <xdr:grpSpPr>
        <a:xfrm>
          <a:off x="475962" y="1011731"/>
          <a:ext cx="2234843" cy="1274269"/>
          <a:chOff x="503466" y="1034143"/>
          <a:chExt cx="2230769" cy="1274269"/>
        </a:xfrm>
      </xdr:grpSpPr>
      <xdr:sp macro="" textlink="'KPI''s'!C18">
        <xdr:nvSpPr>
          <xdr:cNvPr id="39" name="Rectangle 38">
            <a:extLst>
              <a:ext uri="{FF2B5EF4-FFF2-40B4-BE49-F238E27FC236}">
                <a16:creationId xmlns:a16="http://schemas.microsoft.com/office/drawing/2014/main" id="{CA9C0622-2FB4-71B4-70B3-0D09AC531DC6}"/>
              </a:ext>
            </a:extLst>
          </xdr:cNvPr>
          <xdr:cNvSpPr/>
        </xdr:nvSpPr>
        <xdr:spPr>
          <a:xfrm>
            <a:off x="503466" y="1034143"/>
            <a:ext cx="2230769" cy="299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DDE6006-A8C8-40BE-99FB-EA43AC67A34E}" type="TxLink">
              <a:rPr lang="en-US" sz="1600" b="1" i="0" u="none" strike="noStrike">
                <a:solidFill>
                  <a:schemeClr val="bg1"/>
                </a:solidFill>
                <a:latin typeface="Calibri"/>
                <a:cs typeface="Calibri"/>
              </a:rPr>
              <a:pPr algn="ctr"/>
              <a:t> $2,297,200.86 </a:t>
            </a:fld>
            <a:endParaRPr lang="en-US" sz="1600" b="1">
              <a:solidFill>
                <a:schemeClr val="bg1"/>
              </a:solidFill>
            </a:endParaRPr>
          </a:p>
        </xdr:txBody>
      </xdr:sp>
      <xdr:sp macro="" textlink="">
        <xdr:nvSpPr>
          <xdr:cNvPr id="43" name="Rectangle 42">
            <a:extLst>
              <a:ext uri="{FF2B5EF4-FFF2-40B4-BE49-F238E27FC236}">
                <a16:creationId xmlns:a16="http://schemas.microsoft.com/office/drawing/2014/main" id="{B882854A-4A6F-70B8-AFF3-57008B6F7D71}"/>
              </a:ext>
            </a:extLst>
          </xdr:cNvPr>
          <xdr:cNvSpPr/>
        </xdr:nvSpPr>
        <xdr:spPr>
          <a:xfrm>
            <a:off x="560294" y="2017059"/>
            <a:ext cx="986118" cy="2913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a:t>
            </a:r>
            <a:r>
              <a:rPr lang="en-US" sz="1100"/>
              <a:t> </a:t>
            </a:r>
            <a:r>
              <a:rPr lang="en-US" sz="1200" b="1"/>
              <a:t>Growth</a:t>
            </a:r>
            <a:endParaRPr lang="en-US" sz="1100" b="1"/>
          </a:p>
        </xdr:txBody>
      </xdr:sp>
    </xdr:grpSp>
    <xdr:clientData/>
  </xdr:twoCellAnchor>
  <xdr:twoCellAnchor>
    <xdr:from>
      <xdr:col>4</xdr:col>
      <xdr:colOff>436001</xdr:colOff>
      <xdr:row>5</xdr:row>
      <xdr:rowOff>37541</xdr:rowOff>
    </xdr:from>
    <xdr:to>
      <xdr:col>8</xdr:col>
      <xdr:colOff>311202</xdr:colOff>
      <xdr:row>11</xdr:row>
      <xdr:rowOff>189839</xdr:rowOff>
    </xdr:to>
    <xdr:grpSp>
      <xdr:nvGrpSpPr>
        <xdr:cNvPr id="52" name="Group 51">
          <a:extLst>
            <a:ext uri="{FF2B5EF4-FFF2-40B4-BE49-F238E27FC236}">
              <a16:creationId xmlns:a16="http://schemas.microsoft.com/office/drawing/2014/main" id="{D5A8B5FA-B886-467F-8FD2-37E16CB7971C}"/>
            </a:ext>
          </a:extLst>
        </xdr:cNvPr>
        <xdr:cNvGrpSpPr/>
      </xdr:nvGrpSpPr>
      <xdr:grpSpPr>
        <a:xfrm>
          <a:off x="2860546" y="990041"/>
          <a:ext cx="2299747" cy="1295298"/>
          <a:chOff x="439392" y="1034143"/>
          <a:chExt cx="2294843" cy="1295298"/>
        </a:xfrm>
      </xdr:grpSpPr>
      <xdr:sp macro="" textlink="'KPI''s'!F18">
        <xdr:nvSpPr>
          <xdr:cNvPr id="53" name="Rectangle 52">
            <a:extLst>
              <a:ext uri="{FF2B5EF4-FFF2-40B4-BE49-F238E27FC236}">
                <a16:creationId xmlns:a16="http://schemas.microsoft.com/office/drawing/2014/main" id="{2C7BD75E-95A5-438F-9FF4-FD8B8A64985A}"/>
              </a:ext>
            </a:extLst>
          </xdr:cNvPr>
          <xdr:cNvSpPr/>
        </xdr:nvSpPr>
        <xdr:spPr>
          <a:xfrm>
            <a:off x="503466" y="1034143"/>
            <a:ext cx="2230769" cy="299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F42CB52-EBC7-4244-9618-8CE119733551}" type="TxLink">
              <a:rPr lang="en-US" sz="1600" b="1" i="0" u="none" strike="noStrike">
                <a:solidFill>
                  <a:schemeClr val="bg1"/>
                </a:solidFill>
                <a:latin typeface="Calibri"/>
                <a:cs typeface="Calibri"/>
              </a:rPr>
              <a:pPr algn="ctr"/>
              <a:t> $286,397.02 </a:t>
            </a:fld>
            <a:endParaRPr lang="en-US" sz="1600" b="1">
              <a:solidFill>
                <a:schemeClr val="bg1"/>
              </a:solidFill>
            </a:endParaRPr>
          </a:p>
        </xdr:txBody>
      </xdr:sp>
      <xdr:sp macro="" textlink="">
        <xdr:nvSpPr>
          <xdr:cNvPr id="54" name="Rectangle 53">
            <a:extLst>
              <a:ext uri="{FF2B5EF4-FFF2-40B4-BE49-F238E27FC236}">
                <a16:creationId xmlns:a16="http://schemas.microsoft.com/office/drawing/2014/main" id="{1973116F-F21D-C09F-5983-CF88405B44BC}"/>
              </a:ext>
            </a:extLst>
          </xdr:cNvPr>
          <xdr:cNvSpPr/>
        </xdr:nvSpPr>
        <xdr:spPr>
          <a:xfrm>
            <a:off x="439392" y="2038088"/>
            <a:ext cx="986118" cy="2913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a:t>
            </a:r>
            <a:r>
              <a:rPr lang="en-US" sz="1100"/>
              <a:t> </a:t>
            </a:r>
            <a:r>
              <a:rPr lang="en-US" sz="1200" b="1"/>
              <a:t>Growth</a:t>
            </a:r>
            <a:endParaRPr lang="en-US" sz="1100" b="1"/>
          </a:p>
        </xdr:txBody>
      </xdr:sp>
    </xdr:grpSp>
    <xdr:clientData/>
  </xdr:twoCellAnchor>
  <xdr:twoCellAnchor>
    <xdr:from>
      <xdr:col>8</xdr:col>
      <xdr:colOff>451207</xdr:colOff>
      <xdr:row>5</xdr:row>
      <xdr:rowOff>123114</xdr:rowOff>
    </xdr:from>
    <xdr:to>
      <xdr:col>12</xdr:col>
      <xdr:colOff>384547</xdr:colOff>
      <xdr:row>12</xdr:row>
      <xdr:rowOff>11929</xdr:rowOff>
    </xdr:to>
    <xdr:grpSp>
      <xdr:nvGrpSpPr>
        <xdr:cNvPr id="56" name="Group 55">
          <a:extLst>
            <a:ext uri="{FF2B5EF4-FFF2-40B4-BE49-F238E27FC236}">
              <a16:creationId xmlns:a16="http://schemas.microsoft.com/office/drawing/2014/main" id="{317D09CF-EF6B-4BE0-8752-9E28AEF2850C}"/>
            </a:ext>
          </a:extLst>
        </xdr:cNvPr>
        <xdr:cNvGrpSpPr/>
      </xdr:nvGrpSpPr>
      <xdr:grpSpPr>
        <a:xfrm>
          <a:off x="5300298" y="1075614"/>
          <a:ext cx="2357885" cy="1222315"/>
          <a:chOff x="381812" y="1034143"/>
          <a:chExt cx="2352423" cy="1222315"/>
        </a:xfrm>
      </xdr:grpSpPr>
      <xdr:sp macro="" textlink="'KPI''s'!I18">
        <xdr:nvSpPr>
          <xdr:cNvPr id="57" name="Rectangle 56">
            <a:extLst>
              <a:ext uri="{FF2B5EF4-FFF2-40B4-BE49-F238E27FC236}">
                <a16:creationId xmlns:a16="http://schemas.microsoft.com/office/drawing/2014/main" id="{A1313BAF-BFD7-7C63-AA72-DC06F7369A91}"/>
              </a:ext>
            </a:extLst>
          </xdr:cNvPr>
          <xdr:cNvSpPr/>
        </xdr:nvSpPr>
        <xdr:spPr>
          <a:xfrm>
            <a:off x="503466" y="1034143"/>
            <a:ext cx="2230769" cy="299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040709-2DAA-4A74-AA2F-92736B360B6D}" type="TxLink">
              <a:rPr lang="en-US" sz="1600" b="1" i="0" u="none" strike="noStrike">
                <a:solidFill>
                  <a:schemeClr val="bg1"/>
                </a:solidFill>
                <a:latin typeface="Calibri"/>
                <a:cs typeface="Calibri"/>
              </a:rPr>
              <a:pPr algn="ctr"/>
              <a:t>37873</a:t>
            </a:fld>
            <a:endParaRPr lang="en-US" sz="2400" b="1">
              <a:solidFill>
                <a:schemeClr val="bg1"/>
              </a:solidFill>
            </a:endParaRPr>
          </a:p>
        </xdr:txBody>
      </xdr:sp>
      <xdr:sp macro="" textlink="">
        <xdr:nvSpPr>
          <xdr:cNvPr id="58" name="Rectangle 57">
            <a:extLst>
              <a:ext uri="{FF2B5EF4-FFF2-40B4-BE49-F238E27FC236}">
                <a16:creationId xmlns:a16="http://schemas.microsoft.com/office/drawing/2014/main" id="{8E677999-4597-B1A3-B698-67DA5B2BDF90}"/>
              </a:ext>
            </a:extLst>
          </xdr:cNvPr>
          <xdr:cNvSpPr/>
        </xdr:nvSpPr>
        <xdr:spPr>
          <a:xfrm>
            <a:off x="381812" y="1965105"/>
            <a:ext cx="986118" cy="2913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a:t>
            </a:r>
            <a:r>
              <a:rPr lang="en-US" sz="1100"/>
              <a:t> </a:t>
            </a:r>
            <a:r>
              <a:rPr lang="en-US" sz="1200" b="1"/>
              <a:t>Growth</a:t>
            </a:r>
            <a:endParaRPr lang="en-US" sz="1100" b="1"/>
          </a:p>
        </xdr:txBody>
      </xdr:sp>
    </xdr:grpSp>
    <xdr:clientData/>
  </xdr:twoCellAnchor>
  <xdr:twoCellAnchor>
    <xdr:from>
      <xdr:col>12</xdr:col>
      <xdr:colOff>359479</xdr:colOff>
      <xdr:row>5</xdr:row>
      <xdr:rowOff>55471</xdr:rowOff>
    </xdr:from>
    <xdr:to>
      <xdr:col>16</xdr:col>
      <xdr:colOff>261894</xdr:colOff>
      <xdr:row>11</xdr:row>
      <xdr:rowOff>186739</xdr:rowOff>
    </xdr:to>
    <xdr:grpSp>
      <xdr:nvGrpSpPr>
        <xdr:cNvPr id="60" name="Group 59">
          <a:extLst>
            <a:ext uri="{FF2B5EF4-FFF2-40B4-BE49-F238E27FC236}">
              <a16:creationId xmlns:a16="http://schemas.microsoft.com/office/drawing/2014/main" id="{DE12CE24-5D67-46A2-9D90-488B93F647B6}"/>
            </a:ext>
          </a:extLst>
        </xdr:cNvPr>
        <xdr:cNvGrpSpPr/>
      </xdr:nvGrpSpPr>
      <xdr:grpSpPr>
        <a:xfrm>
          <a:off x="7633115" y="1007971"/>
          <a:ext cx="2326961" cy="1274268"/>
          <a:chOff x="412525" y="1034143"/>
          <a:chExt cx="2321710" cy="1274268"/>
        </a:xfrm>
      </xdr:grpSpPr>
      <xdr:sp macro="" textlink="'KPI''s'!L18">
        <xdr:nvSpPr>
          <xdr:cNvPr id="61" name="Rectangle 60">
            <a:extLst>
              <a:ext uri="{FF2B5EF4-FFF2-40B4-BE49-F238E27FC236}">
                <a16:creationId xmlns:a16="http://schemas.microsoft.com/office/drawing/2014/main" id="{C3F9749D-0B8C-5350-316D-B710A549261D}"/>
              </a:ext>
            </a:extLst>
          </xdr:cNvPr>
          <xdr:cNvSpPr/>
        </xdr:nvSpPr>
        <xdr:spPr>
          <a:xfrm>
            <a:off x="503466" y="1034143"/>
            <a:ext cx="2230769" cy="299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EF5EFE-9CD9-4AB3-8A2B-1851CB34A51C}" type="TxLink">
              <a:rPr lang="en-US" sz="1600" b="1" i="0" u="none" strike="noStrike">
                <a:solidFill>
                  <a:schemeClr val="bg1"/>
                </a:solidFill>
                <a:latin typeface="Calibri"/>
                <a:cs typeface="Calibri"/>
              </a:rPr>
              <a:pPr algn="ctr"/>
              <a:t>9994</a:t>
            </a:fld>
            <a:endParaRPr lang="en-US" sz="2400" b="1">
              <a:solidFill>
                <a:schemeClr val="bg1"/>
              </a:solidFill>
            </a:endParaRPr>
          </a:p>
        </xdr:txBody>
      </xdr:sp>
      <xdr:sp macro="" textlink="">
        <xdr:nvSpPr>
          <xdr:cNvPr id="62" name="Rectangle 61">
            <a:extLst>
              <a:ext uri="{FF2B5EF4-FFF2-40B4-BE49-F238E27FC236}">
                <a16:creationId xmlns:a16="http://schemas.microsoft.com/office/drawing/2014/main" id="{C305B3E1-5EF3-A94F-ADEA-71388C229D88}"/>
              </a:ext>
            </a:extLst>
          </xdr:cNvPr>
          <xdr:cNvSpPr/>
        </xdr:nvSpPr>
        <xdr:spPr>
          <a:xfrm>
            <a:off x="412525" y="2017058"/>
            <a:ext cx="986118" cy="2913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a:t>
            </a:r>
            <a:r>
              <a:rPr lang="en-US" sz="1100"/>
              <a:t> </a:t>
            </a:r>
            <a:r>
              <a:rPr lang="en-US" sz="1200" b="1"/>
              <a:t>Growth</a:t>
            </a:r>
            <a:endParaRPr lang="en-US" sz="1100" b="1"/>
          </a:p>
        </xdr:txBody>
      </xdr:sp>
    </xdr:grpSp>
    <xdr:clientData/>
  </xdr:twoCellAnchor>
  <xdr:twoCellAnchor>
    <xdr:from>
      <xdr:col>16</xdr:col>
      <xdr:colOff>300887</xdr:colOff>
      <xdr:row>5</xdr:row>
      <xdr:rowOff>73401</xdr:rowOff>
    </xdr:from>
    <xdr:to>
      <xdr:col>20</xdr:col>
      <xdr:colOff>111734</xdr:colOff>
      <xdr:row>11</xdr:row>
      <xdr:rowOff>187352</xdr:rowOff>
    </xdr:to>
    <xdr:grpSp>
      <xdr:nvGrpSpPr>
        <xdr:cNvPr id="5120" name="Group 5119">
          <a:extLst>
            <a:ext uri="{FF2B5EF4-FFF2-40B4-BE49-F238E27FC236}">
              <a16:creationId xmlns:a16="http://schemas.microsoft.com/office/drawing/2014/main" id="{5DAFBCA1-31E2-4A42-80E7-651B96DB9791}"/>
            </a:ext>
          </a:extLst>
        </xdr:cNvPr>
        <xdr:cNvGrpSpPr/>
      </xdr:nvGrpSpPr>
      <xdr:grpSpPr>
        <a:xfrm>
          <a:off x="9999069" y="1025901"/>
          <a:ext cx="2235392" cy="1256951"/>
          <a:chOff x="503466" y="1034143"/>
          <a:chExt cx="2230769" cy="1256951"/>
        </a:xfrm>
      </xdr:grpSpPr>
      <xdr:sp macro="" textlink="'KPI''s'!C38">
        <xdr:nvSpPr>
          <xdr:cNvPr id="5122" name="Rectangle 5121">
            <a:extLst>
              <a:ext uri="{FF2B5EF4-FFF2-40B4-BE49-F238E27FC236}">
                <a16:creationId xmlns:a16="http://schemas.microsoft.com/office/drawing/2014/main" id="{34FFD1DA-B0D5-01F8-E82C-45A3C58591FE}"/>
              </a:ext>
            </a:extLst>
          </xdr:cNvPr>
          <xdr:cNvSpPr/>
        </xdr:nvSpPr>
        <xdr:spPr>
          <a:xfrm>
            <a:off x="503466" y="1034143"/>
            <a:ext cx="2230769" cy="2993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970D3BB-2AC8-484E-BB7B-88CA2C769591}" type="TxLink">
              <a:rPr lang="en-US" sz="1600" b="1" i="0" u="none" strike="noStrike">
                <a:solidFill>
                  <a:schemeClr val="bg1"/>
                </a:solidFill>
                <a:latin typeface="Calibri"/>
                <a:cs typeface="Calibri"/>
              </a:rPr>
              <a:pPr algn="ctr"/>
              <a:t>12.47%</a:t>
            </a:fld>
            <a:endParaRPr lang="en-US" sz="2400" b="1">
              <a:solidFill>
                <a:schemeClr val="bg1"/>
              </a:solidFill>
            </a:endParaRPr>
          </a:p>
        </xdr:txBody>
      </xdr:sp>
      <xdr:sp macro="" textlink="">
        <xdr:nvSpPr>
          <xdr:cNvPr id="5123" name="Rectangle 5122">
            <a:extLst>
              <a:ext uri="{FF2B5EF4-FFF2-40B4-BE49-F238E27FC236}">
                <a16:creationId xmlns:a16="http://schemas.microsoft.com/office/drawing/2014/main" id="{D8CFC8C2-78A1-903A-1EFF-22620D0C8B41}"/>
              </a:ext>
            </a:extLst>
          </xdr:cNvPr>
          <xdr:cNvSpPr/>
        </xdr:nvSpPr>
        <xdr:spPr>
          <a:xfrm>
            <a:off x="504672" y="1999741"/>
            <a:ext cx="986118" cy="2913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YOY</a:t>
            </a:r>
            <a:r>
              <a:rPr lang="en-US" sz="1100"/>
              <a:t> </a:t>
            </a:r>
            <a:r>
              <a:rPr lang="en-US" sz="1200" b="1"/>
              <a:t>Growth</a:t>
            </a:r>
            <a:endParaRPr lang="en-US" sz="1100" b="1"/>
          </a:p>
        </xdr:txBody>
      </xdr:sp>
    </xdr:grpSp>
    <xdr:clientData/>
  </xdr:twoCellAnchor>
  <xdr:twoCellAnchor>
    <xdr:from>
      <xdr:col>5</xdr:col>
      <xdr:colOff>44825</xdr:colOff>
      <xdr:row>7</xdr:row>
      <xdr:rowOff>11206</xdr:rowOff>
    </xdr:from>
    <xdr:to>
      <xdr:col>8</xdr:col>
      <xdr:colOff>89648</xdr:colOff>
      <xdr:row>9</xdr:row>
      <xdr:rowOff>112059</xdr:rowOff>
    </xdr:to>
    <xdr:graphicFrame macro="">
      <xdr:nvGraphicFramePr>
        <xdr:cNvPr id="5125" name="Chart 5124">
          <a:extLst>
            <a:ext uri="{FF2B5EF4-FFF2-40B4-BE49-F238E27FC236}">
              <a16:creationId xmlns:a16="http://schemas.microsoft.com/office/drawing/2014/main" id="{64393AE0-2D9A-486B-8CAF-04052D4E0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593913</xdr:colOff>
      <xdr:row>7</xdr:row>
      <xdr:rowOff>11206</xdr:rowOff>
    </xdr:from>
    <xdr:to>
      <xdr:col>12</xdr:col>
      <xdr:colOff>89648</xdr:colOff>
      <xdr:row>9</xdr:row>
      <xdr:rowOff>100853</xdr:rowOff>
    </xdr:to>
    <xdr:graphicFrame macro="">
      <xdr:nvGraphicFramePr>
        <xdr:cNvPr id="5126" name="Chart 5125">
          <a:extLst>
            <a:ext uri="{FF2B5EF4-FFF2-40B4-BE49-F238E27FC236}">
              <a16:creationId xmlns:a16="http://schemas.microsoft.com/office/drawing/2014/main" id="{EA563C14-FC69-4410-9B8E-10DAB4326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549088</xdr:colOff>
      <xdr:row>7</xdr:row>
      <xdr:rowOff>1</xdr:rowOff>
    </xdr:from>
    <xdr:to>
      <xdr:col>15</xdr:col>
      <xdr:colOff>549088</xdr:colOff>
      <xdr:row>9</xdr:row>
      <xdr:rowOff>89647</xdr:rowOff>
    </xdr:to>
    <xdr:graphicFrame macro="">
      <xdr:nvGraphicFramePr>
        <xdr:cNvPr id="5127" name="Chart 5126">
          <a:extLst>
            <a:ext uri="{FF2B5EF4-FFF2-40B4-BE49-F238E27FC236}">
              <a16:creationId xmlns:a16="http://schemas.microsoft.com/office/drawing/2014/main" id="{4F184B7E-B18B-46BF-B3F4-A764E1164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537883</xdr:colOff>
      <xdr:row>7</xdr:row>
      <xdr:rowOff>22412</xdr:rowOff>
    </xdr:from>
    <xdr:to>
      <xdr:col>19</xdr:col>
      <xdr:colOff>571501</xdr:colOff>
      <xdr:row>10</xdr:row>
      <xdr:rowOff>11206</xdr:rowOff>
    </xdr:to>
    <xdr:graphicFrame macro="">
      <xdr:nvGraphicFramePr>
        <xdr:cNvPr id="5133" name="Chart 5132">
          <a:extLst>
            <a:ext uri="{FF2B5EF4-FFF2-40B4-BE49-F238E27FC236}">
              <a16:creationId xmlns:a16="http://schemas.microsoft.com/office/drawing/2014/main" id="{D01917C5-1A0C-47B6-8724-D52C407E2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476250</xdr:colOff>
      <xdr:row>14</xdr:row>
      <xdr:rowOff>47624</xdr:rowOff>
    </xdr:from>
    <xdr:to>
      <xdr:col>8</xdr:col>
      <xdr:colOff>466725</xdr:colOff>
      <xdr:row>23</xdr:row>
      <xdr:rowOff>152399</xdr:rowOff>
    </xdr:to>
    <xdr:graphicFrame macro="">
      <xdr:nvGraphicFramePr>
        <xdr:cNvPr id="5135" name="Chart 5134">
          <a:extLst>
            <a:ext uri="{FF2B5EF4-FFF2-40B4-BE49-F238E27FC236}">
              <a16:creationId xmlns:a16="http://schemas.microsoft.com/office/drawing/2014/main" id="{38DEE2ED-3A26-405D-B032-064ABDC01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85724</xdr:colOff>
      <xdr:row>13</xdr:row>
      <xdr:rowOff>121226</xdr:rowOff>
    </xdr:from>
    <xdr:to>
      <xdr:col>15</xdr:col>
      <xdr:colOff>392206</xdr:colOff>
      <xdr:row>23</xdr:row>
      <xdr:rowOff>95249</xdr:rowOff>
    </xdr:to>
    <mc:AlternateContent xmlns:mc="http://schemas.openxmlformats.org/markup-compatibility/2006">
      <mc:Choice xmlns:cx1="http://schemas.microsoft.com/office/drawing/2015/9/8/chartex" Requires="cx1">
        <xdr:graphicFrame macro="">
          <xdr:nvGraphicFramePr>
            <xdr:cNvPr id="5136" name="Chart 5135">
              <a:extLst>
                <a:ext uri="{FF2B5EF4-FFF2-40B4-BE49-F238E27FC236}">
                  <a16:creationId xmlns:a16="http://schemas.microsoft.com/office/drawing/2014/main" id="{DC8443CE-FEAC-4EBB-8A80-8AD9707C8A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72124" y="2597726"/>
              <a:ext cx="3964082" cy="18790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78442</xdr:colOff>
      <xdr:row>14</xdr:row>
      <xdr:rowOff>100852</xdr:rowOff>
    </xdr:from>
    <xdr:to>
      <xdr:col>20</xdr:col>
      <xdr:colOff>145677</xdr:colOff>
      <xdr:row>23</xdr:row>
      <xdr:rowOff>44824</xdr:rowOff>
    </xdr:to>
    <xdr:graphicFrame macro="">
      <xdr:nvGraphicFramePr>
        <xdr:cNvPr id="5137" name="Chart 5136">
          <a:extLst>
            <a:ext uri="{FF2B5EF4-FFF2-40B4-BE49-F238E27FC236}">
              <a16:creationId xmlns:a16="http://schemas.microsoft.com/office/drawing/2014/main" id="{539E6FCC-2367-48A9-8FD3-BBE15F26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435429</xdr:colOff>
      <xdr:row>25</xdr:row>
      <xdr:rowOff>54429</xdr:rowOff>
    </xdr:from>
    <xdr:to>
      <xdr:col>8</xdr:col>
      <xdr:colOff>557893</xdr:colOff>
      <xdr:row>34</xdr:row>
      <xdr:rowOff>136071</xdr:rowOff>
    </xdr:to>
    <mc:AlternateContent xmlns:mc="http://schemas.openxmlformats.org/markup-compatibility/2006">
      <mc:Choice xmlns:cx4="http://schemas.microsoft.com/office/drawing/2016/5/10/chartex" Requires="cx4">
        <xdr:graphicFrame macro="">
          <xdr:nvGraphicFramePr>
            <xdr:cNvPr id="5138" name="Chart 5137">
              <a:extLst>
                <a:ext uri="{FF2B5EF4-FFF2-40B4-BE49-F238E27FC236}">
                  <a16:creationId xmlns:a16="http://schemas.microsoft.com/office/drawing/2014/main" id="{3A3B7286-DC87-4BD4-BBF3-AC483F98C2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5429" y="4816929"/>
              <a:ext cx="4999264" cy="17961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17318</xdr:colOff>
      <xdr:row>25</xdr:row>
      <xdr:rowOff>108857</xdr:rowOff>
    </xdr:from>
    <xdr:to>
      <xdr:col>14</xdr:col>
      <xdr:colOff>346364</xdr:colOff>
      <xdr:row>34</xdr:row>
      <xdr:rowOff>149679</xdr:rowOff>
    </xdr:to>
    <xdr:graphicFrame macro="">
      <xdr:nvGraphicFramePr>
        <xdr:cNvPr id="5139" name="Chart 5138">
          <a:extLst>
            <a:ext uri="{FF2B5EF4-FFF2-40B4-BE49-F238E27FC236}">
              <a16:creationId xmlns:a16="http://schemas.microsoft.com/office/drawing/2014/main" id="{2C5E10CA-B576-4F0E-AC87-ADB55014A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408213</xdr:colOff>
      <xdr:row>25</xdr:row>
      <xdr:rowOff>95250</xdr:rowOff>
    </xdr:from>
    <xdr:to>
      <xdr:col>19</xdr:col>
      <xdr:colOff>557893</xdr:colOff>
      <xdr:row>34</xdr:row>
      <xdr:rowOff>40821</xdr:rowOff>
    </xdr:to>
    <xdr:grpSp>
      <xdr:nvGrpSpPr>
        <xdr:cNvPr id="5143" name="Group 5142">
          <a:extLst>
            <a:ext uri="{FF2B5EF4-FFF2-40B4-BE49-F238E27FC236}">
              <a16:creationId xmlns:a16="http://schemas.microsoft.com/office/drawing/2014/main" id="{84002458-6B6A-9A57-4220-A0CEE440668B}"/>
            </a:ext>
          </a:extLst>
        </xdr:cNvPr>
        <xdr:cNvGrpSpPr/>
      </xdr:nvGrpSpPr>
      <xdr:grpSpPr>
        <a:xfrm>
          <a:off x="8894122" y="4857750"/>
          <a:ext cx="3180362" cy="1660071"/>
          <a:chOff x="8980713" y="4939393"/>
          <a:chExt cx="3211287" cy="1578428"/>
        </a:xfrm>
      </xdr:grpSpPr>
      <mc:AlternateContent xmlns:mc="http://schemas.openxmlformats.org/markup-compatibility/2006" xmlns:a14="http://schemas.microsoft.com/office/drawing/2010/main">
        <mc:Choice Requires="a14">
          <xdr:graphicFrame macro="">
            <xdr:nvGraphicFramePr>
              <xdr:cNvPr id="5140" name="Year 1">
                <a:extLst>
                  <a:ext uri="{FF2B5EF4-FFF2-40B4-BE49-F238E27FC236}">
                    <a16:creationId xmlns:a16="http://schemas.microsoft.com/office/drawing/2014/main" id="{70CDCA85-ADBC-4964-BBBD-C42E5A301313}"/>
                  </a:ext>
                </a:extLst>
              </xdr:cNvPr>
              <xdr:cNvGraphicFramePr/>
            </xdr:nvGraphicFramePr>
            <xdr:xfrm>
              <a:off x="8980713" y="4953000"/>
              <a:ext cx="979715" cy="1562102"/>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94122" y="4872061"/>
                <a:ext cx="970280" cy="1642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141" name="Segment 1">
                <a:extLst>
                  <a:ext uri="{FF2B5EF4-FFF2-40B4-BE49-F238E27FC236}">
                    <a16:creationId xmlns:a16="http://schemas.microsoft.com/office/drawing/2014/main" id="{8BED95B7-325C-4A66-8A2B-80E5B39844C2}"/>
                  </a:ext>
                </a:extLst>
              </xdr:cNvPr>
              <xdr:cNvGraphicFramePr/>
            </xdr:nvGraphicFramePr>
            <xdr:xfrm>
              <a:off x="11198679" y="4939393"/>
              <a:ext cx="993321" cy="1578428"/>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90729" y="4857750"/>
                <a:ext cx="983755" cy="1660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142" name="Region 1">
                <a:extLst>
                  <a:ext uri="{FF2B5EF4-FFF2-40B4-BE49-F238E27FC236}">
                    <a16:creationId xmlns:a16="http://schemas.microsoft.com/office/drawing/2014/main" id="{AD8CC3D1-95AC-4CC1-BE4B-8FD8713DA23F}"/>
                  </a:ext>
                </a:extLst>
              </xdr:cNvPr>
              <xdr:cNvGraphicFramePr/>
            </xdr:nvGraphicFramePr>
            <xdr:xfrm>
              <a:off x="9960429" y="4939393"/>
              <a:ext cx="1224644" cy="157570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64403" y="4857750"/>
                <a:ext cx="1212851" cy="16572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mc:AlternateContent xmlns:mc="http://schemas.openxmlformats.org/markup-compatibility/2006">
    <mc:Choice xmlns:a14="http://schemas.microsoft.com/office/drawing/2010/main" Requires="a14">
      <xdr:twoCellAnchor editAs="oneCell">
        <xdr:from>
          <xdr:col>18</xdr:col>
          <xdr:colOff>190502</xdr:colOff>
          <xdr:row>10</xdr:row>
          <xdr:rowOff>74051</xdr:rowOff>
        </xdr:from>
        <xdr:to>
          <xdr:col>20</xdr:col>
          <xdr:colOff>69272</xdr:colOff>
          <xdr:row>12</xdr:row>
          <xdr:rowOff>69272</xdr:rowOff>
        </xdr:to>
        <xdr:pic>
          <xdr:nvPicPr>
            <xdr:cNvPr id="5150" name="Picture 5149">
              <a:extLst>
                <a:ext uri="{FF2B5EF4-FFF2-40B4-BE49-F238E27FC236}">
                  <a16:creationId xmlns:a16="http://schemas.microsoft.com/office/drawing/2014/main" id="{053C0859-323C-5876-2F39-28CF352C7C37}"/>
                </a:ext>
              </a:extLst>
            </xdr:cNvPr>
            <xdr:cNvPicPr>
              <a:picLocks noChangeAspect="1" noChangeArrowheads="1"/>
              <a:extLst>
                <a:ext uri="{84589F7E-364E-4C9E-8A38-B11213B215E9}">
                  <a14:cameraTool cellRange="'KPI''s'!$F$30" spid="_x0000_s5204"/>
                </a:ext>
              </a:extLst>
            </xdr:cNvPicPr>
          </xdr:nvPicPr>
          <xdr:blipFill>
            <a:blip xmlns:r="http://schemas.openxmlformats.org/officeDocument/2006/relationships" r:embed="rId11"/>
            <a:srcRect/>
            <a:stretch>
              <a:fillRect/>
            </a:stretch>
          </xdr:blipFill>
          <xdr:spPr bwMode="auto">
            <a:xfrm>
              <a:off x="11100957" y="1979051"/>
              <a:ext cx="1091042" cy="3762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259773</xdr:colOff>
          <xdr:row>10</xdr:row>
          <xdr:rowOff>109365</xdr:rowOff>
        </xdr:from>
        <xdr:to>
          <xdr:col>16</xdr:col>
          <xdr:colOff>17318</xdr:colOff>
          <xdr:row>12</xdr:row>
          <xdr:rowOff>51955</xdr:rowOff>
        </xdr:to>
        <xdr:pic>
          <xdr:nvPicPr>
            <xdr:cNvPr id="5152" name="Picture 5151">
              <a:extLst>
                <a:ext uri="{FF2B5EF4-FFF2-40B4-BE49-F238E27FC236}">
                  <a16:creationId xmlns:a16="http://schemas.microsoft.com/office/drawing/2014/main" id="{A31ECEA0-B589-4A5A-0C0A-20028B5F01D8}"/>
                </a:ext>
              </a:extLst>
            </xdr:cNvPr>
            <xdr:cNvPicPr>
              <a:picLocks noChangeAspect="1" noChangeArrowheads="1"/>
              <a:extLst>
                <a:ext uri="{84589F7E-364E-4C9E-8A38-B11213B215E9}">
                  <a14:cameraTool cellRange="'KPI''s'!$H$30" spid="_x0000_s5205"/>
                </a:ext>
              </a:extLst>
            </xdr:cNvPicPr>
          </xdr:nvPicPr>
          <xdr:blipFill>
            <a:blip xmlns:r="http://schemas.openxmlformats.org/officeDocument/2006/relationships" r:embed="rId12"/>
            <a:srcRect/>
            <a:stretch>
              <a:fillRect/>
            </a:stretch>
          </xdr:blipFill>
          <xdr:spPr bwMode="auto">
            <a:xfrm>
              <a:off x="8745682" y="2014365"/>
              <a:ext cx="969818" cy="32359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329045</xdr:colOff>
          <xdr:row>10</xdr:row>
          <xdr:rowOff>103909</xdr:rowOff>
        </xdr:from>
        <xdr:to>
          <xdr:col>12</xdr:col>
          <xdr:colOff>151535</xdr:colOff>
          <xdr:row>12</xdr:row>
          <xdr:rowOff>34636</xdr:rowOff>
        </xdr:to>
        <xdr:pic>
          <xdr:nvPicPr>
            <xdr:cNvPr id="5154" name="Picture 5153">
              <a:extLst>
                <a:ext uri="{FF2B5EF4-FFF2-40B4-BE49-F238E27FC236}">
                  <a16:creationId xmlns:a16="http://schemas.microsoft.com/office/drawing/2014/main" id="{F45E7B27-202F-186B-75A6-14DBE3DDC791}"/>
                </a:ext>
              </a:extLst>
            </xdr:cNvPr>
            <xdr:cNvPicPr>
              <a:picLocks noChangeAspect="1" noChangeArrowheads="1"/>
              <a:extLst>
                <a:ext uri="{84589F7E-364E-4C9E-8A38-B11213B215E9}">
                  <a14:cameraTool cellRange="'KPI''s'!$J$30" spid="_x0000_s5206"/>
                </a:ext>
              </a:extLst>
            </xdr:cNvPicPr>
          </xdr:nvPicPr>
          <xdr:blipFill>
            <a:blip xmlns:r="http://schemas.openxmlformats.org/officeDocument/2006/relationships" r:embed="rId13"/>
            <a:srcRect/>
            <a:stretch>
              <a:fillRect/>
            </a:stretch>
          </xdr:blipFill>
          <xdr:spPr bwMode="auto">
            <a:xfrm>
              <a:off x="6390409" y="2008909"/>
              <a:ext cx="1034762" cy="311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346362</xdr:colOff>
          <xdr:row>10</xdr:row>
          <xdr:rowOff>68385</xdr:rowOff>
        </xdr:from>
        <xdr:to>
          <xdr:col>8</xdr:col>
          <xdr:colOff>121227</xdr:colOff>
          <xdr:row>12</xdr:row>
          <xdr:rowOff>11369</xdr:rowOff>
        </xdr:to>
        <xdr:pic>
          <xdr:nvPicPr>
            <xdr:cNvPr id="5156" name="Picture 5155">
              <a:extLst>
                <a:ext uri="{FF2B5EF4-FFF2-40B4-BE49-F238E27FC236}">
                  <a16:creationId xmlns:a16="http://schemas.microsoft.com/office/drawing/2014/main" id="{4489A373-DC7A-70B4-3690-C43FE7875499}"/>
                </a:ext>
              </a:extLst>
            </xdr:cNvPr>
            <xdr:cNvPicPr>
              <a:picLocks noChangeAspect="1" noChangeArrowheads="1"/>
              <a:extLst>
                <a:ext uri="{84589F7E-364E-4C9E-8A38-B11213B215E9}">
                  <a14:cameraTool cellRange="'KPI''s'!$G$30" spid="_x0000_s5207"/>
                </a:ext>
              </a:extLst>
            </xdr:cNvPicPr>
          </xdr:nvPicPr>
          <xdr:blipFill>
            <a:blip xmlns:r="http://schemas.openxmlformats.org/officeDocument/2006/relationships" r:embed="rId14"/>
            <a:srcRect/>
            <a:stretch>
              <a:fillRect/>
            </a:stretch>
          </xdr:blipFill>
          <xdr:spPr bwMode="auto">
            <a:xfrm>
              <a:off x="3983180" y="1973385"/>
              <a:ext cx="987138" cy="3239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432954</xdr:colOff>
          <xdr:row>10</xdr:row>
          <xdr:rowOff>86590</xdr:rowOff>
        </xdr:from>
        <xdr:to>
          <xdr:col>4</xdr:col>
          <xdr:colOff>209391</xdr:colOff>
          <xdr:row>12</xdr:row>
          <xdr:rowOff>17317</xdr:rowOff>
        </xdr:to>
        <xdr:pic>
          <xdr:nvPicPr>
            <xdr:cNvPr id="5158" name="Picture 5157">
              <a:extLst>
                <a:ext uri="{FF2B5EF4-FFF2-40B4-BE49-F238E27FC236}">
                  <a16:creationId xmlns:a16="http://schemas.microsoft.com/office/drawing/2014/main" id="{F0CDE490-C0CD-F8EA-FB64-DFCE999E5065}"/>
                </a:ext>
              </a:extLst>
            </xdr:cNvPr>
            <xdr:cNvPicPr>
              <a:picLocks noChangeAspect="1" noChangeArrowheads="1"/>
              <a:extLst>
                <a:ext uri="{84589F7E-364E-4C9E-8A38-B11213B215E9}">
                  <a14:cameraTool cellRange="'KPI''s'!$I$30" spid="_x0000_s5208"/>
                </a:ext>
              </a:extLst>
            </xdr:cNvPicPr>
          </xdr:nvPicPr>
          <xdr:blipFill>
            <a:blip xmlns:r="http://schemas.openxmlformats.org/officeDocument/2006/relationships" r:embed="rId15"/>
            <a:srcRect/>
            <a:stretch>
              <a:fillRect/>
            </a:stretch>
          </xdr:blipFill>
          <xdr:spPr bwMode="auto">
            <a:xfrm>
              <a:off x="1645227" y="1991590"/>
              <a:ext cx="988709" cy="311727"/>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77.724203703707" createdVersion="8" refreshedVersion="8" minRefreshableVersion="3" recordCount="9994" xr:uid="{875B05F7-6F33-4CC3-8090-4E71BCB07E9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rgin" numFmtId="0" formula="Profit/Sales" databaseField="0"/>
  </cacheFields>
  <extLst>
    <ext xmlns:x14="http://schemas.microsoft.com/office/spreadsheetml/2009/9/main" uri="{725AE2AE-9491-48be-B2B4-4EB974FC3084}">
      <x14:pivotCacheDefinition pivotCacheId="1033756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6482D-AA82-42E8-9298-4E5E89BFB3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4:B3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49">
      <pivotArea outline="0" collapsedLevelsAreSubtotals="1" fieldPosition="0"/>
    </format>
    <format dxfId="48">
      <pivotArea outline="0" fieldPosition="0">
        <references count="1">
          <reference field="4294967294" count="1">
            <x v="0"/>
          </reference>
        </references>
      </pivotArea>
    </format>
  </formats>
  <chartFormats count="8">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CA6C01-630B-4926-B902-E7A483C585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511B9-4860-4B1A-99D9-6EA3716166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DFE51D-7708-44FC-B210-1224E172279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1:B10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C9F86F-F718-4BA0-9688-E3C09D87A2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9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5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362EF1-8E34-4E3A-B728-24D78EBC6A5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4:L17"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6210F3-69EA-49C4-9745-7520702CD3B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4:I1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35E477-928C-4778-B61F-3650D3A22F6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F1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B340B6-5623-4632-B440-662EAF3D685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1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5F7577-B4C8-46A4-8601-AF2E3E0EE44B}"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E24:J2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Mrgin" fld="25" baseField="0" baseItem="0"/>
    <dataField name="Sum of Profit" fld="21" baseField="0" baseItem="0"/>
    <dataField name="Count of Order ID" fld="1" subtotal="count" baseField="0" baseItem="0"/>
    <dataField name="Sum of Sales" fld="18"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A32981-0F5C-4D94-BBE6-4BF9C1EC289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4:C3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rgin" fld="2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DABF47-B54F-4DA4-B266-52CA2205BA49}" sourceName="Year">
  <pivotTables>
    <pivotTable tabId="3" name="PivotTable9"/>
    <pivotTable tabId="3" name="PivotTable1"/>
    <pivotTable tabId="3" name="PivotTable2"/>
    <pivotTable tabId="3" name="PivotTable5"/>
    <pivotTable tabId="3" name="PivotTable6"/>
    <pivotTable tabId="4" name="PivotTable10"/>
    <pivotTable tabId="4" name="PivotTable11"/>
    <pivotTable tabId="4" name="PivotTable12"/>
    <pivotTable tabId="4" name="PivotTable13"/>
    <pivotTable tabId="4" name="PivotTable14"/>
  </pivotTables>
  <data>
    <tabular pivotCacheId="10337563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2D7C63-906B-4538-8FAE-D935A37D1610}" sourceName="Segment">
  <pivotTables>
    <pivotTable tabId="3" name="PivotTable9"/>
    <pivotTable tabId="3" name="PivotTable1"/>
    <pivotTable tabId="3" name="PivotTable2"/>
    <pivotTable tabId="3" name="PivotTable5"/>
    <pivotTable tabId="3" name="PivotTable6"/>
    <pivotTable tabId="4" name="PivotTable10"/>
    <pivotTable tabId="4" name="PivotTable11"/>
    <pivotTable tabId="4" name="PivotTable12"/>
    <pivotTable tabId="4" name="PivotTable13"/>
    <pivotTable tabId="4" name="PivotTable14"/>
    <pivotTable tabId="4" name="PivotTable15"/>
  </pivotTables>
  <data>
    <tabular pivotCacheId="10337563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F232F6-A767-4085-BF13-98229A2DD087}" sourceName="Region">
  <pivotTables>
    <pivotTable tabId="3" name="PivotTable9"/>
    <pivotTable tabId="3" name="PivotTable1"/>
    <pivotTable tabId="3" name="PivotTable2"/>
    <pivotTable tabId="3" name="PivotTable5"/>
    <pivotTable tabId="3" name="PivotTable6"/>
    <pivotTable tabId="4" name="PivotTable10"/>
    <pivotTable tabId="4" name="PivotTable11"/>
    <pivotTable tabId="4" name="PivotTable12"/>
    <pivotTable tabId="4" name="PivotTable13"/>
    <pivotTable tabId="4" name="PivotTable14"/>
    <pivotTable tabId="4" name="PivotTable15"/>
  </pivotTables>
  <data>
    <tabular pivotCacheId="103375636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C471C31-CF1A-4814-9020-AB3C63C5C6AC}" cache="Slicer_Year" caption="Year" rowHeight="241300"/>
  <slicer name="Segment" xr10:uid="{436869A2-5196-4823-8E5F-B176F526246B}" cache="Slicer_Segment" caption="Segment" rowHeight="241300"/>
  <slicer name="Region" xr10:uid="{B5DD525F-9996-4CB5-8E20-9E2AE620FD2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291227F-9DB5-442E-B226-E5D2B536121C}" cache="Slicer_Year" caption="Year" style="QW" rowHeight="241300"/>
  <slicer name="Segment 1" xr10:uid="{BFD2773F-2900-46C8-B267-1DF8E0A2639B}" cache="Slicer_Segment" caption="Segment" style="QW" rowHeight="241300"/>
  <slicer name="Region 1" xr10:uid="{B2D1CA14-90BF-47F3-8B26-537156583440}" cache="Slicer_Region" caption="Region" style="QW"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F60BF-DBA5-426C-9077-A5520BD399D5}">
  <dimension ref="A3:E107"/>
  <sheetViews>
    <sheetView topLeftCell="A42" zoomScale="70" zoomScaleNormal="70" workbookViewId="0">
      <selection activeCell="M124" sqref="M124"/>
    </sheetView>
  </sheetViews>
  <sheetFormatPr defaultRowHeight="15" x14ac:dyDescent="0.25"/>
  <cols>
    <col min="1" max="1" width="19.28515625" bestFit="1" customWidth="1"/>
    <col min="2" max="2" width="13.5703125" bestFit="1" customWidth="1"/>
    <col min="3" max="3" width="13.140625" bestFit="1" customWidth="1"/>
    <col min="4" max="4" width="14.5703125" bestFit="1" customWidth="1"/>
    <col min="5" max="5" width="10.5703125" bestFit="1" customWidth="1"/>
  </cols>
  <sheetData>
    <row r="3" spans="1:3" x14ac:dyDescent="0.25">
      <c r="A3" s="5" t="s">
        <v>10932</v>
      </c>
      <c r="B3" s="4" t="s">
        <v>10950</v>
      </c>
      <c r="C3" s="9" t="s">
        <v>10951</v>
      </c>
    </row>
    <row r="4" spans="1:3" x14ac:dyDescent="0.25">
      <c r="A4" s="7" t="s">
        <v>10938</v>
      </c>
      <c r="B4" s="10">
        <v>95365.937600000019</v>
      </c>
      <c r="C4" s="11">
        <v>9199.2699999999986</v>
      </c>
    </row>
    <row r="5" spans="1:3" x14ac:dyDescent="0.25">
      <c r="A5" s="7" t="s">
        <v>10939</v>
      </c>
      <c r="B5" s="10">
        <v>60172.649400000024</v>
      </c>
      <c r="C5" s="11">
        <v>10288.898699999991</v>
      </c>
    </row>
    <row r="6" spans="1:3" x14ac:dyDescent="0.25">
      <c r="A6" s="7" t="s">
        <v>10940</v>
      </c>
      <c r="B6" s="10">
        <v>199252.98399999991</v>
      </c>
      <c r="C6" s="11">
        <v>26806.573700000015</v>
      </c>
    </row>
    <row r="7" spans="1:3" x14ac:dyDescent="0.25">
      <c r="A7" s="7" t="s">
        <v>10941</v>
      </c>
      <c r="B7" s="10">
        <v>141851.5674</v>
      </c>
      <c r="C7" s="11">
        <v>13437.806799999998</v>
      </c>
    </row>
    <row r="8" spans="1:3" x14ac:dyDescent="0.25">
      <c r="A8" s="7" t="s">
        <v>10942</v>
      </c>
      <c r="B8" s="10">
        <v>156122.28669999994</v>
      </c>
      <c r="C8" s="11">
        <v>22308.51279999999</v>
      </c>
    </row>
    <row r="9" spans="1:3" x14ac:dyDescent="0.25">
      <c r="A9" s="7" t="s">
        <v>10943</v>
      </c>
      <c r="B9" s="10">
        <v>147082.61130000011</v>
      </c>
      <c r="C9" s="11">
        <v>20899.334500000012</v>
      </c>
    </row>
    <row r="10" spans="1:3" x14ac:dyDescent="0.25">
      <c r="A10" s="7" t="s">
        <v>10944</v>
      </c>
      <c r="B10" s="10">
        <v>149580.83800000031</v>
      </c>
      <c r="C10" s="11">
        <v>13535.38299999998</v>
      </c>
    </row>
    <row r="11" spans="1:3" x14ac:dyDescent="0.25">
      <c r="A11" s="7" t="s">
        <v>10945</v>
      </c>
      <c r="B11" s="10">
        <v>159589.45099999988</v>
      </c>
      <c r="C11" s="11">
        <v>21896.715399999972</v>
      </c>
    </row>
    <row r="12" spans="1:3" x14ac:dyDescent="0.25">
      <c r="A12" s="7" t="s">
        <v>10946</v>
      </c>
      <c r="B12" s="10">
        <v>309770.09970000025</v>
      </c>
      <c r="C12" s="11">
        <v>37293.192500000034</v>
      </c>
    </row>
    <row r="13" spans="1:3" x14ac:dyDescent="0.25">
      <c r="A13" s="7" t="s">
        <v>10947</v>
      </c>
      <c r="B13" s="10">
        <v>197115.20170000009</v>
      </c>
      <c r="C13" s="11">
        <v>31469.663800000035</v>
      </c>
    </row>
    <row r="14" spans="1:3" x14ac:dyDescent="0.25">
      <c r="A14" s="7" t="s">
        <v>10948</v>
      </c>
      <c r="B14" s="10">
        <v>349120.07400000008</v>
      </c>
      <c r="C14" s="11">
        <v>35825.536599999927</v>
      </c>
    </row>
    <row r="15" spans="1:3" x14ac:dyDescent="0.25">
      <c r="A15" s="7" t="s">
        <v>10949</v>
      </c>
      <c r="B15" s="10">
        <v>332177.15950000001</v>
      </c>
      <c r="C15" s="11">
        <v>43436.13390000003</v>
      </c>
    </row>
    <row r="16" spans="1:3" x14ac:dyDescent="0.25">
      <c r="A16" s="8" t="s">
        <v>10933</v>
      </c>
      <c r="B16" s="12">
        <v>2297200.8603000008</v>
      </c>
      <c r="C16" s="13">
        <v>286397.02169999998</v>
      </c>
    </row>
    <row r="19" spans="1:5" x14ac:dyDescent="0.25">
      <c r="A19" s="5" t="s">
        <v>10932</v>
      </c>
      <c r="B19" s="6" t="s">
        <v>10951</v>
      </c>
      <c r="D19" s="15" t="s">
        <v>10952</v>
      </c>
      <c r="E19" s="15" t="s">
        <v>21</v>
      </c>
    </row>
    <row r="20" spans="1:5" x14ac:dyDescent="0.25">
      <c r="A20" s="7" t="s">
        <v>71</v>
      </c>
      <c r="B20" s="29">
        <v>145454.9480999998</v>
      </c>
      <c r="D20" t="str">
        <f>A20</f>
        <v>Technology</v>
      </c>
      <c r="E20" s="16">
        <f>GETPIVOTDATA("Profit",$A$19,"Category",A20)</f>
        <v>145454.9480999998</v>
      </c>
    </row>
    <row r="21" spans="1:5" x14ac:dyDescent="0.25">
      <c r="A21" s="14" t="s">
        <v>46</v>
      </c>
      <c r="B21" s="30">
        <v>122490.8008000001</v>
      </c>
      <c r="D21" t="str">
        <f t="shared" ref="D21:D23" si="0">A21</f>
        <v>Office Supplies</v>
      </c>
      <c r="E21" s="16">
        <f t="shared" ref="E21:E22" si="1">GETPIVOTDATA("Profit",$A$19,"Category",A21)</f>
        <v>122490.8008000001</v>
      </c>
    </row>
    <row r="22" spans="1:5" x14ac:dyDescent="0.25">
      <c r="A22" s="14" t="s">
        <v>32</v>
      </c>
      <c r="B22" s="30">
        <v>18451.272799999992</v>
      </c>
      <c r="D22" t="str">
        <f t="shared" si="0"/>
        <v>Furniture</v>
      </c>
      <c r="E22" s="16">
        <f t="shared" si="1"/>
        <v>18451.272799999992</v>
      </c>
    </row>
    <row r="23" spans="1:5" x14ac:dyDescent="0.25">
      <c r="A23" s="8" t="s">
        <v>10933</v>
      </c>
      <c r="B23" s="31">
        <v>286397.02169999987</v>
      </c>
      <c r="D23" t="str">
        <f t="shared" si="0"/>
        <v>Grand Total</v>
      </c>
      <c r="E23" s="16">
        <f>GETPIVOTDATA("Profit",$A$19)</f>
        <v>286397.02169999987</v>
      </c>
    </row>
    <row r="34" spans="1:2" x14ac:dyDescent="0.25">
      <c r="A34" s="5" t="s">
        <v>10932</v>
      </c>
      <c r="B34" s="6" t="s">
        <v>10950</v>
      </c>
    </row>
    <row r="35" spans="1:2" x14ac:dyDescent="0.25">
      <c r="A35" s="7" t="s">
        <v>32</v>
      </c>
      <c r="B35" s="20">
        <v>0.32300170530281774</v>
      </c>
    </row>
    <row r="36" spans="1:2" x14ac:dyDescent="0.25">
      <c r="A36" s="14" t="s">
        <v>46</v>
      </c>
      <c r="B36" s="21">
        <v>0.31301008302169103</v>
      </c>
    </row>
    <row r="37" spans="1:2" x14ac:dyDescent="0.25">
      <c r="A37" s="14" t="s">
        <v>71</v>
      </c>
      <c r="B37" s="21">
        <v>0.36398821167549117</v>
      </c>
    </row>
    <row r="38" spans="1:2" x14ac:dyDescent="0.25">
      <c r="A38" s="8" t="s">
        <v>10933</v>
      </c>
      <c r="B38" s="22">
        <v>1</v>
      </c>
    </row>
    <row r="49" spans="1:5" x14ac:dyDescent="0.25">
      <c r="A49" s="5" t="s">
        <v>10932</v>
      </c>
      <c r="B49" s="6" t="s">
        <v>10950</v>
      </c>
      <c r="D49" s="15" t="s">
        <v>10953</v>
      </c>
      <c r="E49" s="15" t="s">
        <v>10954</v>
      </c>
    </row>
    <row r="50" spans="1:5" x14ac:dyDescent="0.25">
      <c r="A50" s="7" t="s">
        <v>358</v>
      </c>
      <c r="B50" s="17">
        <v>19510.639999999992</v>
      </c>
      <c r="D50" t="str">
        <f>A50</f>
        <v>Alabama</v>
      </c>
      <c r="E50" s="16">
        <f>GETPIVOTDATA("Sales",$A$49,"State",A50)</f>
        <v>19510.639999999992</v>
      </c>
    </row>
    <row r="51" spans="1:5" x14ac:dyDescent="0.25">
      <c r="A51" s="14" t="s">
        <v>310</v>
      </c>
      <c r="B51" s="18">
        <v>35282.000999999997</v>
      </c>
      <c r="D51" t="str">
        <f t="shared" ref="D51:D99" si="2">A51</f>
        <v>Arizona</v>
      </c>
      <c r="E51" s="16">
        <f t="shared" ref="E51:E98" si="3">GETPIVOTDATA("Sales",$A$49,"State",A51)</f>
        <v>35282.000999999997</v>
      </c>
    </row>
    <row r="52" spans="1:5" x14ac:dyDescent="0.25">
      <c r="A52" s="14" t="s">
        <v>1707</v>
      </c>
      <c r="B52" s="18">
        <v>11678.129999999997</v>
      </c>
      <c r="D52" t="str">
        <f t="shared" si="2"/>
        <v>Arkansas</v>
      </c>
      <c r="E52" s="16">
        <f t="shared" si="3"/>
        <v>11678.129999999997</v>
      </c>
    </row>
    <row r="53" spans="1:5" x14ac:dyDescent="0.25">
      <c r="A53" s="14" t="s">
        <v>43</v>
      </c>
      <c r="B53" s="18">
        <v>457687.63150000101</v>
      </c>
      <c r="D53" t="str">
        <f t="shared" si="2"/>
        <v>California</v>
      </c>
      <c r="E53" s="16">
        <f t="shared" si="3"/>
        <v>457687.63150000101</v>
      </c>
    </row>
    <row r="54" spans="1:5" x14ac:dyDescent="0.25">
      <c r="A54" s="14" t="s">
        <v>457</v>
      </c>
      <c r="B54" s="18">
        <v>32108.117999999995</v>
      </c>
      <c r="D54" t="str">
        <f t="shared" si="2"/>
        <v>Colorado</v>
      </c>
      <c r="E54" s="16">
        <f t="shared" si="3"/>
        <v>32108.117999999995</v>
      </c>
    </row>
    <row r="55" spans="1:5" x14ac:dyDescent="0.25">
      <c r="A55" s="14" t="s">
        <v>747</v>
      </c>
      <c r="B55" s="18">
        <v>13384.356999999996</v>
      </c>
      <c r="D55" t="str">
        <f t="shared" si="2"/>
        <v>Connecticut</v>
      </c>
      <c r="E55" s="16">
        <f t="shared" si="3"/>
        <v>13384.356999999996</v>
      </c>
    </row>
    <row r="56" spans="1:5" x14ac:dyDescent="0.25">
      <c r="A56" s="14" t="s">
        <v>245</v>
      </c>
      <c r="B56" s="18">
        <v>27451.068999999992</v>
      </c>
      <c r="D56" t="str">
        <f t="shared" si="2"/>
        <v>Delaware</v>
      </c>
      <c r="E56" s="16">
        <f t="shared" si="3"/>
        <v>27451.068999999992</v>
      </c>
    </row>
    <row r="57" spans="1:5" x14ac:dyDescent="0.25">
      <c r="A57" s="14" t="s">
        <v>3034</v>
      </c>
      <c r="B57" s="18">
        <v>2865.0199999999995</v>
      </c>
      <c r="D57" t="str">
        <f t="shared" si="2"/>
        <v>District of Columbia</v>
      </c>
      <c r="E57" s="16">
        <f t="shared" si="3"/>
        <v>2865.0199999999995</v>
      </c>
    </row>
    <row r="58" spans="1:5" x14ac:dyDescent="0.25">
      <c r="A58" s="14" t="s">
        <v>54</v>
      </c>
      <c r="B58" s="18">
        <v>89473.707999999999</v>
      </c>
      <c r="D58" t="str">
        <f t="shared" si="2"/>
        <v>Florida</v>
      </c>
      <c r="E58" s="16">
        <f t="shared" si="3"/>
        <v>89473.707999999999</v>
      </c>
    </row>
    <row r="59" spans="1:5" x14ac:dyDescent="0.25">
      <c r="A59" s="14" t="s">
        <v>1272</v>
      </c>
      <c r="B59" s="18">
        <v>49095.840000000004</v>
      </c>
      <c r="D59" t="str">
        <f t="shared" si="2"/>
        <v>Georgia</v>
      </c>
      <c r="E59" s="16">
        <f t="shared" si="3"/>
        <v>49095.840000000004</v>
      </c>
    </row>
    <row r="60" spans="1:5" x14ac:dyDescent="0.25">
      <c r="A60" s="14" t="s">
        <v>6260</v>
      </c>
      <c r="B60" s="18">
        <v>4382.4860000000017</v>
      </c>
      <c r="D60" t="str">
        <f t="shared" si="2"/>
        <v>Idaho</v>
      </c>
      <c r="E60" s="16">
        <f t="shared" si="3"/>
        <v>4382.4860000000017</v>
      </c>
    </row>
    <row r="61" spans="1:5" x14ac:dyDescent="0.25">
      <c r="A61" s="14" t="s">
        <v>211</v>
      </c>
      <c r="B61" s="18">
        <v>80166.10099999985</v>
      </c>
      <c r="D61" t="str">
        <f t="shared" si="2"/>
        <v>Illinois</v>
      </c>
      <c r="E61" s="16">
        <f t="shared" si="3"/>
        <v>80166.10099999985</v>
      </c>
    </row>
    <row r="62" spans="1:5" x14ac:dyDescent="0.25">
      <c r="A62" s="14" t="s">
        <v>254</v>
      </c>
      <c r="B62" s="18">
        <v>53555.360000000001</v>
      </c>
      <c r="D62" t="str">
        <f t="shared" si="2"/>
        <v>Indiana</v>
      </c>
      <c r="E62" s="16">
        <f t="shared" si="3"/>
        <v>53555.360000000001</v>
      </c>
    </row>
    <row r="63" spans="1:5" x14ac:dyDescent="0.25">
      <c r="A63" s="14" t="s">
        <v>489</v>
      </c>
      <c r="B63" s="18">
        <v>4579.7599999999993</v>
      </c>
      <c r="D63" t="str">
        <f t="shared" si="2"/>
        <v>Iowa</v>
      </c>
      <c r="E63" s="16">
        <f t="shared" si="3"/>
        <v>4579.7599999999993</v>
      </c>
    </row>
    <row r="64" spans="1:5" x14ac:dyDescent="0.25">
      <c r="A64" s="14" t="s">
        <v>4530</v>
      </c>
      <c r="B64" s="18">
        <v>2914.31</v>
      </c>
      <c r="D64" t="str">
        <f t="shared" si="2"/>
        <v>Kansas</v>
      </c>
      <c r="E64" s="16">
        <f t="shared" si="3"/>
        <v>2914.31</v>
      </c>
    </row>
    <row r="65" spans="1:5" x14ac:dyDescent="0.25">
      <c r="A65" s="14" t="s">
        <v>29</v>
      </c>
      <c r="B65" s="18">
        <v>36591.749999999971</v>
      </c>
      <c r="D65" t="str">
        <f t="shared" si="2"/>
        <v>Kentucky</v>
      </c>
      <c r="E65" s="16">
        <f t="shared" si="3"/>
        <v>36591.749999999971</v>
      </c>
    </row>
    <row r="66" spans="1:5" x14ac:dyDescent="0.25">
      <c r="A66" s="14" t="s">
        <v>736</v>
      </c>
      <c r="B66" s="18">
        <v>9217.0299999999988</v>
      </c>
      <c r="D66" t="str">
        <f t="shared" si="2"/>
        <v>Louisiana</v>
      </c>
      <c r="E66" s="16">
        <f t="shared" si="3"/>
        <v>9217.0299999999988</v>
      </c>
    </row>
    <row r="67" spans="1:5" x14ac:dyDescent="0.25">
      <c r="A67" s="14" t="s">
        <v>5235</v>
      </c>
      <c r="B67" s="18">
        <v>1270.53</v>
      </c>
      <c r="D67" t="str">
        <f t="shared" si="2"/>
        <v>Maine</v>
      </c>
      <c r="E67" s="16">
        <f t="shared" si="3"/>
        <v>1270.53</v>
      </c>
    </row>
    <row r="68" spans="1:5" x14ac:dyDescent="0.25">
      <c r="A68" s="14" t="s">
        <v>2735</v>
      </c>
      <c r="B68" s="18">
        <v>23705.523000000005</v>
      </c>
      <c r="D68" t="str">
        <f t="shared" si="2"/>
        <v>Maryland</v>
      </c>
      <c r="E68" s="16">
        <f t="shared" si="3"/>
        <v>23705.523000000005</v>
      </c>
    </row>
    <row r="69" spans="1:5" x14ac:dyDescent="0.25">
      <c r="A69" s="14" t="s">
        <v>1245</v>
      </c>
      <c r="B69" s="18">
        <v>28634.43399999999</v>
      </c>
      <c r="D69" t="str">
        <f t="shared" si="2"/>
        <v>Massachusetts</v>
      </c>
      <c r="E69" s="16">
        <f t="shared" si="3"/>
        <v>28634.43399999999</v>
      </c>
    </row>
    <row r="70" spans="1:5" x14ac:dyDescent="0.25">
      <c r="A70" s="14" t="s">
        <v>238</v>
      </c>
      <c r="B70" s="18">
        <v>76269.614000000016</v>
      </c>
      <c r="D70" t="str">
        <f t="shared" si="2"/>
        <v>Michigan</v>
      </c>
      <c r="E70" s="16">
        <f t="shared" si="3"/>
        <v>76269.614000000016</v>
      </c>
    </row>
    <row r="71" spans="1:5" x14ac:dyDescent="0.25">
      <c r="A71" s="14" t="s">
        <v>229</v>
      </c>
      <c r="B71" s="18">
        <v>29863.149999999994</v>
      </c>
      <c r="D71" t="str">
        <f t="shared" si="2"/>
        <v>Minnesota</v>
      </c>
      <c r="E71" s="16">
        <f t="shared" si="3"/>
        <v>29863.149999999994</v>
      </c>
    </row>
    <row r="72" spans="1:5" x14ac:dyDescent="0.25">
      <c r="A72" s="14" t="s">
        <v>1487</v>
      </c>
      <c r="B72" s="18">
        <v>10771.34</v>
      </c>
      <c r="D72" t="str">
        <f t="shared" si="2"/>
        <v>Mississippi</v>
      </c>
      <c r="E72" s="16">
        <f t="shared" si="3"/>
        <v>10771.34</v>
      </c>
    </row>
    <row r="73" spans="1:5" x14ac:dyDescent="0.25">
      <c r="A73" s="14" t="s">
        <v>596</v>
      </c>
      <c r="B73" s="18">
        <v>22205.149999999998</v>
      </c>
      <c r="D73" t="str">
        <f t="shared" si="2"/>
        <v>Missouri</v>
      </c>
      <c r="E73" s="16">
        <f t="shared" si="3"/>
        <v>22205.149999999998</v>
      </c>
    </row>
    <row r="74" spans="1:5" x14ac:dyDescent="0.25">
      <c r="A74" s="14" t="s">
        <v>1762</v>
      </c>
      <c r="B74" s="18">
        <v>5589.3519999999971</v>
      </c>
      <c r="D74" t="str">
        <f t="shared" si="2"/>
        <v>Montana</v>
      </c>
      <c r="E74" s="16">
        <f t="shared" si="3"/>
        <v>5589.3519999999971</v>
      </c>
    </row>
    <row r="75" spans="1:5" x14ac:dyDescent="0.25">
      <c r="A75" s="14" t="s">
        <v>138</v>
      </c>
      <c r="B75" s="18">
        <v>7464.9299999999985</v>
      </c>
      <c r="D75" t="str">
        <f t="shared" si="2"/>
        <v>Nebraska</v>
      </c>
      <c r="E75" s="16">
        <f t="shared" si="3"/>
        <v>7464.9299999999985</v>
      </c>
    </row>
    <row r="76" spans="1:5" x14ac:dyDescent="0.25">
      <c r="A76" s="14" t="s">
        <v>1392</v>
      </c>
      <c r="B76" s="18">
        <v>16729.101999999999</v>
      </c>
      <c r="D76" t="str">
        <f t="shared" si="2"/>
        <v>Nevada</v>
      </c>
      <c r="E76" s="16">
        <f t="shared" si="3"/>
        <v>16729.101999999999</v>
      </c>
    </row>
    <row r="77" spans="1:5" x14ac:dyDescent="0.25">
      <c r="A77" s="14" t="s">
        <v>2694</v>
      </c>
      <c r="B77" s="18">
        <v>7292.5239999999994</v>
      </c>
      <c r="D77" t="str">
        <f t="shared" si="2"/>
        <v>New Hampshire</v>
      </c>
      <c r="E77" s="16">
        <f t="shared" si="3"/>
        <v>7292.5239999999994</v>
      </c>
    </row>
    <row r="78" spans="1:5" x14ac:dyDescent="0.25">
      <c r="A78" s="14" t="s">
        <v>788</v>
      </c>
      <c r="B78" s="18">
        <v>35764.312000000013</v>
      </c>
      <c r="D78" t="str">
        <f t="shared" si="2"/>
        <v>New Jersey</v>
      </c>
      <c r="E78" s="16">
        <f t="shared" si="3"/>
        <v>35764.312000000013</v>
      </c>
    </row>
    <row r="79" spans="1:5" x14ac:dyDescent="0.25">
      <c r="A79" s="14" t="s">
        <v>668</v>
      </c>
      <c r="B79" s="18">
        <v>4783.5220000000008</v>
      </c>
      <c r="D79" t="str">
        <f t="shared" si="2"/>
        <v>New Mexico</v>
      </c>
      <c r="E79" s="16">
        <f t="shared" si="3"/>
        <v>4783.5220000000008</v>
      </c>
    </row>
    <row r="80" spans="1:5" x14ac:dyDescent="0.25">
      <c r="A80" s="14" t="s">
        <v>267</v>
      </c>
      <c r="B80" s="18">
        <v>310876.27099999978</v>
      </c>
      <c r="D80" t="str">
        <f t="shared" si="2"/>
        <v>New York</v>
      </c>
      <c r="E80" s="16">
        <f t="shared" si="3"/>
        <v>310876.27099999978</v>
      </c>
    </row>
    <row r="81" spans="1:5" x14ac:dyDescent="0.25">
      <c r="A81" s="14" t="s">
        <v>88</v>
      </c>
      <c r="B81" s="18">
        <v>55603.163999999968</v>
      </c>
      <c r="D81" t="str">
        <f t="shared" si="2"/>
        <v>North Carolina</v>
      </c>
      <c r="E81" s="16">
        <f t="shared" si="3"/>
        <v>55603.163999999968</v>
      </c>
    </row>
    <row r="82" spans="1:5" x14ac:dyDescent="0.25">
      <c r="A82" s="14" t="s">
        <v>7449</v>
      </c>
      <c r="B82" s="18">
        <v>919.91</v>
      </c>
      <c r="D82" t="str">
        <f t="shared" si="2"/>
        <v>North Dakota</v>
      </c>
      <c r="E82" s="16">
        <f t="shared" si="3"/>
        <v>919.91</v>
      </c>
    </row>
    <row r="83" spans="1:5" x14ac:dyDescent="0.25">
      <c r="A83" s="14" t="s">
        <v>498</v>
      </c>
      <c r="B83" s="18">
        <v>78258.135999999926</v>
      </c>
      <c r="D83" t="str">
        <f t="shared" si="2"/>
        <v>Ohio</v>
      </c>
      <c r="E83" s="16">
        <f t="shared" si="3"/>
        <v>78258.135999999926</v>
      </c>
    </row>
    <row r="84" spans="1:5" x14ac:dyDescent="0.25">
      <c r="A84" s="14" t="s">
        <v>649</v>
      </c>
      <c r="B84" s="18">
        <v>19683.390000000003</v>
      </c>
      <c r="D84" t="str">
        <f t="shared" si="2"/>
        <v>Oklahoma</v>
      </c>
      <c r="E84" s="16">
        <f t="shared" si="3"/>
        <v>19683.390000000003</v>
      </c>
    </row>
    <row r="85" spans="1:5" x14ac:dyDescent="0.25">
      <c r="A85" s="14" t="s">
        <v>420</v>
      </c>
      <c r="B85" s="18">
        <v>17431.149999999991</v>
      </c>
      <c r="D85" t="str">
        <f t="shared" si="2"/>
        <v>Oregon</v>
      </c>
      <c r="E85" s="16">
        <f t="shared" si="3"/>
        <v>17431.149999999991</v>
      </c>
    </row>
    <row r="86" spans="1:5" x14ac:dyDescent="0.25">
      <c r="A86" s="14" t="s">
        <v>147</v>
      </c>
      <c r="B86" s="18">
        <v>116511.91400000003</v>
      </c>
      <c r="D86" t="str">
        <f t="shared" si="2"/>
        <v>Pennsylvania</v>
      </c>
      <c r="E86" s="16">
        <f t="shared" si="3"/>
        <v>116511.91400000003</v>
      </c>
    </row>
    <row r="87" spans="1:5" x14ac:dyDescent="0.25">
      <c r="A87" s="14" t="s">
        <v>1399</v>
      </c>
      <c r="B87" s="18">
        <v>22627.955999999995</v>
      </c>
      <c r="D87" t="str">
        <f t="shared" si="2"/>
        <v>Rhode Island</v>
      </c>
      <c r="E87" s="16">
        <f t="shared" si="3"/>
        <v>22627.955999999995</v>
      </c>
    </row>
    <row r="88" spans="1:5" x14ac:dyDescent="0.25">
      <c r="A88" s="14" t="s">
        <v>383</v>
      </c>
      <c r="B88" s="18">
        <v>8481.7099999999991</v>
      </c>
      <c r="D88" t="str">
        <f t="shared" si="2"/>
        <v>South Carolina</v>
      </c>
      <c r="E88" s="16">
        <f t="shared" si="3"/>
        <v>8481.7099999999991</v>
      </c>
    </row>
    <row r="89" spans="1:5" x14ac:dyDescent="0.25">
      <c r="A89" s="14" t="s">
        <v>5326</v>
      </c>
      <c r="B89" s="18">
        <v>1315.5600000000002</v>
      </c>
      <c r="D89" t="str">
        <f t="shared" si="2"/>
        <v>South Dakota</v>
      </c>
      <c r="E89" s="16">
        <f t="shared" si="3"/>
        <v>1315.5600000000002</v>
      </c>
    </row>
    <row r="90" spans="1:5" x14ac:dyDescent="0.25">
      <c r="A90" s="14" t="s">
        <v>335</v>
      </c>
      <c r="B90" s="18">
        <v>30661.872999999981</v>
      </c>
      <c r="D90" t="str">
        <f t="shared" si="2"/>
        <v>Tennessee</v>
      </c>
      <c r="E90" s="16">
        <f t="shared" si="3"/>
        <v>30661.872999999981</v>
      </c>
    </row>
    <row r="91" spans="1:5" x14ac:dyDescent="0.25">
      <c r="A91" s="14" t="s">
        <v>104</v>
      </c>
      <c r="B91" s="18">
        <v>170188.04580000002</v>
      </c>
      <c r="D91" t="str">
        <f t="shared" si="2"/>
        <v>Texas</v>
      </c>
      <c r="E91" s="16">
        <f t="shared" si="3"/>
        <v>170188.04580000002</v>
      </c>
    </row>
    <row r="92" spans="1:5" x14ac:dyDescent="0.25">
      <c r="A92" s="14" t="s">
        <v>121</v>
      </c>
      <c r="B92" s="18">
        <v>11220.055999999999</v>
      </c>
      <c r="D92" t="str">
        <f t="shared" si="2"/>
        <v>Utah</v>
      </c>
      <c r="E92" s="16">
        <f t="shared" si="3"/>
        <v>11220.055999999999</v>
      </c>
    </row>
    <row r="93" spans="1:5" x14ac:dyDescent="0.25">
      <c r="A93" s="14" t="s">
        <v>5203</v>
      </c>
      <c r="B93" s="18">
        <v>8929.369999999999</v>
      </c>
      <c r="D93" t="str">
        <f t="shared" si="2"/>
        <v>Vermont</v>
      </c>
      <c r="E93" s="16">
        <f t="shared" si="3"/>
        <v>8929.369999999999</v>
      </c>
    </row>
    <row r="94" spans="1:5" x14ac:dyDescent="0.25">
      <c r="A94" s="14" t="s">
        <v>319</v>
      </c>
      <c r="B94" s="18">
        <v>70636.719999999987</v>
      </c>
      <c r="D94" t="str">
        <f t="shared" si="2"/>
        <v>Virginia</v>
      </c>
      <c r="E94" s="16">
        <f t="shared" si="3"/>
        <v>70636.719999999987</v>
      </c>
    </row>
    <row r="95" spans="1:5" x14ac:dyDescent="0.25">
      <c r="A95" s="14" t="s">
        <v>96</v>
      </c>
      <c r="B95" s="18">
        <v>138641.26999999993</v>
      </c>
      <c r="D95" t="str">
        <f t="shared" si="2"/>
        <v>Washington</v>
      </c>
      <c r="E95" s="16">
        <f t="shared" si="3"/>
        <v>138641.26999999993</v>
      </c>
    </row>
    <row r="96" spans="1:5" x14ac:dyDescent="0.25">
      <c r="A96" s="14" t="s">
        <v>9726</v>
      </c>
      <c r="B96" s="18">
        <v>1209.8240000000001</v>
      </c>
      <c r="D96" t="str">
        <f t="shared" si="2"/>
        <v>West Virginia</v>
      </c>
      <c r="E96" s="16">
        <f t="shared" si="3"/>
        <v>1209.8240000000001</v>
      </c>
    </row>
    <row r="97" spans="1:5" x14ac:dyDescent="0.25">
      <c r="A97" s="14" t="s">
        <v>114</v>
      </c>
      <c r="B97" s="18">
        <v>32114.610000000019</v>
      </c>
      <c r="D97" t="str">
        <f t="shared" si="2"/>
        <v>Wisconsin</v>
      </c>
      <c r="E97" s="16">
        <f t="shared" si="3"/>
        <v>32114.610000000019</v>
      </c>
    </row>
    <row r="98" spans="1:5" x14ac:dyDescent="0.25">
      <c r="A98" s="14" t="s">
        <v>8542</v>
      </c>
      <c r="B98" s="18">
        <v>1603.1360000000002</v>
      </c>
      <c r="D98" t="str">
        <f t="shared" si="2"/>
        <v>Wyoming</v>
      </c>
      <c r="E98" s="16">
        <f t="shared" si="3"/>
        <v>1603.1360000000002</v>
      </c>
    </row>
    <row r="99" spans="1:5" x14ac:dyDescent="0.25">
      <c r="A99" s="8" t="s">
        <v>10933</v>
      </c>
      <c r="B99" s="19">
        <v>2297200.8603000003</v>
      </c>
      <c r="D99" t="str">
        <f t="shared" si="2"/>
        <v>Grand Total</v>
      </c>
      <c r="E99" s="16">
        <f>GETPIVOTDATA("Sales",$A$49)</f>
        <v>2297200.8603000003</v>
      </c>
    </row>
    <row r="101" spans="1:5" x14ac:dyDescent="0.25">
      <c r="A101" s="5" t="s">
        <v>10932</v>
      </c>
      <c r="B101" s="6" t="s">
        <v>10950</v>
      </c>
    </row>
    <row r="102" spans="1:5" x14ac:dyDescent="0.25">
      <c r="A102" s="7" t="s">
        <v>75</v>
      </c>
      <c r="B102" s="29">
        <v>203412.73300000009</v>
      </c>
    </row>
    <row r="103" spans="1:5" x14ac:dyDescent="0.25">
      <c r="A103" s="14" t="s">
        <v>56</v>
      </c>
      <c r="B103" s="30">
        <v>206965.53200000009</v>
      </c>
    </row>
    <row r="104" spans="1:5" x14ac:dyDescent="0.25">
      <c r="A104" s="14" t="s">
        <v>59</v>
      </c>
      <c r="B104" s="30">
        <v>223843.60800000012</v>
      </c>
    </row>
    <row r="105" spans="1:5" x14ac:dyDescent="0.25">
      <c r="A105" s="14" t="s">
        <v>36</v>
      </c>
      <c r="B105" s="30">
        <v>328449.1030000007</v>
      </c>
    </row>
    <row r="106" spans="1:5" x14ac:dyDescent="0.25">
      <c r="A106" s="14" t="s">
        <v>72</v>
      </c>
      <c r="B106" s="30">
        <v>330007.05400000012</v>
      </c>
    </row>
    <row r="107" spans="1:5" x14ac:dyDescent="0.25">
      <c r="A107" s="8" t="s">
        <v>10933</v>
      </c>
      <c r="B107" s="31">
        <v>1292678.0300000012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7AE07-9D34-4004-AD6E-A0E8BB9AF9E9}">
  <dimension ref="B4:L38"/>
  <sheetViews>
    <sheetView topLeftCell="A19" workbookViewId="0">
      <selection activeCell="I30" sqref="I30"/>
    </sheetView>
  </sheetViews>
  <sheetFormatPr defaultRowHeight="15" x14ac:dyDescent="0.25"/>
  <cols>
    <col min="2" max="2" width="13.140625" bestFit="1" customWidth="1"/>
    <col min="3" max="3" width="18.42578125" bestFit="1" customWidth="1"/>
    <col min="5" max="5" width="13.140625" bestFit="1" customWidth="1"/>
    <col min="6" max="6" width="18.42578125" bestFit="1" customWidth="1"/>
    <col min="7" max="7" width="12.5703125" bestFit="1" customWidth="1"/>
    <col min="8" max="8" width="16.5703125" bestFit="1" customWidth="1"/>
    <col min="9" max="9" width="12.140625" bestFit="1" customWidth="1"/>
    <col min="10" max="10" width="15.42578125" bestFit="1" customWidth="1"/>
    <col min="11" max="11" width="13.140625" bestFit="1" customWidth="1"/>
    <col min="12" max="12" width="16.5703125" bestFit="1" customWidth="1"/>
  </cols>
  <sheetData>
    <row r="4" spans="2:12" x14ac:dyDescent="0.25">
      <c r="B4" s="5" t="s">
        <v>10932</v>
      </c>
      <c r="C4" s="6" t="s">
        <v>10950</v>
      </c>
      <c r="E4" s="5" t="s">
        <v>10932</v>
      </c>
      <c r="F4" s="6" t="s">
        <v>10951</v>
      </c>
      <c r="H4" s="5" t="s">
        <v>10932</v>
      </c>
      <c r="I4" s="6" t="s">
        <v>10955</v>
      </c>
      <c r="K4" s="5" t="s">
        <v>10932</v>
      </c>
      <c r="L4" s="6" t="s">
        <v>10956</v>
      </c>
    </row>
    <row r="5" spans="2:12" x14ac:dyDescent="0.25">
      <c r="B5" s="7" t="s">
        <v>10938</v>
      </c>
      <c r="C5" s="29">
        <v>95365.937600000019</v>
      </c>
      <c r="E5" s="7" t="s">
        <v>10938</v>
      </c>
      <c r="F5" s="29">
        <v>9199.2699999999986</v>
      </c>
      <c r="H5" s="7" t="s">
        <v>10938</v>
      </c>
      <c r="I5" s="29">
        <v>1500</v>
      </c>
      <c r="K5" s="7" t="s">
        <v>10938</v>
      </c>
      <c r="L5" s="29">
        <v>387</v>
      </c>
    </row>
    <row r="6" spans="2:12" x14ac:dyDescent="0.25">
      <c r="B6" s="7" t="s">
        <v>10939</v>
      </c>
      <c r="C6" s="29">
        <v>60172.649400000024</v>
      </c>
      <c r="E6" s="7" t="s">
        <v>10939</v>
      </c>
      <c r="F6" s="29">
        <v>10288.898699999991</v>
      </c>
      <c r="H6" s="7" t="s">
        <v>10939</v>
      </c>
      <c r="I6" s="29">
        <v>1068</v>
      </c>
      <c r="K6" s="7" t="s">
        <v>10939</v>
      </c>
      <c r="L6" s="29">
        <v>301</v>
      </c>
    </row>
    <row r="7" spans="2:12" x14ac:dyDescent="0.25">
      <c r="B7" s="7" t="s">
        <v>10940</v>
      </c>
      <c r="C7" s="29">
        <v>199252.98399999991</v>
      </c>
      <c r="E7" s="7" t="s">
        <v>10940</v>
      </c>
      <c r="F7" s="29">
        <v>26806.573700000015</v>
      </c>
      <c r="H7" s="7" t="s">
        <v>10940</v>
      </c>
      <c r="I7" s="29">
        <v>2491</v>
      </c>
      <c r="K7" s="7" t="s">
        <v>10940</v>
      </c>
      <c r="L7" s="29">
        <v>680</v>
      </c>
    </row>
    <row r="8" spans="2:12" x14ac:dyDescent="0.25">
      <c r="B8" s="7" t="s">
        <v>10941</v>
      </c>
      <c r="C8" s="29">
        <v>141851.5674</v>
      </c>
      <c r="E8" s="7" t="s">
        <v>10941</v>
      </c>
      <c r="F8" s="29">
        <v>13437.806799999998</v>
      </c>
      <c r="H8" s="7" t="s">
        <v>10941</v>
      </c>
      <c r="I8" s="29">
        <v>2441</v>
      </c>
      <c r="K8" s="7" t="s">
        <v>10941</v>
      </c>
      <c r="L8" s="29">
        <v>663</v>
      </c>
    </row>
    <row r="9" spans="2:12" x14ac:dyDescent="0.25">
      <c r="B9" s="7" t="s">
        <v>10942</v>
      </c>
      <c r="C9" s="29">
        <v>156122.28669999994</v>
      </c>
      <c r="E9" s="7" t="s">
        <v>10942</v>
      </c>
      <c r="F9" s="29">
        <v>22308.51279999999</v>
      </c>
      <c r="H9" s="7" t="s">
        <v>10942</v>
      </c>
      <c r="I9" s="29">
        <v>2850</v>
      </c>
      <c r="K9" s="7" t="s">
        <v>10942</v>
      </c>
      <c r="L9" s="29">
        <v>750</v>
      </c>
    </row>
    <row r="10" spans="2:12" x14ac:dyDescent="0.25">
      <c r="B10" s="7" t="s">
        <v>10943</v>
      </c>
      <c r="C10" s="29">
        <v>147082.61130000011</v>
      </c>
      <c r="E10" s="7" t="s">
        <v>10943</v>
      </c>
      <c r="F10" s="29">
        <v>20899.334500000012</v>
      </c>
      <c r="H10" s="7" t="s">
        <v>10943</v>
      </c>
      <c r="I10" s="29">
        <v>2644</v>
      </c>
      <c r="K10" s="7" t="s">
        <v>10943</v>
      </c>
      <c r="L10" s="29">
        <v>709</v>
      </c>
    </row>
    <row r="11" spans="2:12" x14ac:dyDescent="0.25">
      <c r="B11" s="7" t="s">
        <v>10944</v>
      </c>
      <c r="C11" s="29">
        <v>149580.83800000031</v>
      </c>
      <c r="E11" s="7" t="s">
        <v>10944</v>
      </c>
      <c r="F11" s="29">
        <v>13535.38299999998</v>
      </c>
      <c r="H11" s="7" t="s">
        <v>10944</v>
      </c>
      <c r="I11" s="29">
        <v>2705</v>
      </c>
      <c r="K11" s="7" t="s">
        <v>10944</v>
      </c>
      <c r="L11" s="29">
        <v>708</v>
      </c>
    </row>
    <row r="12" spans="2:12" x14ac:dyDescent="0.25">
      <c r="B12" s="7" t="s">
        <v>10945</v>
      </c>
      <c r="C12" s="29">
        <v>159589.45099999988</v>
      </c>
      <c r="E12" s="7" t="s">
        <v>10945</v>
      </c>
      <c r="F12" s="29">
        <v>21896.715399999972</v>
      </c>
      <c r="H12" s="7" t="s">
        <v>10945</v>
      </c>
      <c r="I12" s="29">
        <v>2796</v>
      </c>
      <c r="K12" s="7" t="s">
        <v>10945</v>
      </c>
      <c r="L12" s="29">
        <v>710</v>
      </c>
    </row>
    <row r="13" spans="2:12" x14ac:dyDescent="0.25">
      <c r="B13" s="7" t="s">
        <v>10946</v>
      </c>
      <c r="C13" s="29">
        <v>309770.09970000025</v>
      </c>
      <c r="E13" s="7" t="s">
        <v>10946</v>
      </c>
      <c r="F13" s="29">
        <v>37293.192500000034</v>
      </c>
      <c r="H13" s="7" t="s">
        <v>10946</v>
      </c>
      <c r="I13" s="29">
        <v>5073</v>
      </c>
      <c r="K13" s="7" t="s">
        <v>10946</v>
      </c>
      <c r="L13" s="29">
        <v>1386</v>
      </c>
    </row>
    <row r="14" spans="2:12" x14ac:dyDescent="0.25">
      <c r="B14" s="7" t="s">
        <v>10947</v>
      </c>
      <c r="C14" s="29">
        <v>197115.20170000009</v>
      </c>
      <c r="E14" s="7" t="s">
        <v>10947</v>
      </c>
      <c r="F14" s="29">
        <v>31469.663800000035</v>
      </c>
      <c r="H14" s="7" t="s">
        <v>10947</v>
      </c>
      <c r="I14" s="29">
        <v>3095</v>
      </c>
      <c r="K14" s="7" t="s">
        <v>10947</v>
      </c>
      <c r="L14" s="29">
        <v>817</v>
      </c>
    </row>
    <row r="15" spans="2:12" x14ac:dyDescent="0.25">
      <c r="B15" s="7" t="s">
        <v>10948</v>
      </c>
      <c r="C15" s="29">
        <v>349120.07400000008</v>
      </c>
      <c r="E15" s="7" t="s">
        <v>10948</v>
      </c>
      <c r="F15" s="29">
        <v>35825.536599999927</v>
      </c>
      <c r="H15" s="7" t="s">
        <v>10948</v>
      </c>
      <c r="I15" s="29">
        <v>5741</v>
      </c>
      <c r="K15" s="7" t="s">
        <v>10948</v>
      </c>
      <c r="L15" s="29">
        <v>1462</v>
      </c>
    </row>
    <row r="16" spans="2:12" x14ac:dyDescent="0.25">
      <c r="B16" s="7" t="s">
        <v>10949</v>
      </c>
      <c r="C16" s="29">
        <v>332177.15950000001</v>
      </c>
      <c r="E16" s="7" t="s">
        <v>10949</v>
      </c>
      <c r="F16" s="29">
        <v>43436.13390000003</v>
      </c>
      <c r="H16" s="7" t="s">
        <v>10949</v>
      </c>
      <c r="I16" s="29">
        <v>5469</v>
      </c>
      <c r="K16" s="7" t="s">
        <v>10949</v>
      </c>
      <c r="L16" s="29">
        <v>1421</v>
      </c>
    </row>
    <row r="17" spans="2:12" x14ac:dyDescent="0.25">
      <c r="B17" s="8" t="s">
        <v>10933</v>
      </c>
      <c r="C17" s="31">
        <v>2297200.8603000008</v>
      </c>
      <c r="E17" s="8" t="s">
        <v>10933</v>
      </c>
      <c r="F17" s="31">
        <v>286397.02169999998</v>
      </c>
      <c r="H17" s="8" t="s">
        <v>10933</v>
      </c>
      <c r="I17" s="31">
        <v>37873</v>
      </c>
      <c r="K17" s="8" t="s">
        <v>10933</v>
      </c>
      <c r="L17" s="31">
        <v>9994</v>
      </c>
    </row>
    <row r="18" spans="2:12" x14ac:dyDescent="0.25">
      <c r="C18" s="23">
        <f>GETPIVOTDATA("Sales",$B$4)</f>
        <v>2297200.8603000008</v>
      </c>
      <c r="F18" s="23">
        <f>GETPIVOTDATA("Profit",$E$4)</f>
        <v>286397.02169999998</v>
      </c>
      <c r="I18">
        <f>GETPIVOTDATA("Quantity",$H$4)</f>
        <v>37873</v>
      </c>
      <c r="L18">
        <f>GETPIVOTDATA("Order ID",$K$4)</f>
        <v>9994</v>
      </c>
    </row>
    <row r="24" spans="2:12" x14ac:dyDescent="0.25">
      <c r="B24" s="5" t="s">
        <v>10932</v>
      </c>
      <c r="C24" s="6" t="s">
        <v>10957</v>
      </c>
      <c r="E24" s="5" t="s">
        <v>10932</v>
      </c>
      <c r="F24" s="4" t="s">
        <v>10957</v>
      </c>
      <c r="G24" s="25" t="s">
        <v>10951</v>
      </c>
      <c r="H24" s="25" t="s">
        <v>10956</v>
      </c>
      <c r="I24" s="25" t="s">
        <v>10950</v>
      </c>
      <c r="J24" s="9" t="s">
        <v>10955</v>
      </c>
    </row>
    <row r="25" spans="2:12" x14ac:dyDescent="0.25">
      <c r="B25" s="7" t="s">
        <v>10938</v>
      </c>
      <c r="C25" s="29">
        <v>9.6462848596792869E-2</v>
      </c>
      <c r="E25" s="7" t="s">
        <v>10934</v>
      </c>
      <c r="F25" s="32">
        <v>0.10231126499236715</v>
      </c>
      <c r="G25" s="34">
        <v>49543.974100000007</v>
      </c>
      <c r="H25" s="34">
        <v>1993</v>
      </c>
      <c r="I25" s="34">
        <v>484247.49810000096</v>
      </c>
      <c r="J25" s="33">
        <v>7581</v>
      </c>
    </row>
    <row r="26" spans="2:12" x14ac:dyDescent="0.25">
      <c r="B26" s="7" t="s">
        <v>10939</v>
      </c>
      <c r="C26" s="29">
        <v>0.17098962406664425</v>
      </c>
      <c r="E26" s="14" t="s">
        <v>10935</v>
      </c>
      <c r="F26" s="35">
        <v>0.13095504034557592</v>
      </c>
      <c r="G26" s="36">
        <v>61618.603700000051</v>
      </c>
      <c r="H26" s="36">
        <v>2102</v>
      </c>
      <c r="I26" s="36">
        <v>470532.50899999985</v>
      </c>
      <c r="J26" s="37">
        <v>7979</v>
      </c>
    </row>
    <row r="27" spans="2:12" x14ac:dyDescent="0.25">
      <c r="B27" s="7" t="s">
        <v>10940</v>
      </c>
      <c r="C27" s="29">
        <v>0.13453536886554246</v>
      </c>
      <c r="E27" s="14" t="s">
        <v>10936</v>
      </c>
      <c r="F27" s="35">
        <v>0.13431461924993568</v>
      </c>
      <c r="G27" s="36">
        <v>81726.930800000177</v>
      </c>
      <c r="H27" s="36">
        <v>2580</v>
      </c>
      <c r="I27" s="36">
        <v>608473.83000000066</v>
      </c>
      <c r="J27" s="37">
        <v>9810</v>
      </c>
    </row>
    <row r="28" spans="2:12" x14ac:dyDescent="0.25">
      <c r="B28" s="7" t="s">
        <v>10941</v>
      </c>
      <c r="C28" s="29">
        <v>9.4731465053942004E-2</v>
      </c>
      <c r="E28" s="26" t="s">
        <v>10937</v>
      </c>
      <c r="F28" s="38">
        <v>0.12740362743390987</v>
      </c>
      <c r="G28" s="39">
        <v>93507.513099999967</v>
      </c>
      <c r="H28" s="39">
        <v>3319</v>
      </c>
      <c r="I28" s="39">
        <v>733947.0231999997</v>
      </c>
      <c r="J28" s="40">
        <v>12503</v>
      </c>
    </row>
    <row r="29" spans="2:12" x14ac:dyDescent="0.25">
      <c r="B29" s="7" t="s">
        <v>10942</v>
      </c>
      <c r="C29" s="29">
        <v>0.14289127626517142</v>
      </c>
    </row>
    <row r="30" spans="2:12" x14ac:dyDescent="0.25">
      <c r="B30" s="7" t="s">
        <v>10943</v>
      </c>
      <c r="C30" s="29">
        <v>0.1420924901678027</v>
      </c>
      <c r="F30" s="28">
        <f>(GETPIVOTDATA("Sum of Profit Mrgin",$E$24,"Years (Order Date)",2014)/GETPIVOTDATA("Sum of Profit Mrgin",$E$24,"Years (Order Date)",2013))-1</f>
        <v>-5.1453757264990463E-2</v>
      </c>
      <c r="G30" s="28">
        <f>(GETPIVOTDATA("Sum of Profit",$E$24,"Years (Order Date)",2014)/GETPIVOTDATA("Sum of Profit",$E$24,"Years (Order Date)",2013))-1</f>
        <v>0.14414565902185772</v>
      </c>
      <c r="H30" s="28">
        <f>(GETPIVOTDATA("Count of Order ID",$E$24,"Years (Order Date)",2014)/GETPIVOTDATA("Count of Order ID",$E$24,"Years (Order Date)",2013))-1</f>
        <v>0.2864341085271318</v>
      </c>
      <c r="I30" s="28">
        <f>(GETPIVOTDATA("Sum of Sales",$E$24,"Years (Order Date)",2014)/GETPIVOTDATA("Sum of Sales",$E$24,"Years (Order Date)",2013))-1</f>
        <v>0.20620967905883303</v>
      </c>
      <c r="J30" s="28">
        <f>(GETPIVOTDATA("Sum of Quantity",$E$24,"Years (Order Date)",2014)/GETPIVOTDATA("Sum of Quantity",$E$24,"Years (Order Date)",2013))-1</f>
        <v>0.27451580020387367</v>
      </c>
    </row>
    <row r="31" spans="2:12" x14ac:dyDescent="0.25">
      <c r="B31" s="7" t="s">
        <v>10944</v>
      </c>
      <c r="C31" s="29">
        <v>9.0488749635163512E-2</v>
      </c>
      <c r="F31" s="27"/>
      <c r="G31" s="27"/>
      <c r="H31" s="27"/>
      <c r="I31" s="27"/>
      <c r="J31" s="27"/>
    </row>
    <row r="32" spans="2:12" x14ac:dyDescent="0.25">
      <c r="B32" s="7" t="s">
        <v>10945</v>
      </c>
      <c r="C32" s="29">
        <v>0.13720653378273723</v>
      </c>
    </row>
    <row r="33" spans="2:3" x14ac:dyDescent="0.25">
      <c r="B33" s="7" t="s">
        <v>10946</v>
      </c>
      <c r="C33" s="29">
        <v>0.12038990379031732</v>
      </c>
    </row>
    <row r="34" spans="2:3" x14ac:dyDescent="0.25">
      <c r="B34" s="7" t="s">
        <v>10947</v>
      </c>
      <c r="C34" s="29">
        <v>0.15965112547684351</v>
      </c>
    </row>
    <row r="35" spans="2:3" x14ac:dyDescent="0.25">
      <c r="B35" s="7" t="s">
        <v>10948</v>
      </c>
      <c r="C35" s="29">
        <v>0.10261666191099604</v>
      </c>
    </row>
    <row r="36" spans="2:3" x14ac:dyDescent="0.25">
      <c r="B36" s="7" t="s">
        <v>10949</v>
      </c>
      <c r="C36" s="29">
        <v>0.13076195234308405</v>
      </c>
    </row>
    <row r="37" spans="2:3" x14ac:dyDescent="0.25">
      <c r="B37" s="8" t="s">
        <v>10933</v>
      </c>
      <c r="C37" s="31">
        <v>0.12467217240315856</v>
      </c>
    </row>
    <row r="38" spans="2:3" x14ac:dyDescent="0.25">
      <c r="C38" s="24">
        <f>GETPIVOTDATA("Profit Mrgin",$B$24)</f>
        <v>0.12467217240315856</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85" zoomScaleNormal="85" workbookViewId="0">
      <selection activeCell="B14" sqref="B14"/>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3.855468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AF225-E978-443E-B809-71B359AF979D}">
  <dimension ref="X21:Z24"/>
  <sheetViews>
    <sheetView showGridLines="0" showRowColHeaders="0" tabSelected="1" zoomScale="55" zoomScaleNormal="55" workbookViewId="0">
      <selection activeCell="T38" sqref="T38"/>
    </sheetView>
  </sheetViews>
  <sheetFormatPr defaultRowHeight="15" x14ac:dyDescent="0.25"/>
  <sheetData>
    <row r="21" spans="24:26" x14ac:dyDescent="0.25">
      <c r="Z21" s="28"/>
    </row>
    <row r="24" spans="24:26" x14ac:dyDescent="0.25">
      <c r="X24" s="28" t="e">
        <f>(GETPIVOTDATA("Sum of Sales",$E$24,"Years (Order Date)",2014)/GETPIVOTDATA("Sum of Sales",$E$24,"Years (Order Date)",2013))-1</f>
        <v>#REF!</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Charts</vt:lpstr>
      <vt:lpstr>KPI's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haanah damelio</cp:lastModifiedBy>
  <dcterms:created xsi:type="dcterms:W3CDTF">2015-06-05T18:17:20Z</dcterms:created>
  <dcterms:modified xsi:type="dcterms:W3CDTF">2025-08-08T18:34:32Z</dcterms:modified>
</cp:coreProperties>
</file>