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Downloads\"/>
    </mc:Choice>
  </mc:AlternateContent>
  <xr:revisionPtr revIDLastSave="0" documentId="13_ncr:1_{A9A1CDEB-1084-451B-8BF0-05963B215964}" xr6:coauthVersionLast="47" xr6:coauthVersionMax="47" xr10:uidLastSave="{00000000-0000-0000-0000-000000000000}"/>
  <bookViews>
    <workbookView xWindow="-108" yWindow="-108" windowWidth="23256" windowHeight="14616" firstSheet="5" activeTab="6" xr2:uid="{00000000-000D-0000-FFFF-FFFF00000000}"/>
  </bookViews>
  <sheets>
    <sheet name="Sheet3" sheetId="8" r:id="rId1"/>
    <sheet name="Sheet4" sheetId="9" state="hidden" r:id="rId2"/>
    <sheet name="Sheet5" sheetId="10" r:id="rId3"/>
    <sheet name="Sheet6" sheetId="11" state="hidden" r:id="rId4"/>
    <sheet name="Sheet7" sheetId="12" state="hidden" r:id="rId5"/>
    <sheet name="Dashboard" sheetId="6" r:id="rId6"/>
    <sheet name="user id based" sheetId="2" r:id="rId7"/>
    <sheet name="date based" sheetId="5" r:id="rId8"/>
    <sheet name="dailyActivity_merged" sheetId="1" r:id="rId9"/>
  </sheets>
  <calcPr calcId="181029"/>
  <pivotCaches>
    <pivotCache cacheId="0" r:id="rId10"/>
    <pivotCache cacheId="53" r:id="rId11"/>
    <pivotCache cacheId="72" r:id="rId12"/>
    <pivotCache cacheId="81" r:id="rId13"/>
    <pivotCache cacheId="90" r:id="rId14"/>
    <pivotCache cacheId="111" r:id="rId15"/>
  </pivotCaches>
</workbook>
</file>

<file path=xl/calcChain.xml><?xml version="1.0" encoding="utf-8"?>
<calcChain xmlns="http://schemas.openxmlformats.org/spreadsheetml/2006/main">
  <c r="W20" i="2" l="1"/>
  <c r="W21" i="2"/>
  <c r="W19" i="2"/>
  <c r="U11" i="5"/>
  <c r="U12" i="5"/>
  <c r="U10" i="5"/>
  <c r="W13" i="2"/>
  <c r="W14" i="2"/>
  <c r="W12" i="2"/>
  <c r="M6" i="5" l="1"/>
  <c r="M4" i="5"/>
  <c r="M5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N36" i="2"/>
  <c r="L36" i="2"/>
  <c r="N35" i="2"/>
  <c r="L35" i="2"/>
  <c r="N34" i="2"/>
  <c r="L34" i="2"/>
  <c r="N33" i="2"/>
  <c r="L33" i="2"/>
  <c r="N32" i="2"/>
  <c r="L32" i="2"/>
  <c r="N31" i="2"/>
  <c r="L31" i="2"/>
  <c r="N30" i="2"/>
  <c r="L30" i="2"/>
  <c r="N29" i="2"/>
  <c r="L29" i="2"/>
  <c r="N28" i="2"/>
  <c r="L28" i="2"/>
  <c r="N27" i="2"/>
  <c r="L27" i="2"/>
  <c r="N26" i="2"/>
  <c r="L26" i="2"/>
  <c r="N25" i="2"/>
  <c r="L25" i="2"/>
  <c r="N24" i="2"/>
  <c r="L24" i="2"/>
  <c r="N23" i="2"/>
  <c r="L23" i="2"/>
  <c r="N22" i="2"/>
  <c r="L22" i="2"/>
  <c r="N21" i="2"/>
  <c r="L21" i="2"/>
  <c r="N20" i="2"/>
  <c r="L20" i="2"/>
  <c r="N19" i="2"/>
  <c r="L19" i="2"/>
  <c r="N18" i="2"/>
  <c r="L18" i="2"/>
  <c r="N17" i="2"/>
  <c r="L17" i="2"/>
  <c r="N16" i="2"/>
  <c r="L16" i="2"/>
  <c r="N15" i="2"/>
  <c r="L15" i="2"/>
  <c r="N14" i="2"/>
  <c r="L14" i="2"/>
  <c r="N13" i="2"/>
  <c r="L13" i="2"/>
  <c r="N12" i="2"/>
  <c r="L12" i="2"/>
  <c r="N11" i="2"/>
  <c r="L11" i="2"/>
  <c r="N10" i="2"/>
  <c r="L10" i="2"/>
  <c r="N9" i="2"/>
  <c r="L9" i="2"/>
  <c r="N8" i="2"/>
  <c r="L8" i="2"/>
  <c r="N7" i="2"/>
  <c r="L7" i="2"/>
  <c r="N6" i="2"/>
  <c r="L6" i="2"/>
  <c r="N5" i="2"/>
  <c r="L5" i="2"/>
  <c r="N4" i="2"/>
  <c r="L4" i="2"/>
</calcChain>
</file>

<file path=xl/sharedStrings.xml><?xml version="1.0" encoding="utf-8"?>
<sst xmlns="http://schemas.openxmlformats.org/spreadsheetml/2006/main" count="722" uniqueCount="101">
  <si>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</si>
  <si>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</si>
  <si>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</si>
  <si>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</si>
  <si>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</si>
  <si>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</si>
  <si>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</si>
  <si>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</si>
  <si>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</si>
  <si>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</si>
  <si>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</si>
  <si>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</si>
  <si>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</si>
  <si>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</si>
  <si>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</si>
  <si>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</si>
  <si>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</si>
  <si>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</si>
  <si>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</si>
  <si>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</si>
  <si>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</si>
  <si>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</si>
  <si>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</si>
  <si>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</si>
  <si>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</si>
  <si>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</si>
  <si>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</si>
  <si>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</si>
  <si>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</si>
  <si>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</si>
  <si>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</si>
  <si>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</si>
  <si>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</si>
  <si>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</si>
  <si>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</si>
  <si>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Count of ActivityDate</t>
  </si>
  <si>
    <t>No of days</t>
  </si>
  <si>
    <t>Average of TotalDistance</t>
  </si>
  <si>
    <t>Sum of TotalSteps</t>
  </si>
  <si>
    <t>Total steps</t>
  </si>
  <si>
    <t>Sum of Calories</t>
  </si>
  <si>
    <t>Total calories burned</t>
  </si>
  <si>
    <t>Sum of FairlyActiveMinutes</t>
  </si>
  <si>
    <t>Average of FairlyActiveMinutes</t>
  </si>
  <si>
    <t>Average of LightlyActiveMinutes</t>
  </si>
  <si>
    <t>Average of VeryActiveMinutes</t>
  </si>
  <si>
    <t>Fairly active</t>
  </si>
  <si>
    <t>Lightly active</t>
  </si>
  <si>
    <t>Very active</t>
  </si>
  <si>
    <t>User activity</t>
  </si>
  <si>
    <t>Mean distance</t>
  </si>
  <si>
    <t>User type</t>
  </si>
  <si>
    <t>Count of Id</t>
  </si>
  <si>
    <t>Sum of LightActiveDistance</t>
  </si>
  <si>
    <t>Sum of VeryActiveDistance</t>
  </si>
  <si>
    <t>Distinct date</t>
  </si>
  <si>
    <t>Day Type</t>
  </si>
  <si>
    <t>Total Steps in each day</t>
  </si>
  <si>
    <t>Total Distance in each day</t>
  </si>
  <si>
    <t>Count of Id in each day</t>
  </si>
  <si>
    <t>Calories burned in eachday</t>
  </si>
  <si>
    <t xml:space="preserve">Fairlyactiveminutes  </t>
  </si>
  <si>
    <t>CRITERIA:</t>
  </si>
  <si>
    <t>Active(&gt;20), moderate(&gt;10,&lt;20) and light(&lt;10) users.</t>
  </si>
  <si>
    <t>mean distance to group each user into Pro,Intermediate and beginner</t>
  </si>
  <si>
    <t>2.Mean distance</t>
  </si>
  <si>
    <t>1. User activity</t>
  </si>
  <si>
    <t>Distinct User id</t>
  </si>
  <si>
    <t>1.Day Type</t>
  </si>
  <si>
    <t>Active day(&gt;5.5),Moderate day(&gt;5,&lt;5.5),Less active day(&lt;5)</t>
  </si>
  <si>
    <t>2.Fairly active minutes</t>
  </si>
  <si>
    <t>Due to the distinct dates, the number of users on a particular date is also unique. Therefore, I calculated the sum of fairly active minutes.</t>
  </si>
  <si>
    <t>3.LightActiveDistance</t>
  </si>
  <si>
    <t>Due to the distinct dates, the number of users on a particular date is also unique. Therefore, I calculated the sum of Light active minutes.</t>
  </si>
  <si>
    <t>4.VeryActiveMinutes</t>
  </si>
  <si>
    <t>Due to the distinct dates, the number of users on a particular date is also unique. Therefore, I calculated the sum of very active minutes.</t>
  </si>
  <si>
    <t>3.Fairly active minutes</t>
  </si>
  <si>
    <t>4.Lightly active</t>
  </si>
  <si>
    <t>5.Very active</t>
  </si>
  <si>
    <t>As a result of having distinct users, there exists a wide range of values for "fairly active," prompting me to compute the average.</t>
  </si>
  <si>
    <t>As a result of having distinct users, there exists a wide range of values for "fairly active," prompting me to compute the average</t>
  </si>
  <si>
    <t>As a result of having distinct users, there exists a wide range of values for "Very active," prompting me to compute the average</t>
  </si>
  <si>
    <t>Count of User activity</t>
  </si>
  <si>
    <t>Active</t>
  </si>
  <si>
    <t>Light</t>
  </si>
  <si>
    <t>Moderate</t>
  </si>
  <si>
    <t>Count of Distinct User id</t>
  </si>
  <si>
    <t>Beginner</t>
  </si>
  <si>
    <t>Intermediate</t>
  </si>
  <si>
    <t>Pro</t>
  </si>
  <si>
    <t>Sum of Lightly active</t>
  </si>
  <si>
    <t>Count of User type</t>
  </si>
  <si>
    <t>Sum of Total Distance in each day</t>
  </si>
  <si>
    <t>Active day</t>
  </si>
  <si>
    <t>Less active day</t>
  </si>
  <si>
    <t>Moderate day</t>
  </si>
  <si>
    <t>User activity chart</t>
  </si>
  <si>
    <t>Day type chart count</t>
  </si>
  <si>
    <t>User type chart</t>
  </si>
  <si>
    <t>Dash Board For Business scenario</t>
  </si>
  <si>
    <t>Data are collected from both distinct user and dates and their insights are shown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</si>
</sst>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Arial Rounded MT Bold"/>
      <family val="2"/>
    </font>
    <font>
      <sz val="14"/>
      <color theme="1"/>
      <name val="Aharoni"/>
      <charset val="177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4" fontId="0" fillId="0" borderId="0" xfId="0" applyNumberFormat="1" applyAlignment="1">
      <alignment horizontal="left"/>
    </xf>
    <xf numFmtId="0" fontId="10" fillId="6" borderId="5" xfId="10" applyNumberFormat="1"/>
    <xf numFmtId="0" fontId="16" fillId="33" borderId="0" xfId="0" applyFont="1" applyFill="1"/>
    <xf numFmtId="0" fontId="0" fillId="0" borderId="10" xfId="0" applyBorder="1"/>
    <xf numFmtId="0" fontId="18" fillId="40" borderId="10" xfId="0" applyFont="1" applyFill="1" applyBorder="1"/>
    <xf numFmtId="0" fontId="16" fillId="0" borderId="10" xfId="0" applyFont="1" applyBorder="1" applyAlignment="1">
      <alignment horizontal="left"/>
    </xf>
    <xf numFmtId="0" fontId="18" fillId="37" borderId="10" xfId="0" applyFont="1" applyFill="1" applyBorder="1"/>
    <xf numFmtId="0" fontId="18" fillId="38" borderId="10" xfId="0" applyFont="1" applyFill="1" applyBorder="1"/>
    <xf numFmtId="0" fontId="18" fillId="39" borderId="10" xfId="0" applyFont="1" applyFill="1" applyBorder="1"/>
    <xf numFmtId="0" fontId="16" fillId="0" borderId="11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41" borderId="0" xfId="0" applyFont="1" applyFill="1"/>
    <xf numFmtId="0" fontId="16" fillId="34" borderId="10" xfId="0" applyFont="1" applyFill="1" applyBorder="1"/>
    <xf numFmtId="0" fontId="18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16" fillId="35" borderId="10" xfId="0" applyFont="1" applyFill="1" applyBorder="1"/>
    <xf numFmtId="0" fontId="16" fillId="41" borderId="10" xfId="0" applyFont="1" applyFill="1" applyBorder="1"/>
    <xf numFmtId="0" fontId="0" fillId="0" borderId="10" xfId="0" applyBorder="1" applyAlignment="1">
      <alignment horizontal="left"/>
    </xf>
    <xf numFmtId="0" fontId="16" fillId="42" borderId="10" xfId="0" applyFont="1" applyFill="1" applyBorder="1"/>
    <xf numFmtId="0" fontId="16" fillId="39" borderId="10" xfId="0" applyFont="1" applyFill="1" applyBorder="1"/>
    <xf numFmtId="0" fontId="16" fillId="43" borderId="0" xfId="0" applyFont="1" applyFill="1"/>
    <xf numFmtId="0" fontId="16" fillId="43" borderId="10" xfId="0" applyFont="1" applyFill="1" applyBorder="1"/>
    <xf numFmtId="49" fontId="16" fillId="0" borderId="0" xfId="0" applyNumberFormat="1" applyFont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10" xfId="0" applyNumberFormat="1" applyBorder="1"/>
    <xf numFmtId="0" fontId="0" fillId="44" borderId="10" xfId="0" applyNumberFormat="1" applyFill="1" applyBorder="1"/>
    <xf numFmtId="0" fontId="0" fillId="37" borderId="10" xfId="0" applyNumberFormat="1" applyFill="1" applyBorder="1"/>
    <xf numFmtId="0" fontId="0" fillId="41" borderId="10" xfId="0" applyNumberFormat="1" applyFill="1" applyBorder="1"/>
    <xf numFmtId="0" fontId="16" fillId="45" borderId="14" xfId="0" applyNumberFormat="1" applyFont="1" applyFill="1" applyBorder="1" applyAlignment="1">
      <alignment horizontal="center"/>
    </xf>
    <xf numFmtId="0" fontId="0" fillId="37" borderId="0" xfId="0" applyFill="1"/>
    <xf numFmtId="0" fontId="16" fillId="46" borderId="10" xfId="0" applyFont="1" applyFill="1" applyBorder="1" applyAlignment="1">
      <alignment horizontal="center"/>
    </xf>
    <xf numFmtId="0" fontId="0" fillId="44" borderId="10" xfId="0" applyFill="1" applyBorder="1"/>
    <xf numFmtId="0" fontId="0" fillId="37" borderId="10" xfId="0" applyFill="1" applyBorder="1"/>
    <xf numFmtId="0" fontId="0" fillId="36" borderId="10" xfId="0" applyFill="1" applyBorder="1"/>
    <xf numFmtId="0" fontId="16" fillId="0" borderId="0" xfId="0" applyNumberFormat="1" applyFont="1" applyAlignment="1">
      <alignment horizontal="center"/>
    </xf>
    <xf numFmtId="0" fontId="16" fillId="45" borderId="10" xfId="0" applyNumberFormat="1" applyFont="1" applyFill="1" applyBorder="1" applyAlignment="1">
      <alignment horizontal="center"/>
    </xf>
    <xf numFmtId="0" fontId="0" fillId="47" borderId="10" xfId="0" applyNumberFormat="1" applyFill="1" applyBorder="1"/>
    <xf numFmtId="0" fontId="0" fillId="34" borderId="10" xfId="0" applyNumberFormat="1" applyFill="1" applyBorder="1"/>
    <xf numFmtId="0" fontId="0" fillId="48" borderId="10" xfId="0" applyNumberFormat="1" applyFill="1" applyBorder="1"/>
    <xf numFmtId="0" fontId="19" fillId="37" borderId="0" xfId="0" applyFont="1" applyFill="1" applyAlignment="1">
      <alignment horizontal="center" vertical="center"/>
    </xf>
    <xf numFmtId="0" fontId="0" fillId="37" borderId="0" xfId="0" applyFill="1" applyAlignment="1">
      <alignment horizontal="center"/>
    </xf>
    <xf numFmtId="0" fontId="20" fillId="36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30" formatCode="@"/>
    </dxf>
    <dxf>
      <font>
        <b/>
      </font>
    </dxf>
    <dxf>
      <numFmt numFmtId="30" formatCode="@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numFmt numFmtId="0" formatCode="General"/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3399"/>
      <color rgb="FFFF505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4.xlsx]Sheet3!PivotTable24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Distinct User id by No of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4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9-4834-8857-C4AA3297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209055"/>
        <c:axId val="1308209471"/>
      </c:barChart>
      <c:catAx>
        <c:axId val="130820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09471"/>
        <c:crosses val="autoZero"/>
        <c:auto val="1"/>
        <c:lblAlgn val="ctr"/>
        <c:lblOffset val="100"/>
        <c:noMultiLvlLbl val="0"/>
      </c:catAx>
      <c:valAx>
        <c:axId val="13082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0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Movement</a:t>
            </a:r>
            <a:r>
              <a:rPr lang="en-IN" baseline="0"/>
              <a:t> of days in distinct user</a:t>
            </a:r>
            <a:endParaRPr lang="en-IN"/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id based'!$Q$3</c:f>
              <c:strCache>
                <c:ptCount val="1"/>
                <c:pt idx="0">
                  <c:v>Fairly 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'user id based'!$Q$4:$Q$36</c:f>
              <c:numCache>
                <c:formatCode>General</c:formatCode>
                <c:ptCount val="33"/>
                <c:pt idx="0">
                  <c:v>19.161290322580644</c:v>
                </c:pt>
                <c:pt idx="1">
                  <c:v>5.806451612903226</c:v>
                </c:pt>
                <c:pt idx="2">
                  <c:v>21.366666666666667</c:v>
                </c:pt>
                <c:pt idx="3">
                  <c:v>1.2903225806451613</c:v>
                </c:pt>
                <c:pt idx="4">
                  <c:v>0.77419354838709675</c:v>
                </c:pt>
                <c:pt idx="5">
                  <c:v>19.35483870967742</c:v>
                </c:pt>
                <c:pt idx="6">
                  <c:v>0.25806451612903225</c:v>
                </c:pt>
                <c:pt idx="7">
                  <c:v>2.5806451612903225</c:v>
                </c:pt>
                <c:pt idx="8">
                  <c:v>20.555555555555557</c:v>
                </c:pt>
                <c:pt idx="9">
                  <c:v>6.129032258064516</c:v>
                </c:pt>
                <c:pt idx="10">
                  <c:v>4.0999999999999996</c:v>
                </c:pt>
                <c:pt idx="11">
                  <c:v>61.266666666666666</c:v>
                </c:pt>
                <c:pt idx="12">
                  <c:v>5.354838709677419</c:v>
                </c:pt>
                <c:pt idx="13">
                  <c:v>1.5</c:v>
                </c:pt>
                <c:pt idx="14">
                  <c:v>12.32258064516129</c:v>
                </c:pt>
                <c:pt idx="15">
                  <c:v>20.35483870967742</c:v>
                </c:pt>
                <c:pt idx="16">
                  <c:v>1.7419354838709677</c:v>
                </c:pt>
                <c:pt idx="17">
                  <c:v>13.709677419354838</c:v>
                </c:pt>
                <c:pt idx="18">
                  <c:v>26.032258064516128</c:v>
                </c:pt>
                <c:pt idx="19">
                  <c:v>13</c:v>
                </c:pt>
                <c:pt idx="20">
                  <c:v>29.833333333333332</c:v>
                </c:pt>
                <c:pt idx="21">
                  <c:v>2.0357142857142856</c:v>
                </c:pt>
                <c:pt idx="22">
                  <c:v>3.7931034482758621</c:v>
                </c:pt>
                <c:pt idx="23">
                  <c:v>14.807692307692308</c:v>
                </c:pt>
                <c:pt idx="24">
                  <c:v>18.516129032258064</c:v>
                </c:pt>
                <c:pt idx="25">
                  <c:v>16.26923076923077</c:v>
                </c:pt>
                <c:pt idx="26">
                  <c:v>25.35483870967742</c:v>
                </c:pt>
                <c:pt idx="27">
                  <c:v>9.5806451612903221</c:v>
                </c:pt>
                <c:pt idx="28">
                  <c:v>14.315789473684211</c:v>
                </c:pt>
                <c:pt idx="29">
                  <c:v>10.258064516129032</c:v>
                </c:pt>
                <c:pt idx="30">
                  <c:v>22.193548387096776</c:v>
                </c:pt>
                <c:pt idx="31">
                  <c:v>4.0344827586206895</c:v>
                </c:pt>
                <c:pt idx="32">
                  <c:v>9.935483870967742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5-4A4D-839F-A03AE9E54E95}"/>
            </c:ext>
          </c:extLst>
        </c:ser>
        <c:ser>
          <c:idx val="1"/>
          <c:order val="1"/>
          <c:tx>
            <c:strRef>
              <c:f>'user id based'!$R$3</c:f>
              <c:strCache>
                <c:ptCount val="1"/>
                <c:pt idx="0">
                  <c:v>Lightly 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'user id based'!$R$4:$R$36</c:f>
              <c:numCache>
                <c:formatCode>General</c:formatCode>
                <c:ptCount val="33"/>
                <c:pt idx="0">
                  <c:v>219.93548387096774</c:v>
                </c:pt>
                <c:pt idx="1">
                  <c:v>153.48387096774192</c:v>
                </c:pt>
                <c:pt idx="2">
                  <c:v>178.46666666666667</c:v>
                </c:pt>
                <c:pt idx="3">
                  <c:v>115.45161290322581</c:v>
                </c:pt>
                <c:pt idx="4">
                  <c:v>38.58064516129032</c:v>
                </c:pt>
                <c:pt idx="5">
                  <c:v>257.45161290322579</c:v>
                </c:pt>
                <c:pt idx="6">
                  <c:v>256.64516129032256</c:v>
                </c:pt>
                <c:pt idx="7">
                  <c:v>198.19354838709677</c:v>
                </c:pt>
                <c:pt idx="8">
                  <c:v>252.5</c:v>
                </c:pt>
                <c:pt idx="9">
                  <c:v>308</c:v>
                </c:pt>
                <c:pt idx="10">
                  <c:v>327.9</c:v>
                </c:pt>
                <c:pt idx="11">
                  <c:v>174.76666666666668</c:v>
                </c:pt>
                <c:pt idx="12">
                  <c:v>76.935483870967744</c:v>
                </c:pt>
                <c:pt idx="13">
                  <c:v>103</c:v>
                </c:pt>
                <c:pt idx="14">
                  <c:v>228.7741935483871</c:v>
                </c:pt>
                <c:pt idx="15">
                  <c:v>229.35483870967741</c:v>
                </c:pt>
                <c:pt idx="16">
                  <c:v>209.09677419354838</c:v>
                </c:pt>
                <c:pt idx="17">
                  <c:v>284.96774193548384</c:v>
                </c:pt>
                <c:pt idx="18">
                  <c:v>237.48387096774192</c:v>
                </c:pt>
                <c:pt idx="19">
                  <c:v>206.19354838709677</c:v>
                </c:pt>
                <c:pt idx="20">
                  <c:v>147.93333333333334</c:v>
                </c:pt>
                <c:pt idx="21">
                  <c:v>288.35714285714283</c:v>
                </c:pt>
                <c:pt idx="22">
                  <c:v>227.44827586206895</c:v>
                </c:pt>
                <c:pt idx="23">
                  <c:v>40.153846153846153</c:v>
                </c:pt>
                <c:pt idx="24">
                  <c:v>245.80645161290323</c:v>
                </c:pt>
                <c:pt idx="25">
                  <c:v>280.73076923076923</c:v>
                </c:pt>
                <c:pt idx="26">
                  <c:v>143.83870967741936</c:v>
                </c:pt>
                <c:pt idx="27">
                  <c:v>150.96774193548387</c:v>
                </c:pt>
                <c:pt idx="28">
                  <c:v>116.89473684210526</c:v>
                </c:pt>
                <c:pt idx="29">
                  <c:v>156.09677419354838</c:v>
                </c:pt>
                <c:pt idx="30">
                  <c:v>138.29032258064515</c:v>
                </c:pt>
                <c:pt idx="31">
                  <c:v>91.793103448275858</c:v>
                </c:pt>
                <c:pt idx="32">
                  <c:v>234.70967741935485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5-4A4D-839F-A03AE9E54E95}"/>
            </c:ext>
          </c:extLst>
        </c:ser>
        <c:ser>
          <c:idx val="2"/>
          <c:order val="2"/>
          <c:tx>
            <c:strRef>
              <c:f>'user id based'!$S$3</c:f>
              <c:strCache>
                <c:ptCount val="1"/>
                <c:pt idx="0">
                  <c:v>Very active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'user id based'!$S$4:$S$36</c:f>
              <c:numCache>
                <c:formatCode>General</c:formatCode>
                <c:ptCount val="33"/>
                <c:pt idx="0">
                  <c:v>38.70967741935484</c:v>
                </c:pt>
                <c:pt idx="1">
                  <c:v>8.67741935483871</c:v>
                </c:pt>
                <c:pt idx="2">
                  <c:v>9.5666666666666664</c:v>
                </c:pt>
                <c:pt idx="3">
                  <c:v>0.12903225806451613</c:v>
                </c:pt>
                <c:pt idx="4">
                  <c:v>1.3225806451612903</c:v>
                </c:pt>
                <c:pt idx="5">
                  <c:v>36.29032258064516</c:v>
                </c:pt>
                <c:pt idx="6">
                  <c:v>9.6774193548387094E-2</c:v>
                </c:pt>
                <c:pt idx="7">
                  <c:v>1.3548387096774193</c:v>
                </c:pt>
                <c:pt idx="8">
                  <c:v>13.5</c:v>
                </c:pt>
                <c:pt idx="9">
                  <c:v>14.096774193548388</c:v>
                </c:pt>
                <c:pt idx="10">
                  <c:v>9.15</c:v>
                </c:pt>
                <c:pt idx="11">
                  <c:v>18.899999999999999</c:v>
                </c:pt>
                <c:pt idx="12">
                  <c:v>5.193548387096774</c:v>
                </c:pt>
                <c:pt idx="13">
                  <c:v>0.75</c:v>
                </c:pt>
                <c:pt idx="14">
                  <c:v>3.5806451612903225</c:v>
                </c:pt>
                <c:pt idx="15">
                  <c:v>23.161290322580644</c:v>
                </c:pt>
                <c:pt idx="16">
                  <c:v>6.612903225806452</c:v>
                </c:pt>
                <c:pt idx="17">
                  <c:v>10.387096774193548</c:v>
                </c:pt>
                <c:pt idx="18">
                  <c:v>5.129032258064516</c:v>
                </c:pt>
                <c:pt idx="19">
                  <c:v>23.419354838709676</c:v>
                </c:pt>
                <c:pt idx="20">
                  <c:v>87.333333333333329</c:v>
                </c:pt>
                <c:pt idx="21">
                  <c:v>1.5714285714285714</c:v>
                </c:pt>
                <c:pt idx="22">
                  <c:v>2.7586206896551726</c:v>
                </c:pt>
                <c:pt idx="23">
                  <c:v>11</c:v>
                </c:pt>
                <c:pt idx="24">
                  <c:v>22.806451612903224</c:v>
                </c:pt>
                <c:pt idx="25">
                  <c:v>31.03846153846154</c:v>
                </c:pt>
                <c:pt idx="26">
                  <c:v>42.58064516129032</c:v>
                </c:pt>
                <c:pt idx="27">
                  <c:v>85.161290322580641</c:v>
                </c:pt>
                <c:pt idx="28">
                  <c:v>20.526315789473685</c:v>
                </c:pt>
                <c:pt idx="29">
                  <c:v>58.677419354838712</c:v>
                </c:pt>
                <c:pt idx="30">
                  <c:v>9.67741935483871</c:v>
                </c:pt>
                <c:pt idx="31">
                  <c:v>0.96551724137931039</c:v>
                </c:pt>
                <c:pt idx="32">
                  <c:v>66.064516129032256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5-4A4D-839F-A03AE9E5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392415"/>
        <c:axId val="1314393663"/>
      </c:lineChart>
      <c:catAx>
        <c:axId val="131439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93663"/>
        <c:crosses val="autoZero"/>
        <c:auto val="1"/>
        <c:lblAlgn val="ctr"/>
        <c:lblOffset val="100"/>
        <c:noMultiLvlLbl val="0"/>
      </c:catAx>
      <c:valAx>
        <c:axId val="13143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39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 based'!$K$3</c:f>
              <c:strCache>
                <c:ptCount val="1"/>
                <c:pt idx="0">
                  <c:v>Count of Id in each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'date based'!$J$4:$J$34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'date based'!$K$4:$K$34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24</c:v>
                </c:pt>
                <c:pt idx="29">
                  <c:v>33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3-4265-8060-BD0BE1EA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3460047"/>
        <c:axId val="1373448815"/>
      </c:barChart>
      <c:catAx>
        <c:axId val="137346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48815"/>
        <c:crosses val="autoZero"/>
        <c:auto val="1"/>
        <c:lblAlgn val="ctr"/>
        <c:lblOffset val="100"/>
        <c:noMultiLvlLbl val="0"/>
      </c:catAx>
      <c:valAx>
        <c:axId val="13734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6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4.xlsx]Sheet7!PivotTable67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 Distance in each day by Day Type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Sheet7!$A$4:$A$6</c:f>
              <c:strCache>
                <c:ptCount val="3"/>
                <c:pt idx="0">
                  <c:v>Active day</c:v>
                </c:pt>
                <c:pt idx="1">
                  <c:v>Less active day</c:v>
                </c:pt>
                <c:pt idx="2">
                  <c:v>Moderate day</c:v>
                </c:pt>
              </c:strCache>
            </c:strRef>
          </c:cat>
          <c:val>
            <c:numRef>
              <c:f>Sheet7!$B$4:$B$6</c:f>
              <c:numCache>
                <c:formatCode>General</c:formatCode>
                <c:ptCount val="3"/>
                <c:pt idx="0">
                  <c:v>94.348542626555613</c:v>
                </c:pt>
                <c:pt idx="1">
                  <c:v>21.866544431719181</c:v>
                </c:pt>
                <c:pt idx="2">
                  <c:v>52.945644534972054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4D1C-8344-F5CBD50F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399231"/>
        <c:axId val="1374397151"/>
      </c:barChart>
      <c:catAx>
        <c:axId val="13743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97151"/>
        <c:crosses val="autoZero"/>
        <c:auto val="1"/>
        <c:lblAlgn val="ctr"/>
        <c:lblOffset val="100"/>
        <c:noMultiLvlLbl val="0"/>
      </c:catAx>
      <c:valAx>
        <c:axId val="13743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9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baseline="0">
                <a:effectLst/>
              </a:rPr>
              <a:t>Total steps vs Total calories burned in distinct dates</a:t>
            </a:r>
            <a:endParaRPr lang="en-IN" sz="1400">
              <a:effectLst/>
            </a:endParaRP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 based'!$N$3</c:f>
              <c:strCache>
                <c:ptCount val="1"/>
                <c:pt idx="0">
                  <c:v>Total Steps in each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'date based'!$N$4:$N$34</c:f>
              <c:numCache>
                <c:formatCode>General</c:formatCode>
                <c:ptCount val="31"/>
                <c:pt idx="0">
                  <c:v>237558</c:v>
                </c:pt>
                <c:pt idx="1">
                  <c:v>255538</c:v>
                </c:pt>
                <c:pt idx="2">
                  <c:v>248617</c:v>
                </c:pt>
                <c:pt idx="3">
                  <c:v>277733</c:v>
                </c:pt>
                <c:pt idx="4">
                  <c:v>205096</c:v>
                </c:pt>
                <c:pt idx="5">
                  <c:v>252703</c:v>
                </c:pt>
                <c:pt idx="6">
                  <c:v>257557</c:v>
                </c:pt>
                <c:pt idx="7">
                  <c:v>261215</c:v>
                </c:pt>
                <c:pt idx="8">
                  <c:v>263795</c:v>
                </c:pt>
                <c:pt idx="9">
                  <c:v>238284</c:v>
                </c:pt>
                <c:pt idx="10">
                  <c:v>267124</c:v>
                </c:pt>
                <c:pt idx="11">
                  <c:v>236621</c:v>
                </c:pt>
                <c:pt idx="12">
                  <c:v>253849</c:v>
                </c:pt>
                <c:pt idx="13">
                  <c:v>250688</c:v>
                </c:pt>
                <c:pt idx="14">
                  <c:v>258516</c:v>
                </c:pt>
                <c:pt idx="15">
                  <c:v>242996</c:v>
                </c:pt>
                <c:pt idx="16">
                  <c:v>234289</c:v>
                </c:pt>
                <c:pt idx="17">
                  <c:v>258726</c:v>
                </c:pt>
                <c:pt idx="18">
                  <c:v>206870</c:v>
                </c:pt>
                <c:pt idx="19">
                  <c:v>204434</c:v>
                </c:pt>
                <c:pt idx="20">
                  <c:v>248203</c:v>
                </c:pt>
                <c:pt idx="21">
                  <c:v>196149</c:v>
                </c:pt>
                <c:pt idx="22">
                  <c:v>253200</c:v>
                </c:pt>
                <c:pt idx="23">
                  <c:v>217287</c:v>
                </c:pt>
                <c:pt idx="24">
                  <c:v>207386</c:v>
                </c:pt>
                <c:pt idx="25">
                  <c:v>190334</c:v>
                </c:pt>
                <c:pt idx="26">
                  <c:v>222718</c:v>
                </c:pt>
                <c:pt idx="27">
                  <c:v>206737</c:v>
                </c:pt>
                <c:pt idx="28">
                  <c:v>180468</c:v>
                </c:pt>
                <c:pt idx="29">
                  <c:v>271816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C-4CCA-9838-0DFCCF35B442}"/>
            </c:ext>
          </c:extLst>
        </c:ser>
        <c:ser>
          <c:idx val="1"/>
          <c:order val="1"/>
          <c:tx>
            <c:strRef>
              <c:f>'date based'!$O$3</c:f>
              <c:strCache>
                <c:ptCount val="1"/>
                <c:pt idx="0">
                  <c:v>Calories burned in eachday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'date based'!$O$4:$O$34</c:f>
              <c:numCache>
                <c:formatCode>General</c:formatCode>
                <c:ptCount val="31"/>
                <c:pt idx="0">
                  <c:v>75459</c:v>
                </c:pt>
                <c:pt idx="1">
                  <c:v>77761</c:v>
                </c:pt>
                <c:pt idx="2">
                  <c:v>77721</c:v>
                </c:pt>
                <c:pt idx="3">
                  <c:v>76574</c:v>
                </c:pt>
                <c:pt idx="4">
                  <c:v>71391</c:v>
                </c:pt>
                <c:pt idx="5">
                  <c:v>74668</c:v>
                </c:pt>
                <c:pt idx="6">
                  <c:v>75491</c:v>
                </c:pt>
                <c:pt idx="7">
                  <c:v>76647</c:v>
                </c:pt>
                <c:pt idx="8">
                  <c:v>77500</c:v>
                </c:pt>
                <c:pt idx="9">
                  <c:v>74485</c:v>
                </c:pt>
                <c:pt idx="10">
                  <c:v>76709</c:v>
                </c:pt>
                <c:pt idx="11">
                  <c:v>73326</c:v>
                </c:pt>
                <c:pt idx="12">
                  <c:v>75186</c:v>
                </c:pt>
                <c:pt idx="13">
                  <c:v>74604</c:v>
                </c:pt>
                <c:pt idx="14">
                  <c:v>74514</c:v>
                </c:pt>
                <c:pt idx="15">
                  <c:v>74114</c:v>
                </c:pt>
                <c:pt idx="16">
                  <c:v>72722</c:v>
                </c:pt>
                <c:pt idx="17">
                  <c:v>73592</c:v>
                </c:pt>
                <c:pt idx="18">
                  <c:v>66913</c:v>
                </c:pt>
                <c:pt idx="19">
                  <c:v>65988</c:v>
                </c:pt>
                <c:pt idx="20">
                  <c:v>71163</c:v>
                </c:pt>
                <c:pt idx="21">
                  <c:v>66211</c:v>
                </c:pt>
                <c:pt idx="22">
                  <c:v>70037</c:v>
                </c:pt>
                <c:pt idx="23">
                  <c:v>68877</c:v>
                </c:pt>
                <c:pt idx="24">
                  <c:v>65141</c:v>
                </c:pt>
                <c:pt idx="25">
                  <c:v>62193</c:v>
                </c:pt>
                <c:pt idx="26">
                  <c:v>63063</c:v>
                </c:pt>
                <c:pt idx="27">
                  <c:v>57963</c:v>
                </c:pt>
                <c:pt idx="28">
                  <c:v>52562</c:v>
                </c:pt>
                <c:pt idx="29">
                  <c:v>78893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C-4CCA-9838-0DFCCF35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479919"/>
        <c:axId val="1307484079"/>
      </c:barChart>
      <c:catAx>
        <c:axId val="13074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84079"/>
        <c:crosses val="autoZero"/>
        <c:auto val="1"/>
        <c:lblAlgn val="ctr"/>
        <c:lblOffset val="100"/>
        <c:noMultiLvlLbl val="0"/>
      </c:catAx>
      <c:valAx>
        <c:axId val="13074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Movement</a:t>
            </a:r>
            <a:r>
              <a:rPr lang="en-IN" baseline="0"/>
              <a:t> of days in distinct dates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'date based'!$P$3</c:f>
              <c:strCache>
                <c:ptCount val="1"/>
                <c:pt idx="0">
                  <c:v>Fairlyactiveminutes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'date based'!$P$4:$P$34</c:f>
              <c:numCache>
                <c:formatCode>General</c:formatCode>
                <c:ptCount val="31"/>
                <c:pt idx="0">
                  <c:v>349</c:v>
                </c:pt>
                <c:pt idx="1">
                  <c:v>409</c:v>
                </c:pt>
                <c:pt idx="2">
                  <c:v>326</c:v>
                </c:pt>
                <c:pt idx="3">
                  <c:v>484</c:v>
                </c:pt>
                <c:pt idx="4">
                  <c:v>379</c:v>
                </c:pt>
                <c:pt idx="5">
                  <c:v>516</c:v>
                </c:pt>
                <c:pt idx="6">
                  <c:v>441</c:v>
                </c:pt>
                <c:pt idx="7">
                  <c:v>600</c:v>
                </c:pt>
                <c:pt idx="8">
                  <c:v>478</c:v>
                </c:pt>
                <c:pt idx="9">
                  <c:v>424</c:v>
                </c:pt>
                <c:pt idx="10">
                  <c:v>481</c:v>
                </c:pt>
                <c:pt idx="11">
                  <c:v>439</c:v>
                </c:pt>
                <c:pt idx="12">
                  <c:v>364</c:v>
                </c:pt>
                <c:pt idx="13">
                  <c:v>564</c:v>
                </c:pt>
                <c:pt idx="14">
                  <c:v>345</c:v>
                </c:pt>
                <c:pt idx="15">
                  <c:v>378</c:v>
                </c:pt>
                <c:pt idx="16">
                  <c:v>448</c:v>
                </c:pt>
                <c:pt idx="17">
                  <c:v>513</c:v>
                </c:pt>
                <c:pt idx="18">
                  <c:v>471</c:v>
                </c:pt>
                <c:pt idx="19">
                  <c:v>382</c:v>
                </c:pt>
                <c:pt idx="20">
                  <c:v>430</c:v>
                </c:pt>
                <c:pt idx="21">
                  <c:v>323</c:v>
                </c:pt>
                <c:pt idx="22">
                  <c:v>448</c:v>
                </c:pt>
                <c:pt idx="23">
                  <c:v>328</c:v>
                </c:pt>
                <c:pt idx="24">
                  <c:v>407</c:v>
                </c:pt>
                <c:pt idx="25">
                  <c:v>469</c:v>
                </c:pt>
                <c:pt idx="26">
                  <c:v>418</c:v>
                </c:pt>
                <c:pt idx="27">
                  <c:v>485</c:v>
                </c:pt>
                <c:pt idx="28">
                  <c:v>348</c:v>
                </c:pt>
                <c:pt idx="29">
                  <c:v>259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0-4E65-96E9-6BFABAE00B35}"/>
            </c:ext>
          </c:extLst>
        </c:ser>
        <c:ser>
          <c:idx val="1"/>
          <c:order val="1"/>
          <c:tx>
            <c:strRef>
              <c:f>'date based'!$Q$3</c:f>
              <c:strCache>
                <c:ptCount val="1"/>
                <c:pt idx="0">
                  <c:v>LightActiveDistance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'date based'!$Q$4:$Q$34</c:f>
              <c:numCache>
                <c:formatCode>General</c:formatCode>
                <c:ptCount val="31"/>
                <c:pt idx="0">
                  <c:v>103.65000003576276</c:v>
                </c:pt>
                <c:pt idx="1">
                  <c:v>117.76000019721688</c:v>
                </c:pt>
                <c:pt idx="2">
                  <c:v>124.32000005245213</c:v>
                </c:pt>
                <c:pt idx="3">
                  <c:v>110.41999999247494</c:v>
                </c:pt>
                <c:pt idx="4">
                  <c:v>90.310000089928494</c:v>
                </c:pt>
                <c:pt idx="5">
                  <c:v>105.0000000819564</c:v>
                </c:pt>
                <c:pt idx="6">
                  <c:v>110.82999980449674</c:v>
                </c:pt>
                <c:pt idx="7">
                  <c:v>110.43000091053547</c:v>
                </c:pt>
                <c:pt idx="8">
                  <c:v>101.18999940156937</c:v>
                </c:pt>
                <c:pt idx="9">
                  <c:v>102.0099987462163</c:v>
                </c:pt>
                <c:pt idx="10">
                  <c:v>130.38000106811521</c:v>
                </c:pt>
                <c:pt idx="11">
                  <c:v>98.540001094341292</c:v>
                </c:pt>
                <c:pt idx="12">
                  <c:v>108.60000036656857</c:v>
                </c:pt>
                <c:pt idx="13">
                  <c:v>111.17999947071074</c:v>
                </c:pt>
                <c:pt idx="14">
                  <c:v>108.61999940872192</c:v>
                </c:pt>
                <c:pt idx="15">
                  <c:v>115.65999968349935</c:v>
                </c:pt>
                <c:pt idx="16">
                  <c:v>113.56999936513601</c:v>
                </c:pt>
                <c:pt idx="17">
                  <c:v>116.94999980926512</c:v>
                </c:pt>
                <c:pt idx="18">
                  <c:v>79.599999725818662</c:v>
                </c:pt>
                <c:pt idx="19">
                  <c:v>93.000000268220901</c:v>
                </c:pt>
                <c:pt idx="20">
                  <c:v>104.67000062204896</c:v>
                </c:pt>
                <c:pt idx="21">
                  <c:v>87.940000355243669</c:v>
                </c:pt>
                <c:pt idx="22">
                  <c:v>106.55000019073488</c:v>
                </c:pt>
                <c:pt idx="23">
                  <c:v>99.729999808594599</c:v>
                </c:pt>
                <c:pt idx="24">
                  <c:v>90.779998958110781</c:v>
                </c:pt>
                <c:pt idx="25">
                  <c:v>81.520001173019409</c:v>
                </c:pt>
                <c:pt idx="26">
                  <c:v>96.969999194145188</c:v>
                </c:pt>
                <c:pt idx="27">
                  <c:v>88.389999538660064</c:v>
                </c:pt>
                <c:pt idx="28">
                  <c:v>77.810000360012054</c:v>
                </c:pt>
                <c:pt idx="29">
                  <c:v>112.52999970316887</c:v>
                </c:pt>
                <c:pt idx="30">
                  <c:v>41.460000196471839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0-4E65-96E9-6BFABAE00B35}"/>
            </c:ext>
          </c:extLst>
        </c:ser>
        <c:ser>
          <c:idx val="2"/>
          <c:order val="2"/>
          <c:tx>
            <c:strRef>
              <c:f>'date based'!$R$3</c:f>
              <c:strCache>
                <c:ptCount val="1"/>
                <c:pt idx="0">
                  <c:v>VeryActiveMinutes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'date based'!$R$4:$R$34</c:f>
              <c:numCache>
                <c:formatCode>General</c:formatCode>
                <c:ptCount val="31"/>
                <c:pt idx="0">
                  <c:v>43.780000474303968</c:v>
                </c:pt>
                <c:pt idx="1">
                  <c:v>49.820000205189039</c:v>
                </c:pt>
                <c:pt idx="2">
                  <c:v>34.840000037103856</c:v>
                </c:pt>
                <c:pt idx="3">
                  <c:v>63.799998939037373</c:v>
                </c:pt>
                <c:pt idx="4">
                  <c:v>36.649999469518661</c:v>
                </c:pt>
                <c:pt idx="5">
                  <c:v>53.300000622868524</c:v>
                </c:pt>
                <c:pt idx="6">
                  <c:v>60.25999991968277</c:v>
                </c:pt>
                <c:pt idx="7">
                  <c:v>59.580000236630468</c:v>
                </c:pt>
                <c:pt idx="8">
                  <c:v>61.530000586062634</c:v>
                </c:pt>
                <c:pt idx="9">
                  <c:v>51.549999400973284</c:v>
                </c:pt>
                <c:pt idx="10">
                  <c:v>37.059999465942347</c:v>
                </c:pt>
                <c:pt idx="11">
                  <c:v>56.540000628679927</c:v>
                </c:pt>
                <c:pt idx="12">
                  <c:v>57.069999739527702</c:v>
                </c:pt>
                <c:pt idx="13">
                  <c:v>42.599999792873859</c:v>
                </c:pt>
                <c:pt idx="14">
                  <c:v>63.869999498128848</c:v>
                </c:pt>
                <c:pt idx="15">
                  <c:v>40.709999918937704</c:v>
                </c:pt>
                <c:pt idx="16">
                  <c:v>34.349999830126755</c:v>
                </c:pt>
                <c:pt idx="17">
                  <c:v>49.479999601840944</c:v>
                </c:pt>
                <c:pt idx="18">
                  <c:v>50.260000362992244</c:v>
                </c:pt>
                <c:pt idx="19">
                  <c:v>28.299999780952941</c:v>
                </c:pt>
                <c:pt idx="20">
                  <c:v>44.930000420659788</c:v>
                </c:pt>
                <c:pt idx="21">
                  <c:v>39.279999792575794</c:v>
                </c:pt>
                <c:pt idx="22">
                  <c:v>44.68000035732986</c:v>
                </c:pt>
                <c:pt idx="23">
                  <c:v>44.689999967813471</c:v>
                </c:pt>
                <c:pt idx="24">
                  <c:v>37.469999566674232</c:v>
                </c:pt>
                <c:pt idx="25">
                  <c:v>36.709999978542335</c:v>
                </c:pt>
                <c:pt idx="26">
                  <c:v>45.810000896453822</c:v>
                </c:pt>
                <c:pt idx="27">
                  <c:v>37.160000123083591</c:v>
                </c:pt>
                <c:pt idx="28">
                  <c:v>38.51000005006788</c:v>
                </c:pt>
                <c:pt idx="29">
                  <c:v>60.270000249147451</c:v>
                </c:pt>
                <c:pt idx="30">
                  <c:v>7.660000026226049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0-4E65-96E9-6BFABAE00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478671"/>
        <c:axId val="1307480751"/>
      </c:lineChart>
      <c:catAx>
        <c:axId val="13074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80751"/>
        <c:crosses val="autoZero"/>
        <c:auto val="1"/>
        <c:lblAlgn val="ctr"/>
        <c:lblOffset val="100"/>
        <c:noMultiLvlLbl val="0"/>
      </c:catAx>
      <c:valAx>
        <c:axId val="13074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'user id based'!$W$11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5C-4634-910C-82EFBA9B72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45C-4634-910C-82EFBA9B72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45C-4634-910C-82EFBA9B7242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id based'!$V$12:$V$14</c:f>
              <c:strCache>
                <c:ptCount val="3"/>
                <c:pt idx="0">
                  <c:v>Active</c:v>
                </c:pt>
                <c:pt idx="1">
                  <c:v>Moderate</c:v>
                </c:pt>
                <c:pt idx="2">
                  <c:v>Light</c:v>
                </c:pt>
              </c:strCache>
            </c:strRef>
          </c:cat>
          <c:val>
            <c:numRef>
              <c:f>'user id based'!$W$12:$W$14</c:f>
              <c:numCache>
                <c:formatCode>General</c:formatCode>
                <c:ptCount val="3"/>
                <c:pt idx="0">
                  <c:v>29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5C-4634-910C-82EFBA9B72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'date based'!$U$9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50-4E72-A715-5A1508D98C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50-4E72-A715-5A1508D98C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550-4E72-A715-5A1508D98CA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'date based'!$T$10:$T$12</c:f>
              <c:strCache>
                <c:ptCount val="3"/>
                <c:pt idx="0">
                  <c:v>Active day</c:v>
                </c:pt>
                <c:pt idx="1">
                  <c:v>Moderate day</c:v>
                </c:pt>
                <c:pt idx="2">
                  <c:v>Less active day</c:v>
                </c:pt>
              </c:strCache>
            </c:strRef>
          </c:cat>
          <c:val>
            <c:numRef>
              <c:f>'date based'!$U$10:$U$12</c:f>
              <c:numCache>
                <c:formatCode>General</c:formatCode>
                <c:ptCount val="3"/>
                <c:pt idx="0">
                  <c:v>16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0-4E72-A715-5A1508D98C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'user id based'!$W$18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7A-41D1-81B7-DA639F5DE5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7A-41D1-81B7-DA639F5DE5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C7A-41D1-81B7-DA639F5DE52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'user id based'!$V$19:$V$21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'user id based'!$W$19:$W$21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7A-41D1-81B7-DA639F5DE5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4.xlsx]Sheet4!PivotTable46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Lightly active by User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Sheet4!$A$4:$A$6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3"/>
                <c:pt idx="0">
                  <c:v>5519.9078687348992</c:v>
                </c:pt>
                <c:pt idx="1">
                  <c:v>103</c:v>
                </c:pt>
                <c:pt idx="2">
                  <c:v>697.29473684210529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D-4DF1-9178-B5BA625EE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97439"/>
        <c:axId val="1314899935"/>
      </c:barChart>
      <c:catAx>
        <c:axId val="13148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99935"/>
        <c:crosses val="autoZero"/>
        <c:auto val="1"/>
        <c:lblAlgn val="ctr"/>
        <c:lblOffset val="100"/>
        <c:noMultiLvlLbl val="0"/>
      </c:catAx>
      <c:valAx>
        <c:axId val="13148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9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4.xlsx]Sheet5!PivotTable51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User activity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41-4246-B94C-7CA8E0E8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97439"/>
        <c:axId val="1314899935"/>
      </c:barChart>
      <c:catAx>
        <c:axId val="13148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99935"/>
        <c:crosses val="autoZero"/>
        <c:auto val="1"/>
        <c:lblAlgn val="ctr"/>
        <c:lblOffset val="100"/>
        <c:noMultiLvlLbl val="0"/>
      </c:catAx>
      <c:valAx>
        <c:axId val="13148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9743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4.xlsx]Sheet6!PivotTable56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User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C-42DE-836C-8FEA44C27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909983"/>
        <c:axId val="1108908319"/>
      </c:barChart>
      <c:catAx>
        <c:axId val="11089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08319"/>
        <c:crosses val="autoZero"/>
        <c:auto val="1"/>
        <c:lblAlgn val="ctr"/>
        <c:lblOffset val="100"/>
        <c:noMultiLvlLbl val="0"/>
      </c:catAx>
      <c:valAx>
        <c:axId val="11089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0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4.xlsx]Sheet7!PivotTable67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 Distance in each day by Day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Sheet7!$A$4:$A$6</c:f>
              <c:strCache>
                <c:ptCount val="3"/>
                <c:pt idx="0">
                  <c:v>Active day</c:v>
                </c:pt>
                <c:pt idx="1">
                  <c:v>Less active day</c:v>
                </c:pt>
                <c:pt idx="2">
                  <c:v>Moderate day</c:v>
                </c:pt>
              </c:strCache>
            </c:strRef>
          </c:cat>
          <c:val>
            <c:numRef>
              <c:f>Sheet7!$B$4:$B$6</c:f>
              <c:numCache>
                <c:formatCode>General</c:formatCode>
                <c:ptCount val="3"/>
                <c:pt idx="0">
                  <c:v>94.348542626555613</c:v>
                </c:pt>
                <c:pt idx="1">
                  <c:v>21.866544431719181</c:v>
                </c:pt>
                <c:pt idx="2">
                  <c:v>52.945644534972054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7-436B-9EF2-3A51ECA04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399231"/>
        <c:axId val="1374397151"/>
      </c:barChart>
      <c:catAx>
        <c:axId val="13743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97151"/>
        <c:crosses val="autoZero"/>
        <c:auto val="1"/>
        <c:lblAlgn val="ctr"/>
        <c:lblOffset val="100"/>
        <c:noMultiLvlLbl val="0"/>
      </c:catAx>
      <c:valAx>
        <c:axId val="13743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9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4.xlsx]Sheet3!PivotTable24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Distinct User id by No of days</a:t>
            </a:r>
          </a:p>
        </c:rich>
      </c:tx>
      <c:layout>
        <c:manualLayout>
          <c:xMode val="edge"/>
          <c:yMode val="edge"/>
          <c:x val="0.11021706915822126"/>
          <c:y val="0.11771473771258045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4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26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A-4F2E-8012-D1D80E0F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209055"/>
        <c:axId val="1308209471"/>
      </c:barChart>
      <c:catAx>
        <c:axId val="130820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09471"/>
        <c:crosses val="autoZero"/>
        <c:auto val="1"/>
        <c:lblAlgn val="ctr"/>
        <c:lblOffset val="100"/>
        <c:noMultiLvlLbl val="0"/>
      </c:catAx>
      <c:valAx>
        <c:axId val="13082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20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4.xlsx]Sheet5!PivotTable51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User activity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Sheet5!$A$4:$A$6</c:f>
              <c:strCache>
                <c:ptCount val="3"/>
                <c:pt idx="0">
                  <c:v>Active</c:v>
                </c:pt>
                <c:pt idx="1">
                  <c:v>Light</c:v>
                </c:pt>
                <c:pt idx="2">
                  <c:v>Moderate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3"/>
                <c:pt idx="0">
                  <c:v>29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6-43C5-AA64-A0A4397D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897439"/>
        <c:axId val="1314899935"/>
      </c:barChart>
      <c:catAx>
        <c:axId val="13148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99935"/>
        <c:crosses val="autoZero"/>
        <c:auto val="1"/>
        <c:lblAlgn val="ctr"/>
        <c:lblOffset val="100"/>
        <c:noMultiLvlLbl val="0"/>
      </c:catAx>
      <c:valAx>
        <c:axId val="13148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97439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4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4.xlsx]Sheet6!PivotTable56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User type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Pro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18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B-4485-B542-87975428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8909983"/>
        <c:axId val="1108908319"/>
      </c:barChart>
      <c:catAx>
        <c:axId val="110890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08319"/>
        <c:crosses val="autoZero"/>
        <c:auto val="1"/>
        <c:lblAlgn val="ctr"/>
        <c:lblOffset val="100"/>
        <c:noMultiLvlLbl val="0"/>
      </c:catAx>
      <c:valAx>
        <c:axId val="11089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90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steps vs Total calories burned in distinct user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id based'!$O$3</c:f>
              <c:strCache>
                <c:ptCount val="1"/>
                <c:pt idx="0">
                  <c:v>Total 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'user id based'!$O$4:$O$36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C-4042-A303-B15A39C24304}"/>
            </c:ext>
          </c:extLst>
        </c:ser>
        <c:ser>
          <c:idx val="1"/>
          <c:order val="1"/>
          <c:tx>
            <c:strRef>
              <c:f>'user id based'!$P$3</c:f>
              <c:strCache>
                <c:ptCount val="1"/>
                <c:pt idx="0">
                  <c:v>Total calories burned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'user id based'!$P$4:$P$36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C-4042-A303-B15A39C2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323359"/>
        <c:axId val="897322527"/>
      </c:barChart>
      <c:catAx>
        <c:axId val="8973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22527"/>
        <c:crosses val="autoZero"/>
        <c:auto val="1"/>
        <c:lblAlgn val="ctr"/>
        <c:lblOffset val="100"/>
        <c:noMultiLvlLbl val="0"/>
      </c:catAx>
      <c:valAx>
        <c:axId val="8973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8</xdr:row>
      <xdr:rowOff>0</xdr:rowOff>
    </xdr:from>
    <xdr:to>
      <xdr:col>9</xdr:col>
      <xdr:colOff>342900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190F-5C40-499F-90C8-EF5D8AAEE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10</xdr:row>
      <xdr:rowOff>91440</xdr:rowOff>
    </xdr:from>
    <xdr:to>
      <xdr:col>11</xdr:col>
      <xdr:colOff>320040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67FE2-00BD-4CBA-BE9F-E0E7C826C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10</xdr:row>
      <xdr:rowOff>91440</xdr:rowOff>
    </xdr:from>
    <xdr:to>
      <xdr:col>12</xdr:col>
      <xdr:colOff>579120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43552-065C-443F-84EB-BC9ED56F8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10</xdr:row>
      <xdr:rowOff>91440</xdr:rowOff>
    </xdr:from>
    <xdr:to>
      <xdr:col>13</xdr:col>
      <xdr:colOff>274320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2A3AF-BACA-4646-88A3-8AC6DEB98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10</xdr:row>
      <xdr:rowOff>91440</xdr:rowOff>
    </xdr:from>
    <xdr:to>
      <xdr:col>11</xdr:col>
      <xdr:colOff>495300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FBC65-8700-4027-85FF-B55436D57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10</xdr:col>
      <xdr:colOff>15240</xdr:colOff>
      <xdr:row>24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445EB3-14AA-41A0-ADC3-453EBAF3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9</xdr:row>
      <xdr:rowOff>7620</xdr:rowOff>
    </xdr:from>
    <xdr:to>
      <xdr:col>15</xdr:col>
      <xdr:colOff>7620</xdr:colOff>
      <xdr:row>24</xdr:row>
      <xdr:rowOff>11373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50FE394-A0C3-448A-9BEE-56C6E0B78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9</xdr:row>
      <xdr:rowOff>7620</xdr:rowOff>
    </xdr:from>
    <xdr:to>
      <xdr:col>20</xdr:col>
      <xdr:colOff>22746</xdr:colOff>
      <xdr:row>24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A55767-553B-4B9B-8F4C-5663BB355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580030</xdr:colOff>
      <xdr:row>25</xdr:row>
      <xdr:rowOff>0</xdr:rowOff>
    </xdr:from>
    <xdr:to>
      <xdr:col>10</xdr:col>
      <xdr:colOff>0</xdr:colOff>
      <xdr:row>39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2E8C00-A87E-49DB-88B7-86095E95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25</xdr:row>
      <xdr:rowOff>9646</xdr:rowOff>
    </xdr:from>
    <xdr:to>
      <xdr:col>15</xdr:col>
      <xdr:colOff>22860</xdr:colOff>
      <xdr:row>39</xdr:row>
      <xdr:rowOff>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F7737D-172D-4524-B626-B4387ECC1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25</xdr:row>
      <xdr:rowOff>7620</xdr:rowOff>
    </xdr:from>
    <xdr:to>
      <xdr:col>20</xdr:col>
      <xdr:colOff>15240</xdr:colOff>
      <xdr:row>39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D8B6DA5-4C73-452B-AD35-C1073AAEF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40</xdr:row>
      <xdr:rowOff>0</xdr:rowOff>
    </xdr:from>
    <xdr:to>
      <xdr:col>10</xdr:col>
      <xdr:colOff>0</xdr:colOff>
      <xdr:row>53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E26E5A-EDB5-433F-BE2F-BF191028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15</xdr:col>
      <xdr:colOff>22860</xdr:colOff>
      <xdr:row>54</xdr:row>
      <xdr:rowOff>22746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894EF65-30F8-489D-881F-79487BD1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20</xdr:col>
      <xdr:colOff>15240</xdr:colOff>
      <xdr:row>54</xdr:row>
      <xdr:rowOff>15240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BDD8358-F875-4D68-B132-FE09A63BA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9</xdr:col>
      <xdr:colOff>578734</xdr:colOff>
      <xdr:row>68</xdr:row>
      <xdr:rowOff>175260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E46B3B5-3A4E-4CAC-8921-C7C772109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573043</xdr:colOff>
      <xdr:row>55</xdr:row>
      <xdr:rowOff>9645</xdr:rowOff>
    </xdr:from>
    <xdr:to>
      <xdr:col>19</xdr:col>
      <xdr:colOff>601594</xdr:colOff>
      <xdr:row>69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D6E88AB-2772-4D39-BC44-315E69CF7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598025</xdr:colOff>
      <xdr:row>55</xdr:row>
      <xdr:rowOff>0</xdr:rowOff>
    </xdr:from>
    <xdr:to>
      <xdr:col>15</xdr:col>
      <xdr:colOff>7620</xdr:colOff>
      <xdr:row>69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E558D-D1BD-49B0-9C7D-A88D69083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S" refreshedDate="45133.436072800927" createdVersion="7" refreshedVersion="7" minRefreshableVersion="3" recordCount="940" xr:uid="{00000000-000A-0000-FFFF-FFFF19000000}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S" refreshedDate="45134.656173958334" createdVersion="7" refreshedVersion="7" minRefreshableVersion="3" recordCount="33" xr:uid="{E2A74A19-9A93-4D57-90F0-C2AFF2F24418}">
  <cacheSource type="worksheet">
    <worksheetSource name="Table1"/>
  </cacheSource>
  <cacheFields count="10">
    <cacheField name="Distinct User id" numFmtId="49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No of days" numFmtId="49">
      <sharedItems containsSemiMixedTypes="0" containsString="0" containsNumber="1" containsInteger="1" minValue="4" maxValue="31" count="9">
        <n v="31"/>
        <n v="30"/>
        <n v="18"/>
        <n v="20"/>
        <n v="4"/>
        <n v="28"/>
        <n v="29"/>
        <n v="26"/>
        <n v="19"/>
      </sharedItems>
    </cacheField>
    <cacheField name="User activity" numFmtId="0">
      <sharedItems/>
    </cacheField>
    <cacheField name="Mean distance" numFmtId="0">
      <sharedItems containsSemiMixedTypes="0" containsString="0" containsNumber="1" minValue="0.63451612308140759" maxValue="13.212903138129944" count="33">
        <n v="7.8096773855147834"/>
        <n v="3.9148387293661795"/>
        <n v="5.2953333536783873"/>
        <n v="1.7061290368437778"/>
        <n v="0.63451612308140759"/>
        <n v="8.0841934911666371"/>
        <n v="3.4548387152533384"/>
        <n v="3.1877419044894557"/>
        <n v="6.3555555359150011"/>
        <n v="5.1016128601566439"/>
        <n v="4.707000041007996"/>
        <n v="7.5169999440511095"/>
        <n v="1.6261290389323431"/>
        <n v="2.8625000119209298"/>
        <n v="4.8922580470361057"/>
        <n v="8.393225892897572"/>
        <n v="3.2458064402303388"/>
        <n v="5.0806451766721663"/>
        <n v="6.9551612830931147"/>
        <n v="5.6396774495801596"/>
        <n v="6.2133333047231041"/>
        <n v="5.342142914022717"/>
        <n v="4.2724138046133104"/>
        <n v="1.8134615161241252"/>
        <n v="6.585806477454403"/>
        <n v="8.0153845915427571"/>
        <n v="6.3880645078156268"/>
        <n v="11.475161198646786"/>
        <n v="4.6673684684853809"/>
        <n v="6.9135484618525318"/>
        <n v="5.6154838223611172"/>
        <n v="1.1865517168209478"/>
        <n v="13.212903138129944"/>
      </sharedItems>
    </cacheField>
    <cacheField name="User type" numFmtId="0">
      <sharedItems/>
    </cacheField>
    <cacheField name="Total steps" numFmtId="0">
      <sharedItems containsSemiMixedTypes="0" containsString="0" containsNumber="1" containsInteger="1" minValue="15352" maxValue="497241"/>
    </cacheField>
    <cacheField name="Total calories burned" numFmtId="0">
      <sharedItems containsSemiMixedTypes="0" containsString="0" containsNumber="1" containsInteger="1" minValue="7895" maxValue="106534"/>
    </cacheField>
    <cacheField name="Fairly active" numFmtId="0">
      <sharedItems containsSemiMixedTypes="0" containsString="0" containsNumber="1" minValue="0.25806451612903225" maxValue="61.266666666666666"/>
    </cacheField>
    <cacheField name="Lightly active" numFmtId="0">
      <sharedItems containsSemiMixedTypes="0" containsString="0" containsNumber="1" minValue="38.58064516129032" maxValue="327.9"/>
    </cacheField>
    <cacheField name="Very active" numFmtId="0">
      <sharedItems containsSemiMixedTypes="0" containsString="0" containsNumber="1" minValue="9.6774193548387094E-2" maxValue="87.333333333333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S" refreshedDate="45134.661251273152" createdVersion="7" refreshedVersion="7" minRefreshableVersion="3" recordCount="33" xr:uid="{24008992-16B6-4EFE-A603-920EFB92B466}">
  <cacheSource type="worksheet">
    <worksheetSource name="Table1"/>
  </cacheSource>
  <cacheFields count="10">
    <cacheField name="Distinct User id" numFmtId="49">
      <sharedItems containsSemiMixedTypes="0" containsString="0" containsNumber="1" containsInteger="1" minValue="1503960366" maxValue="8877689391"/>
    </cacheField>
    <cacheField name="No of days" numFmtId="49">
      <sharedItems containsSemiMixedTypes="0" containsString="0" containsNumber="1" containsInteger="1" minValue="4" maxValue="31"/>
    </cacheField>
    <cacheField name="User activity" numFmtId="0">
      <sharedItems count="3">
        <s v="Active"/>
        <s v="Moderate"/>
        <s v="Light"/>
      </sharedItems>
    </cacheField>
    <cacheField name="Mean distance" numFmtId="0">
      <sharedItems containsSemiMixedTypes="0" containsString="0" containsNumber="1" minValue="0.63451612308140759" maxValue="13.212903138129944"/>
    </cacheField>
    <cacheField name="User type" numFmtId="0">
      <sharedItems/>
    </cacheField>
    <cacheField name="Total steps" numFmtId="0">
      <sharedItems containsSemiMixedTypes="0" containsString="0" containsNumber="1" containsInteger="1" minValue="15352" maxValue="497241"/>
    </cacheField>
    <cacheField name="Total calories burned" numFmtId="0">
      <sharedItems containsSemiMixedTypes="0" containsString="0" containsNumber="1" containsInteger="1" minValue="7895" maxValue="106534"/>
    </cacheField>
    <cacheField name="Fairly active" numFmtId="0">
      <sharedItems containsSemiMixedTypes="0" containsString="0" containsNumber="1" minValue="0.25806451612903225" maxValue="61.266666666666666"/>
    </cacheField>
    <cacheField name="Lightly active" numFmtId="0">
      <sharedItems containsSemiMixedTypes="0" containsString="0" containsNumber="1" minValue="38.58064516129032" maxValue="327.9"/>
    </cacheField>
    <cacheField name="Very active" numFmtId="0">
      <sharedItems containsSemiMixedTypes="0" containsString="0" containsNumber="1" minValue="9.6774193548387094E-2" maxValue="87.333333333333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S" refreshedDate="45134.662998495369" createdVersion="7" refreshedVersion="7" minRefreshableVersion="3" recordCount="33" xr:uid="{CD31A56B-3BED-4B60-9724-1B9D023EE247}">
  <cacheSource type="worksheet">
    <worksheetSource name="Table1"/>
  </cacheSource>
  <cacheFields count="10">
    <cacheField name="Distinct User id" numFmtId="49">
      <sharedItems containsSemiMixedTypes="0" containsString="0" containsNumber="1" containsInteger="1" minValue="1503960366" maxValue="8877689391"/>
    </cacheField>
    <cacheField name="No of days" numFmtId="49">
      <sharedItems containsSemiMixedTypes="0" containsString="0" containsNumber="1" containsInteger="1" minValue="4" maxValue="31"/>
    </cacheField>
    <cacheField name="User activity" numFmtId="0">
      <sharedItems count="3">
        <s v="Active"/>
        <s v="Moderate"/>
        <s v="Light"/>
      </sharedItems>
    </cacheField>
    <cacheField name="Mean distance" numFmtId="0">
      <sharedItems containsSemiMixedTypes="0" containsString="0" containsNumber="1" minValue="0.63451612308140759" maxValue="13.212903138129944"/>
    </cacheField>
    <cacheField name="User type" numFmtId="0">
      <sharedItems/>
    </cacheField>
    <cacheField name="Total steps" numFmtId="0">
      <sharedItems containsSemiMixedTypes="0" containsString="0" containsNumber="1" containsInteger="1" minValue="15352" maxValue="497241"/>
    </cacheField>
    <cacheField name="Total calories burned" numFmtId="0">
      <sharedItems containsSemiMixedTypes="0" containsString="0" containsNumber="1" containsInteger="1" minValue="7895" maxValue="106534"/>
    </cacheField>
    <cacheField name="Fairly active" numFmtId="0">
      <sharedItems containsSemiMixedTypes="0" containsString="0" containsNumber="1" minValue="0.25806451612903225" maxValue="61.266666666666666"/>
    </cacheField>
    <cacheField name="Lightly active" numFmtId="0">
      <sharedItems containsSemiMixedTypes="0" containsString="0" containsNumber="1" minValue="38.58064516129032" maxValue="327.9"/>
    </cacheField>
    <cacheField name="Very active" numFmtId="0">
      <sharedItems containsSemiMixedTypes="0" containsString="0" containsNumber="1" minValue="9.6774193548387094E-2" maxValue="87.333333333333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S" refreshedDate="45134.663550115743" createdVersion="7" refreshedVersion="7" minRefreshableVersion="3" recordCount="33" xr:uid="{5F4943B9-9B0A-4EE3-9266-8EF103397983}">
  <cacheSource type="worksheet">
    <worksheetSource name="Table1"/>
  </cacheSource>
  <cacheFields count="10">
    <cacheField name="Distinct User id" numFmtId="49">
      <sharedItems containsSemiMixedTypes="0" containsString="0" containsNumber="1" containsInteger="1" minValue="1503960366" maxValue="8877689391"/>
    </cacheField>
    <cacheField name="No of days" numFmtId="49">
      <sharedItems containsSemiMixedTypes="0" containsString="0" containsNumber="1" containsInteger="1" minValue="4" maxValue="31"/>
    </cacheField>
    <cacheField name="User activity" numFmtId="0">
      <sharedItems/>
    </cacheField>
    <cacheField name="Mean distance" numFmtId="0">
      <sharedItems containsSemiMixedTypes="0" containsString="0" containsNumber="1" minValue="0.63451612308140759" maxValue="13.212903138129944"/>
    </cacheField>
    <cacheField name="User type" numFmtId="0">
      <sharedItems count="3">
        <s v="Pro"/>
        <s v="Beginner"/>
        <s v="Intermediate"/>
      </sharedItems>
    </cacheField>
    <cacheField name="Total steps" numFmtId="0">
      <sharedItems containsSemiMixedTypes="0" containsString="0" containsNumber="1" containsInteger="1" minValue="15352" maxValue="497241"/>
    </cacheField>
    <cacheField name="Total calories burned" numFmtId="0">
      <sharedItems containsSemiMixedTypes="0" containsString="0" containsNumber="1" containsInteger="1" minValue="7895" maxValue="106534"/>
    </cacheField>
    <cacheField name="Fairly active" numFmtId="0">
      <sharedItems containsSemiMixedTypes="0" containsString="0" containsNumber="1" minValue="0.25806451612903225" maxValue="61.266666666666666"/>
    </cacheField>
    <cacheField name="Lightly active" numFmtId="0">
      <sharedItems containsSemiMixedTypes="0" containsString="0" containsNumber="1" minValue="38.58064516129032" maxValue="327.9"/>
    </cacheField>
    <cacheField name="Very active" numFmtId="0">
      <sharedItems containsSemiMixedTypes="0" containsString="0" containsNumber="1" minValue="9.6774193548387094E-2" maxValue="87.3333333333333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S" refreshedDate="45134.702561458333" createdVersion="7" refreshedVersion="7" minRefreshableVersion="3" recordCount="31" xr:uid="{CE84F3C1-51EF-4333-87D0-62A671A586F4}">
  <cacheSource type="worksheet">
    <worksheetSource name="Table2"/>
  </cacheSource>
  <cacheFields count="9">
    <cacheField name="Distinct date" numFmtId="0">
      <sharedItems containsDate="1" containsMixedTypes="1" minDate="2016-01-05T00:00:00" maxDate="2016-12-06T00:00:00"/>
    </cacheField>
    <cacheField name="Count of Id in each day" numFmtId="0">
      <sharedItems containsSemiMixedTypes="0" containsString="0" containsNumber="1" containsInteger="1" minValue="21" maxValue="33"/>
    </cacheField>
    <cacheField name="Total Distance in each day" numFmtId="0">
      <sharedItems containsSemiMixedTypes="0" containsString="0" containsNumber="1" minValue="2.4433333211179296" maxValue="6.2915625174646248"/>
    </cacheField>
    <cacheField name="Day Type" numFmtId="0">
      <sharedItems count="3">
        <s v="Moderate day"/>
        <s v="Active day"/>
        <s v="Less active day"/>
      </sharedItems>
    </cacheField>
    <cacheField name="Total Steps in each day" numFmtId="0">
      <sharedItems containsSemiMixedTypes="0" containsString="0" containsNumber="1" containsInteger="1" minValue="73129" maxValue="277733"/>
    </cacheField>
    <cacheField name="Calories burned in eachday" numFmtId="0">
      <sharedItems containsSemiMixedTypes="0" containsString="0" containsNumber="1" containsInteger="1" minValue="23925" maxValue="78893"/>
    </cacheField>
    <cacheField name="Fairlyactiveminutes  " numFmtId="0">
      <sharedItems containsSemiMixedTypes="0" containsString="0" containsNumber="1" containsInteger="1" minValue="45" maxValue="600"/>
    </cacheField>
    <cacheField name="LightActiveDistance" numFmtId="0">
      <sharedItems containsSemiMixedTypes="0" containsString="0" containsNumber="1" minValue="41.460000196471839" maxValue="130.38000106811521"/>
    </cacheField>
    <cacheField name="VeryActiveMinutes" numFmtId="0">
      <sharedItems containsSemiMixedTypes="0" containsString="0" containsNumber="1" minValue="7.660000026226049" maxValue="63.869999498128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s v="Active"/>
    <x v="0"/>
    <s v="Pro"/>
    <n v="375619"/>
    <n v="56309"/>
    <n v="19.161290322580644"/>
    <n v="219.93548387096774"/>
    <n v="38.70967741935484"/>
  </r>
  <r>
    <x v="1"/>
    <x v="0"/>
    <s v="Active"/>
    <x v="1"/>
    <s v="Beginner"/>
    <n v="178061"/>
    <n v="45984"/>
    <n v="5.806451612903226"/>
    <n v="153.48387096774192"/>
    <n v="8.67741935483871"/>
  </r>
  <r>
    <x v="2"/>
    <x v="1"/>
    <s v="Active"/>
    <x v="2"/>
    <s v="Beginner"/>
    <n v="218489"/>
    <n v="84339"/>
    <n v="21.366666666666667"/>
    <n v="178.46666666666667"/>
    <n v="9.5666666666666664"/>
  </r>
  <r>
    <x v="3"/>
    <x v="0"/>
    <s v="Active"/>
    <x v="3"/>
    <s v="Beginner"/>
    <n v="79982"/>
    <n v="48778"/>
    <n v="1.2903225806451613"/>
    <n v="115.45161290322581"/>
    <n v="0.12903225806451613"/>
  </r>
  <r>
    <x v="4"/>
    <x v="0"/>
    <s v="Active"/>
    <x v="4"/>
    <s v="Beginner"/>
    <n v="28400"/>
    <n v="67357"/>
    <n v="0.77419354838709675"/>
    <n v="38.58064516129032"/>
    <n v="1.3225806451612903"/>
  </r>
  <r>
    <x v="5"/>
    <x v="0"/>
    <s v="Active"/>
    <x v="5"/>
    <s v="Pro"/>
    <n v="352490"/>
    <n v="77809"/>
    <n v="19.35483870967742"/>
    <n v="257.45161290322579"/>
    <n v="36.29032258064516"/>
  </r>
  <r>
    <x v="6"/>
    <x v="0"/>
    <s v="Active"/>
    <x v="6"/>
    <s v="Beginner"/>
    <n v="172573"/>
    <n v="47760"/>
    <n v="0.25806451612903225"/>
    <n v="256.64516129032256"/>
    <n v="9.6774193548387094E-2"/>
  </r>
  <r>
    <x v="7"/>
    <x v="0"/>
    <s v="Active"/>
    <x v="7"/>
    <s v="Beginner"/>
    <n v="146223"/>
    <n v="53449"/>
    <n v="2.5806451612903225"/>
    <n v="198.19354838709677"/>
    <n v="1.3548387096774193"/>
  </r>
  <r>
    <x v="8"/>
    <x v="2"/>
    <s v="Moderate"/>
    <x v="8"/>
    <s v="Intermediate"/>
    <n v="171354"/>
    <n v="36782"/>
    <n v="20.555555555555557"/>
    <n v="252.5"/>
    <n v="13.5"/>
  </r>
  <r>
    <x v="9"/>
    <x v="0"/>
    <s v="Active"/>
    <x v="9"/>
    <s v="Beginner"/>
    <n v="234229"/>
    <n v="59426"/>
    <n v="6.129032258064516"/>
    <n v="308"/>
    <n v="14.096774193548388"/>
  </r>
  <r>
    <x v="10"/>
    <x v="3"/>
    <s v="Moderate"/>
    <x v="10"/>
    <s v="Beginner"/>
    <n v="137233"/>
    <n v="38662"/>
    <n v="4.0999999999999996"/>
    <n v="327.9"/>
    <n v="9.15"/>
  </r>
  <r>
    <x v="11"/>
    <x v="1"/>
    <s v="Active"/>
    <x v="11"/>
    <s v="Pro"/>
    <n v="329537"/>
    <n v="45410"/>
    <n v="61.266666666666666"/>
    <n v="174.76666666666668"/>
    <n v="18.899999999999999"/>
  </r>
  <r>
    <x v="12"/>
    <x v="0"/>
    <s v="Active"/>
    <x v="12"/>
    <s v="Beginner"/>
    <n v="70284"/>
    <n v="73960"/>
    <n v="5.354838709677419"/>
    <n v="76.935483870967744"/>
    <n v="5.193548387096774"/>
  </r>
  <r>
    <x v="13"/>
    <x v="4"/>
    <s v="Light"/>
    <x v="13"/>
    <s v="Beginner"/>
    <n v="15352"/>
    <n v="7895"/>
    <n v="1.5"/>
    <n v="103"/>
    <n v="0.75"/>
  </r>
  <r>
    <x v="14"/>
    <x v="0"/>
    <s v="Active"/>
    <x v="14"/>
    <s v="Beginner"/>
    <n v="225334"/>
    <n v="63168"/>
    <n v="12.32258064516129"/>
    <n v="228.7741935483871"/>
    <n v="3.5806451612903225"/>
  </r>
  <r>
    <x v="15"/>
    <x v="0"/>
    <s v="Active"/>
    <x v="15"/>
    <s v="Pro"/>
    <n v="335232"/>
    <n v="95910"/>
    <n v="20.35483870967742"/>
    <n v="229.35483870967741"/>
    <n v="23.161290322580644"/>
  </r>
  <r>
    <x v="16"/>
    <x v="0"/>
    <s v="Active"/>
    <x v="16"/>
    <s v="Beginner"/>
    <n v="148693"/>
    <n v="67772"/>
    <n v="1.7419354838709677"/>
    <n v="209.09677419354838"/>
    <n v="6.612903225806452"/>
  </r>
  <r>
    <x v="17"/>
    <x v="0"/>
    <s v="Active"/>
    <x v="17"/>
    <s v="Beginner"/>
    <n v="238239"/>
    <n v="63031"/>
    <n v="13.709677419354838"/>
    <n v="284.96774193548384"/>
    <n v="10.387096774193548"/>
  </r>
  <r>
    <x v="18"/>
    <x v="0"/>
    <s v="Active"/>
    <x v="18"/>
    <s v="Intermediate"/>
    <n v="265734"/>
    <n v="91932"/>
    <n v="26.032258064516128"/>
    <n v="237.48387096774192"/>
    <n v="5.129032258064516"/>
  </r>
  <r>
    <x v="19"/>
    <x v="0"/>
    <s v="Active"/>
    <x v="19"/>
    <s v="Intermediate"/>
    <n v="266990"/>
    <n v="58146"/>
    <n v="13"/>
    <n v="206.19354838709677"/>
    <n v="23.419354838709676"/>
  </r>
  <r>
    <x v="20"/>
    <x v="1"/>
    <s v="Active"/>
    <x v="20"/>
    <s v="Intermediate"/>
    <n v="249133"/>
    <n v="100789"/>
    <n v="29.833333333333332"/>
    <n v="147.93333333333334"/>
    <n v="87.333333333333329"/>
  </r>
  <r>
    <x v="21"/>
    <x v="5"/>
    <s v="Active"/>
    <x v="21"/>
    <s v="Beginner"/>
    <n v="197308"/>
    <n v="63312"/>
    <n v="2.0357142857142856"/>
    <n v="288.35714285714283"/>
    <n v="1.5714285714285714"/>
  </r>
  <r>
    <x v="22"/>
    <x v="6"/>
    <s v="Active"/>
    <x v="22"/>
    <s v="Beginner"/>
    <n v="163837"/>
    <n v="75389"/>
    <n v="3.7931034482758621"/>
    <n v="227.44827586206895"/>
    <n v="2.7586206896551726"/>
  </r>
  <r>
    <x v="23"/>
    <x v="7"/>
    <s v="Active"/>
    <x v="23"/>
    <s v="Beginner"/>
    <n v="65512"/>
    <n v="55426"/>
    <n v="14.807692307692308"/>
    <n v="40.153846153846153"/>
    <n v="11"/>
  </r>
  <r>
    <x v="24"/>
    <x v="0"/>
    <s v="Active"/>
    <x v="24"/>
    <s v="Intermediate"/>
    <n v="303639"/>
    <n v="61443"/>
    <n v="18.516129032258064"/>
    <n v="245.80645161290323"/>
    <n v="22.806451612903224"/>
  </r>
  <r>
    <x v="25"/>
    <x v="7"/>
    <s v="Active"/>
    <x v="25"/>
    <s v="Pro"/>
    <n v="294409"/>
    <n v="66144"/>
    <n v="16.26923076923077"/>
    <n v="280.73076923076923"/>
    <n v="31.03846153846154"/>
  </r>
  <r>
    <x v="26"/>
    <x v="0"/>
    <s v="Active"/>
    <x v="26"/>
    <s v="Intermediate"/>
    <n v="290525"/>
    <n v="79557"/>
    <n v="25.35483870967742"/>
    <n v="143.83870967741936"/>
    <n v="42.58064516129032"/>
  </r>
  <r>
    <x v="27"/>
    <x v="0"/>
    <s v="Active"/>
    <x v="27"/>
    <s v="Pro"/>
    <n v="457662"/>
    <n v="91320"/>
    <n v="9.5806451612903221"/>
    <n v="150.96774193548387"/>
    <n v="85.161290322580641"/>
  </r>
  <r>
    <x v="28"/>
    <x v="8"/>
    <s v="Moderate"/>
    <x v="28"/>
    <s v="Beginner"/>
    <n v="123161"/>
    <n v="33972"/>
    <n v="14.315789473684211"/>
    <n v="116.89473684210526"/>
    <n v="20.526315789473685"/>
  </r>
  <r>
    <x v="29"/>
    <x v="0"/>
    <s v="Active"/>
    <x v="29"/>
    <s v="Intermediate"/>
    <n v="270249"/>
    <n v="106534"/>
    <n v="10.258064516129032"/>
    <n v="156.09677419354838"/>
    <n v="58.677419354838712"/>
  </r>
  <r>
    <x v="30"/>
    <x v="0"/>
    <s v="Active"/>
    <x v="30"/>
    <s v="Intermediate"/>
    <n v="223154"/>
    <n v="84693"/>
    <n v="22.193548387096776"/>
    <n v="138.29032258064515"/>
    <n v="9.67741935483871"/>
  </r>
  <r>
    <x v="31"/>
    <x v="6"/>
    <s v="Active"/>
    <x v="31"/>
    <s v="Beginner"/>
    <n v="53758"/>
    <n v="56907"/>
    <n v="4.0344827586206895"/>
    <n v="91.793103448275858"/>
    <n v="0.96551724137931039"/>
  </r>
  <r>
    <x v="32"/>
    <x v="0"/>
    <s v="Active"/>
    <x v="32"/>
    <s v="Pro"/>
    <n v="497241"/>
    <n v="106028"/>
    <n v="9.935483870967742"/>
    <n v="234.70967741935485"/>
    <n v="66.0645161290322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x v="0"/>
    <n v="7.8096773855147834"/>
    <s v="Pro"/>
    <n v="375619"/>
    <n v="56309"/>
    <n v="19.161290322580644"/>
    <n v="219.93548387096774"/>
    <n v="38.70967741935484"/>
  </r>
  <r>
    <n v="1624580081"/>
    <n v="31"/>
    <x v="0"/>
    <n v="3.9148387293661795"/>
    <s v="Beginner"/>
    <n v="178061"/>
    <n v="45984"/>
    <n v="5.806451612903226"/>
    <n v="153.48387096774192"/>
    <n v="8.67741935483871"/>
  </r>
  <r>
    <n v="1644430081"/>
    <n v="30"/>
    <x v="0"/>
    <n v="5.2953333536783873"/>
    <s v="Beginner"/>
    <n v="218489"/>
    <n v="84339"/>
    <n v="21.366666666666667"/>
    <n v="178.46666666666667"/>
    <n v="9.5666666666666664"/>
  </r>
  <r>
    <n v="1844505072"/>
    <n v="31"/>
    <x v="0"/>
    <n v="1.7061290368437778"/>
    <s v="Beginner"/>
    <n v="79982"/>
    <n v="48778"/>
    <n v="1.2903225806451613"/>
    <n v="115.45161290322581"/>
    <n v="0.12903225806451613"/>
  </r>
  <r>
    <n v="1927972279"/>
    <n v="31"/>
    <x v="0"/>
    <n v="0.63451612308140759"/>
    <s v="Beginner"/>
    <n v="28400"/>
    <n v="67357"/>
    <n v="0.77419354838709675"/>
    <n v="38.58064516129032"/>
    <n v="1.3225806451612903"/>
  </r>
  <r>
    <n v="2022484408"/>
    <n v="31"/>
    <x v="0"/>
    <n v="8.0841934911666371"/>
    <s v="Pro"/>
    <n v="352490"/>
    <n v="77809"/>
    <n v="19.35483870967742"/>
    <n v="257.45161290322579"/>
    <n v="36.29032258064516"/>
  </r>
  <r>
    <n v="2026352035"/>
    <n v="31"/>
    <x v="0"/>
    <n v="3.4548387152533384"/>
    <s v="Beginner"/>
    <n v="172573"/>
    <n v="47760"/>
    <n v="0.25806451612903225"/>
    <n v="256.64516129032256"/>
    <n v="9.6774193548387094E-2"/>
  </r>
  <r>
    <n v="2320127002"/>
    <n v="31"/>
    <x v="0"/>
    <n v="3.1877419044894557"/>
    <s v="Beginner"/>
    <n v="146223"/>
    <n v="53449"/>
    <n v="2.5806451612903225"/>
    <n v="198.19354838709677"/>
    <n v="1.3548387096774193"/>
  </r>
  <r>
    <n v="2347167796"/>
    <n v="18"/>
    <x v="1"/>
    <n v="6.3555555359150011"/>
    <s v="Intermediate"/>
    <n v="171354"/>
    <n v="36782"/>
    <n v="20.555555555555557"/>
    <n v="252.5"/>
    <n v="13.5"/>
  </r>
  <r>
    <n v="2873212765"/>
    <n v="31"/>
    <x v="0"/>
    <n v="5.1016128601566439"/>
    <s v="Beginner"/>
    <n v="234229"/>
    <n v="59426"/>
    <n v="6.129032258064516"/>
    <n v="308"/>
    <n v="14.096774193548388"/>
  </r>
  <r>
    <n v="3372868164"/>
    <n v="20"/>
    <x v="1"/>
    <n v="4.707000041007996"/>
    <s v="Beginner"/>
    <n v="137233"/>
    <n v="38662"/>
    <n v="4.0999999999999996"/>
    <n v="327.9"/>
    <n v="9.15"/>
  </r>
  <r>
    <n v="3977333714"/>
    <n v="30"/>
    <x v="0"/>
    <n v="7.5169999440511095"/>
    <s v="Pro"/>
    <n v="329537"/>
    <n v="45410"/>
    <n v="61.266666666666666"/>
    <n v="174.76666666666668"/>
    <n v="18.899999999999999"/>
  </r>
  <r>
    <n v="4020332650"/>
    <n v="31"/>
    <x v="0"/>
    <n v="1.6261290389323431"/>
    <s v="Beginner"/>
    <n v="70284"/>
    <n v="73960"/>
    <n v="5.354838709677419"/>
    <n v="76.935483870967744"/>
    <n v="5.193548387096774"/>
  </r>
  <r>
    <n v="4057192912"/>
    <n v="4"/>
    <x v="2"/>
    <n v="2.8625000119209298"/>
    <s v="Beginner"/>
    <n v="15352"/>
    <n v="7895"/>
    <n v="1.5"/>
    <n v="103"/>
    <n v="0.75"/>
  </r>
  <r>
    <n v="4319703577"/>
    <n v="31"/>
    <x v="0"/>
    <n v="4.8922580470361057"/>
    <s v="Beginner"/>
    <n v="225334"/>
    <n v="63168"/>
    <n v="12.32258064516129"/>
    <n v="228.7741935483871"/>
    <n v="3.5806451612903225"/>
  </r>
  <r>
    <n v="4388161847"/>
    <n v="31"/>
    <x v="0"/>
    <n v="8.393225892897572"/>
    <s v="Pro"/>
    <n v="335232"/>
    <n v="95910"/>
    <n v="20.35483870967742"/>
    <n v="229.35483870967741"/>
    <n v="23.161290322580644"/>
  </r>
  <r>
    <n v="4445114986"/>
    <n v="31"/>
    <x v="0"/>
    <n v="3.2458064402303388"/>
    <s v="Beginner"/>
    <n v="148693"/>
    <n v="67772"/>
    <n v="1.7419354838709677"/>
    <n v="209.09677419354838"/>
    <n v="6.612903225806452"/>
  </r>
  <r>
    <n v="4558609924"/>
    <n v="31"/>
    <x v="0"/>
    <n v="5.0806451766721663"/>
    <s v="Beginner"/>
    <n v="238239"/>
    <n v="63031"/>
    <n v="13.709677419354838"/>
    <n v="284.96774193548384"/>
    <n v="10.387096774193548"/>
  </r>
  <r>
    <n v="4702921684"/>
    <n v="31"/>
    <x v="0"/>
    <n v="6.9551612830931147"/>
    <s v="Intermediate"/>
    <n v="265734"/>
    <n v="91932"/>
    <n v="26.032258064516128"/>
    <n v="237.48387096774192"/>
    <n v="5.129032258064516"/>
  </r>
  <r>
    <n v="5553957443"/>
    <n v="31"/>
    <x v="0"/>
    <n v="5.6396774495801596"/>
    <s v="Intermediate"/>
    <n v="266990"/>
    <n v="58146"/>
    <n v="13"/>
    <n v="206.19354838709677"/>
    <n v="23.419354838709676"/>
  </r>
  <r>
    <n v="5577150313"/>
    <n v="30"/>
    <x v="0"/>
    <n v="6.2133333047231041"/>
    <s v="Intermediate"/>
    <n v="249133"/>
    <n v="100789"/>
    <n v="29.833333333333332"/>
    <n v="147.93333333333334"/>
    <n v="87.333333333333329"/>
  </r>
  <r>
    <n v="6117666160"/>
    <n v="28"/>
    <x v="0"/>
    <n v="5.342142914022717"/>
    <s v="Beginner"/>
    <n v="197308"/>
    <n v="63312"/>
    <n v="2.0357142857142856"/>
    <n v="288.35714285714283"/>
    <n v="1.5714285714285714"/>
  </r>
  <r>
    <n v="6290855005"/>
    <n v="29"/>
    <x v="0"/>
    <n v="4.2724138046133104"/>
    <s v="Beginner"/>
    <n v="163837"/>
    <n v="75389"/>
    <n v="3.7931034482758621"/>
    <n v="227.44827586206895"/>
    <n v="2.7586206896551726"/>
  </r>
  <r>
    <n v="6775888955"/>
    <n v="26"/>
    <x v="0"/>
    <n v="1.8134615161241252"/>
    <s v="Beginner"/>
    <n v="65512"/>
    <n v="55426"/>
    <n v="14.807692307692308"/>
    <n v="40.153846153846153"/>
    <n v="11"/>
  </r>
  <r>
    <n v="6962181067"/>
    <n v="31"/>
    <x v="0"/>
    <n v="6.585806477454403"/>
    <s v="Intermediate"/>
    <n v="303639"/>
    <n v="61443"/>
    <n v="18.516129032258064"/>
    <n v="245.80645161290323"/>
    <n v="22.806451612903224"/>
  </r>
  <r>
    <n v="7007744171"/>
    <n v="26"/>
    <x v="0"/>
    <n v="8.0153845915427571"/>
    <s v="Pro"/>
    <n v="294409"/>
    <n v="66144"/>
    <n v="16.26923076923077"/>
    <n v="280.73076923076923"/>
    <n v="31.03846153846154"/>
  </r>
  <r>
    <n v="7086361926"/>
    <n v="31"/>
    <x v="0"/>
    <n v="6.3880645078156268"/>
    <s v="Intermediate"/>
    <n v="290525"/>
    <n v="79557"/>
    <n v="25.35483870967742"/>
    <n v="143.83870967741936"/>
    <n v="42.58064516129032"/>
  </r>
  <r>
    <n v="8053475328"/>
    <n v="31"/>
    <x v="0"/>
    <n v="11.475161198646786"/>
    <s v="Pro"/>
    <n v="457662"/>
    <n v="91320"/>
    <n v="9.5806451612903221"/>
    <n v="150.96774193548387"/>
    <n v="85.161290322580641"/>
  </r>
  <r>
    <n v="8253242879"/>
    <n v="19"/>
    <x v="1"/>
    <n v="4.6673684684853809"/>
    <s v="Beginner"/>
    <n v="123161"/>
    <n v="33972"/>
    <n v="14.315789473684211"/>
    <n v="116.89473684210526"/>
    <n v="20.526315789473685"/>
  </r>
  <r>
    <n v="8378563200"/>
    <n v="31"/>
    <x v="0"/>
    <n v="6.9135484618525318"/>
    <s v="Intermediate"/>
    <n v="270249"/>
    <n v="106534"/>
    <n v="10.258064516129032"/>
    <n v="156.09677419354838"/>
    <n v="58.677419354838712"/>
  </r>
  <r>
    <n v="8583815059"/>
    <n v="31"/>
    <x v="0"/>
    <n v="5.6154838223611172"/>
    <s v="Intermediate"/>
    <n v="223154"/>
    <n v="84693"/>
    <n v="22.193548387096776"/>
    <n v="138.29032258064515"/>
    <n v="9.67741935483871"/>
  </r>
  <r>
    <n v="8792009665"/>
    <n v="29"/>
    <x v="0"/>
    <n v="1.1865517168209478"/>
    <s v="Beginner"/>
    <n v="53758"/>
    <n v="56907"/>
    <n v="4.0344827586206895"/>
    <n v="91.793103448275858"/>
    <n v="0.96551724137931039"/>
  </r>
  <r>
    <n v="8877689391"/>
    <n v="31"/>
    <x v="0"/>
    <n v="13.212903138129944"/>
    <s v="Pro"/>
    <n v="497241"/>
    <n v="106028"/>
    <n v="9.935483870967742"/>
    <n v="234.70967741935485"/>
    <n v="66.0645161290322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x v="0"/>
    <n v="7.8096773855147834"/>
    <s v="Pro"/>
    <n v="375619"/>
    <n v="56309"/>
    <n v="19.161290322580644"/>
    <n v="219.93548387096774"/>
    <n v="38.70967741935484"/>
  </r>
  <r>
    <n v="1624580081"/>
    <n v="31"/>
    <x v="0"/>
    <n v="3.9148387293661795"/>
    <s v="Beginner"/>
    <n v="178061"/>
    <n v="45984"/>
    <n v="5.806451612903226"/>
    <n v="153.48387096774192"/>
    <n v="8.67741935483871"/>
  </r>
  <r>
    <n v="1644430081"/>
    <n v="30"/>
    <x v="0"/>
    <n v="5.2953333536783873"/>
    <s v="Beginner"/>
    <n v="218489"/>
    <n v="84339"/>
    <n v="21.366666666666667"/>
    <n v="178.46666666666667"/>
    <n v="9.5666666666666664"/>
  </r>
  <r>
    <n v="1844505072"/>
    <n v="31"/>
    <x v="0"/>
    <n v="1.7061290368437778"/>
    <s v="Beginner"/>
    <n v="79982"/>
    <n v="48778"/>
    <n v="1.2903225806451613"/>
    <n v="115.45161290322581"/>
    <n v="0.12903225806451613"/>
  </r>
  <r>
    <n v="1927972279"/>
    <n v="31"/>
    <x v="0"/>
    <n v="0.63451612308140759"/>
    <s v="Beginner"/>
    <n v="28400"/>
    <n v="67357"/>
    <n v="0.77419354838709675"/>
    <n v="38.58064516129032"/>
    <n v="1.3225806451612903"/>
  </r>
  <r>
    <n v="2022484408"/>
    <n v="31"/>
    <x v="0"/>
    <n v="8.0841934911666371"/>
    <s v="Pro"/>
    <n v="352490"/>
    <n v="77809"/>
    <n v="19.35483870967742"/>
    <n v="257.45161290322579"/>
    <n v="36.29032258064516"/>
  </r>
  <r>
    <n v="2026352035"/>
    <n v="31"/>
    <x v="0"/>
    <n v="3.4548387152533384"/>
    <s v="Beginner"/>
    <n v="172573"/>
    <n v="47760"/>
    <n v="0.25806451612903225"/>
    <n v="256.64516129032256"/>
    <n v="9.6774193548387094E-2"/>
  </r>
  <r>
    <n v="2320127002"/>
    <n v="31"/>
    <x v="0"/>
    <n v="3.1877419044894557"/>
    <s v="Beginner"/>
    <n v="146223"/>
    <n v="53449"/>
    <n v="2.5806451612903225"/>
    <n v="198.19354838709677"/>
    <n v="1.3548387096774193"/>
  </r>
  <r>
    <n v="2347167796"/>
    <n v="18"/>
    <x v="1"/>
    <n v="6.3555555359150011"/>
    <s v="Intermediate"/>
    <n v="171354"/>
    <n v="36782"/>
    <n v="20.555555555555557"/>
    <n v="252.5"/>
    <n v="13.5"/>
  </r>
  <r>
    <n v="2873212765"/>
    <n v="31"/>
    <x v="0"/>
    <n v="5.1016128601566439"/>
    <s v="Beginner"/>
    <n v="234229"/>
    <n v="59426"/>
    <n v="6.129032258064516"/>
    <n v="308"/>
    <n v="14.096774193548388"/>
  </r>
  <r>
    <n v="3372868164"/>
    <n v="20"/>
    <x v="1"/>
    <n v="4.707000041007996"/>
    <s v="Beginner"/>
    <n v="137233"/>
    <n v="38662"/>
    <n v="4.0999999999999996"/>
    <n v="327.9"/>
    <n v="9.15"/>
  </r>
  <r>
    <n v="3977333714"/>
    <n v="30"/>
    <x v="0"/>
    <n v="7.5169999440511095"/>
    <s v="Pro"/>
    <n v="329537"/>
    <n v="45410"/>
    <n v="61.266666666666666"/>
    <n v="174.76666666666668"/>
    <n v="18.899999999999999"/>
  </r>
  <r>
    <n v="4020332650"/>
    <n v="31"/>
    <x v="0"/>
    <n v="1.6261290389323431"/>
    <s v="Beginner"/>
    <n v="70284"/>
    <n v="73960"/>
    <n v="5.354838709677419"/>
    <n v="76.935483870967744"/>
    <n v="5.193548387096774"/>
  </r>
  <r>
    <n v="4057192912"/>
    <n v="4"/>
    <x v="2"/>
    <n v="2.8625000119209298"/>
    <s v="Beginner"/>
    <n v="15352"/>
    <n v="7895"/>
    <n v="1.5"/>
    <n v="103"/>
    <n v="0.75"/>
  </r>
  <r>
    <n v="4319703577"/>
    <n v="31"/>
    <x v="0"/>
    <n v="4.8922580470361057"/>
    <s v="Beginner"/>
    <n v="225334"/>
    <n v="63168"/>
    <n v="12.32258064516129"/>
    <n v="228.7741935483871"/>
    <n v="3.5806451612903225"/>
  </r>
  <r>
    <n v="4388161847"/>
    <n v="31"/>
    <x v="0"/>
    <n v="8.393225892897572"/>
    <s v="Pro"/>
    <n v="335232"/>
    <n v="95910"/>
    <n v="20.35483870967742"/>
    <n v="229.35483870967741"/>
    <n v="23.161290322580644"/>
  </r>
  <r>
    <n v="4445114986"/>
    <n v="31"/>
    <x v="0"/>
    <n v="3.2458064402303388"/>
    <s v="Beginner"/>
    <n v="148693"/>
    <n v="67772"/>
    <n v="1.7419354838709677"/>
    <n v="209.09677419354838"/>
    <n v="6.612903225806452"/>
  </r>
  <r>
    <n v="4558609924"/>
    <n v="31"/>
    <x v="0"/>
    <n v="5.0806451766721663"/>
    <s v="Beginner"/>
    <n v="238239"/>
    <n v="63031"/>
    <n v="13.709677419354838"/>
    <n v="284.96774193548384"/>
    <n v="10.387096774193548"/>
  </r>
  <r>
    <n v="4702921684"/>
    <n v="31"/>
    <x v="0"/>
    <n v="6.9551612830931147"/>
    <s v="Intermediate"/>
    <n v="265734"/>
    <n v="91932"/>
    <n v="26.032258064516128"/>
    <n v="237.48387096774192"/>
    <n v="5.129032258064516"/>
  </r>
  <r>
    <n v="5553957443"/>
    <n v="31"/>
    <x v="0"/>
    <n v="5.6396774495801596"/>
    <s v="Intermediate"/>
    <n v="266990"/>
    <n v="58146"/>
    <n v="13"/>
    <n v="206.19354838709677"/>
    <n v="23.419354838709676"/>
  </r>
  <r>
    <n v="5577150313"/>
    <n v="30"/>
    <x v="0"/>
    <n v="6.2133333047231041"/>
    <s v="Intermediate"/>
    <n v="249133"/>
    <n v="100789"/>
    <n v="29.833333333333332"/>
    <n v="147.93333333333334"/>
    <n v="87.333333333333329"/>
  </r>
  <r>
    <n v="6117666160"/>
    <n v="28"/>
    <x v="0"/>
    <n v="5.342142914022717"/>
    <s v="Beginner"/>
    <n v="197308"/>
    <n v="63312"/>
    <n v="2.0357142857142856"/>
    <n v="288.35714285714283"/>
    <n v="1.5714285714285714"/>
  </r>
  <r>
    <n v="6290855005"/>
    <n v="29"/>
    <x v="0"/>
    <n v="4.2724138046133104"/>
    <s v="Beginner"/>
    <n v="163837"/>
    <n v="75389"/>
    <n v="3.7931034482758621"/>
    <n v="227.44827586206895"/>
    <n v="2.7586206896551726"/>
  </r>
  <r>
    <n v="6775888955"/>
    <n v="26"/>
    <x v="0"/>
    <n v="1.8134615161241252"/>
    <s v="Beginner"/>
    <n v="65512"/>
    <n v="55426"/>
    <n v="14.807692307692308"/>
    <n v="40.153846153846153"/>
    <n v="11"/>
  </r>
  <r>
    <n v="6962181067"/>
    <n v="31"/>
    <x v="0"/>
    <n v="6.585806477454403"/>
    <s v="Intermediate"/>
    <n v="303639"/>
    <n v="61443"/>
    <n v="18.516129032258064"/>
    <n v="245.80645161290323"/>
    <n v="22.806451612903224"/>
  </r>
  <r>
    <n v="7007744171"/>
    <n v="26"/>
    <x v="0"/>
    <n v="8.0153845915427571"/>
    <s v="Pro"/>
    <n v="294409"/>
    <n v="66144"/>
    <n v="16.26923076923077"/>
    <n v="280.73076923076923"/>
    <n v="31.03846153846154"/>
  </r>
  <r>
    <n v="7086361926"/>
    <n v="31"/>
    <x v="0"/>
    <n v="6.3880645078156268"/>
    <s v="Intermediate"/>
    <n v="290525"/>
    <n v="79557"/>
    <n v="25.35483870967742"/>
    <n v="143.83870967741936"/>
    <n v="42.58064516129032"/>
  </r>
  <r>
    <n v="8053475328"/>
    <n v="31"/>
    <x v="0"/>
    <n v="11.475161198646786"/>
    <s v="Pro"/>
    <n v="457662"/>
    <n v="91320"/>
    <n v="9.5806451612903221"/>
    <n v="150.96774193548387"/>
    <n v="85.161290322580641"/>
  </r>
  <r>
    <n v="8253242879"/>
    <n v="19"/>
    <x v="1"/>
    <n v="4.6673684684853809"/>
    <s v="Beginner"/>
    <n v="123161"/>
    <n v="33972"/>
    <n v="14.315789473684211"/>
    <n v="116.89473684210526"/>
    <n v="20.526315789473685"/>
  </r>
  <r>
    <n v="8378563200"/>
    <n v="31"/>
    <x v="0"/>
    <n v="6.9135484618525318"/>
    <s v="Intermediate"/>
    <n v="270249"/>
    <n v="106534"/>
    <n v="10.258064516129032"/>
    <n v="156.09677419354838"/>
    <n v="58.677419354838712"/>
  </r>
  <r>
    <n v="8583815059"/>
    <n v="31"/>
    <x v="0"/>
    <n v="5.6154838223611172"/>
    <s v="Intermediate"/>
    <n v="223154"/>
    <n v="84693"/>
    <n v="22.193548387096776"/>
    <n v="138.29032258064515"/>
    <n v="9.67741935483871"/>
  </r>
  <r>
    <n v="8792009665"/>
    <n v="29"/>
    <x v="0"/>
    <n v="1.1865517168209478"/>
    <s v="Beginner"/>
    <n v="53758"/>
    <n v="56907"/>
    <n v="4.0344827586206895"/>
    <n v="91.793103448275858"/>
    <n v="0.96551724137931039"/>
  </r>
  <r>
    <n v="8877689391"/>
    <n v="31"/>
    <x v="0"/>
    <n v="13.212903138129944"/>
    <s v="Pro"/>
    <n v="497241"/>
    <n v="106028"/>
    <n v="9.935483870967742"/>
    <n v="234.70967741935485"/>
    <n v="66.06451612903225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s v="Active"/>
    <n v="7.8096773855147834"/>
    <x v="0"/>
    <n v="375619"/>
    <n v="56309"/>
    <n v="19.161290322580644"/>
    <n v="219.93548387096774"/>
    <n v="38.70967741935484"/>
  </r>
  <r>
    <n v="1624580081"/>
    <n v="31"/>
    <s v="Active"/>
    <n v="3.9148387293661795"/>
    <x v="1"/>
    <n v="178061"/>
    <n v="45984"/>
    <n v="5.806451612903226"/>
    <n v="153.48387096774192"/>
    <n v="8.67741935483871"/>
  </r>
  <r>
    <n v="1644430081"/>
    <n v="30"/>
    <s v="Active"/>
    <n v="5.2953333536783873"/>
    <x v="1"/>
    <n v="218489"/>
    <n v="84339"/>
    <n v="21.366666666666667"/>
    <n v="178.46666666666667"/>
    <n v="9.5666666666666664"/>
  </r>
  <r>
    <n v="1844505072"/>
    <n v="31"/>
    <s v="Active"/>
    <n v="1.7061290368437778"/>
    <x v="1"/>
    <n v="79982"/>
    <n v="48778"/>
    <n v="1.2903225806451613"/>
    <n v="115.45161290322581"/>
    <n v="0.12903225806451613"/>
  </r>
  <r>
    <n v="1927972279"/>
    <n v="31"/>
    <s v="Active"/>
    <n v="0.63451612308140759"/>
    <x v="1"/>
    <n v="28400"/>
    <n v="67357"/>
    <n v="0.77419354838709675"/>
    <n v="38.58064516129032"/>
    <n v="1.3225806451612903"/>
  </r>
  <r>
    <n v="2022484408"/>
    <n v="31"/>
    <s v="Active"/>
    <n v="8.0841934911666371"/>
    <x v="0"/>
    <n v="352490"/>
    <n v="77809"/>
    <n v="19.35483870967742"/>
    <n v="257.45161290322579"/>
    <n v="36.29032258064516"/>
  </r>
  <r>
    <n v="2026352035"/>
    <n v="31"/>
    <s v="Active"/>
    <n v="3.4548387152533384"/>
    <x v="1"/>
    <n v="172573"/>
    <n v="47760"/>
    <n v="0.25806451612903225"/>
    <n v="256.64516129032256"/>
    <n v="9.6774193548387094E-2"/>
  </r>
  <r>
    <n v="2320127002"/>
    <n v="31"/>
    <s v="Active"/>
    <n v="3.1877419044894557"/>
    <x v="1"/>
    <n v="146223"/>
    <n v="53449"/>
    <n v="2.5806451612903225"/>
    <n v="198.19354838709677"/>
    <n v="1.3548387096774193"/>
  </r>
  <r>
    <n v="2347167796"/>
    <n v="18"/>
    <s v="Moderate"/>
    <n v="6.3555555359150011"/>
    <x v="2"/>
    <n v="171354"/>
    <n v="36782"/>
    <n v="20.555555555555557"/>
    <n v="252.5"/>
    <n v="13.5"/>
  </r>
  <r>
    <n v="2873212765"/>
    <n v="31"/>
    <s v="Active"/>
    <n v="5.1016128601566439"/>
    <x v="1"/>
    <n v="234229"/>
    <n v="59426"/>
    <n v="6.129032258064516"/>
    <n v="308"/>
    <n v="14.096774193548388"/>
  </r>
  <r>
    <n v="3372868164"/>
    <n v="20"/>
    <s v="Moderate"/>
    <n v="4.707000041007996"/>
    <x v="1"/>
    <n v="137233"/>
    <n v="38662"/>
    <n v="4.0999999999999996"/>
    <n v="327.9"/>
    <n v="9.15"/>
  </r>
  <r>
    <n v="3977333714"/>
    <n v="30"/>
    <s v="Active"/>
    <n v="7.5169999440511095"/>
    <x v="0"/>
    <n v="329537"/>
    <n v="45410"/>
    <n v="61.266666666666666"/>
    <n v="174.76666666666668"/>
    <n v="18.899999999999999"/>
  </r>
  <r>
    <n v="4020332650"/>
    <n v="31"/>
    <s v="Active"/>
    <n v="1.6261290389323431"/>
    <x v="1"/>
    <n v="70284"/>
    <n v="73960"/>
    <n v="5.354838709677419"/>
    <n v="76.935483870967744"/>
    <n v="5.193548387096774"/>
  </r>
  <r>
    <n v="4057192912"/>
    <n v="4"/>
    <s v="Light"/>
    <n v="2.8625000119209298"/>
    <x v="1"/>
    <n v="15352"/>
    <n v="7895"/>
    <n v="1.5"/>
    <n v="103"/>
    <n v="0.75"/>
  </r>
  <r>
    <n v="4319703577"/>
    <n v="31"/>
    <s v="Active"/>
    <n v="4.8922580470361057"/>
    <x v="1"/>
    <n v="225334"/>
    <n v="63168"/>
    <n v="12.32258064516129"/>
    <n v="228.7741935483871"/>
    <n v="3.5806451612903225"/>
  </r>
  <r>
    <n v="4388161847"/>
    <n v="31"/>
    <s v="Active"/>
    <n v="8.393225892897572"/>
    <x v="0"/>
    <n v="335232"/>
    <n v="95910"/>
    <n v="20.35483870967742"/>
    <n v="229.35483870967741"/>
    <n v="23.161290322580644"/>
  </r>
  <r>
    <n v="4445114986"/>
    <n v="31"/>
    <s v="Active"/>
    <n v="3.2458064402303388"/>
    <x v="1"/>
    <n v="148693"/>
    <n v="67772"/>
    <n v="1.7419354838709677"/>
    <n v="209.09677419354838"/>
    <n v="6.612903225806452"/>
  </r>
  <r>
    <n v="4558609924"/>
    <n v="31"/>
    <s v="Active"/>
    <n v="5.0806451766721663"/>
    <x v="1"/>
    <n v="238239"/>
    <n v="63031"/>
    <n v="13.709677419354838"/>
    <n v="284.96774193548384"/>
    <n v="10.387096774193548"/>
  </r>
  <r>
    <n v="4702921684"/>
    <n v="31"/>
    <s v="Active"/>
    <n v="6.9551612830931147"/>
    <x v="2"/>
    <n v="265734"/>
    <n v="91932"/>
    <n v="26.032258064516128"/>
    <n v="237.48387096774192"/>
    <n v="5.129032258064516"/>
  </r>
  <r>
    <n v="5553957443"/>
    <n v="31"/>
    <s v="Active"/>
    <n v="5.6396774495801596"/>
    <x v="2"/>
    <n v="266990"/>
    <n v="58146"/>
    <n v="13"/>
    <n v="206.19354838709677"/>
    <n v="23.419354838709676"/>
  </r>
  <r>
    <n v="5577150313"/>
    <n v="30"/>
    <s v="Active"/>
    <n v="6.2133333047231041"/>
    <x v="2"/>
    <n v="249133"/>
    <n v="100789"/>
    <n v="29.833333333333332"/>
    <n v="147.93333333333334"/>
    <n v="87.333333333333329"/>
  </r>
  <r>
    <n v="6117666160"/>
    <n v="28"/>
    <s v="Active"/>
    <n v="5.342142914022717"/>
    <x v="1"/>
    <n v="197308"/>
    <n v="63312"/>
    <n v="2.0357142857142856"/>
    <n v="288.35714285714283"/>
    <n v="1.5714285714285714"/>
  </r>
  <r>
    <n v="6290855005"/>
    <n v="29"/>
    <s v="Active"/>
    <n v="4.2724138046133104"/>
    <x v="1"/>
    <n v="163837"/>
    <n v="75389"/>
    <n v="3.7931034482758621"/>
    <n v="227.44827586206895"/>
    <n v="2.7586206896551726"/>
  </r>
  <r>
    <n v="6775888955"/>
    <n v="26"/>
    <s v="Active"/>
    <n v="1.8134615161241252"/>
    <x v="1"/>
    <n v="65512"/>
    <n v="55426"/>
    <n v="14.807692307692308"/>
    <n v="40.153846153846153"/>
    <n v="11"/>
  </r>
  <r>
    <n v="6962181067"/>
    <n v="31"/>
    <s v="Active"/>
    <n v="6.585806477454403"/>
    <x v="2"/>
    <n v="303639"/>
    <n v="61443"/>
    <n v="18.516129032258064"/>
    <n v="245.80645161290323"/>
    <n v="22.806451612903224"/>
  </r>
  <r>
    <n v="7007744171"/>
    <n v="26"/>
    <s v="Active"/>
    <n v="8.0153845915427571"/>
    <x v="0"/>
    <n v="294409"/>
    <n v="66144"/>
    <n v="16.26923076923077"/>
    <n v="280.73076923076923"/>
    <n v="31.03846153846154"/>
  </r>
  <r>
    <n v="7086361926"/>
    <n v="31"/>
    <s v="Active"/>
    <n v="6.3880645078156268"/>
    <x v="2"/>
    <n v="290525"/>
    <n v="79557"/>
    <n v="25.35483870967742"/>
    <n v="143.83870967741936"/>
    <n v="42.58064516129032"/>
  </r>
  <r>
    <n v="8053475328"/>
    <n v="31"/>
    <s v="Active"/>
    <n v="11.475161198646786"/>
    <x v="0"/>
    <n v="457662"/>
    <n v="91320"/>
    <n v="9.5806451612903221"/>
    <n v="150.96774193548387"/>
    <n v="85.161290322580641"/>
  </r>
  <r>
    <n v="8253242879"/>
    <n v="19"/>
    <s v="Moderate"/>
    <n v="4.6673684684853809"/>
    <x v="1"/>
    <n v="123161"/>
    <n v="33972"/>
    <n v="14.315789473684211"/>
    <n v="116.89473684210526"/>
    <n v="20.526315789473685"/>
  </r>
  <r>
    <n v="8378563200"/>
    <n v="31"/>
    <s v="Active"/>
    <n v="6.9135484618525318"/>
    <x v="2"/>
    <n v="270249"/>
    <n v="106534"/>
    <n v="10.258064516129032"/>
    <n v="156.09677419354838"/>
    <n v="58.677419354838712"/>
  </r>
  <r>
    <n v="8583815059"/>
    <n v="31"/>
    <s v="Active"/>
    <n v="5.6154838223611172"/>
    <x v="2"/>
    <n v="223154"/>
    <n v="84693"/>
    <n v="22.193548387096776"/>
    <n v="138.29032258064515"/>
    <n v="9.67741935483871"/>
  </r>
  <r>
    <n v="8792009665"/>
    <n v="29"/>
    <s v="Active"/>
    <n v="1.1865517168209478"/>
    <x v="1"/>
    <n v="53758"/>
    <n v="56907"/>
    <n v="4.0344827586206895"/>
    <n v="91.793103448275858"/>
    <n v="0.96551724137931039"/>
  </r>
  <r>
    <n v="8877689391"/>
    <n v="31"/>
    <s v="Active"/>
    <n v="13.212903138129944"/>
    <x v="0"/>
    <n v="497241"/>
    <n v="106028"/>
    <n v="9.935483870967742"/>
    <n v="234.70967741935485"/>
    <n v="66.06451612903225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4/13/2016"/>
    <n v="33"/>
    <n v="5.1033333160660481"/>
    <x v="0"/>
    <n v="237558"/>
    <n v="75459"/>
    <n v="349"/>
    <n v="103.65000003576276"/>
    <n v="43.780000474303968"/>
  </r>
  <r>
    <s v="4/14/2016"/>
    <n v="33"/>
    <n v="5.5993939624591302"/>
    <x v="1"/>
    <n v="255538"/>
    <n v="77761"/>
    <n v="409"/>
    <n v="117.76000019721688"/>
    <n v="49.820000205189039"/>
  </r>
  <r>
    <s v="4/15/2016"/>
    <n v="33"/>
    <n v="5.2878787770415796"/>
    <x v="0"/>
    <n v="248617"/>
    <n v="77721"/>
    <n v="326"/>
    <n v="124.32000005245213"/>
    <n v="34.840000037103856"/>
  </r>
  <r>
    <s v="4/16/2016"/>
    <n v="32"/>
    <n v="6.2915625174646248"/>
    <x v="1"/>
    <n v="277733"/>
    <n v="76574"/>
    <n v="484"/>
    <n v="110.41999999247494"/>
    <n v="63.799998939037373"/>
  </r>
  <r>
    <s v="4/17/2016"/>
    <n v="32"/>
    <n v="4.5406249602674507"/>
    <x v="2"/>
    <n v="205096"/>
    <n v="71391"/>
    <n v="379"/>
    <n v="90.310000089928494"/>
    <n v="36.649999469518661"/>
  </r>
  <r>
    <s v="4/18/2016"/>
    <n v="32"/>
    <n v="5.657812474993988"/>
    <x v="1"/>
    <n v="252703"/>
    <n v="74668"/>
    <n v="516"/>
    <n v="105.0000000819564"/>
    <n v="53.300000622868524"/>
  </r>
  <r>
    <s v="4/19/2016"/>
    <n v="32"/>
    <n v="5.8718749247491324"/>
    <x v="1"/>
    <n v="257557"/>
    <n v="75491"/>
    <n v="441"/>
    <n v="110.82999980449674"/>
    <n v="60.25999991968277"/>
  </r>
  <r>
    <s v="4/20/2016"/>
    <n v="32"/>
    <n v="5.9503125439514415"/>
    <x v="1"/>
    <n v="261215"/>
    <n v="76647"/>
    <n v="600"/>
    <n v="110.43000091053547"/>
    <n v="59.580000236630468"/>
  </r>
  <r>
    <s v="4/21/2016"/>
    <n v="32"/>
    <n v="6.030000067315993"/>
    <x v="1"/>
    <n v="263795"/>
    <n v="77500"/>
    <n v="478"/>
    <n v="101.18999940156937"/>
    <n v="61.530000586062634"/>
  </r>
  <r>
    <s v="4/22/2016"/>
    <n v="32"/>
    <n v="5.3278124725911784"/>
    <x v="0"/>
    <n v="238284"/>
    <n v="74485"/>
    <n v="424"/>
    <n v="102.0099987462163"/>
    <n v="51.549999400973284"/>
  </r>
  <r>
    <s v="4/23/2016"/>
    <n v="32"/>
    <n v="5.8412500396370906"/>
    <x v="1"/>
    <n v="267124"/>
    <n v="76709"/>
    <n v="481"/>
    <n v="130.38000106811521"/>
    <n v="37.059999465942347"/>
  </r>
  <r>
    <s v="4/24/2016"/>
    <n v="32"/>
    <n v="5.4675000272691285"/>
    <x v="0"/>
    <n v="236621"/>
    <n v="73326"/>
    <n v="439"/>
    <n v="98.540001094341292"/>
    <n v="56.540000628679927"/>
  </r>
  <r>
    <s v="4/25/2016"/>
    <n v="32"/>
    <n v="5.6328125181607911"/>
    <x v="1"/>
    <n v="253849"/>
    <n v="75186"/>
    <n v="364"/>
    <n v="108.60000036656857"/>
    <n v="57.069999739527702"/>
  </r>
  <r>
    <s v="4/26/2016"/>
    <n v="32"/>
    <n v="5.5346875265240651"/>
    <x v="1"/>
    <n v="250688"/>
    <n v="74604"/>
    <n v="564"/>
    <n v="111.17999947071074"/>
    <n v="42.599999792873859"/>
  </r>
  <r>
    <s v="4/27/2016"/>
    <n v="32"/>
    <n v="5.9153124988079089"/>
    <x v="1"/>
    <n v="258516"/>
    <n v="74514"/>
    <n v="345"/>
    <n v="108.61999940872192"/>
    <n v="63.869999498128848"/>
  </r>
  <r>
    <s v="4/28/2016"/>
    <n v="32"/>
    <n v="5.3615625165402907"/>
    <x v="0"/>
    <n v="242996"/>
    <n v="74114"/>
    <n v="378"/>
    <n v="115.65999968349935"/>
    <n v="40.709999918937704"/>
  </r>
  <r>
    <s v="4/29/2016"/>
    <n v="32"/>
    <n v="5.1812499882071306"/>
    <x v="0"/>
    <n v="234289"/>
    <n v="72722"/>
    <n v="448"/>
    <n v="113.56999936513601"/>
    <n v="34.349999830126755"/>
  </r>
  <r>
    <s v="4/30/2016"/>
    <n v="31"/>
    <n v="6.1006451037622274"/>
    <x v="1"/>
    <n v="258726"/>
    <n v="73592"/>
    <n v="513"/>
    <n v="116.94999980926512"/>
    <n v="49.479999601840944"/>
  </r>
  <r>
    <d v="2016-01-05T00:00:00"/>
    <n v="30"/>
    <n v="4.9749999940395355"/>
    <x v="2"/>
    <n v="206870"/>
    <n v="66913"/>
    <n v="471"/>
    <n v="79.599999725818662"/>
    <n v="50.260000362992244"/>
  </r>
  <r>
    <d v="2016-02-05T00:00:00"/>
    <n v="29"/>
    <n v="4.9672413643064184"/>
    <x v="2"/>
    <n v="204434"/>
    <n v="65988"/>
    <n v="382"/>
    <n v="93.000000268220901"/>
    <n v="28.299999780952941"/>
  </r>
  <r>
    <d v="2016-03-05T00:00:00"/>
    <n v="29"/>
    <n v="6.0944827448833614"/>
    <x v="1"/>
    <n v="248203"/>
    <n v="71163"/>
    <n v="430"/>
    <n v="104.67000062204896"/>
    <n v="44.930000420659788"/>
  </r>
  <r>
    <d v="2016-04-05T00:00:00"/>
    <n v="29"/>
    <n v="4.9403447919878456"/>
    <x v="2"/>
    <n v="196149"/>
    <n v="66211"/>
    <n v="323"/>
    <n v="87.940000355243669"/>
    <n v="39.279999792575794"/>
  </r>
  <r>
    <d v="2016-05-05T00:00:00"/>
    <n v="29"/>
    <n v="6.2165517437046933"/>
    <x v="1"/>
    <n v="253200"/>
    <n v="70037"/>
    <n v="448"/>
    <n v="106.55000019073488"/>
    <n v="44.68000035732986"/>
  </r>
  <r>
    <d v="2016-06-05T00:00:00"/>
    <n v="29"/>
    <n v="5.4572413758342639"/>
    <x v="0"/>
    <n v="217287"/>
    <n v="68877"/>
    <n v="328"/>
    <n v="99.729999808594599"/>
    <n v="44.689999967813471"/>
  </r>
  <r>
    <d v="2016-07-05T00:00:00"/>
    <n v="29"/>
    <n v="5.1244827714459618"/>
    <x v="0"/>
    <n v="207386"/>
    <n v="65141"/>
    <n v="407"/>
    <n v="90.779998958110781"/>
    <n v="37.469999566674232"/>
  </r>
  <r>
    <d v="2016-08-05T00:00:00"/>
    <n v="27"/>
    <n v="5.1399999812797281"/>
    <x v="0"/>
    <n v="190334"/>
    <n v="62193"/>
    <n v="469"/>
    <n v="81.520001173019409"/>
    <n v="36.709999978542335"/>
  </r>
  <r>
    <d v="2016-09-05T00:00:00"/>
    <n v="27"/>
    <n v="5.9629629585478066"/>
    <x v="1"/>
    <n v="222718"/>
    <n v="63063"/>
    <n v="418"/>
    <n v="96.969999194145188"/>
    <n v="45.810000896453822"/>
  </r>
  <r>
    <d v="2016-10-05T00:00:00"/>
    <n v="26"/>
    <n v="5.6661537530330515"/>
    <x v="1"/>
    <n v="206737"/>
    <n v="57963"/>
    <n v="485"/>
    <n v="88.389999538660064"/>
    <n v="37.160000123083591"/>
  </r>
  <r>
    <d v="2016-11-05T00:00:00"/>
    <n v="24"/>
    <n v="5.4945833086967468"/>
    <x v="0"/>
    <n v="180468"/>
    <n v="52562"/>
    <n v="348"/>
    <n v="77.810000360012054"/>
    <n v="38.51000005006788"/>
  </r>
  <r>
    <d v="2016-12-04T00:00:00"/>
    <n v="33"/>
    <n v="5.9827272485602991"/>
    <x v="1"/>
    <n v="271816"/>
    <n v="78893"/>
    <n v="259"/>
    <n v="112.52999970316887"/>
    <n v="60.270000249147451"/>
  </r>
  <r>
    <d v="2016-12-05T00:00:00"/>
    <n v="21"/>
    <n v="2.4433333211179296"/>
    <x v="2"/>
    <n v="73129"/>
    <n v="23925"/>
    <n v="45"/>
    <n v="41.460000196471839"/>
    <n v="7.6600000262260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1184D9-721F-49EC-A050-08F3FD4FA2AB}" name="PivotTable24" cacheId="5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12" firstHeaderRow="1" firstDataRow="1" firstDataCol="1"/>
  <pivotFields count="10">
    <pivotField dataField="1"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49" outline="0" showAll="0" defaultSubtotal="0">
      <items count="9">
        <item x="4"/>
        <item x="2"/>
        <item x="8"/>
        <item x="3"/>
        <item x="7"/>
        <item x="5"/>
        <item x="6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Distinct User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B4852-4DFE-438F-9914-D69B3CBE3A03}" name="PivotTable46" cacheId="7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4">
  <location ref="A3:B6" firstHeaderRow="1" firstDataRow="1" firstDataCol="1"/>
  <pivotFields count="10"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Sum of Lightly activ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54696-8566-4960-81A1-4D75FE122F9C}" name="PivotTable51" cacheId="8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6" firstHeaderRow="1" firstDataRow="1" firstDataCol="1"/>
  <pivotFields count="10"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>
      <x v="2"/>
    </i>
  </rowItems>
  <colItems count="1">
    <i/>
  </colItems>
  <dataFields count="1">
    <dataField name="Count of User activity" fld="2" subtotal="count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DDF44-D5BF-4A5D-8865-08FC02ADC426}" name="PivotTable56" cacheId="9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6" firstHeaderRow="1" firstDataRow="1" firstDataCol="1"/>
  <pivotFields count="10"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User type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6D409-3D0F-48CC-8D75-4F401059B126}" name="PivotTable67" cacheId="1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Sum of Total Distance in each day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ActivityDate" fld="1" subtotal="count" baseField="0" baseItem="0"/>
    <dataField name="Average of TotalDistance" fld="3" subtotal="average" baseField="0" baseItem="0"/>
    <dataField name="Sum of TotalSteps" fld="2" baseField="0" baseItem="0"/>
    <dataField name="Sum of Calories" fld="14" baseField="0" baseItem="0"/>
    <dataField name="Average of FairlyActiveMinutes" fld="11" subtotal="average" baseField="0" baseItem="0"/>
    <dataField name="Average of LightlyActiveMinutes" fld="12" subtotal="average" baseField="0" baseItem="0"/>
    <dataField name="Average of VeryActiveMinutes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35" firstHeaderRow="0" firstDataRow="1" firstDataCol="1"/>
  <pivotFields count="15">
    <pivotField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Id" fld="0" subtotal="count" baseField="1" baseItem="0"/>
    <dataField name="Average of TotalDistance" fld="3" subtotal="average" baseField="1" baseItem="0"/>
    <dataField name="Sum of TotalSteps" fld="2" baseField="0" baseItem="0"/>
    <dataField name="Sum of Calories" fld="14" baseField="0" baseItem="0"/>
    <dataField name="Sum of FairlyActiveMinutes" fld="11" baseField="1" baseItem="0"/>
    <dataField name="Sum of LightActiveDistance" fld="8" baseField="1" baseItem="0"/>
    <dataField name="Sum of VeryActiveDistance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J3:S36" totalsRowShown="0" headerRowDxfId="20">
  <autoFilter ref="J3:S36" xr:uid="{00000000-0009-0000-0100-000001000000}"/>
  <tableColumns count="10">
    <tableColumn id="1" xr3:uid="{00000000-0010-0000-0000-000001000000}" name="Distinct User id" dataDxfId="2"/>
    <tableColumn id="2" xr3:uid="{00000000-0010-0000-0000-000002000000}" name="No of days" dataDxfId="0"/>
    <tableColumn id="3" xr3:uid="{00000000-0010-0000-0000-000003000000}" name="User activity" dataDxfId="1">
      <calculatedColumnFormula>IF(K4&gt;20,"Active",IF(K4&lt;10,"Light","Moderate"))</calculatedColumnFormula>
    </tableColumn>
    <tableColumn id="4" xr3:uid="{00000000-0010-0000-0000-000004000000}" name="Mean distance" dataDxfId="19" dataCellStyle="Output"/>
    <tableColumn id="5" xr3:uid="{00000000-0010-0000-0000-000005000000}" name="User type" dataDxfId="18">
      <calculatedColumnFormula>IF(M4&gt;7,"Pro",IF(M4&lt;5.4,"Beginner","Intermediate"))</calculatedColumnFormula>
    </tableColumn>
    <tableColumn id="6" xr3:uid="{00000000-0010-0000-0000-000006000000}" name="Total steps" dataDxfId="17"/>
    <tableColumn id="7" xr3:uid="{00000000-0010-0000-0000-000007000000}" name="Total calories burned" dataDxfId="16"/>
    <tableColumn id="8" xr3:uid="{00000000-0010-0000-0000-000008000000}" name="Fairly active" dataDxfId="15"/>
    <tableColumn id="9" xr3:uid="{00000000-0010-0000-0000-000009000000}" name="Lightly active" dataDxfId="14"/>
    <tableColumn id="10" xr3:uid="{00000000-0010-0000-0000-00000A000000}" name="Very active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J3:R34" totalsRowShown="0" headerRowDxfId="12">
  <autoFilter ref="J3:R34" xr:uid="{00000000-0009-0000-0100-000002000000}"/>
  <tableColumns count="9">
    <tableColumn id="1" xr3:uid="{00000000-0010-0000-0100-000001000000}" name="Distinct date" dataDxfId="11"/>
    <tableColumn id="2" xr3:uid="{00000000-0010-0000-0100-000002000000}" name="Count of Id in each day" dataDxfId="10"/>
    <tableColumn id="3" xr3:uid="{00000000-0010-0000-0100-000003000000}" name="Total Distance in each day" dataDxfId="9"/>
    <tableColumn id="4" xr3:uid="{00000000-0010-0000-0100-000004000000}" name="Day Type" dataDxfId="8">
      <calculatedColumnFormula>IF(L4&gt;5.5,"Active day",IF(L4&lt;5,"Less active day","Moderate day"))</calculatedColumnFormula>
    </tableColumn>
    <tableColumn id="5" xr3:uid="{00000000-0010-0000-0100-000005000000}" name="Total Steps in each day" dataDxfId="7"/>
    <tableColumn id="6" xr3:uid="{00000000-0010-0000-0100-000006000000}" name="Calories burned in eachday" dataDxfId="6"/>
    <tableColumn id="7" xr3:uid="{00000000-0010-0000-0100-000007000000}" name="Fairlyactiveminutes  " dataDxfId="5"/>
    <tableColumn id="8" xr3:uid="{00000000-0010-0000-0100-000008000000}" name="LightActiveDistance" dataDxfId="4"/>
    <tableColumn id="9" xr3:uid="{00000000-0010-0000-0100-000009000000}" name="VeryActiveMinutes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225C-B47E-49F5-94B3-94B582A463E1}">
  <dimension ref="A3:B12"/>
  <sheetViews>
    <sheetView workbookViewId="0">
      <selection activeCell="K11" sqref="K11"/>
    </sheetView>
  </sheetViews>
  <sheetFormatPr defaultRowHeight="14.4" x14ac:dyDescent="0.3"/>
  <cols>
    <col min="1" max="1" width="12.21875" bestFit="1" customWidth="1"/>
    <col min="2" max="2" width="21.5546875" bestFit="1" customWidth="1"/>
  </cols>
  <sheetData>
    <row r="3" spans="1:2" x14ac:dyDescent="0.3">
      <c r="A3" s="2" t="s">
        <v>36</v>
      </c>
      <c r="B3" t="s">
        <v>86</v>
      </c>
    </row>
    <row r="4" spans="1:2" x14ac:dyDescent="0.3">
      <c r="A4" s="31">
        <v>4</v>
      </c>
      <c r="B4" s="4">
        <v>1</v>
      </c>
    </row>
    <row r="5" spans="1:2" x14ac:dyDescent="0.3">
      <c r="A5" s="31">
        <v>18</v>
      </c>
      <c r="B5" s="4">
        <v>1</v>
      </c>
    </row>
    <row r="6" spans="1:2" x14ac:dyDescent="0.3">
      <c r="A6" s="31">
        <v>19</v>
      </c>
      <c r="B6" s="4">
        <v>1</v>
      </c>
    </row>
    <row r="7" spans="1:2" x14ac:dyDescent="0.3">
      <c r="A7" s="31">
        <v>20</v>
      </c>
      <c r="B7" s="4">
        <v>1</v>
      </c>
    </row>
    <row r="8" spans="1:2" x14ac:dyDescent="0.3">
      <c r="A8" s="31">
        <v>26</v>
      </c>
      <c r="B8" s="4">
        <v>2</v>
      </c>
    </row>
    <row r="9" spans="1:2" x14ac:dyDescent="0.3">
      <c r="A9" s="31">
        <v>28</v>
      </c>
      <c r="B9" s="4">
        <v>1</v>
      </c>
    </row>
    <row r="10" spans="1:2" x14ac:dyDescent="0.3">
      <c r="A10" s="31">
        <v>29</v>
      </c>
      <c r="B10" s="4">
        <v>2</v>
      </c>
    </row>
    <row r="11" spans="1:2" x14ac:dyDescent="0.3">
      <c r="A11" s="31">
        <v>30</v>
      </c>
      <c r="B11" s="4">
        <v>3</v>
      </c>
    </row>
    <row r="12" spans="1:2" x14ac:dyDescent="0.3">
      <c r="A12" s="31">
        <v>31</v>
      </c>
      <c r="B12" s="4">
        <v>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E1723-2953-4C03-9E48-AFEC3E5D63AE}">
  <dimension ref="A3:B6"/>
  <sheetViews>
    <sheetView workbookViewId="0">
      <selection activeCell="C8" sqref="A3:C8"/>
    </sheetView>
  </sheetViews>
  <sheetFormatPr defaultRowHeight="14.4" x14ac:dyDescent="0.3"/>
  <cols>
    <col min="1" max="1" width="13.5546875" bestFit="1" customWidth="1"/>
    <col min="2" max="2" width="18.6640625" bestFit="1" customWidth="1"/>
  </cols>
  <sheetData>
    <row r="3" spans="1:2" x14ac:dyDescent="0.3">
      <c r="A3" s="2" t="s">
        <v>49</v>
      </c>
      <c r="B3" t="s">
        <v>90</v>
      </c>
    </row>
    <row r="4" spans="1:2" x14ac:dyDescent="0.3">
      <c r="A4" t="s">
        <v>83</v>
      </c>
      <c r="B4" s="4">
        <v>5519.9078687348992</v>
      </c>
    </row>
    <row r="5" spans="1:2" x14ac:dyDescent="0.3">
      <c r="A5" t="s">
        <v>84</v>
      </c>
      <c r="B5" s="4">
        <v>103</v>
      </c>
    </row>
    <row r="6" spans="1:2" x14ac:dyDescent="0.3">
      <c r="A6" t="s">
        <v>85</v>
      </c>
      <c r="B6" s="4">
        <v>697.29473684210529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B889-2D1B-48AC-89BE-0A748BDCF6BA}">
  <dimension ref="A3:B6"/>
  <sheetViews>
    <sheetView workbookViewId="0">
      <selection activeCell="A3" sqref="A3"/>
    </sheetView>
  </sheetViews>
  <sheetFormatPr defaultRowHeight="14.4" x14ac:dyDescent="0.3"/>
  <cols>
    <col min="1" max="1" width="13.5546875" bestFit="1" customWidth="1"/>
    <col min="2" max="2" width="19.33203125" bestFit="1" customWidth="1"/>
  </cols>
  <sheetData>
    <row r="3" spans="1:2" x14ac:dyDescent="0.3">
      <c r="A3" s="2" t="s">
        <v>49</v>
      </c>
      <c r="B3" t="s">
        <v>82</v>
      </c>
    </row>
    <row r="4" spans="1:2" x14ac:dyDescent="0.3">
      <c r="A4" t="s">
        <v>83</v>
      </c>
      <c r="B4" s="4">
        <v>29</v>
      </c>
    </row>
    <row r="5" spans="1:2" x14ac:dyDescent="0.3">
      <c r="A5" t="s">
        <v>84</v>
      </c>
      <c r="B5" s="4">
        <v>1</v>
      </c>
    </row>
    <row r="6" spans="1:2" x14ac:dyDescent="0.3">
      <c r="A6" t="s">
        <v>85</v>
      </c>
      <c r="B6" s="4">
        <v>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A93B-87A3-4BD1-9CBA-DCCFC93E2AE4}">
  <dimension ref="A3:B6"/>
  <sheetViews>
    <sheetView workbookViewId="0">
      <selection activeCell="A3" sqref="A3"/>
    </sheetView>
  </sheetViews>
  <sheetFormatPr defaultRowHeight="14.4" x14ac:dyDescent="0.3"/>
  <cols>
    <col min="1" max="1" width="11.5546875" bestFit="1" customWidth="1"/>
    <col min="2" max="2" width="16.88671875" bestFit="1" customWidth="1"/>
  </cols>
  <sheetData>
    <row r="3" spans="1:2" x14ac:dyDescent="0.3">
      <c r="A3" s="2" t="s">
        <v>51</v>
      </c>
      <c r="B3" t="s">
        <v>91</v>
      </c>
    </row>
    <row r="4" spans="1:2" x14ac:dyDescent="0.3">
      <c r="A4" t="s">
        <v>87</v>
      </c>
      <c r="B4" s="4">
        <v>18</v>
      </c>
    </row>
    <row r="5" spans="1:2" x14ac:dyDescent="0.3">
      <c r="A5" t="s">
        <v>88</v>
      </c>
      <c r="B5" s="4">
        <v>8</v>
      </c>
    </row>
    <row r="6" spans="1:2" x14ac:dyDescent="0.3">
      <c r="A6" t="s">
        <v>89</v>
      </c>
      <c r="B6" s="4">
        <v>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C5B6C-A106-4F56-81A2-C7CC1C83F90A}">
  <dimension ref="A3:B6"/>
  <sheetViews>
    <sheetView workbookViewId="0">
      <selection activeCell="A3" sqref="A3"/>
    </sheetView>
  </sheetViews>
  <sheetFormatPr defaultRowHeight="14.4" x14ac:dyDescent="0.3"/>
  <cols>
    <col min="1" max="1" width="13.21875" bestFit="1" customWidth="1"/>
    <col min="2" max="2" width="29.77734375" bestFit="1" customWidth="1"/>
  </cols>
  <sheetData>
    <row r="3" spans="1:2" x14ac:dyDescent="0.3">
      <c r="A3" s="2" t="s">
        <v>56</v>
      </c>
      <c r="B3" t="s">
        <v>92</v>
      </c>
    </row>
    <row r="4" spans="1:2" x14ac:dyDescent="0.3">
      <c r="A4" t="s">
        <v>93</v>
      </c>
      <c r="B4" s="4">
        <v>94.348542626555613</v>
      </c>
    </row>
    <row r="5" spans="1:2" x14ac:dyDescent="0.3">
      <c r="A5" t="s">
        <v>94</v>
      </c>
      <c r="B5" s="4">
        <v>21.866544431719181</v>
      </c>
    </row>
    <row r="6" spans="1:2" x14ac:dyDescent="0.3">
      <c r="A6" t="s">
        <v>95</v>
      </c>
      <c r="B6" s="4">
        <v>52.945644534972054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16B9-3FA3-443F-81D0-C87719407930}">
  <dimension ref="E5:U71"/>
  <sheetViews>
    <sheetView zoomScale="79" workbookViewId="0">
      <selection activeCell="X17" sqref="X17"/>
    </sheetView>
  </sheetViews>
  <sheetFormatPr defaultRowHeight="14.4" x14ac:dyDescent="0.3"/>
  <sheetData>
    <row r="5" spans="5:21" x14ac:dyDescent="0.3">
      <c r="E5" s="48"/>
      <c r="F5" s="47" t="s">
        <v>99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8"/>
    </row>
    <row r="6" spans="5:21" x14ac:dyDescent="0.3">
      <c r="E6" s="48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8"/>
    </row>
    <row r="7" spans="5:21" x14ac:dyDescent="0.3">
      <c r="E7" s="48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8"/>
    </row>
    <row r="8" spans="5:21" x14ac:dyDescent="0.3">
      <c r="E8" s="48"/>
      <c r="F8" s="49" t="s">
        <v>100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8"/>
    </row>
    <row r="9" spans="5:21" x14ac:dyDescent="0.3">
      <c r="E9" s="48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8"/>
    </row>
    <row r="10" spans="5:21" x14ac:dyDescent="0.3">
      <c r="E10" s="48"/>
      <c r="U10" s="48"/>
    </row>
    <row r="11" spans="5:21" x14ac:dyDescent="0.3">
      <c r="E11" s="48"/>
      <c r="U11" s="48"/>
    </row>
    <row r="12" spans="5:21" x14ac:dyDescent="0.3">
      <c r="E12" s="48"/>
      <c r="U12" s="48"/>
    </row>
    <row r="13" spans="5:21" x14ac:dyDescent="0.3">
      <c r="E13" s="48"/>
      <c r="U13" s="48"/>
    </row>
    <row r="14" spans="5:21" x14ac:dyDescent="0.3">
      <c r="E14" s="48"/>
      <c r="U14" s="48"/>
    </row>
    <row r="15" spans="5:21" x14ac:dyDescent="0.3">
      <c r="E15" s="48"/>
      <c r="U15" s="48"/>
    </row>
    <row r="16" spans="5:21" x14ac:dyDescent="0.3">
      <c r="E16" s="48"/>
      <c r="U16" s="48"/>
    </row>
    <row r="17" spans="5:21" x14ac:dyDescent="0.3">
      <c r="E17" s="48"/>
      <c r="U17" s="48"/>
    </row>
    <row r="18" spans="5:21" x14ac:dyDescent="0.3">
      <c r="E18" s="48"/>
      <c r="U18" s="48"/>
    </row>
    <row r="19" spans="5:21" x14ac:dyDescent="0.3">
      <c r="E19" s="48"/>
      <c r="U19" s="48"/>
    </row>
    <row r="20" spans="5:21" x14ac:dyDescent="0.3">
      <c r="E20" s="48"/>
      <c r="U20" s="48"/>
    </row>
    <row r="21" spans="5:21" x14ac:dyDescent="0.3">
      <c r="E21" s="48"/>
      <c r="U21" s="48"/>
    </row>
    <row r="22" spans="5:21" x14ac:dyDescent="0.3">
      <c r="E22" s="48"/>
      <c r="U22" s="48"/>
    </row>
    <row r="23" spans="5:21" x14ac:dyDescent="0.3">
      <c r="E23" s="48"/>
      <c r="U23" s="48"/>
    </row>
    <row r="24" spans="5:21" x14ac:dyDescent="0.3">
      <c r="E24" s="48"/>
      <c r="U24" s="48"/>
    </row>
    <row r="25" spans="5:21" x14ac:dyDescent="0.3"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5:21" x14ac:dyDescent="0.3">
      <c r="E26" s="48"/>
      <c r="U26" s="48"/>
    </row>
    <row r="27" spans="5:21" x14ac:dyDescent="0.3">
      <c r="E27" s="48"/>
      <c r="U27" s="48"/>
    </row>
    <row r="28" spans="5:21" x14ac:dyDescent="0.3">
      <c r="E28" s="48"/>
      <c r="U28" s="48"/>
    </row>
    <row r="29" spans="5:21" x14ac:dyDescent="0.3">
      <c r="E29" s="48"/>
      <c r="U29" s="48"/>
    </row>
    <row r="30" spans="5:21" x14ac:dyDescent="0.3">
      <c r="E30" s="48"/>
      <c r="U30" s="48"/>
    </row>
    <row r="31" spans="5:21" x14ac:dyDescent="0.3">
      <c r="E31" s="48"/>
      <c r="U31" s="48"/>
    </row>
    <row r="32" spans="5:21" x14ac:dyDescent="0.3">
      <c r="E32" s="48"/>
      <c r="U32" s="48"/>
    </row>
    <row r="33" spans="5:21" x14ac:dyDescent="0.3">
      <c r="E33" s="48"/>
      <c r="U33" s="48"/>
    </row>
    <row r="34" spans="5:21" x14ac:dyDescent="0.3">
      <c r="E34" s="48"/>
      <c r="U34" s="48"/>
    </row>
    <row r="35" spans="5:21" x14ac:dyDescent="0.3">
      <c r="E35" s="48"/>
      <c r="U35" s="48"/>
    </row>
    <row r="36" spans="5:21" x14ac:dyDescent="0.3">
      <c r="E36" s="48"/>
      <c r="U36" s="48"/>
    </row>
    <row r="37" spans="5:21" x14ac:dyDescent="0.3">
      <c r="E37" s="48"/>
      <c r="U37" s="48"/>
    </row>
    <row r="38" spans="5:21" x14ac:dyDescent="0.3">
      <c r="E38" s="48"/>
      <c r="U38" s="48"/>
    </row>
    <row r="39" spans="5:21" x14ac:dyDescent="0.3">
      <c r="E39" s="48"/>
      <c r="U39" s="48"/>
    </row>
    <row r="40" spans="5:21" x14ac:dyDescent="0.3">
      <c r="E40" s="48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8"/>
    </row>
    <row r="41" spans="5:21" x14ac:dyDescent="0.3">
      <c r="E41" s="48"/>
      <c r="U41" s="48"/>
    </row>
    <row r="42" spans="5:21" x14ac:dyDescent="0.3">
      <c r="E42" s="48"/>
      <c r="U42" s="48"/>
    </row>
    <row r="43" spans="5:21" x14ac:dyDescent="0.3">
      <c r="E43" s="48"/>
      <c r="U43" s="48"/>
    </row>
    <row r="44" spans="5:21" x14ac:dyDescent="0.3">
      <c r="E44" s="48"/>
      <c r="U44" s="48"/>
    </row>
    <row r="45" spans="5:21" x14ac:dyDescent="0.3">
      <c r="E45" s="48"/>
      <c r="U45" s="48"/>
    </row>
    <row r="46" spans="5:21" x14ac:dyDescent="0.3">
      <c r="E46" s="48"/>
      <c r="U46" s="48"/>
    </row>
    <row r="47" spans="5:21" x14ac:dyDescent="0.3">
      <c r="E47" s="48"/>
      <c r="U47" s="48"/>
    </row>
    <row r="48" spans="5:21" x14ac:dyDescent="0.3">
      <c r="E48" s="48"/>
      <c r="U48" s="48"/>
    </row>
    <row r="49" spans="5:21" x14ac:dyDescent="0.3">
      <c r="E49" s="48"/>
      <c r="U49" s="48"/>
    </row>
    <row r="50" spans="5:21" x14ac:dyDescent="0.3">
      <c r="E50" s="48"/>
      <c r="U50" s="48"/>
    </row>
    <row r="51" spans="5:21" x14ac:dyDescent="0.3">
      <c r="E51" s="48"/>
      <c r="U51" s="48"/>
    </row>
    <row r="52" spans="5:21" x14ac:dyDescent="0.3">
      <c r="E52" s="48"/>
      <c r="U52" s="48"/>
    </row>
    <row r="53" spans="5:21" x14ac:dyDescent="0.3">
      <c r="E53" s="48"/>
      <c r="U53" s="48"/>
    </row>
    <row r="54" spans="5:21" x14ac:dyDescent="0.3">
      <c r="E54" s="48"/>
      <c r="U54" s="48"/>
    </row>
    <row r="55" spans="5:21" x14ac:dyDescent="0.3">
      <c r="E55" s="48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48"/>
    </row>
    <row r="56" spans="5:21" x14ac:dyDescent="0.3">
      <c r="E56" s="48"/>
      <c r="U56" s="48"/>
    </row>
    <row r="57" spans="5:21" x14ac:dyDescent="0.3">
      <c r="E57" s="48"/>
      <c r="U57" s="48"/>
    </row>
    <row r="58" spans="5:21" x14ac:dyDescent="0.3">
      <c r="E58" s="48"/>
      <c r="U58" s="48"/>
    </row>
    <row r="59" spans="5:21" x14ac:dyDescent="0.3">
      <c r="E59" s="48"/>
      <c r="U59" s="48"/>
    </row>
    <row r="60" spans="5:21" x14ac:dyDescent="0.3">
      <c r="E60" s="48"/>
      <c r="U60" s="48"/>
    </row>
    <row r="61" spans="5:21" x14ac:dyDescent="0.3">
      <c r="E61" s="48"/>
      <c r="U61" s="48"/>
    </row>
    <row r="62" spans="5:21" x14ac:dyDescent="0.3">
      <c r="E62" s="48"/>
      <c r="U62" s="48"/>
    </row>
    <row r="63" spans="5:21" x14ac:dyDescent="0.3">
      <c r="E63" s="48"/>
      <c r="U63" s="48"/>
    </row>
    <row r="64" spans="5:21" x14ac:dyDescent="0.3">
      <c r="E64" s="48"/>
      <c r="U64" s="48"/>
    </row>
    <row r="65" spans="5:21" x14ac:dyDescent="0.3">
      <c r="E65" s="48"/>
      <c r="U65" s="48"/>
    </row>
    <row r="66" spans="5:21" x14ac:dyDescent="0.3">
      <c r="E66" s="48"/>
      <c r="U66" s="48"/>
    </row>
    <row r="67" spans="5:21" x14ac:dyDescent="0.3">
      <c r="E67" s="48"/>
      <c r="U67" s="48"/>
    </row>
    <row r="68" spans="5:21" x14ac:dyDescent="0.3">
      <c r="E68" s="48"/>
      <c r="U68" s="48"/>
    </row>
    <row r="69" spans="5:21" x14ac:dyDescent="0.3">
      <c r="E69" s="48"/>
      <c r="U69" s="48"/>
    </row>
    <row r="70" spans="5:21" x14ac:dyDescent="0.3">
      <c r="E70" s="48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48"/>
    </row>
    <row r="71" spans="5:21" x14ac:dyDescent="0.3"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</row>
  </sheetData>
  <mergeCells count="6">
    <mergeCell ref="F5:T7"/>
    <mergeCell ref="F25:T25"/>
    <mergeCell ref="U5:U70"/>
    <mergeCell ref="E5:E70"/>
    <mergeCell ref="E71:U71"/>
    <mergeCell ref="F8:T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43"/>
  <sheetViews>
    <sheetView tabSelected="1" topLeftCell="B1" zoomScale="85" zoomScaleNormal="85" workbookViewId="0">
      <selection activeCell="V18" sqref="V18:W21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22.21875" bestFit="1" customWidth="1"/>
    <col min="4" max="4" width="16.33203125" bestFit="1" customWidth="1"/>
    <col min="5" max="5" width="14.109375" bestFit="1" customWidth="1"/>
    <col min="6" max="6" width="27.5546875" bestFit="1" customWidth="1"/>
    <col min="7" max="7" width="28.6640625" bestFit="1" customWidth="1"/>
    <col min="8" max="8" width="27" bestFit="1" customWidth="1"/>
    <col min="9" max="9" width="11.5546875" bestFit="1" customWidth="1"/>
    <col min="10" max="10" width="21.109375" bestFit="1" customWidth="1"/>
    <col min="11" max="11" width="13" bestFit="1" customWidth="1"/>
    <col min="12" max="12" width="14.6640625" bestFit="1" customWidth="1"/>
    <col min="13" max="13" width="18.33203125" bestFit="1" customWidth="1"/>
    <col min="14" max="14" width="12.5546875" bestFit="1" customWidth="1"/>
    <col min="15" max="15" width="13.21875" bestFit="1" customWidth="1"/>
    <col min="16" max="16" width="22.77734375" bestFit="1" customWidth="1"/>
    <col min="17" max="17" width="14.21875" bestFit="1" customWidth="1"/>
    <col min="18" max="18" width="15.44140625" bestFit="1" customWidth="1"/>
    <col min="19" max="19" width="13.44140625" bestFit="1" customWidth="1"/>
    <col min="22" max="22" width="11.77734375" bestFit="1" customWidth="1"/>
  </cols>
  <sheetData>
    <row r="3" spans="1:23" x14ac:dyDescent="0.3">
      <c r="A3" s="2" t="s">
        <v>33</v>
      </c>
      <c r="B3" t="s">
        <v>35</v>
      </c>
      <c r="C3" t="s">
        <v>37</v>
      </c>
      <c r="D3" t="s">
        <v>38</v>
      </c>
      <c r="E3" t="s">
        <v>40</v>
      </c>
      <c r="F3" t="s">
        <v>43</v>
      </c>
      <c r="G3" t="s">
        <v>44</v>
      </c>
      <c r="H3" t="s">
        <v>45</v>
      </c>
      <c r="J3" s="29" t="s">
        <v>67</v>
      </c>
      <c r="K3" s="29" t="s">
        <v>36</v>
      </c>
      <c r="L3" s="5" t="s">
        <v>49</v>
      </c>
      <c r="M3" s="5" t="s">
        <v>50</v>
      </c>
      <c r="N3" s="5" t="s">
        <v>51</v>
      </c>
      <c r="O3" s="5" t="s">
        <v>39</v>
      </c>
      <c r="P3" s="5" t="s">
        <v>41</v>
      </c>
      <c r="Q3" s="5" t="s">
        <v>46</v>
      </c>
      <c r="R3" s="5" t="s">
        <v>47</v>
      </c>
      <c r="S3" s="5" t="s">
        <v>48</v>
      </c>
    </row>
    <row r="4" spans="1:23" x14ac:dyDescent="0.3">
      <c r="A4" s="3">
        <v>1503960366</v>
      </c>
      <c r="B4" s="4">
        <v>31</v>
      </c>
      <c r="C4" s="4">
        <v>7.8096773855147834</v>
      </c>
      <c r="D4" s="4">
        <v>375619</v>
      </c>
      <c r="E4" s="4">
        <v>56309</v>
      </c>
      <c r="F4" s="4">
        <v>19.161290322580644</v>
      </c>
      <c r="G4" s="4">
        <v>219.93548387096774</v>
      </c>
      <c r="H4" s="4">
        <v>38.70967741935484</v>
      </c>
      <c r="J4" s="30">
        <v>1503960366</v>
      </c>
      <c r="K4" s="31">
        <v>31</v>
      </c>
      <c r="L4" s="5" t="str">
        <f>IF(K4&gt;20,"Active",IF(K4&lt;10,"Light","Moderate"))</f>
        <v>Active</v>
      </c>
      <c r="M4" s="7">
        <v>7.8096773855147834</v>
      </c>
      <c r="N4" s="5" t="str">
        <f>IF(M4&gt;7,"Pro",IF(M4&lt;5.4,"Beginner","Intermediate"))</f>
        <v>Pro</v>
      </c>
      <c r="O4" s="4">
        <v>375619</v>
      </c>
      <c r="P4" s="4">
        <v>56309</v>
      </c>
      <c r="Q4" s="4">
        <v>19.161290322580644</v>
      </c>
      <c r="R4" s="4">
        <v>219.93548387096774</v>
      </c>
      <c r="S4" s="4">
        <v>38.70967741935484</v>
      </c>
    </row>
    <row r="5" spans="1:23" x14ac:dyDescent="0.3">
      <c r="A5" s="3">
        <v>1624580081</v>
      </c>
      <c r="B5" s="4">
        <v>31</v>
      </c>
      <c r="C5" s="4">
        <v>3.9148387293661795</v>
      </c>
      <c r="D5" s="4">
        <v>178061</v>
      </c>
      <c r="E5" s="4">
        <v>45984</v>
      </c>
      <c r="F5" s="4">
        <v>5.806451612903226</v>
      </c>
      <c r="G5" s="4">
        <v>153.48387096774192</v>
      </c>
      <c r="H5" s="4">
        <v>8.67741935483871</v>
      </c>
      <c r="J5" s="30">
        <v>1624580081</v>
      </c>
      <c r="K5" s="31">
        <v>31</v>
      </c>
      <c r="L5" s="5" t="str">
        <f t="shared" ref="L5:L36" si="0">IF(K5&gt;20,"Active",IF(K5&lt;10,"Light","Moderate"))</f>
        <v>Active</v>
      </c>
      <c r="M5" s="7">
        <v>3.9148387293661795</v>
      </c>
      <c r="N5" s="5" t="str">
        <f t="shared" ref="N5:N36" si="1">IF(M5&gt;7,"Pro",IF(M5&lt;5.4,"Beginner","Intermediate"))</f>
        <v>Beginner</v>
      </c>
      <c r="O5" s="4">
        <v>178061</v>
      </c>
      <c r="P5" s="4">
        <v>45984</v>
      </c>
      <c r="Q5" s="4">
        <v>5.806451612903226</v>
      </c>
      <c r="R5" s="4">
        <v>153.48387096774192</v>
      </c>
      <c r="S5" s="4">
        <v>8.67741935483871</v>
      </c>
      <c r="T5" s="4"/>
      <c r="V5" s="4"/>
      <c r="W5" s="4"/>
    </row>
    <row r="6" spans="1:23" x14ac:dyDescent="0.3">
      <c r="A6" s="3">
        <v>1644430081</v>
      </c>
      <c r="B6" s="4">
        <v>30</v>
      </c>
      <c r="C6" s="4">
        <v>5.2953333536783873</v>
      </c>
      <c r="D6" s="4">
        <v>218489</v>
      </c>
      <c r="E6" s="4">
        <v>84339</v>
      </c>
      <c r="F6" s="4">
        <v>21.366666666666667</v>
      </c>
      <c r="G6" s="4">
        <v>178.46666666666667</v>
      </c>
      <c r="H6" s="4">
        <v>9.5666666666666664</v>
      </c>
      <c r="J6" s="30">
        <v>1644430081</v>
      </c>
      <c r="K6" s="31">
        <v>30</v>
      </c>
      <c r="L6" s="5" t="str">
        <f t="shared" si="0"/>
        <v>Active</v>
      </c>
      <c r="M6" s="7">
        <v>5.2953333536783873</v>
      </c>
      <c r="N6" s="5" t="str">
        <f t="shared" si="1"/>
        <v>Beginner</v>
      </c>
      <c r="O6" s="4">
        <v>218489</v>
      </c>
      <c r="P6" s="4">
        <v>84339</v>
      </c>
      <c r="Q6" s="4">
        <v>21.366666666666667</v>
      </c>
      <c r="R6" s="4">
        <v>178.46666666666667</v>
      </c>
      <c r="S6" s="4">
        <v>9.5666666666666664</v>
      </c>
      <c r="T6" s="4"/>
      <c r="V6" s="4"/>
      <c r="W6" s="4"/>
    </row>
    <row r="7" spans="1:23" x14ac:dyDescent="0.3">
      <c r="A7" s="3">
        <v>1844505072</v>
      </c>
      <c r="B7" s="4">
        <v>31</v>
      </c>
      <c r="C7" s="4">
        <v>1.7061290368437778</v>
      </c>
      <c r="D7" s="4">
        <v>79982</v>
      </c>
      <c r="E7" s="4">
        <v>48778</v>
      </c>
      <c r="F7" s="4">
        <v>1.2903225806451613</v>
      </c>
      <c r="G7" s="4">
        <v>115.45161290322581</v>
      </c>
      <c r="H7" s="4">
        <v>0.12903225806451613</v>
      </c>
      <c r="J7" s="30">
        <v>1844505072</v>
      </c>
      <c r="K7" s="31">
        <v>31</v>
      </c>
      <c r="L7" s="5" t="str">
        <f t="shared" si="0"/>
        <v>Active</v>
      </c>
      <c r="M7" s="7">
        <v>1.7061290368437778</v>
      </c>
      <c r="N7" s="5" t="str">
        <f t="shared" si="1"/>
        <v>Beginner</v>
      </c>
      <c r="O7" s="4">
        <v>79982</v>
      </c>
      <c r="P7" s="4">
        <v>48778</v>
      </c>
      <c r="Q7" s="4">
        <v>1.2903225806451613</v>
      </c>
      <c r="R7" s="4">
        <v>115.45161290322581</v>
      </c>
      <c r="S7" s="4">
        <v>0.12903225806451613</v>
      </c>
      <c r="T7" s="4"/>
      <c r="V7" s="4"/>
      <c r="W7" s="4"/>
    </row>
    <row r="8" spans="1:23" x14ac:dyDescent="0.3">
      <c r="A8" s="3">
        <v>1927972279</v>
      </c>
      <c r="B8" s="4">
        <v>31</v>
      </c>
      <c r="C8" s="4">
        <v>0.63451612308140759</v>
      </c>
      <c r="D8" s="4">
        <v>28400</v>
      </c>
      <c r="E8" s="4">
        <v>67357</v>
      </c>
      <c r="F8" s="4">
        <v>0.77419354838709675</v>
      </c>
      <c r="G8" s="4">
        <v>38.58064516129032</v>
      </c>
      <c r="H8" s="4">
        <v>1.3225806451612903</v>
      </c>
      <c r="J8" s="30">
        <v>1927972279</v>
      </c>
      <c r="K8" s="31">
        <v>31</v>
      </c>
      <c r="L8" s="5" t="str">
        <f t="shared" si="0"/>
        <v>Active</v>
      </c>
      <c r="M8" s="7">
        <v>0.63451612308140759</v>
      </c>
      <c r="N8" s="5" t="str">
        <f t="shared" si="1"/>
        <v>Beginner</v>
      </c>
      <c r="O8" s="4">
        <v>28400</v>
      </c>
      <c r="P8" s="4">
        <v>67357</v>
      </c>
      <c r="Q8" s="4">
        <v>0.77419354838709675</v>
      </c>
      <c r="R8" s="4">
        <v>38.58064516129032</v>
      </c>
      <c r="S8" s="4">
        <v>1.3225806451612903</v>
      </c>
      <c r="T8" s="4"/>
      <c r="V8" s="4"/>
      <c r="W8" s="4"/>
    </row>
    <row r="9" spans="1:23" x14ac:dyDescent="0.3">
      <c r="A9" s="3">
        <v>2022484408</v>
      </c>
      <c r="B9" s="4">
        <v>31</v>
      </c>
      <c r="C9" s="4">
        <v>8.0841934911666371</v>
      </c>
      <c r="D9" s="4">
        <v>352490</v>
      </c>
      <c r="E9" s="4">
        <v>77809</v>
      </c>
      <c r="F9" s="4">
        <v>19.35483870967742</v>
      </c>
      <c r="G9" s="4">
        <v>257.45161290322579</v>
      </c>
      <c r="H9" s="4">
        <v>36.29032258064516</v>
      </c>
      <c r="J9" s="30">
        <v>2022484408</v>
      </c>
      <c r="K9" s="31">
        <v>31</v>
      </c>
      <c r="L9" s="5" t="str">
        <f t="shared" si="0"/>
        <v>Active</v>
      </c>
      <c r="M9" s="7">
        <v>8.0841934911666371</v>
      </c>
      <c r="N9" s="5" t="str">
        <f t="shared" si="1"/>
        <v>Pro</v>
      </c>
      <c r="O9" s="4">
        <v>352490</v>
      </c>
      <c r="P9" s="4">
        <v>77809</v>
      </c>
      <c r="Q9" s="4">
        <v>19.35483870967742</v>
      </c>
      <c r="R9" s="4">
        <v>257.45161290322579</v>
      </c>
      <c r="S9" s="4">
        <v>36.29032258064516</v>
      </c>
      <c r="T9" s="4"/>
      <c r="V9" s="4"/>
      <c r="W9" s="4"/>
    </row>
    <row r="10" spans="1:23" x14ac:dyDescent="0.3">
      <c r="A10" s="3">
        <v>2026352035</v>
      </c>
      <c r="B10" s="4">
        <v>31</v>
      </c>
      <c r="C10" s="4">
        <v>3.4548387152533384</v>
      </c>
      <c r="D10" s="4">
        <v>172573</v>
      </c>
      <c r="E10" s="4">
        <v>47760</v>
      </c>
      <c r="F10" s="4">
        <v>0.25806451612903225</v>
      </c>
      <c r="G10" s="4">
        <v>256.64516129032256</v>
      </c>
      <c r="H10" s="4">
        <v>9.6774193548387094E-2</v>
      </c>
      <c r="J10" s="30">
        <v>2026352035</v>
      </c>
      <c r="K10" s="31">
        <v>31</v>
      </c>
      <c r="L10" s="5" t="str">
        <f t="shared" si="0"/>
        <v>Active</v>
      </c>
      <c r="M10" s="7">
        <v>3.4548387152533384</v>
      </c>
      <c r="N10" s="5" t="str">
        <f t="shared" si="1"/>
        <v>Beginner</v>
      </c>
      <c r="O10" s="4">
        <v>172573</v>
      </c>
      <c r="P10" s="4">
        <v>47760</v>
      </c>
      <c r="Q10" s="4">
        <v>0.25806451612903225</v>
      </c>
      <c r="R10" s="4">
        <v>256.64516129032256</v>
      </c>
      <c r="S10" s="4">
        <v>9.6774193548387094E-2</v>
      </c>
      <c r="T10" s="4"/>
      <c r="V10" s="4"/>
      <c r="W10" s="4"/>
    </row>
    <row r="11" spans="1:23" x14ac:dyDescent="0.3">
      <c r="A11" s="3">
        <v>2320127002</v>
      </c>
      <c r="B11" s="4">
        <v>31</v>
      </c>
      <c r="C11" s="4">
        <v>3.1877419044894557</v>
      </c>
      <c r="D11" s="4">
        <v>146223</v>
      </c>
      <c r="E11" s="4">
        <v>53449</v>
      </c>
      <c r="F11" s="4">
        <v>2.5806451612903225</v>
      </c>
      <c r="G11" s="4">
        <v>198.19354838709677</v>
      </c>
      <c r="H11" s="4">
        <v>1.3548387096774193</v>
      </c>
      <c r="J11" s="30">
        <v>2320127002</v>
      </c>
      <c r="K11" s="31">
        <v>31</v>
      </c>
      <c r="L11" s="5" t="str">
        <f t="shared" si="0"/>
        <v>Active</v>
      </c>
      <c r="M11" s="7">
        <v>3.1877419044894557</v>
      </c>
      <c r="N11" s="5" t="str">
        <f t="shared" si="1"/>
        <v>Beginner</v>
      </c>
      <c r="O11" s="4">
        <v>146223</v>
      </c>
      <c r="P11" s="4">
        <v>53449</v>
      </c>
      <c r="Q11" s="4">
        <v>2.5806451612903225</v>
      </c>
      <c r="R11" s="4">
        <v>198.19354838709677</v>
      </c>
      <c r="S11" s="4">
        <v>1.3548387096774193</v>
      </c>
      <c r="T11" s="4"/>
      <c r="V11" s="36" t="s">
        <v>96</v>
      </c>
      <c r="W11" s="36"/>
    </row>
    <row r="12" spans="1:23" x14ac:dyDescent="0.3">
      <c r="A12" s="3">
        <v>2347167796</v>
      </c>
      <c r="B12" s="4">
        <v>18</v>
      </c>
      <c r="C12" s="4">
        <v>6.3555555359150011</v>
      </c>
      <c r="D12" s="4">
        <v>171354</v>
      </c>
      <c r="E12" s="4">
        <v>36782</v>
      </c>
      <c r="F12" s="4">
        <v>20.555555555555557</v>
      </c>
      <c r="G12" s="4">
        <v>252.5</v>
      </c>
      <c r="H12" s="4">
        <v>13.5</v>
      </c>
      <c r="J12" s="30">
        <v>2347167796</v>
      </c>
      <c r="K12" s="31">
        <v>18</v>
      </c>
      <c r="L12" s="5" t="str">
        <f t="shared" si="0"/>
        <v>Moderate</v>
      </c>
      <c r="M12" s="7">
        <v>6.3555555359150011</v>
      </c>
      <c r="N12" s="5" t="str">
        <f t="shared" si="1"/>
        <v>Intermediate</v>
      </c>
      <c r="O12" s="4">
        <v>171354</v>
      </c>
      <c r="P12" s="4">
        <v>36782</v>
      </c>
      <c r="Q12" s="4">
        <v>20.555555555555557</v>
      </c>
      <c r="R12" s="4">
        <v>252.5</v>
      </c>
      <c r="S12" s="4">
        <v>13.5</v>
      </c>
      <c r="T12" s="4"/>
      <c r="V12" s="33" t="s">
        <v>83</v>
      </c>
      <c r="W12" s="32">
        <f>COUNTIF(Table1[User activity],V12)</f>
        <v>29</v>
      </c>
    </row>
    <row r="13" spans="1:23" x14ac:dyDescent="0.3">
      <c r="A13" s="3">
        <v>2873212765</v>
      </c>
      <c r="B13" s="4">
        <v>31</v>
      </c>
      <c r="C13" s="4">
        <v>5.1016128601566439</v>
      </c>
      <c r="D13" s="4">
        <v>234229</v>
      </c>
      <c r="E13" s="4">
        <v>59426</v>
      </c>
      <c r="F13" s="4">
        <v>6.129032258064516</v>
      </c>
      <c r="G13" s="4">
        <v>308</v>
      </c>
      <c r="H13" s="4">
        <v>14.096774193548388</v>
      </c>
      <c r="J13" s="30">
        <v>2873212765</v>
      </c>
      <c r="K13" s="31">
        <v>31</v>
      </c>
      <c r="L13" s="5" t="str">
        <f t="shared" si="0"/>
        <v>Active</v>
      </c>
      <c r="M13" s="7">
        <v>5.1016128601566439</v>
      </c>
      <c r="N13" s="5" t="str">
        <f t="shared" si="1"/>
        <v>Beginner</v>
      </c>
      <c r="O13" s="4">
        <v>234229</v>
      </c>
      <c r="P13" s="4">
        <v>59426</v>
      </c>
      <c r="Q13" s="4">
        <v>6.129032258064516</v>
      </c>
      <c r="R13" s="4">
        <v>308</v>
      </c>
      <c r="S13" s="4">
        <v>14.096774193548388</v>
      </c>
      <c r="T13" s="4"/>
      <c r="V13" s="34" t="s">
        <v>85</v>
      </c>
      <c r="W13" s="32">
        <f>COUNTIF(Table1[User activity],V13)</f>
        <v>3</v>
      </c>
    </row>
    <row r="14" spans="1:23" x14ac:dyDescent="0.3">
      <c r="A14" s="3">
        <v>3372868164</v>
      </c>
      <c r="B14" s="4">
        <v>20</v>
      </c>
      <c r="C14" s="4">
        <v>4.707000041007996</v>
      </c>
      <c r="D14" s="4">
        <v>137233</v>
      </c>
      <c r="E14" s="4">
        <v>38662</v>
      </c>
      <c r="F14" s="4">
        <v>4.0999999999999996</v>
      </c>
      <c r="G14" s="4">
        <v>327.9</v>
      </c>
      <c r="H14" s="4">
        <v>9.15</v>
      </c>
      <c r="J14" s="30">
        <v>3372868164</v>
      </c>
      <c r="K14" s="31">
        <v>20</v>
      </c>
      <c r="L14" s="5" t="str">
        <f t="shared" si="0"/>
        <v>Moderate</v>
      </c>
      <c r="M14" s="7">
        <v>4.707000041007996</v>
      </c>
      <c r="N14" s="5" t="str">
        <f t="shared" si="1"/>
        <v>Beginner</v>
      </c>
      <c r="O14" s="4">
        <v>137233</v>
      </c>
      <c r="P14" s="4">
        <v>38662</v>
      </c>
      <c r="Q14" s="4">
        <v>4.0999999999999996</v>
      </c>
      <c r="R14" s="4">
        <v>327.9</v>
      </c>
      <c r="S14" s="4">
        <v>9.15</v>
      </c>
      <c r="T14" s="4"/>
      <c r="V14" s="35" t="s">
        <v>84</v>
      </c>
      <c r="W14" s="32">
        <f>COUNTIF(Table1[User activity],V14)</f>
        <v>1</v>
      </c>
    </row>
    <row r="15" spans="1:23" x14ac:dyDescent="0.3">
      <c r="A15" s="3">
        <v>3977333714</v>
      </c>
      <c r="B15" s="4">
        <v>30</v>
      </c>
      <c r="C15" s="4">
        <v>7.5169999440511095</v>
      </c>
      <c r="D15" s="4">
        <v>329537</v>
      </c>
      <c r="E15" s="4">
        <v>45410</v>
      </c>
      <c r="F15" s="4">
        <v>61.266666666666666</v>
      </c>
      <c r="G15" s="4">
        <v>174.76666666666668</v>
      </c>
      <c r="H15" s="4">
        <v>18.899999999999999</v>
      </c>
      <c r="J15" s="30">
        <v>3977333714</v>
      </c>
      <c r="K15" s="31">
        <v>30</v>
      </c>
      <c r="L15" s="5" t="str">
        <f t="shared" si="0"/>
        <v>Active</v>
      </c>
      <c r="M15" s="7">
        <v>7.5169999440511095</v>
      </c>
      <c r="N15" s="5" t="str">
        <f t="shared" si="1"/>
        <v>Pro</v>
      </c>
      <c r="O15" s="4">
        <v>329537</v>
      </c>
      <c r="P15" s="4">
        <v>45410</v>
      </c>
      <c r="Q15" s="4">
        <v>61.266666666666666</v>
      </c>
      <c r="R15" s="4">
        <v>174.76666666666668</v>
      </c>
      <c r="S15" s="4">
        <v>18.899999999999999</v>
      </c>
      <c r="T15" s="4"/>
      <c r="V15" s="4"/>
      <c r="W15" s="4"/>
    </row>
    <row r="16" spans="1:23" x14ac:dyDescent="0.3">
      <c r="A16" s="3">
        <v>4020332650</v>
      </c>
      <c r="B16" s="4">
        <v>31</v>
      </c>
      <c r="C16" s="4">
        <v>1.6261290389323431</v>
      </c>
      <c r="D16" s="4">
        <v>70284</v>
      </c>
      <c r="E16" s="4">
        <v>73960</v>
      </c>
      <c r="F16" s="4">
        <v>5.354838709677419</v>
      </c>
      <c r="G16" s="4">
        <v>76.935483870967744</v>
      </c>
      <c r="H16" s="4">
        <v>5.193548387096774</v>
      </c>
      <c r="J16" s="30">
        <v>4020332650</v>
      </c>
      <c r="K16" s="31">
        <v>31</v>
      </c>
      <c r="L16" s="5" t="str">
        <f t="shared" si="0"/>
        <v>Active</v>
      </c>
      <c r="M16" s="7">
        <v>1.6261290389323431</v>
      </c>
      <c r="N16" s="5" t="str">
        <f t="shared" si="1"/>
        <v>Beginner</v>
      </c>
      <c r="O16" s="4">
        <v>70284</v>
      </c>
      <c r="P16" s="4">
        <v>73960</v>
      </c>
      <c r="Q16" s="4">
        <v>5.354838709677419</v>
      </c>
      <c r="R16" s="4">
        <v>76.935483870967744</v>
      </c>
      <c r="S16" s="4">
        <v>5.193548387096774</v>
      </c>
      <c r="T16" s="4"/>
      <c r="V16" s="4"/>
      <c r="W16" s="4"/>
    </row>
    <row r="17" spans="1:23" x14ac:dyDescent="0.3">
      <c r="A17" s="3">
        <v>4057192912</v>
      </c>
      <c r="B17" s="4">
        <v>4</v>
      </c>
      <c r="C17" s="4">
        <v>2.8625000119209298</v>
      </c>
      <c r="D17" s="4">
        <v>15352</v>
      </c>
      <c r="E17" s="4">
        <v>7895</v>
      </c>
      <c r="F17" s="4">
        <v>1.5</v>
      </c>
      <c r="G17" s="4">
        <v>103</v>
      </c>
      <c r="H17" s="4">
        <v>0.75</v>
      </c>
      <c r="J17" s="30">
        <v>4057192912</v>
      </c>
      <c r="K17" s="31">
        <v>4</v>
      </c>
      <c r="L17" s="18" t="str">
        <f t="shared" si="0"/>
        <v>Light</v>
      </c>
      <c r="M17" s="7">
        <v>2.8625000119209298</v>
      </c>
      <c r="N17" s="5" t="str">
        <f t="shared" si="1"/>
        <v>Beginner</v>
      </c>
      <c r="O17" s="4">
        <v>15352</v>
      </c>
      <c r="P17" s="4">
        <v>7895</v>
      </c>
      <c r="Q17" s="4">
        <v>1.5</v>
      </c>
      <c r="R17" s="4">
        <v>103</v>
      </c>
      <c r="S17" s="4">
        <v>0.75</v>
      </c>
      <c r="T17" s="4"/>
      <c r="V17" s="42"/>
      <c r="W17" s="42"/>
    </row>
    <row r="18" spans="1:23" x14ac:dyDescent="0.3">
      <c r="A18" s="3">
        <v>4319703577</v>
      </c>
      <c r="B18" s="4">
        <v>31</v>
      </c>
      <c r="C18" s="4">
        <v>4.8922580470361057</v>
      </c>
      <c r="D18" s="4">
        <v>225334</v>
      </c>
      <c r="E18" s="4">
        <v>63168</v>
      </c>
      <c r="F18" s="4">
        <v>12.32258064516129</v>
      </c>
      <c r="G18" s="4">
        <v>228.7741935483871</v>
      </c>
      <c r="H18" s="4">
        <v>3.5806451612903225</v>
      </c>
      <c r="J18" s="30">
        <v>4319703577</v>
      </c>
      <c r="K18" s="31">
        <v>31</v>
      </c>
      <c r="L18" s="5" t="str">
        <f t="shared" si="0"/>
        <v>Active</v>
      </c>
      <c r="M18" s="7">
        <v>4.8922580470361057</v>
      </c>
      <c r="N18" s="5" t="str">
        <f t="shared" si="1"/>
        <v>Beginner</v>
      </c>
      <c r="O18" s="4">
        <v>225334</v>
      </c>
      <c r="P18" s="4">
        <v>63168</v>
      </c>
      <c r="Q18" s="4">
        <v>12.32258064516129</v>
      </c>
      <c r="R18" s="4">
        <v>228.7741935483871</v>
      </c>
      <c r="S18" s="4">
        <v>3.5806451612903225</v>
      </c>
      <c r="T18" s="4"/>
      <c r="V18" s="43" t="s">
        <v>98</v>
      </c>
      <c r="W18" s="43"/>
    </row>
    <row r="19" spans="1:23" x14ac:dyDescent="0.3">
      <c r="A19" s="3">
        <v>4388161847</v>
      </c>
      <c r="B19" s="4">
        <v>31</v>
      </c>
      <c r="C19" s="4">
        <v>8.393225892897572</v>
      </c>
      <c r="D19" s="4">
        <v>335232</v>
      </c>
      <c r="E19" s="4">
        <v>95910</v>
      </c>
      <c r="F19" s="4">
        <v>20.35483870967742</v>
      </c>
      <c r="G19" s="4">
        <v>229.35483870967741</v>
      </c>
      <c r="H19" s="4">
        <v>23.161290322580644</v>
      </c>
      <c r="J19" s="30">
        <v>4388161847</v>
      </c>
      <c r="K19" s="31">
        <v>31</v>
      </c>
      <c r="L19" s="5" t="str">
        <f t="shared" si="0"/>
        <v>Active</v>
      </c>
      <c r="M19" s="7">
        <v>8.393225892897572</v>
      </c>
      <c r="N19" s="5" t="str">
        <f t="shared" si="1"/>
        <v>Pro</v>
      </c>
      <c r="O19" s="4">
        <v>335232</v>
      </c>
      <c r="P19" s="4">
        <v>95910</v>
      </c>
      <c r="Q19" s="4">
        <v>20.35483870967742</v>
      </c>
      <c r="R19" s="4">
        <v>229.35483870967741</v>
      </c>
      <c r="S19" s="4">
        <v>23.161290322580644</v>
      </c>
      <c r="T19" s="4"/>
      <c r="V19" s="44" t="s">
        <v>87</v>
      </c>
      <c r="W19" s="32">
        <f>COUNTIF(Table1[User type],V19)</f>
        <v>18</v>
      </c>
    </row>
    <row r="20" spans="1:23" x14ac:dyDescent="0.3">
      <c r="A20" s="3">
        <v>4445114986</v>
      </c>
      <c r="B20" s="4">
        <v>31</v>
      </c>
      <c r="C20" s="4">
        <v>3.2458064402303388</v>
      </c>
      <c r="D20" s="4">
        <v>148693</v>
      </c>
      <c r="E20" s="4">
        <v>67772</v>
      </c>
      <c r="F20" s="4">
        <v>1.7419354838709677</v>
      </c>
      <c r="G20" s="4">
        <v>209.09677419354838</v>
      </c>
      <c r="H20" s="4">
        <v>6.612903225806452</v>
      </c>
      <c r="J20" s="30">
        <v>4445114986</v>
      </c>
      <c r="K20" s="31">
        <v>31</v>
      </c>
      <c r="L20" s="5" t="str">
        <f t="shared" si="0"/>
        <v>Active</v>
      </c>
      <c r="M20" s="7">
        <v>3.2458064402303388</v>
      </c>
      <c r="N20" s="5" t="str">
        <f t="shared" si="1"/>
        <v>Beginner</v>
      </c>
      <c r="O20" s="4">
        <v>148693</v>
      </c>
      <c r="P20" s="4">
        <v>67772</v>
      </c>
      <c r="Q20" s="4">
        <v>1.7419354838709677</v>
      </c>
      <c r="R20" s="4">
        <v>209.09677419354838</v>
      </c>
      <c r="S20" s="4">
        <v>6.612903225806452</v>
      </c>
      <c r="T20" s="4"/>
      <c r="V20" s="45" t="s">
        <v>88</v>
      </c>
      <c r="W20" s="32">
        <f>COUNTIF(Table1[User type],V20)</f>
        <v>8</v>
      </c>
    </row>
    <row r="21" spans="1:23" x14ac:dyDescent="0.3">
      <c r="A21" s="3">
        <v>4558609924</v>
      </c>
      <c r="B21" s="4">
        <v>31</v>
      </c>
      <c r="C21" s="4">
        <v>5.0806451766721663</v>
      </c>
      <c r="D21" s="4">
        <v>238239</v>
      </c>
      <c r="E21" s="4">
        <v>63031</v>
      </c>
      <c r="F21" s="4">
        <v>13.709677419354838</v>
      </c>
      <c r="G21" s="4">
        <v>284.96774193548384</v>
      </c>
      <c r="H21" s="4">
        <v>10.387096774193548</v>
      </c>
      <c r="J21" s="30">
        <v>4558609924</v>
      </c>
      <c r="K21" s="31">
        <v>31</v>
      </c>
      <c r="L21" s="5" t="str">
        <f t="shared" si="0"/>
        <v>Active</v>
      </c>
      <c r="M21" s="7">
        <v>5.0806451766721663</v>
      </c>
      <c r="N21" s="5" t="str">
        <f t="shared" si="1"/>
        <v>Beginner</v>
      </c>
      <c r="O21" s="4">
        <v>238239</v>
      </c>
      <c r="P21" s="4">
        <v>63031</v>
      </c>
      <c r="Q21" s="4">
        <v>13.709677419354838</v>
      </c>
      <c r="R21" s="4">
        <v>284.96774193548384</v>
      </c>
      <c r="S21" s="4">
        <v>10.387096774193548</v>
      </c>
      <c r="T21" s="4"/>
      <c r="V21" s="46" t="s">
        <v>89</v>
      </c>
      <c r="W21" s="32">
        <f>COUNTIF(Table1[User type],V21)</f>
        <v>7</v>
      </c>
    </row>
    <row r="22" spans="1:23" x14ac:dyDescent="0.3">
      <c r="A22" s="3">
        <v>4702921684</v>
      </c>
      <c r="B22" s="4">
        <v>31</v>
      </c>
      <c r="C22" s="4">
        <v>6.9551612830931147</v>
      </c>
      <c r="D22" s="4">
        <v>265734</v>
      </c>
      <c r="E22" s="4">
        <v>91932</v>
      </c>
      <c r="F22" s="4">
        <v>26.032258064516128</v>
      </c>
      <c r="G22" s="4">
        <v>237.48387096774192</v>
      </c>
      <c r="H22" s="4">
        <v>5.129032258064516</v>
      </c>
      <c r="J22" s="30">
        <v>4702921684</v>
      </c>
      <c r="K22" s="31">
        <v>31</v>
      </c>
      <c r="L22" s="5" t="str">
        <f t="shared" si="0"/>
        <v>Active</v>
      </c>
      <c r="M22" s="7">
        <v>6.9551612830931147</v>
      </c>
      <c r="N22" s="5" t="str">
        <f t="shared" si="1"/>
        <v>Intermediate</v>
      </c>
      <c r="O22" s="4">
        <v>265734</v>
      </c>
      <c r="P22" s="4">
        <v>91932</v>
      </c>
      <c r="Q22" s="4">
        <v>26.032258064516128</v>
      </c>
      <c r="R22" s="4">
        <v>237.48387096774192</v>
      </c>
      <c r="S22" s="4">
        <v>5.129032258064516</v>
      </c>
      <c r="T22" s="4"/>
      <c r="V22" s="4"/>
      <c r="W22" s="4"/>
    </row>
    <row r="23" spans="1:23" x14ac:dyDescent="0.3">
      <c r="A23" s="3">
        <v>5553957443</v>
      </c>
      <c r="B23" s="4">
        <v>31</v>
      </c>
      <c r="C23" s="4">
        <v>5.6396774495801596</v>
      </c>
      <c r="D23" s="4">
        <v>266990</v>
      </c>
      <c r="E23" s="4">
        <v>58146</v>
      </c>
      <c r="F23" s="4">
        <v>13</v>
      </c>
      <c r="G23" s="4">
        <v>206.19354838709677</v>
      </c>
      <c r="H23" s="4">
        <v>23.419354838709676</v>
      </c>
      <c r="J23" s="30">
        <v>5553957443</v>
      </c>
      <c r="K23" s="31">
        <v>31</v>
      </c>
      <c r="L23" s="5" t="str">
        <f t="shared" si="0"/>
        <v>Active</v>
      </c>
      <c r="M23" s="7">
        <v>5.6396774495801596</v>
      </c>
      <c r="N23" s="5" t="str">
        <f t="shared" si="1"/>
        <v>Intermediate</v>
      </c>
      <c r="O23" s="4">
        <v>266990</v>
      </c>
      <c r="P23" s="4">
        <v>58146</v>
      </c>
      <c r="Q23" s="4">
        <v>13</v>
      </c>
      <c r="R23" s="4">
        <v>206.19354838709677</v>
      </c>
      <c r="S23" s="4">
        <v>23.419354838709676</v>
      </c>
      <c r="T23" s="4"/>
      <c r="V23" s="4"/>
      <c r="W23" s="4"/>
    </row>
    <row r="24" spans="1:23" x14ac:dyDescent="0.3">
      <c r="A24" s="3">
        <v>5577150313</v>
      </c>
      <c r="B24" s="4">
        <v>30</v>
      </c>
      <c r="C24" s="4">
        <v>6.2133333047231041</v>
      </c>
      <c r="D24" s="4">
        <v>249133</v>
      </c>
      <c r="E24" s="4">
        <v>100789</v>
      </c>
      <c r="F24" s="4">
        <v>29.833333333333332</v>
      </c>
      <c r="G24" s="4">
        <v>147.93333333333334</v>
      </c>
      <c r="H24" s="4">
        <v>87.333333333333329</v>
      </c>
      <c r="J24" s="30">
        <v>5577150313</v>
      </c>
      <c r="K24" s="31">
        <v>30</v>
      </c>
      <c r="L24" s="5" t="str">
        <f t="shared" si="0"/>
        <v>Active</v>
      </c>
      <c r="M24" s="7">
        <v>6.2133333047231041</v>
      </c>
      <c r="N24" s="5" t="str">
        <f t="shared" si="1"/>
        <v>Intermediate</v>
      </c>
      <c r="O24" s="4">
        <v>249133</v>
      </c>
      <c r="P24" s="4">
        <v>100789</v>
      </c>
      <c r="Q24" s="4">
        <v>29.833333333333332</v>
      </c>
      <c r="R24" s="4">
        <v>147.93333333333334</v>
      </c>
      <c r="S24" s="4">
        <v>87.333333333333329</v>
      </c>
      <c r="T24" s="4"/>
      <c r="V24" s="4"/>
      <c r="W24" s="4"/>
    </row>
    <row r="25" spans="1:23" x14ac:dyDescent="0.3">
      <c r="A25" s="3">
        <v>6117666160</v>
      </c>
      <c r="B25" s="4">
        <v>28</v>
      </c>
      <c r="C25" s="4">
        <v>5.342142914022717</v>
      </c>
      <c r="D25" s="4">
        <v>197308</v>
      </c>
      <c r="E25" s="4">
        <v>63312</v>
      </c>
      <c r="F25" s="4">
        <v>2.0357142857142856</v>
      </c>
      <c r="G25" s="4">
        <v>288.35714285714283</v>
      </c>
      <c r="H25" s="4">
        <v>1.5714285714285714</v>
      </c>
      <c r="J25" s="30">
        <v>6117666160</v>
      </c>
      <c r="K25" s="31">
        <v>28</v>
      </c>
      <c r="L25" s="5" t="str">
        <f t="shared" si="0"/>
        <v>Active</v>
      </c>
      <c r="M25" s="7">
        <v>5.342142914022717</v>
      </c>
      <c r="N25" s="5" t="str">
        <f t="shared" si="1"/>
        <v>Beginner</v>
      </c>
      <c r="O25" s="4">
        <v>197308</v>
      </c>
      <c r="P25" s="4">
        <v>63312</v>
      </c>
      <c r="Q25" s="4">
        <v>2.0357142857142856</v>
      </c>
      <c r="R25" s="4">
        <v>288.35714285714283</v>
      </c>
      <c r="S25" s="4">
        <v>1.5714285714285714</v>
      </c>
      <c r="T25" s="4"/>
      <c r="V25" s="4"/>
      <c r="W25" s="4"/>
    </row>
    <row r="26" spans="1:23" x14ac:dyDescent="0.3">
      <c r="A26" s="3">
        <v>6290855005</v>
      </c>
      <c r="B26" s="4">
        <v>29</v>
      </c>
      <c r="C26" s="4">
        <v>4.2724138046133104</v>
      </c>
      <c r="D26" s="4">
        <v>163837</v>
      </c>
      <c r="E26" s="4">
        <v>75389</v>
      </c>
      <c r="F26" s="4">
        <v>3.7931034482758621</v>
      </c>
      <c r="G26" s="4">
        <v>227.44827586206895</v>
      </c>
      <c r="H26" s="4">
        <v>2.7586206896551726</v>
      </c>
      <c r="J26" s="30">
        <v>6290855005</v>
      </c>
      <c r="K26" s="31">
        <v>29</v>
      </c>
      <c r="L26" s="5" t="str">
        <f t="shared" si="0"/>
        <v>Active</v>
      </c>
      <c r="M26" s="7">
        <v>4.2724138046133104</v>
      </c>
      <c r="N26" s="5" t="str">
        <f t="shared" si="1"/>
        <v>Beginner</v>
      </c>
      <c r="O26" s="4">
        <v>163837</v>
      </c>
      <c r="P26" s="4">
        <v>75389</v>
      </c>
      <c r="Q26" s="4">
        <v>3.7931034482758621</v>
      </c>
      <c r="R26" s="4">
        <v>227.44827586206895</v>
      </c>
      <c r="S26" s="4">
        <v>2.7586206896551726</v>
      </c>
      <c r="T26" s="4"/>
      <c r="V26" s="4"/>
      <c r="W26" s="4"/>
    </row>
    <row r="27" spans="1:23" x14ac:dyDescent="0.3">
      <c r="A27" s="3">
        <v>6775888955</v>
      </c>
      <c r="B27" s="4">
        <v>26</v>
      </c>
      <c r="C27" s="4">
        <v>1.8134615161241252</v>
      </c>
      <c r="D27" s="4">
        <v>65512</v>
      </c>
      <c r="E27" s="4">
        <v>55426</v>
      </c>
      <c r="F27" s="4">
        <v>14.807692307692308</v>
      </c>
      <c r="G27" s="4">
        <v>40.153846153846153</v>
      </c>
      <c r="H27" s="4">
        <v>11</v>
      </c>
      <c r="J27" s="30">
        <v>6775888955</v>
      </c>
      <c r="K27" s="31">
        <v>26</v>
      </c>
      <c r="L27" s="5" t="str">
        <f t="shared" si="0"/>
        <v>Active</v>
      </c>
      <c r="M27" s="7">
        <v>1.8134615161241252</v>
      </c>
      <c r="N27" s="5" t="str">
        <f t="shared" si="1"/>
        <v>Beginner</v>
      </c>
      <c r="O27" s="4">
        <v>65512</v>
      </c>
      <c r="P27" s="4">
        <v>55426</v>
      </c>
      <c r="Q27" s="4">
        <v>14.807692307692308</v>
      </c>
      <c r="R27" s="4">
        <v>40.153846153846153</v>
      </c>
      <c r="S27" s="4">
        <v>11</v>
      </c>
      <c r="T27" s="4"/>
      <c r="V27" s="4"/>
      <c r="W27" s="4"/>
    </row>
    <row r="28" spans="1:23" x14ac:dyDescent="0.3">
      <c r="A28" s="3">
        <v>6962181067</v>
      </c>
      <c r="B28" s="4">
        <v>31</v>
      </c>
      <c r="C28" s="4">
        <v>6.585806477454403</v>
      </c>
      <c r="D28" s="4">
        <v>303639</v>
      </c>
      <c r="E28" s="4">
        <v>61443</v>
      </c>
      <c r="F28" s="4">
        <v>18.516129032258064</v>
      </c>
      <c r="G28" s="4">
        <v>245.80645161290323</v>
      </c>
      <c r="H28" s="4">
        <v>22.806451612903224</v>
      </c>
      <c r="J28" s="30">
        <v>6962181067</v>
      </c>
      <c r="K28" s="31">
        <v>31</v>
      </c>
      <c r="L28" s="5" t="str">
        <f t="shared" si="0"/>
        <v>Active</v>
      </c>
      <c r="M28" s="7">
        <v>6.585806477454403</v>
      </c>
      <c r="N28" s="5" t="str">
        <f t="shared" si="1"/>
        <v>Intermediate</v>
      </c>
      <c r="O28" s="4">
        <v>303639</v>
      </c>
      <c r="P28" s="4">
        <v>61443</v>
      </c>
      <c r="Q28" s="4">
        <v>18.516129032258064</v>
      </c>
      <c r="R28" s="4">
        <v>245.80645161290323</v>
      </c>
      <c r="S28" s="4">
        <v>22.806451612903224</v>
      </c>
      <c r="T28" s="4"/>
      <c r="V28" s="4"/>
      <c r="W28" s="4"/>
    </row>
    <row r="29" spans="1:23" x14ac:dyDescent="0.3">
      <c r="A29" s="3">
        <v>7007744171</v>
      </c>
      <c r="B29" s="4">
        <v>26</v>
      </c>
      <c r="C29" s="4">
        <v>8.0153845915427571</v>
      </c>
      <c r="D29" s="4">
        <v>294409</v>
      </c>
      <c r="E29" s="4">
        <v>66144</v>
      </c>
      <c r="F29" s="4">
        <v>16.26923076923077</v>
      </c>
      <c r="G29" s="4">
        <v>280.73076923076923</v>
      </c>
      <c r="H29" s="4">
        <v>31.03846153846154</v>
      </c>
      <c r="J29" s="30">
        <v>7007744171</v>
      </c>
      <c r="K29" s="31">
        <v>26</v>
      </c>
      <c r="L29" s="5" t="str">
        <f t="shared" si="0"/>
        <v>Active</v>
      </c>
      <c r="M29" s="7">
        <v>8.0153845915427571</v>
      </c>
      <c r="N29" s="5" t="str">
        <f t="shared" si="1"/>
        <v>Pro</v>
      </c>
      <c r="O29" s="4">
        <v>294409</v>
      </c>
      <c r="P29" s="4">
        <v>66144</v>
      </c>
      <c r="Q29" s="4">
        <v>16.26923076923077</v>
      </c>
      <c r="R29" s="4">
        <v>280.73076923076923</v>
      </c>
      <c r="S29" s="4">
        <v>31.03846153846154</v>
      </c>
      <c r="T29" s="4"/>
      <c r="V29" s="4"/>
      <c r="W29" s="4"/>
    </row>
    <row r="30" spans="1:23" x14ac:dyDescent="0.3">
      <c r="A30" s="3">
        <v>7086361926</v>
      </c>
      <c r="B30" s="4">
        <v>31</v>
      </c>
      <c r="C30" s="4">
        <v>6.3880645078156268</v>
      </c>
      <c r="D30" s="4">
        <v>290525</v>
      </c>
      <c r="E30" s="4">
        <v>79557</v>
      </c>
      <c r="F30" s="4">
        <v>25.35483870967742</v>
      </c>
      <c r="G30" s="4">
        <v>143.83870967741936</v>
      </c>
      <c r="H30" s="4">
        <v>42.58064516129032</v>
      </c>
      <c r="J30" s="30">
        <v>7086361926</v>
      </c>
      <c r="K30" s="31">
        <v>31</v>
      </c>
      <c r="L30" s="5" t="str">
        <f t="shared" si="0"/>
        <v>Active</v>
      </c>
      <c r="M30" s="7">
        <v>6.3880645078156268</v>
      </c>
      <c r="N30" s="5" t="str">
        <f t="shared" si="1"/>
        <v>Intermediate</v>
      </c>
      <c r="O30" s="4">
        <v>290525</v>
      </c>
      <c r="P30" s="4">
        <v>79557</v>
      </c>
      <c r="Q30" s="4">
        <v>25.35483870967742</v>
      </c>
      <c r="R30" s="4">
        <v>143.83870967741936</v>
      </c>
      <c r="S30" s="4">
        <v>42.58064516129032</v>
      </c>
      <c r="T30" s="4"/>
      <c r="V30" s="4"/>
      <c r="W30" s="4"/>
    </row>
    <row r="31" spans="1:23" x14ac:dyDescent="0.3">
      <c r="A31" s="3">
        <v>8053475328</v>
      </c>
      <c r="B31" s="4">
        <v>31</v>
      </c>
      <c r="C31" s="4">
        <v>11.475161198646786</v>
      </c>
      <c r="D31" s="4">
        <v>457662</v>
      </c>
      <c r="E31" s="4">
        <v>91320</v>
      </c>
      <c r="F31" s="4">
        <v>9.5806451612903221</v>
      </c>
      <c r="G31" s="4">
        <v>150.96774193548387</v>
      </c>
      <c r="H31" s="4">
        <v>85.161290322580641</v>
      </c>
      <c r="J31" s="30">
        <v>8053475328</v>
      </c>
      <c r="K31" s="31">
        <v>31</v>
      </c>
      <c r="L31" s="5" t="str">
        <f t="shared" si="0"/>
        <v>Active</v>
      </c>
      <c r="M31" s="7">
        <v>11.475161198646786</v>
      </c>
      <c r="N31" s="5" t="str">
        <f t="shared" si="1"/>
        <v>Pro</v>
      </c>
      <c r="O31" s="4">
        <v>457662</v>
      </c>
      <c r="P31" s="4">
        <v>91320</v>
      </c>
      <c r="Q31" s="4">
        <v>9.5806451612903221</v>
      </c>
      <c r="R31" s="4">
        <v>150.96774193548387</v>
      </c>
      <c r="S31" s="4">
        <v>85.161290322580641</v>
      </c>
      <c r="T31" s="4"/>
      <c r="V31" s="4"/>
      <c r="W31" s="4"/>
    </row>
    <row r="32" spans="1:23" x14ac:dyDescent="0.3">
      <c r="A32" s="3">
        <v>8253242879</v>
      </c>
      <c r="B32" s="4">
        <v>19</v>
      </c>
      <c r="C32" s="4">
        <v>4.6673684684853809</v>
      </c>
      <c r="D32" s="4">
        <v>123161</v>
      </c>
      <c r="E32" s="4">
        <v>33972</v>
      </c>
      <c r="F32" s="4">
        <v>14.315789473684211</v>
      </c>
      <c r="G32" s="4">
        <v>116.89473684210526</v>
      </c>
      <c r="H32" s="4">
        <v>20.526315789473685</v>
      </c>
      <c r="J32" s="30">
        <v>8253242879</v>
      </c>
      <c r="K32" s="31">
        <v>19</v>
      </c>
      <c r="L32" s="5" t="str">
        <f t="shared" si="0"/>
        <v>Moderate</v>
      </c>
      <c r="M32" s="7">
        <v>4.6673684684853809</v>
      </c>
      <c r="N32" s="5" t="str">
        <f t="shared" si="1"/>
        <v>Beginner</v>
      </c>
      <c r="O32" s="4">
        <v>123161</v>
      </c>
      <c r="P32" s="4">
        <v>33972</v>
      </c>
      <c r="Q32" s="4">
        <v>14.315789473684211</v>
      </c>
      <c r="R32" s="4">
        <v>116.89473684210526</v>
      </c>
      <c r="S32" s="4">
        <v>20.526315789473685</v>
      </c>
      <c r="T32" s="4"/>
      <c r="V32" s="4"/>
      <c r="W32" s="4"/>
    </row>
    <row r="33" spans="1:23" x14ac:dyDescent="0.3">
      <c r="A33" s="3">
        <v>8378563200</v>
      </c>
      <c r="B33" s="4">
        <v>31</v>
      </c>
      <c r="C33" s="4">
        <v>6.9135484618525318</v>
      </c>
      <c r="D33" s="4">
        <v>270249</v>
      </c>
      <c r="E33" s="4">
        <v>106534</v>
      </c>
      <c r="F33" s="4">
        <v>10.258064516129032</v>
      </c>
      <c r="G33" s="4">
        <v>156.09677419354838</v>
      </c>
      <c r="H33" s="4">
        <v>58.677419354838712</v>
      </c>
      <c r="J33" s="30">
        <v>8378563200</v>
      </c>
      <c r="K33" s="31">
        <v>31</v>
      </c>
      <c r="L33" s="5" t="str">
        <f t="shared" si="0"/>
        <v>Active</v>
      </c>
      <c r="M33" s="7">
        <v>6.9135484618525318</v>
      </c>
      <c r="N33" s="5" t="str">
        <f t="shared" si="1"/>
        <v>Intermediate</v>
      </c>
      <c r="O33" s="4">
        <v>270249</v>
      </c>
      <c r="P33" s="4">
        <v>106534</v>
      </c>
      <c r="Q33" s="4">
        <v>10.258064516129032</v>
      </c>
      <c r="R33" s="4">
        <v>156.09677419354838</v>
      </c>
      <c r="S33" s="4">
        <v>58.677419354838712</v>
      </c>
      <c r="T33" s="4"/>
      <c r="V33" s="4"/>
      <c r="W33" s="4"/>
    </row>
    <row r="34" spans="1:23" x14ac:dyDescent="0.3">
      <c r="A34" s="3">
        <v>8583815059</v>
      </c>
      <c r="B34" s="4">
        <v>31</v>
      </c>
      <c r="C34" s="4">
        <v>5.6154838223611172</v>
      </c>
      <c r="D34" s="4">
        <v>223154</v>
      </c>
      <c r="E34" s="4">
        <v>84693</v>
      </c>
      <c r="F34" s="4">
        <v>22.193548387096776</v>
      </c>
      <c r="G34" s="4">
        <v>138.29032258064515</v>
      </c>
      <c r="H34" s="4">
        <v>9.67741935483871</v>
      </c>
      <c r="J34" s="30">
        <v>8583815059</v>
      </c>
      <c r="K34" s="31">
        <v>31</v>
      </c>
      <c r="L34" s="5" t="str">
        <f t="shared" si="0"/>
        <v>Active</v>
      </c>
      <c r="M34" s="7">
        <v>5.6154838223611172</v>
      </c>
      <c r="N34" s="5" t="str">
        <f t="shared" si="1"/>
        <v>Intermediate</v>
      </c>
      <c r="O34" s="4">
        <v>223154</v>
      </c>
      <c r="P34" s="4">
        <v>84693</v>
      </c>
      <c r="Q34" s="4">
        <v>22.193548387096776</v>
      </c>
      <c r="R34" s="4">
        <v>138.29032258064515</v>
      </c>
      <c r="S34" s="4">
        <v>9.67741935483871</v>
      </c>
      <c r="T34" s="4"/>
      <c r="V34" s="4"/>
      <c r="W34" s="4"/>
    </row>
    <row r="35" spans="1:23" x14ac:dyDescent="0.3">
      <c r="A35" s="3">
        <v>8792009665</v>
      </c>
      <c r="B35" s="4">
        <v>29</v>
      </c>
      <c r="C35" s="4">
        <v>1.1865517168209478</v>
      </c>
      <c r="D35" s="4">
        <v>53758</v>
      </c>
      <c r="E35" s="4">
        <v>56907</v>
      </c>
      <c r="F35" s="4">
        <v>4.0344827586206895</v>
      </c>
      <c r="G35" s="4">
        <v>91.793103448275858</v>
      </c>
      <c r="H35" s="4">
        <v>0.96551724137931039</v>
      </c>
      <c r="J35" s="30">
        <v>8792009665</v>
      </c>
      <c r="K35" s="31">
        <v>29</v>
      </c>
      <c r="L35" s="5" t="str">
        <f t="shared" si="0"/>
        <v>Active</v>
      </c>
      <c r="M35" s="7">
        <v>1.1865517168209478</v>
      </c>
      <c r="N35" s="5" t="str">
        <f t="shared" si="1"/>
        <v>Beginner</v>
      </c>
      <c r="O35" s="4">
        <v>53758</v>
      </c>
      <c r="P35" s="4">
        <v>56907</v>
      </c>
      <c r="Q35" s="4">
        <v>4.0344827586206895</v>
      </c>
      <c r="R35" s="4">
        <v>91.793103448275858</v>
      </c>
      <c r="S35" s="4">
        <v>0.96551724137931039</v>
      </c>
      <c r="T35" s="4"/>
      <c r="V35" s="4"/>
      <c r="W35" s="4"/>
    </row>
    <row r="36" spans="1:23" x14ac:dyDescent="0.3">
      <c r="A36" s="3">
        <v>8877689391</v>
      </c>
      <c r="B36" s="4">
        <v>31</v>
      </c>
      <c r="C36" s="4">
        <v>13.212903138129944</v>
      </c>
      <c r="D36" s="4">
        <v>497241</v>
      </c>
      <c r="E36" s="4">
        <v>106028</v>
      </c>
      <c r="F36" s="4">
        <v>9.935483870967742</v>
      </c>
      <c r="G36" s="4">
        <v>234.70967741935485</v>
      </c>
      <c r="H36" s="4">
        <v>66.064516129032256</v>
      </c>
      <c r="J36" s="30">
        <v>8877689391</v>
      </c>
      <c r="K36" s="31">
        <v>31</v>
      </c>
      <c r="L36" s="5" t="str">
        <f t="shared" si="0"/>
        <v>Active</v>
      </c>
      <c r="M36" s="7">
        <v>13.212903138129944</v>
      </c>
      <c r="N36" s="5" t="str">
        <f t="shared" si="1"/>
        <v>Pro</v>
      </c>
      <c r="O36" s="4">
        <v>497241</v>
      </c>
      <c r="P36" s="4">
        <v>106028</v>
      </c>
      <c r="Q36" s="4">
        <v>9.935483870967742</v>
      </c>
      <c r="R36" s="4">
        <v>234.70967741935485</v>
      </c>
      <c r="S36" s="4">
        <v>66.064516129032256</v>
      </c>
      <c r="T36" s="4"/>
      <c r="V36" s="4"/>
      <c r="W36" s="4"/>
    </row>
    <row r="37" spans="1:23" x14ac:dyDescent="0.3">
      <c r="A37" s="3" t="s">
        <v>34</v>
      </c>
      <c r="B37" s="4">
        <v>940</v>
      </c>
      <c r="C37" s="4">
        <v>5.4897021219154158</v>
      </c>
      <c r="D37" s="4">
        <v>7179636</v>
      </c>
      <c r="E37" s="4">
        <v>2165393</v>
      </c>
      <c r="F37" s="4">
        <v>13.564893617021276</v>
      </c>
      <c r="G37" s="4">
        <v>192.8127659574468</v>
      </c>
      <c r="H37" s="4">
        <v>21.164893617021278</v>
      </c>
      <c r="Q37" s="3"/>
      <c r="R37" s="4"/>
      <c r="T37" s="4"/>
      <c r="V37" s="4"/>
      <c r="W37" s="4"/>
    </row>
    <row r="38" spans="1:23" x14ac:dyDescent="0.3">
      <c r="J38" s="27" t="s">
        <v>62</v>
      </c>
    </row>
    <row r="39" spans="1:23" x14ac:dyDescent="0.3">
      <c r="J39" s="19" t="s">
        <v>66</v>
      </c>
      <c r="K39" s="20" t="s">
        <v>63</v>
      </c>
      <c r="L39" s="20"/>
      <c r="M39" s="20"/>
      <c r="N39" s="21"/>
      <c r="O39" s="21"/>
      <c r="P39" s="21"/>
      <c r="Q39" s="21"/>
      <c r="R39" s="9"/>
    </row>
    <row r="40" spans="1:23" x14ac:dyDescent="0.3">
      <c r="J40" s="22" t="s">
        <v>65</v>
      </c>
      <c r="K40" s="20" t="s">
        <v>64</v>
      </c>
      <c r="L40" s="20"/>
      <c r="M40" s="20"/>
      <c r="N40" s="20"/>
      <c r="O40" s="20"/>
      <c r="P40" s="21"/>
      <c r="Q40" s="21"/>
      <c r="R40" s="9"/>
    </row>
    <row r="41" spans="1:23" x14ac:dyDescent="0.3">
      <c r="J41" s="23" t="s">
        <v>76</v>
      </c>
      <c r="K41" s="24" t="s">
        <v>79</v>
      </c>
      <c r="L41" s="24"/>
      <c r="M41" s="24"/>
      <c r="N41" s="24"/>
      <c r="O41" s="24"/>
      <c r="P41" s="24"/>
      <c r="Q41" s="24"/>
      <c r="R41" s="24"/>
    </row>
    <row r="42" spans="1:23" x14ac:dyDescent="0.3">
      <c r="J42" s="25" t="s">
        <v>77</v>
      </c>
      <c r="K42" s="24" t="s">
        <v>80</v>
      </c>
      <c r="L42" s="24"/>
      <c r="M42" s="24"/>
      <c r="N42" s="24"/>
      <c r="O42" s="24"/>
      <c r="P42" s="24"/>
      <c r="Q42" s="24"/>
      <c r="R42" s="24"/>
    </row>
    <row r="43" spans="1:23" x14ac:dyDescent="0.3">
      <c r="J43" s="26" t="s">
        <v>78</v>
      </c>
      <c r="K43" s="24" t="s">
        <v>81</v>
      </c>
      <c r="L43" s="24"/>
      <c r="M43" s="24"/>
      <c r="N43" s="24"/>
      <c r="O43" s="24"/>
      <c r="P43" s="24"/>
      <c r="Q43" s="24"/>
      <c r="R43" s="24"/>
    </row>
  </sheetData>
  <mergeCells count="6">
    <mergeCell ref="V11:W11"/>
    <mergeCell ref="V17:W17"/>
    <mergeCell ref="V18:W18"/>
    <mergeCell ref="K41:R41"/>
    <mergeCell ref="K42:R42"/>
    <mergeCell ref="K43:R43"/>
  </mergeCells>
  <conditionalFormatting sqref="L3:L3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{7706783F-15E3-4D64-97CC-972B32B36F12}</x14:id>
        </ext>
      </extLst>
    </cfRule>
  </conditionalFormatting>
  <conditionalFormatting sqref="M4:M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4:Q3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{8A32E435-29F5-4543-B323-CEC0417C8749}</x14:id>
        </ext>
      </extLst>
    </cfRule>
  </conditionalFormatting>
  <conditionalFormatting sqref="R4:R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{3CFC3B02-CE44-4252-8135-0D307F61EC43}</x14:id>
        </ext>
      </extLst>
    </cfRule>
  </conditionalFormatting>
  <conditionalFormatting sqref="S4:S3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{C44F4399-B8D2-43A7-8BED-6266543E9730}</x14:id>
        </ext>
      </extLst>
    </cfRule>
  </conditionalFormatting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6783F-15E3-4D64-97CC-972B32B36F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L3:L36</xm:sqref>
        </x14:conditionalFormatting>
        <x14:conditionalFormatting xmlns:xm="http://schemas.microsoft.com/office/excel/2006/main">
          <x14:cfRule type="dataBar" id="{8A32E435-29F5-4543-B323-CEC0417C87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Q4:Q36</xm:sqref>
        </x14:conditionalFormatting>
        <x14:conditionalFormatting xmlns:xm="http://schemas.microsoft.com/office/excel/2006/main">
          <x14:cfRule type="dataBar" id="{3CFC3B02-CE44-4252-8135-0D307F61EC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R4:R36</xm:sqref>
        </x14:conditionalFormatting>
        <x14:conditionalFormatting xmlns:xm="http://schemas.microsoft.com/office/excel/2006/main">
          <x14:cfRule type="dataBar" id="{C44F4399-B8D2-43A7-8BED-6266543E9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U40"/>
  <sheetViews>
    <sheetView topLeftCell="H1" zoomScale="85" zoomScaleNormal="85" workbookViewId="0">
      <selection activeCell="T9" sqref="T9:U12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22.21875" bestFit="1" customWidth="1"/>
    <col min="4" max="4" width="16.33203125" bestFit="1" customWidth="1"/>
    <col min="5" max="5" width="14.109375" bestFit="1" customWidth="1"/>
    <col min="6" max="6" width="24.33203125" bestFit="1" customWidth="1"/>
    <col min="7" max="7" width="24.21875" bestFit="1" customWidth="1"/>
    <col min="8" max="8" width="24" bestFit="1" customWidth="1"/>
    <col min="9" max="9" width="11" bestFit="1" customWidth="1"/>
    <col min="10" max="10" width="20.21875" bestFit="1" customWidth="1"/>
    <col min="11" max="11" width="22.33203125" customWidth="1"/>
    <col min="12" max="12" width="24.6640625" customWidth="1"/>
    <col min="13" max="13" width="14.21875" bestFit="1" customWidth="1"/>
    <col min="14" max="14" width="22.109375" customWidth="1"/>
    <col min="15" max="15" width="25.5546875" customWidth="1"/>
    <col min="16" max="16" width="20" customWidth="1"/>
    <col min="17" max="17" width="19.33203125" customWidth="1"/>
    <col min="18" max="18" width="18.88671875" customWidth="1"/>
    <col min="19" max="19" width="11" bestFit="1" customWidth="1"/>
    <col min="20" max="20" width="14" bestFit="1" customWidth="1"/>
    <col min="21" max="34" width="11" bestFit="1" customWidth="1"/>
    <col min="35" max="35" width="10.77734375" bestFit="1" customWidth="1"/>
  </cols>
  <sheetData>
    <row r="3" spans="1:21" x14ac:dyDescent="0.3">
      <c r="A3" s="2" t="s">
        <v>33</v>
      </c>
      <c r="B3" t="s">
        <v>52</v>
      </c>
      <c r="C3" t="s">
        <v>37</v>
      </c>
      <c r="D3" t="s">
        <v>38</v>
      </c>
      <c r="E3" t="s">
        <v>40</v>
      </c>
      <c r="F3" t="s">
        <v>42</v>
      </c>
      <c r="G3" t="s">
        <v>53</v>
      </c>
      <c r="H3" t="s">
        <v>54</v>
      </c>
      <c r="J3" s="5" t="s">
        <v>55</v>
      </c>
      <c r="K3" s="5" t="s">
        <v>59</v>
      </c>
      <c r="L3" s="5" t="s">
        <v>58</v>
      </c>
      <c r="M3" s="5" t="s">
        <v>56</v>
      </c>
      <c r="N3" s="5" t="s">
        <v>57</v>
      </c>
      <c r="O3" s="5" t="s">
        <v>60</v>
      </c>
      <c r="P3" s="5" t="s">
        <v>61</v>
      </c>
      <c r="Q3" s="5" t="s">
        <v>8</v>
      </c>
      <c r="R3" s="5" t="s">
        <v>10</v>
      </c>
    </row>
    <row r="4" spans="1:21" x14ac:dyDescent="0.3">
      <c r="A4" s="3" t="s">
        <v>15</v>
      </c>
      <c r="B4" s="4">
        <v>33</v>
      </c>
      <c r="C4" s="4">
        <v>5.1033333160660481</v>
      </c>
      <c r="D4" s="4">
        <v>237558</v>
      </c>
      <c r="E4" s="4">
        <v>75459</v>
      </c>
      <c r="F4" s="4">
        <v>349</v>
      </c>
      <c r="G4" s="4">
        <v>103.65000003576276</v>
      </c>
      <c r="H4" s="4">
        <v>43.780000474303968</v>
      </c>
      <c r="J4" s="3" t="s">
        <v>15</v>
      </c>
      <c r="K4" s="4">
        <v>33</v>
      </c>
      <c r="L4" s="4">
        <v>5.1033333160660481</v>
      </c>
      <c r="M4" s="5" t="str">
        <f>IF(L4&gt;5.5,"Active day",IF(L4&lt;5,"Less active day","Moderate day"))</f>
        <v>Moderate day</v>
      </c>
      <c r="N4" s="4">
        <v>237558</v>
      </c>
      <c r="O4" s="4">
        <v>75459</v>
      </c>
      <c r="P4" s="4">
        <v>349</v>
      </c>
      <c r="Q4" s="4">
        <v>103.65000003576276</v>
      </c>
      <c r="R4" s="4">
        <v>43.780000474303968</v>
      </c>
    </row>
    <row r="5" spans="1:21" x14ac:dyDescent="0.3">
      <c r="A5" s="3" t="s">
        <v>16</v>
      </c>
      <c r="B5" s="4">
        <v>33</v>
      </c>
      <c r="C5" s="4">
        <v>5.5993939624591302</v>
      </c>
      <c r="D5" s="4">
        <v>255538</v>
      </c>
      <c r="E5" s="4">
        <v>77761</v>
      </c>
      <c r="F5" s="4">
        <v>409</v>
      </c>
      <c r="G5" s="4">
        <v>117.76000019721688</v>
      </c>
      <c r="H5" s="4">
        <v>49.820000205189039</v>
      </c>
      <c r="J5" s="3" t="s">
        <v>16</v>
      </c>
      <c r="K5" s="4">
        <v>33</v>
      </c>
      <c r="L5" s="4">
        <v>5.5993939624591302</v>
      </c>
      <c r="M5" s="5" t="str">
        <f t="shared" ref="M5:M34" si="0">IF(L5&gt;5.5,"Active day",IF(L5&lt;5,"Less active day","Moderate day"))</f>
        <v>Active day</v>
      </c>
      <c r="N5" s="4">
        <v>255538</v>
      </c>
      <c r="O5" s="4">
        <v>77761</v>
      </c>
      <c r="P5" s="4">
        <v>409</v>
      </c>
      <c r="Q5" s="4">
        <v>117.76000019721688</v>
      </c>
      <c r="R5" s="4">
        <v>49.820000205189039</v>
      </c>
    </row>
    <row r="6" spans="1:21" x14ac:dyDescent="0.3">
      <c r="A6" s="3" t="s">
        <v>17</v>
      </c>
      <c r="B6" s="4">
        <v>33</v>
      </c>
      <c r="C6" s="4">
        <v>5.2878787770415796</v>
      </c>
      <c r="D6" s="4">
        <v>248617</v>
      </c>
      <c r="E6" s="4">
        <v>77721</v>
      </c>
      <c r="F6" s="4">
        <v>326</v>
      </c>
      <c r="G6" s="4">
        <v>124.32000005245213</v>
      </c>
      <c r="H6" s="4">
        <v>34.840000037103856</v>
      </c>
      <c r="J6" s="3" t="s">
        <v>17</v>
      </c>
      <c r="K6" s="4">
        <v>33</v>
      </c>
      <c r="L6" s="4">
        <v>5.2878787770415796</v>
      </c>
      <c r="M6" s="5" t="str">
        <f>IF(L6&gt;5.5,"Active day",IF(L6&lt;5,"Less active day","Moderate day"))</f>
        <v>Moderate day</v>
      </c>
      <c r="N6" s="4">
        <v>248617</v>
      </c>
      <c r="O6" s="4">
        <v>77721</v>
      </c>
      <c r="P6" s="4">
        <v>326</v>
      </c>
      <c r="Q6" s="4">
        <v>124.32000005245213</v>
      </c>
      <c r="R6" s="4">
        <v>34.840000037103856</v>
      </c>
    </row>
    <row r="7" spans="1:21" x14ac:dyDescent="0.3">
      <c r="A7" s="3" t="s">
        <v>18</v>
      </c>
      <c r="B7" s="4">
        <v>32</v>
      </c>
      <c r="C7" s="4">
        <v>6.2915625174646248</v>
      </c>
      <c r="D7" s="4">
        <v>277733</v>
      </c>
      <c r="E7" s="4">
        <v>76574</v>
      </c>
      <c r="F7" s="4">
        <v>484</v>
      </c>
      <c r="G7" s="4">
        <v>110.41999999247494</v>
      </c>
      <c r="H7" s="4">
        <v>63.799998939037373</v>
      </c>
      <c r="J7" s="3" t="s">
        <v>18</v>
      </c>
      <c r="K7" s="4">
        <v>32</v>
      </c>
      <c r="L7" s="4">
        <v>6.2915625174646248</v>
      </c>
      <c r="M7" s="5" t="str">
        <f t="shared" si="0"/>
        <v>Active day</v>
      </c>
      <c r="N7" s="4">
        <v>277733</v>
      </c>
      <c r="O7" s="4">
        <v>76574</v>
      </c>
      <c r="P7" s="4">
        <v>484</v>
      </c>
      <c r="Q7" s="4">
        <v>110.41999999247494</v>
      </c>
      <c r="R7" s="4">
        <v>63.799998939037373</v>
      </c>
    </row>
    <row r="8" spans="1:21" x14ac:dyDescent="0.3">
      <c r="A8" s="3" t="s">
        <v>19</v>
      </c>
      <c r="B8" s="4">
        <v>32</v>
      </c>
      <c r="C8" s="4">
        <v>4.5406249602674507</v>
      </c>
      <c r="D8" s="4">
        <v>205096</v>
      </c>
      <c r="E8" s="4">
        <v>71391</v>
      </c>
      <c r="F8" s="4">
        <v>379</v>
      </c>
      <c r="G8" s="4">
        <v>90.310000089928494</v>
      </c>
      <c r="H8" s="4">
        <v>36.649999469518661</v>
      </c>
      <c r="J8" s="3" t="s">
        <v>19</v>
      </c>
      <c r="K8" s="4">
        <v>32</v>
      </c>
      <c r="L8" s="4">
        <v>4.5406249602674507</v>
      </c>
      <c r="M8" s="8" t="str">
        <f t="shared" si="0"/>
        <v>Less active day</v>
      </c>
      <c r="N8" s="4">
        <v>205096</v>
      </c>
      <c r="O8" s="4">
        <v>71391</v>
      </c>
      <c r="P8" s="4">
        <v>379</v>
      </c>
      <c r="Q8" s="4">
        <v>90.310000089928494</v>
      </c>
      <c r="R8" s="4">
        <v>36.649999469518661</v>
      </c>
    </row>
    <row r="9" spans="1:21" x14ac:dyDescent="0.3">
      <c r="A9" s="3" t="s">
        <v>20</v>
      </c>
      <c r="B9" s="4">
        <v>32</v>
      </c>
      <c r="C9" s="4">
        <v>5.657812474993988</v>
      </c>
      <c r="D9" s="4">
        <v>252703</v>
      </c>
      <c r="E9" s="4">
        <v>74668</v>
      </c>
      <c r="F9" s="4">
        <v>516</v>
      </c>
      <c r="G9" s="4">
        <v>105.0000000819564</v>
      </c>
      <c r="H9" s="4">
        <v>53.300000622868524</v>
      </c>
      <c r="J9" s="3" t="s">
        <v>20</v>
      </c>
      <c r="K9" s="4">
        <v>32</v>
      </c>
      <c r="L9" s="4">
        <v>5.657812474993988</v>
      </c>
      <c r="M9" s="5" t="str">
        <f t="shared" si="0"/>
        <v>Active day</v>
      </c>
      <c r="N9" s="4">
        <v>252703</v>
      </c>
      <c r="O9" s="4">
        <v>74668</v>
      </c>
      <c r="P9" s="4">
        <v>516</v>
      </c>
      <c r="Q9" s="4">
        <v>105.0000000819564</v>
      </c>
      <c r="R9" s="4">
        <v>53.300000622868524</v>
      </c>
      <c r="T9" s="38" t="s">
        <v>97</v>
      </c>
      <c r="U9" s="38"/>
    </row>
    <row r="10" spans="1:21" x14ac:dyDescent="0.3">
      <c r="A10" s="3" t="s">
        <v>21</v>
      </c>
      <c r="B10" s="4">
        <v>32</v>
      </c>
      <c r="C10" s="4">
        <v>5.8718749247491324</v>
      </c>
      <c r="D10" s="4">
        <v>257557</v>
      </c>
      <c r="E10" s="4">
        <v>75491</v>
      </c>
      <c r="F10" s="4">
        <v>441</v>
      </c>
      <c r="G10" s="4">
        <v>110.82999980449674</v>
      </c>
      <c r="H10" s="4">
        <v>60.25999991968277</v>
      </c>
      <c r="J10" s="3" t="s">
        <v>21</v>
      </c>
      <c r="K10" s="4">
        <v>32</v>
      </c>
      <c r="L10" s="4">
        <v>5.8718749247491324</v>
      </c>
      <c r="M10" s="5" t="str">
        <f t="shared" si="0"/>
        <v>Active day</v>
      </c>
      <c r="N10" s="4">
        <v>257557</v>
      </c>
      <c r="O10" s="4">
        <v>75491</v>
      </c>
      <c r="P10" s="4">
        <v>441</v>
      </c>
      <c r="Q10" s="4">
        <v>110.82999980449674</v>
      </c>
      <c r="R10" s="4">
        <v>60.25999991968277</v>
      </c>
      <c r="T10" s="39" t="s">
        <v>93</v>
      </c>
      <c r="U10" s="9">
        <f>COUNTIF(Table2[Day Type],T10)</f>
        <v>16</v>
      </c>
    </row>
    <row r="11" spans="1:21" x14ac:dyDescent="0.3">
      <c r="A11" s="3" t="s">
        <v>22</v>
      </c>
      <c r="B11" s="4">
        <v>32</v>
      </c>
      <c r="C11" s="4">
        <v>5.9503125439514415</v>
      </c>
      <c r="D11" s="4">
        <v>261215</v>
      </c>
      <c r="E11" s="4">
        <v>76647</v>
      </c>
      <c r="F11" s="4">
        <v>600</v>
      </c>
      <c r="G11" s="4">
        <v>110.43000091053547</v>
      </c>
      <c r="H11" s="4">
        <v>59.580000236630468</v>
      </c>
      <c r="J11" s="3" t="s">
        <v>22</v>
      </c>
      <c r="K11" s="4">
        <v>32</v>
      </c>
      <c r="L11" s="4">
        <v>5.9503125439514415</v>
      </c>
      <c r="M11" s="5" t="str">
        <f t="shared" si="0"/>
        <v>Active day</v>
      </c>
      <c r="N11" s="4">
        <v>261215</v>
      </c>
      <c r="O11" s="4">
        <v>76647</v>
      </c>
      <c r="P11" s="4">
        <v>600</v>
      </c>
      <c r="Q11" s="4">
        <v>110.43000091053547</v>
      </c>
      <c r="R11" s="4">
        <v>59.580000236630468</v>
      </c>
      <c r="T11" s="40" t="s">
        <v>95</v>
      </c>
      <c r="U11" s="9">
        <f>COUNTIF(Table2[Day Type],T11)</f>
        <v>10</v>
      </c>
    </row>
    <row r="12" spans="1:21" x14ac:dyDescent="0.3">
      <c r="A12" s="3" t="s">
        <v>23</v>
      </c>
      <c r="B12" s="4">
        <v>32</v>
      </c>
      <c r="C12" s="4">
        <v>6.030000067315993</v>
      </c>
      <c r="D12" s="4">
        <v>263795</v>
      </c>
      <c r="E12" s="4">
        <v>77500</v>
      </c>
      <c r="F12" s="4">
        <v>478</v>
      </c>
      <c r="G12" s="4">
        <v>101.18999940156937</v>
      </c>
      <c r="H12" s="4">
        <v>61.530000586062634</v>
      </c>
      <c r="J12" s="3" t="s">
        <v>23</v>
      </c>
      <c r="K12" s="4">
        <v>32</v>
      </c>
      <c r="L12" s="4">
        <v>6.030000067315993</v>
      </c>
      <c r="M12" s="5" t="str">
        <f t="shared" si="0"/>
        <v>Active day</v>
      </c>
      <c r="N12" s="4">
        <v>263795</v>
      </c>
      <c r="O12" s="4">
        <v>77500</v>
      </c>
      <c r="P12" s="4">
        <v>478</v>
      </c>
      <c r="Q12" s="4">
        <v>101.18999940156937</v>
      </c>
      <c r="R12" s="4">
        <v>61.530000586062634</v>
      </c>
      <c r="T12" s="41" t="s">
        <v>94</v>
      </c>
      <c r="U12" s="9">
        <f>COUNTIF(Table2[Day Type],T12)</f>
        <v>5</v>
      </c>
    </row>
    <row r="13" spans="1:21" x14ac:dyDescent="0.3">
      <c r="A13" s="3" t="s">
        <v>24</v>
      </c>
      <c r="B13" s="4">
        <v>32</v>
      </c>
      <c r="C13" s="4">
        <v>5.3278124725911784</v>
      </c>
      <c r="D13" s="4">
        <v>238284</v>
      </c>
      <c r="E13" s="4">
        <v>74485</v>
      </c>
      <c r="F13" s="4">
        <v>424</v>
      </c>
      <c r="G13" s="4">
        <v>102.0099987462163</v>
      </c>
      <c r="H13" s="4">
        <v>51.549999400973284</v>
      </c>
      <c r="J13" s="3" t="s">
        <v>24</v>
      </c>
      <c r="K13" s="4">
        <v>32</v>
      </c>
      <c r="L13" s="4">
        <v>5.3278124725911784</v>
      </c>
      <c r="M13" s="5" t="str">
        <f t="shared" si="0"/>
        <v>Moderate day</v>
      </c>
      <c r="N13" s="4">
        <v>238284</v>
      </c>
      <c r="O13" s="4">
        <v>74485</v>
      </c>
      <c r="P13" s="4">
        <v>424</v>
      </c>
      <c r="Q13" s="4">
        <v>102.0099987462163</v>
      </c>
      <c r="R13" s="4">
        <v>51.549999400973284</v>
      </c>
    </row>
    <row r="14" spans="1:21" x14ac:dyDescent="0.3">
      <c r="A14" s="3" t="s">
        <v>25</v>
      </c>
      <c r="B14" s="4">
        <v>32</v>
      </c>
      <c r="C14" s="4">
        <v>5.8412500396370906</v>
      </c>
      <c r="D14" s="4">
        <v>267124</v>
      </c>
      <c r="E14" s="4">
        <v>76709</v>
      </c>
      <c r="F14" s="4">
        <v>481</v>
      </c>
      <c r="G14" s="4">
        <v>130.38000106811521</v>
      </c>
      <c r="H14" s="4">
        <v>37.059999465942347</v>
      </c>
      <c r="J14" s="3" t="s">
        <v>25</v>
      </c>
      <c r="K14" s="4">
        <v>32</v>
      </c>
      <c r="L14" s="4">
        <v>5.8412500396370906</v>
      </c>
      <c r="M14" s="5" t="str">
        <f t="shared" si="0"/>
        <v>Active day</v>
      </c>
      <c r="N14" s="4">
        <v>267124</v>
      </c>
      <c r="O14" s="4">
        <v>76709</v>
      </c>
      <c r="P14" s="4">
        <v>481</v>
      </c>
      <c r="Q14" s="4">
        <v>130.38000106811521</v>
      </c>
      <c r="R14" s="4">
        <v>37.059999465942347</v>
      </c>
    </row>
    <row r="15" spans="1:21" x14ac:dyDescent="0.3">
      <c r="A15" s="3" t="s">
        <v>26</v>
      </c>
      <c r="B15" s="4">
        <v>32</v>
      </c>
      <c r="C15" s="4">
        <v>5.4675000272691285</v>
      </c>
      <c r="D15" s="4">
        <v>236621</v>
      </c>
      <c r="E15" s="4">
        <v>73326</v>
      </c>
      <c r="F15" s="4">
        <v>439</v>
      </c>
      <c r="G15" s="4">
        <v>98.540001094341292</v>
      </c>
      <c r="H15" s="4">
        <v>56.540000628679927</v>
      </c>
      <c r="J15" s="3" t="s">
        <v>26</v>
      </c>
      <c r="K15" s="4">
        <v>32</v>
      </c>
      <c r="L15" s="4">
        <v>5.4675000272691285</v>
      </c>
      <c r="M15" s="5" t="str">
        <f t="shared" si="0"/>
        <v>Moderate day</v>
      </c>
      <c r="N15" s="4">
        <v>236621</v>
      </c>
      <c r="O15" s="4">
        <v>73326</v>
      </c>
      <c r="P15" s="4">
        <v>439</v>
      </c>
      <c r="Q15" s="4">
        <v>98.540001094341292</v>
      </c>
      <c r="R15" s="4">
        <v>56.540000628679927</v>
      </c>
    </row>
    <row r="16" spans="1:21" x14ac:dyDescent="0.3">
      <c r="A16" s="3" t="s">
        <v>27</v>
      </c>
      <c r="B16" s="4">
        <v>32</v>
      </c>
      <c r="C16" s="4">
        <v>5.6328125181607911</v>
      </c>
      <c r="D16" s="4">
        <v>253849</v>
      </c>
      <c r="E16" s="4">
        <v>75186</v>
      </c>
      <c r="F16" s="4">
        <v>364</v>
      </c>
      <c r="G16" s="4">
        <v>108.60000036656857</v>
      </c>
      <c r="H16" s="4">
        <v>57.069999739527702</v>
      </c>
      <c r="J16" s="3" t="s">
        <v>27</v>
      </c>
      <c r="K16" s="4">
        <v>32</v>
      </c>
      <c r="L16" s="4">
        <v>5.6328125181607911</v>
      </c>
      <c r="M16" s="5" t="str">
        <f t="shared" si="0"/>
        <v>Active day</v>
      </c>
      <c r="N16" s="4">
        <v>253849</v>
      </c>
      <c r="O16" s="4">
        <v>75186</v>
      </c>
      <c r="P16" s="4">
        <v>364</v>
      </c>
      <c r="Q16" s="4">
        <v>108.60000036656857</v>
      </c>
      <c r="R16" s="4">
        <v>57.069999739527702</v>
      </c>
    </row>
    <row r="17" spans="1:18" x14ac:dyDescent="0.3">
      <c r="A17" s="3" t="s">
        <v>28</v>
      </c>
      <c r="B17" s="4">
        <v>32</v>
      </c>
      <c r="C17" s="4">
        <v>5.5346875265240651</v>
      </c>
      <c r="D17" s="4">
        <v>250688</v>
      </c>
      <c r="E17" s="4">
        <v>74604</v>
      </c>
      <c r="F17" s="4">
        <v>564</v>
      </c>
      <c r="G17" s="4">
        <v>111.17999947071074</v>
      </c>
      <c r="H17" s="4">
        <v>42.599999792873859</v>
      </c>
      <c r="J17" s="3" t="s">
        <v>28</v>
      </c>
      <c r="K17" s="4">
        <v>32</v>
      </c>
      <c r="L17" s="4">
        <v>5.5346875265240651</v>
      </c>
      <c r="M17" s="5" t="str">
        <f t="shared" si="0"/>
        <v>Active day</v>
      </c>
      <c r="N17" s="4">
        <v>250688</v>
      </c>
      <c r="O17" s="4">
        <v>74604</v>
      </c>
      <c r="P17" s="4">
        <v>564</v>
      </c>
      <c r="Q17" s="4">
        <v>111.17999947071074</v>
      </c>
      <c r="R17" s="4">
        <v>42.599999792873859</v>
      </c>
    </row>
    <row r="18" spans="1:18" x14ac:dyDescent="0.3">
      <c r="A18" s="3" t="s">
        <v>29</v>
      </c>
      <c r="B18" s="4">
        <v>32</v>
      </c>
      <c r="C18" s="4">
        <v>5.9153124988079089</v>
      </c>
      <c r="D18" s="4">
        <v>258516</v>
      </c>
      <c r="E18" s="4">
        <v>74514</v>
      </c>
      <c r="F18" s="4">
        <v>345</v>
      </c>
      <c r="G18" s="4">
        <v>108.61999940872192</v>
      </c>
      <c r="H18" s="4">
        <v>63.869999498128848</v>
      </c>
      <c r="J18" s="3" t="s">
        <v>29</v>
      </c>
      <c r="K18" s="4">
        <v>32</v>
      </c>
      <c r="L18" s="4">
        <v>5.9153124988079089</v>
      </c>
      <c r="M18" s="5" t="str">
        <f t="shared" si="0"/>
        <v>Active day</v>
      </c>
      <c r="N18" s="4">
        <v>258516</v>
      </c>
      <c r="O18" s="4">
        <v>74514</v>
      </c>
      <c r="P18" s="4">
        <v>345</v>
      </c>
      <c r="Q18" s="4">
        <v>108.61999940872192</v>
      </c>
      <c r="R18" s="4">
        <v>63.869999498128848</v>
      </c>
    </row>
    <row r="19" spans="1:18" x14ac:dyDescent="0.3">
      <c r="A19" s="3" t="s">
        <v>30</v>
      </c>
      <c r="B19" s="4">
        <v>32</v>
      </c>
      <c r="C19" s="4">
        <v>5.3615625165402907</v>
      </c>
      <c r="D19" s="4">
        <v>242996</v>
      </c>
      <c r="E19" s="4">
        <v>74114</v>
      </c>
      <c r="F19" s="4">
        <v>378</v>
      </c>
      <c r="G19" s="4">
        <v>115.65999968349935</v>
      </c>
      <c r="H19" s="4">
        <v>40.709999918937704</v>
      </c>
      <c r="J19" s="3" t="s">
        <v>30</v>
      </c>
      <c r="K19" s="4">
        <v>32</v>
      </c>
      <c r="L19" s="4">
        <v>5.3615625165402907</v>
      </c>
      <c r="M19" s="5" t="str">
        <f t="shared" si="0"/>
        <v>Moderate day</v>
      </c>
      <c r="N19" s="4">
        <v>242996</v>
      </c>
      <c r="O19" s="4">
        <v>74114</v>
      </c>
      <c r="P19" s="4">
        <v>378</v>
      </c>
      <c r="Q19" s="4">
        <v>115.65999968349935</v>
      </c>
      <c r="R19" s="4">
        <v>40.709999918937704</v>
      </c>
    </row>
    <row r="20" spans="1:18" x14ac:dyDescent="0.3">
      <c r="A20" s="3" t="s">
        <v>31</v>
      </c>
      <c r="B20" s="4">
        <v>32</v>
      </c>
      <c r="C20" s="4">
        <v>5.1812499882071306</v>
      </c>
      <c r="D20" s="4">
        <v>234289</v>
      </c>
      <c r="E20" s="4">
        <v>72722</v>
      </c>
      <c r="F20" s="4">
        <v>448</v>
      </c>
      <c r="G20" s="4">
        <v>113.56999936513601</v>
      </c>
      <c r="H20" s="4">
        <v>34.349999830126755</v>
      </c>
      <c r="J20" s="3" t="s">
        <v>31</v>
      </c>
      <c r="K20" s="4">
        <v>32</v>
      </c>
      <c r="L20" s="4">
        <v>5.1812499882071306</v>
      </c>
      <c r="M20" s="5" t="str">
        <f t="shared" si="0"/>
        <v>Moderate day</v>
      </c>
      <c r="N20" s="4">
        <v>234289</v>
      </c>
      <c r="O20" s="4">
        <v>72722</v>
      </c>
      <c r="P20" s="4">
        <v>448</v>
      </c>
      <c r="Q20" s="4">
        <v>113.56999936513601</v>
      </c>
      <c r="R20" s="4">
        <v>34.349999830126755</v>
      </c>
    </row>
    <row r="21" spans="1:18" x14ac:dyDescent="0.3">
      <c r="A21" s="3" t="s">
        <v>32</v>
      </c>
      <c r="B21" s="4">
        <v>31</v>
      </c>
      <c r="C21" s="4">
        <v>6.1006451037622274</v>
      </c>
      <c r="D21" s="4">
        <v>258726</v>
      </c>
      <c r="E21" s="4">
        <v>73592</v>
      </c>
      <c r="F21" s="4">
        <v>513</v>
      </c>
      <c r="G21" s="4">
        <v>116.94999980926512</v>
      </c>
      <c r="H21" s="4">
        <v>49.479999601840944</v>
      </c>
      <c r="J21" s="3" t="s">
        <v>32</v>
      </c>
      <c r="K21" s="4">
        <v>31</v>
      </c>
      <c r="L21" s="4">
        <v>6.1006451037622274</v>
      </c>
      <c r="M21" s="5" t="str">
        <f t="shared" si="0"/>
        <v>Active day</v>
      </c>
      <c r="N21" s="4">
        <v>258726</v>
      </c>
      <c r="O21" s="4">
        <v>73592</v>
      </c>
      <c r="P21" s="4">
        <v>513</v>
      </c>
      <c r="Q21" s="4">
        <v>116.94999980926512</v>
      </c>
      <c r="R21" s="4">
        <v>49.479999601840944</v>
      </c>
    </row>
    <row r="22" spans="1:18" x14ac:dyDescent="0.3">
      <c r="A22" s="6">
        <v>42374</v>
      </c>
      <c r="B22" s="4">
        <v>30</v>
      </c>
      <c r="C22" s="4">
        <v>4.9749999940395355</v>
      </c>
      <c r="D22" s="4">
        <v>206870</v>
      </c>
      <c r="E22" s="4">
        <v>66913</v>
      </c>
      <c r="F22" s="4">
        <v>471</v>
      </c>
      <c r="G22" s="4">
        <v>79.599999725818662</v>
      </c>
      <c r="H22" s="4">
        <v>50.260000362992244</v>
      </c>
      <c r="J22" s="6">
        <v>42374</v>
      </c>
      <c r="K22" s="4">
        <v>30</v>
      </c>
      <c r="L22" s="4">
        <v>4.9749999940395355</v>
      </c>
      <c r="M22" s="8" t="str">
        <f t="shared" si="0"/>
        <v>Less active day</v>
      </c>
      <c r="N22" s="4">
        <v>206870</v>
      </c>
      <c r="O22" s="4">
        <v>66913</v>
      </c>
      <c r="P22" s="4">
        <v>471</v>
      </c>
      <c r="Q22" s="4">
        <v>79.599999725818662</v>
      </c>
      <c r="R22" s="4">
        <v>50.260000362992244</v>
      </c>
    </row>
    <row r="23" spans="1:18" x14ac:dyDescent="0.3">
      <c r="A23" s="6">
        <v>42405</v>
      </c>
      <c r="B23" s="4">
        <v>29</v>
      </c>
      <c r="C23" s="4">
        <v>4.9672413643064184</v>
      </c>
      <c r="D23" s="4">
        <v>204434</v>
      </c>
      <c r="E23" s="4">
        <v>65988</v>
      </c>
      <c r="F23" s="4">
        <v>382</v>
      </c>
      <c r="G23" s="4">
        <v>93.000000268220901</v>
      </c>
      <c r="H23" s="4">
        <v>28.299999780952941</v>
      </c>
      <c r="J23" s="6">
        <v>42405</v>
      </c>
      <c r="K23" s="4">
        <v>29</v>
      </c>
      <c r="L23" s="4">
        <v>4.9672413643064184</v>
      </c>
      <c r="M23" s="8" t="str">
        <f t="shared" si="0"/>
        <v>Less active day</v>
      </c>
      <c r="N23" s="4">
        <v>204434</v>
      </c>
      <c r="O23" s="4">
        <v>65988</v>
      </c>
      <c r="P23" s="4">
        <v>382</v>
      </c>
      <c r="Q23" s="4">
        <v>93.000000268220901</v>
      </c>
      <c r="R23" s="4">
        <v>28.299999780952941</v>
      </c>
    </row>
    <row r="24" spans="1:18" x14ac:dyDescent="0.3">
      <c r="A24" s="6">
        <v>42434</v>
      </c>
      <c r="B24" s="4">
        <v>29</v>
      </c>
      <c r="C24" s="4">
        <v>6.0944827448833614</v>
      </c>
      <c r="D24" s="4">
        <v>248203</v>
      </c>
      <c r="E24" s="4">
        <v>71163</v>
      </c>
      <c r="F24" s="4">
        <v>430</v>
      </c>
      <c r="G24" s="4">
        <v>104.67000062204896</v>
      </c>
      <c r="H24" s="4">
        <v>44.930000420659788</v>
      </c>
      <c r="J24" s="6">
        <v>42434</v>
      </c>
      <c r="K24" s="4">
        <v>29</v>
      </c>
      <c r="L24" s="4">
        <v>6.0944827448833614</v>
      </c>
      <c r="M24" s="5" t="str">
        <f t="shared" si="0"/>
        <v>Active day</v>
      </c>
      <c r="N24" s="4">
        <v>248203</v>
      </c>
      <c r="O24" s="4">
        <v>71163</v>
      </c>
      <c r="P24" s="4">
        <v>430</v>
      </c>
      <c r="Q24" s="4">
        <v>104.67000062204896</v>
      </c>
      <c r="R24" s="4">
        <v>44.930000420659788</v>
      </c>
    </row>
    <row r="25" spans="1:18" x14ac:dyDescent="0.3">
      <c r="A25" s="6">
        <v>42465</v>
      </c>
      <c r="B25" s="4">
        <v>29</v>
      </c>
      <c r="C25" s="4">
        <v>4.9403447919878456</v>
      </c>
      <c r="D25" s="4">
        <v>196149</v>
      </c>
      <c r="E25" s="4">
        <v>66211</v>
      </c>
      <c r="F25" s="4">
        <v>323</v>
      </c>
      <c r="G25" s="4">
        <v>87.940000355243669</v>
      </c>
      <c r="H25" s="4">
        <v>39.279999792575794</v>
      </c>
      <c r="J25" s="6">
        <v>42465</v>
      </c>
      <c r="K25" s="4">
        <v>29</v>
      </c>
      <c r="L25" s="4">
        <v>4.9403447919878456</v>
      </c>
      <c r="M25" s="8" t="str">
        <f t="shared" si="0"/>
        <v>Less active day</v>
      </c>
      <c r="N25" s="4">
        <v>196149</v>
      </c>
      <c r="O25" s="4">
        <v>66211</v>
      </c>
      <c r="P25" s="4">
        <v>323</v>
      </c>
      <c r="Q25" s="4">
        <v>87.940000355243669</v>
      </c>
      <c r="R25" s="4">
        <v>39.279999792575794</v>
      </c>
    </row>
    <row r="26" spans="1:18" x14ac:dyDescent="0.3">
      <c r="A26" s="6">
        <v>42495</v>
      </c>
      <c r="B26" s="4">
        <v>29</v>
      </c>
      <c r="C26" s="4">
        <v>6.2165517437046933</v>
      </c>
      <c r="D26" s="4">
        <v>253200</v>
      </c>
      <c r="E26" s="4">
        <v>70037</v>
      </c>
      <c r="F26" s="4">
        <v>448</v>
      </c>
      <c r="G26" s="4">
        <v>106.55000019073488</v>
      </c>
      <c r="H26" s="4">
        <v>44.68000035732986</v>
      </c>
      <c r="J26" s="6">
        <v>42495</v>
      </c>
      <c r="K26" s="4">
        <v>29</v>
      </c>
      <c r="L26" s="4">
        <v>6.2165517437046933</v>
      </c>
      <c r="M26" s="5" t="str">
        <f t="shared" si="0"/>
        <v>Active day</v>
      </c>
      <c r="N26" s="4">
        <v>253200</v>
      </c>
      <c r="O26" s="4">
        <v>70037</v>
      </c>
      <c r="P26" s="4">
        <v>448</v>
      </c>
      <c r="Q26" s="4">
        <v>106.55000019073488</v>
      </c>
      <c r="R26" s="4">
        <v>44.68000035732986</v>
      </c>
    </row>
    <row r="27" spans="1:18" x14ac:dyDescent="0.3">
      <c r="A27" s="6">
        <v>42526</v>
      </c>
      <c r="B27" s="4">
        <v>29</v>
      </c>
      <c r="C27" s="4">
        <v>5.4572413758342639</v>
      </c>
      <c r="D27" s="4">
        <v>217287</v>
      </c>
      <c r="E27" s="4">
        <v>68877</v>
      </c>
      <c r="F27" s="4">
        <v>328</v>
      </c>
      <c r="G27" s="4">
        <v>99.729999808594599</v>
      </c>
      <c r="H27" s="4">
        <v>44.689999967813471</v>
      </c>
      <c r="J27" s="6">
        <v>42526</v>
      </c>
      <c r="K27" s="4">
        <v>29</v>
      </c>
      <c r="L27" s="4">
        <v>5.4572413758342639</v>
      </c>
      <c r="M27" s="5" t="str">
        <f t="shared" si="0"/>
        <v>Moderate day</v>
      </c>
      <c r="N27" s="4">
        <v>217287</v>
      </c>
      <c r="O27" s="4">
        <v>68877</v>
      </c>
      <c r="P27" s="4">
        <v>328</v>
      </c>
      <c r="Q27" s="4">
        <v>99.729999808594599</v>
      </c>
      <c r="R27" s="4">
        <v>44.689999967813471</v>
      </c>
    </row>
    <row r="28" spans="1:18" x14ac:dyDescent="0.3">
      <c r="A28" s="6">
        <v>42556</v>
      </c>
      <c r="B28" s="4">
        <v>29</v>
      </c>
      <c r="C28" s="4">
        <v>5.1244827714459618</v>
      </c>
      <c r="D28" s="4">
        <v>207386</v>
      </c>
      <c r="E28" s="4">
        <v>65141</v>
      </c>
      <c r="F28" s="4">
        <v>407</v>
      </c>
      <c r="G28" s="4">
        <v>90.779998958110781</v>
      </c>
      <c r="H28" s="4">
        <v>37.469999566674232</v>
      </c>
      <c r="J28" s="6">
        <v>42556</v>
      </c>
      <c r="K28" s="4">
        <v>29</v>
      </c>
      <c r="L28" s="4">
        <v>5.1244827714459618</v>
      </c>
      <c r="M28" s="5" t="str">
        <f t="shared" si="0"/>
        <v>Moderate day</v>
      </c>
      <c r="N28" s="4">
        <v>207386</v>
      </c>
      <c r="O28" s="4">
        <v>65141</v>
      </c>
      <c r="P28" s="4">
        <v>407</v>
      </c>
      <c r="Q28" s="4">
        <v>90.779998958110781</v>
      </c>
      <c r="R28" s="4">
        <v>37.469999566674232</v>
      </c>
    </row>
    <row r="29" spans="1:18" x14ac:dyDescent="0.3">
      <c r="A29" s="6">
        <v>42587</v>
      </c>
      <c r="B29" s="4">
        <v>27</v>
      </c>
      <c r="C29" s="4">
        <v>5.1399999812797281</v>
      </c>
      <c r="D29" s="4">
        <v>190334</v>
      </c>
      <c r="E29" s="4">
        <v>62193</v>
      </c>
      <c r="F29" s="4">
        <v>469</v>
      </c>
      <c r="G29" s="4">
        <v>81.520001173019409</v>
      </c>
      <c r="H29" s="4">
        <v>36.709999978542335</v>
      </c>
      <c r="J29" s="6">
        <v>42587</v>
      </c>
      <c r="K29" s="4">
        <v>27</v>
      </c>
      <c r="L29" s="4">
        <v>5.1399999812797281</v>
      </c>
      <c r="M29" s="5" t="str">
        <f t="shared" si="0"/>
        <v>Moderate day</v>
      </c>
      <c r="N29" s="4">
        <v>190334</v>
      </c>
      <c r="O29" s="4">
        <v>62193</v>
      </c>
      <c r="P29" s="4">
        <v>469</v>
      </c>
      <c r="Q29" s="4">
        <v>81.520001173019409</v>
      </c>
      <c r="R29" s="4">
        <v>36.709999978542335</v>
      </c>
    </row>
    <row r="30" spans="1:18" x14ac:dyDescent="0.3">
      <c r="A30" s="6">
        <v>42618</v>
      </c>
      <c r="B30" s="4">
        <v>27</v>
      </c>
      <c r="C30" s="4">
        <v>5.9629629585478066</v>
      </c>
      <c r="D30" s="4">
        <v>222718</v>
      </c>
      <c r="E30" s="4">
        <v>63063</v>
      </c>
      <c r="F30" s="4">
        <v>418</v>
      </c>
      <c r="G30" s="4">
        <v>96.969999194145188</v>
      </c>
      <c r="H30" s="4">
        <v>45.810000896453822</v>
      </c>
      <c r="J30" s="6">
        <v>42618</v>
      </c>
      <c r="K30" s="4">
        <v>27</v>
      </c>
      <c r="L30" s="4">
        <v>5.9629629585478066</v>
      </c>
      <c r="M30" s="5" t="str">
        <f t="shared" si="0"/>
        <v>Active day</v>
      </c>
      <c r="N30" s="4">
        <v>222718</v>
      </c>
      <c r="O30" s="4">
        <v>63063</v>
      </c>
      <c r="P30" s="4">
        <v>418</v>
      </c>
      <c r="Q30" s="4">
        <v>96.969999194145188</v>
      </c>
      <c r="R30" s="4">
        <v>45.810000896453822</v>
      </c>
    </row>
    <row r="31" spans="1:18" x14ac:dyDescent="0.3">
      <c r="A31" s="6">
        <v>42648</v>
      </c>
      <c r="B31" s="4">
        <v>26</v>
      </c>
      <c r="C31" s="4">
        <v>5.6661537530330515</v>
      </c>
      <c r="D31" s="4">
        <v>206737</v>
      </c>
      <c r="E31" s="4">
        <v>57963</v>
      </c>
      <c r="F31" s="4">
        <v>485</v>
      </c>
      <c r="G31" s="4">
        <v>88.389999538660064</v>
      </c>
      <c r="H31" s="4">
        <v>37.160000123083591</v>
      </c>
      <c r="J31" s="6">
        <v>42648</v>
      </c>
      <c r="K31" s="4">
        <v>26</v>
      </c>
      <c r="L31" s="4">
        <v>5.6661537530330515</v>
      </c>
      <c r="M31" s="5" t="str">
        <f t="shared" si="0"/>
        <v>Active day</v>
      </c>
      <c r="N31" s="4">
        <v>206737</v>
      </c>
      <c r="O31" s="4">
        <v>57963</v>
      </c>
      <c r="P31" s="4">
        <v>485</v>
      </c>
      <c r="Q31" s="4">
        <v>88.389999538660064</v>
      </c>
      <c r="R31" s="4">
        <v>37.160000123083591</v>
      </c>
    </row>
    <row r="32" spans="1:18" x14ac:dyDescent="0.3">
      <c r="A32" s="6">
        <v>42679</v>
      </c>
      <c r="B32" s="4">
        <v>24</v>
      </c>
      <c r="C32" s="4">
        <v>5.4945833086967468</v>
      </c>
      <c r="D32" s="4">
        <v>180468</v>
      </c>
      <c r="E32" s="4">
        <v>52562</v>
      </c>
      <c r="F32" s="4">
        <v>348</v>
      </c>
      <c r="G32" s="4">
        <v>77.810000360012054</v>
      </c>
      <c r="H32" s="4">
        <v>38.51000005006788</v>
      </c>
      <c r="J32" s="6">
        <v>42679</v>
      </c>
      <c r="K32" s="4">
        <v>24</v>
      </c>
      <c r="L32" s="4">
        <v>5.4945833086967468</v>
      </c>
      <c r="M32" s="5" t="str">
        <f t="shared" si="0"/>
        <v>Moderate day</v>
      </c>
      <c r="N32" s="4">
        <v>180468</v>
      </c>
      <c r="O32" s="4">
        <v>52562</v>
      </c>
      <c r="P32" s="4">
        <v>348</v>
      </c>
      <c r="Q32" s="4">
        <v>77.810000360012054</v>
      </c>
      <c r="R32" s="4">
        <v>38.51000005006788</v>
      </c>
    </row>
    <row r="33" spans="1:18" x14ac:dyDescent="0.3">
      <c r="A33" s="6">
        <v>42708</v>
      </c>
      <c r="B33" s="4">
        <v>33</v>
      </c>
      <c r="C33" s="4">
        <v>5.9827272485602991</v>
      </c>
      <c r="D33" s="4">
        <v>271816</v>
      </c>
      <c r="E33" s="4">
        <v>78893</v>
      </c>
      <c r="F33" s="4">
        <v>259</v>
      </c>
      <c r="G33" s="4">
        <v>112.52999970316887</v>
      </c>
      <c r="H33" s="4">
        <v>60.270000249147451</v>
      </c>
      <c r="J33" s="6">
        <v>42708</v>
      </c>
      <c r="K33" s="4">
        <v>33</v>
      </c>
      <c r="L33" s="4">
        <v>5.9827272485602991</v>
      </c>
      <c r="M33" s="5" t="str">
        <f t="shared" si="0"/>
        <v>Active day</v>
      </c>
      <c r="N33" s="4">
        <v>271816</v>
      </c>
      <c r="O33" s="4">
        <v>78893</v>
      </c>
      <c r="P33" s="4">
        <v>259</v>
      </c>
      <c r="Q33" s="4">
        <v>112.52999970316887</v>
      </c>
      <c r="R33" s="4">
        <v>60.270000249147451</v>
      </c>
    </row>
    <row r="34" spans="1:18" x14ac:dyDescent="0.3">
      <c r="A34" s="6">
        <v>42709</v>
      </c>
      <c r="B34" s="4">
        <v>21</v>
      </c>
      <c r="C34" s="4">
        <v>2.4433333211179296</v>
      </c>
      <c r="D34" s="4">
        <v>73129</v>
      </c>
      <c r="E34" s="4">
        <v>23925</v>
      </c>
      <c r="F34" s="4">
        <v>45</v>
      </c>
      <c r="G34" s="4">
        <v>41.460000196471839</v>
      </c>
      <c r="H34" s="4">
        <v>7.660000026226049</v>
      </c>
      <c r="J34" s="6">
        <v>42709</v>
      </c>
      <c r="K34" s="4">
        <v>21</v>
      </c>
      <c r="L34" s="4">
        <v>2.4433333211179296</v>
      </c>
      <c r="M34" s="8" t="str">
        <f t="shared" si="0"/>
        <v>Less active day</v>
      </c>
      <c r="N34" s="4">
        <v>73129</v>
      </c>
      <c r="O34" s="4">
        <v>23925</v>
      </c>
      <c r="P34" s="4">
        <v>45</v>
      </c>
      <c r="Q34" s="4">
        <v>41.460000196471839</v>
      </c>
      <c r="R34" s="4">
        <v>7.660000026226049</v>
      </c>
    </row>
    <row r="35" spans="1:18" x14ac:dyDescent="0.3">
      <c r="A35" s="3" t="s">
        <v>34</v>
      </c>
      <c r="B35" s="4">
        <v>940</v>
      </c>
      <c r="C35" s="4">
        <v>5.489702121915415</v>
      </c>
      <c r="D35" s="4">
        <v>7179636</v>
      </c>
      <c r="E35" s="4">
        <v>2165393</v>
      </c>
      <c r="F35" s="4">
        <v>12751</v>
      </c>
      <c r="G35" s="4">
        <v>3140.3699996732175</v>
      </c>
      <c r="H35" s="4">
        <v>1412.5199999399485</v>
      </c>
    </row>
    <row r="36" spans="1:18" x14ac:dyDescent="0.3">
      <c r="J36" s="28" t="s">
        <v>62</v>
      </c>
      <c r="K36" s="9"/>
      <c r="L36" s="9"/>
      <c r="M36" s="9"/>
      <c r="N36" s="9"/>
      <c r="O36" s="9"/>
      <c r="P36" s="9"/>
    </row>
    <row r="37" spans="1:18" x14ac:dyDescent="0.3">
      <c r="J37" s="10" t="s">
        <v>68</v>
      </c>
      <c r="K37" s="15" t="s">
        <v>69</v>
      </c>
      <c r="L37" s="16"/>
      <c r="M37" s="16"/>
      <c r="N37" s="16"/>
      <c r="O37" s="16"/>
      <c r="P37" s="17"/>
    </row>
    <row r="38" spans="1:18" x14ac:dyDescent="0.3">
      <c r="J38" s="12" t="s">
        <v>70</v>
      </c>
      <c r="K38" s="11" t="s">
        <v>71</v>
      </c>
      <c r="L38" s="11"/>
      <c r="M38" s="11"/>
      <c r="N38" s="11"/>
      <c r="O38" s="11"/>
      <c r="P38" s="11"/>
    </row>
    <row r="39" spans="1:18" x14ac:dyDescent="0.3">
      <c r="J39" s="13" t="s">
        <v>72</v>
      </c>
      <c r="K39" s="11" t="s">
        <v>73</v>
      </c>
      <c r="L39" s="11"/>
      <c r="M39" s="11"/>
      <c r="N39" s="11"/>
      <c r="O39" s="11"/>
      <c r="P39" s="11"/>
    </row>
    <row r="40" spans="1:18" x14ac:dyDescent="0.3">
      <c r="J40" s="14" t="s">
        <v>74</v>
      </c>
      <c r="K40" s="11" t="s">
        <v>75</v>
      </c>
      <c r="L40" s="11"/>
      <c r="M40" s="11"/>
      <c r="N40" s="11"/>
      <c r="O40" s="11"/>
      <c r="P40" s="11"/>
    </row>
  </sheetData>
  <mergeCells count="5">
    <mergeCell ref="K38:P38"/>
    <mergeCell ref="K39:P39"/>
    <mergeCell ref="K40:P40"/>
    <mergeCell ref="K37:P37"/>
    <mergeCell ref="T9:U9"/>
  </mergeCells>
  <conditionalFormatting sqref="L4:L3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4:O34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4:P3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{40F32D3F-D493-4D8C-BDFB-C4015F3DA374}</x14:id>
        </ext>
      </extLst>
    </cfRule>
  </conditionalFormatting>
  <conditionalFormatting sqref="Q4:Q3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{D4F8F7A0-7616-442B-98C9-989BFA603EF9}</x14:id>
        </ext>
      </extLst>
    </cfRule>
  </conditionalFormatting>
  <conditionalFormatting sqref="R4:R34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{E3D1503B-B42A-4817-9153-E4A288C92054}</x14:id>
        </ext>
      </extLst>
    </cfRule>
  </conditionalFormatting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F32D3F-D493-4D8C-BDFB-C4015F3DA3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P4:P34</xm:sqref>
        </x14:conditionalFormatting>
        <x14:conditionalFormatting xmlns:xm="http://schemas.microsoft.com/office/excel/2006/main">
          <x14:cfRule type="dataBar" id="{D4F8F7A0-7616-442B-98C9-989BFA603E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Q4:Q34</xm:sqref>
        </x14:conditionalFormatting>
        <x14:conditionalFormatting xmlns:xm="http://schemas.microsoft.com/office/excel/2006/main">
          <x14:cfRule type="dataBar" id="{E3D1503B-B42A-4817-9153-E4A288C9205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R4:R34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41"/>
  <sheetViews>
    <sheetView workbookViewId="0">
      <selection activeCell="B2" sqref="B2"/>
    </sheetView>
  </sheetViews>
  <sheetFormatPr defaultRowHeight="14.4" x14ac:dyDescent="0.3"/>
  <cols>
    <col min="2" max="2" width="10.88671875" bestFit="1" customWidth="1"/>
    <col min="3" max="3" width="9.5546875" bestFit="1" customWidth="1"/>
    <col min="4" max="4" width="12.21875" bestFit="1" customWidth="1"/>
    <col min="11" max="11" width="16.33203125" bestFit="1" customWidth="1"/>
    <col min="12" max="12" width="17" bestFit="1" customWidth="1"/>
    <col min="13" max="13" width="18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Sheet3</vt:lpstr>
      <vt:lpstr>Sheet4</vt:lpstr>
      <vt:lpstr>Sheet5</vt:lpstr>
      <vt:lpstr>Sheet6</vt:lpstr>
      <vt:lpstr>Sheet7</vt:lpstr>
      <vt:lpstr>Dashboard</vt:lpstr>
      <vt:lpstr>user id based</vt:lpstr>
      <vt:lpstr>date based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S</dc:creator>
  <cp:lastModifiedBy>Aravind S</cp:lastModifiedBy>
  <dcterms:created xsi:type="dcterms:W3CDTF">2023-07-26T06:20:14Z</dcterms:created>
  <dcterms:modified xsi:type="dcterms:W3CDTF">2023-07-27T11:56:31Z</dcterms:modified>
</cp:coreProperties>
</file>