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tics\Excel\Excel Project Other Level\"/>
    </mc:Choice>
  </mc:AlternateContent>
  <xr:revisionPtr revIDLastSave="0" documentId="13_ncr:1_{9D0E0808-8F76-4729-9D15-D26CD5A57B59}" xr6:coauthVersionLast="47" xr6:coauthVersionMax="47" xr10:uidLastSave="{00000000-0000-0000-0000-000000000000}"/>
  <bookViews>
    <workbookView showHorizontalScroll="0" showVerticalScroll="0" showSheetTabs="0" xWindow="-120" yWindow="-120" windowWidth="20730" windowHeight="11760" tabRatio="793" activeTab="4" xr2:uid="{00000000-000D-0000-FFFF-FFFF00000000}"/>
  </bookViews>
  <sheets>
    <sheet name="Datasets" sheetId="1" r:id="rId1"/>
    <sheet name="Pivot Tables" sheetId="6" r:id="rId2"/>
    <sheet name="Pivot Tables (2)" sheetId="8" r:id="rId3"/>
    <sheet name="Pivot Tables (3)" sheetId="9" r:id="rId4"/>
    <sheet name="Income Sources" sheetId="2" r:id="rId5"/>
    <sheet name="Geographically" sheetId="3" r:id="rId6"/>
    <sheet name="Sales Process" sheetId="4" r:id="rId7"/>
    <sheet name="Project Status" sheetId="5" r:id="rId8"/>
  </sheets>
  <definedNames>
    <definedName name="Slicer_Year">#N/A</definedName>
    <definedName name="Slicer_Year1">#N/A</definedName>
    <definedName name="Slicer_Year2">#N/A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6" i="9" l="1"/>
  <c r="AK5" i="9"/>
  <c r="Z6" i="9"/>
  <c r="Z7" i="9"/>
  <c r="Z5" i="9"/>
  <c r="S5" i="9"/>
  <c r="P10" i="9"/>
  <c r="R10" i="9"/>
  <c r="Q10" i="9"/>
  <c r="R16" i="9"/>
  <c r="Q16" i="9"/>
  <c r="P16" i="9"/>
  <c r="O16" i="9"/>
  <c r="R15" i="9"/>
  <c r="Q15" i="9"/>
  <c r="P15" i="9"/>
  <c r="O15" i="9"/>
  <c r="O11" i="9"/>
  <c r="P11" i="9"/>
  <c r="Q11" i="9"/>
  <c r="R11" i="9"/>
  <c r="O10" i="9"/>
  <c r="R6" i="9"/>
  <c r="R5" i="9"/>
  <c r="Q6" i="9"/>
  <c r="Q5" i="9"/>
  <c r="O5" i="9"/>
  <c r="P6" i="9"/>
  <c r="P5" i="9"/>
  <c r="O6" i="9"/>
  <c r="AH6" i="8"/>
  <c r="AG6" i="8"/>
  <c r="J7" i="8"/>
  <c r="J8" i="8"/>
  <c r="J9" i="8"/>
  <c r="J10" i="8"/>
  <c r="J11" i="8"/>
  <c r="J6" i="8"/>
  <c r="I6" i="8"/>
  <c r="I7" i="8"/>
  <c r="I8" i="8"/>
  <c r="I9" i="8"/>
  <c r="I10" i="8"/>
  <c r="I11" i="8"/>
  <c r="H6" i="8"/>
  <c r="H7" i="8"/>
  <c r="H8" i="8"/>
  <c r="H9" i="8"/>
  <c r="H10" i="8"/>
  <c r="H11" i="8"/>
  <c r="G6" i="8"/>
  <c r="G7" i="8"/>
  <c r="G8" i="8"/>
  <c r="G9" i="8"/>
  <c r="G10" i="8"/>
  <c r="G11" i="8"/>
  <c r="P7" i="8"/>
  <c r="P8" i="8"/>
  <c r="P9" i="8"/>
  <c r="P10" i="8"/>
  <c r="P11" i="8"/>
  <c r="P6" i="8"/>
  <c r="O6" i="8"/>
  <c r="O7" i="8"/>
  <c r="O8" i="8"/>
  <c r="O9" i="8"/>
  <c r="O10" i="8"/>
  <c r="O11" i="8"/>
  <c r="L6" i="8"/>
  <c r="AF7" i="8" s="1"/>
  <c r="AX6" i="6"/>
  <c r="AX7" i="6"/>
  <c r="AX8" i="6"/>
  <c r="AX9" i="6"/>
  <c r="AX10" i="6"/>
  <c r="AX11" i="6"/>
  <c r="AX12" i="6"/>
  <c r="AX13" i="6"/>
  <c r="AX14" i="6"/>
  <c r="AX15" i="6"/>
  <c r="AX16" i="6"/>
  <c r="AX17" i="6"/>
  <c r="AX18" i="6"/>
  <c r="AX19" i="6"/>
  <c r="AX20" i="6"/>
  <c r="AX21" i="6"/>
  <c r="AX22" i="6"/>
  <c r="AX23" i="6"/>
  <c r="AX24" i="6"/>
  <c r="AX25" i="6"/>
  <c r="AX5" i="6"/>
  <c r="AW5" i="6"/>
  <c r="AW6" i="6"/>
  <c r="AW7" i="6"/>
  <c r="AW8" i="6"/>
  <c r="AW9" i="6"/>
  <c r="AW10" i="6"/>
  <c r="AW11" i="6"/>
  <c r="AW12" i="6"/>
  <c r="AW13" i="6"/>
  <c r="AW14" i="6"/>
  <c r="AW15" i="6"/>
  <c r="AW16" i="6"/>
  <c r="AW17" i="6"/>
  <c r="AW18" i="6"/>
  <c r="AW19" i="6"/>
  <c r="AW20" i="6"/>
  <c r="AW21" i="6"/>
  <c r="AW22" i="6"/>
  <c r="AW23" i="6"/>
  <c r="AW24" i="6"/>
  <c r="AW25" i="6"/>
  <c r="AO5" i="6"/>
  <c r="AO6" i="6"/>
  <c r="AN6" i="6"/>
  <c r="AN5" i="6"/>
  <c r="AA5" i="6"/>
  <c r="N5" i="6"/>
  <c r="M5" i="6"/>
  <c r="N10" i="6"/>
  <c r="M10" i="6"/>
  <c r="N9" i="6"/>
  <c r="M9" i="6"/>
  <c r="N8" i="6"/>
  <c r="M8" i="6"/>
  <c r="N7" i="6"/>
  <c r="M7" i="6"/>
  <c r="N6" i="6"/>
  <c r="M6" i="6"/>
  <c r="R912" i="1"/>
  <c r="R911" i="1"/>
  <c r="R910" i="1"/>
  <c r="R909" i="1"/>
  <c r="R908" i="1"/>
  <c r="R907" i="1"/>
  <c r="R906" i="1"/>
  <c r="Q906" i="1" a="1"/>
  <c r="Q906" i="1" s="1"/>
  <c r="J5" i="6" a="1"/>
  <c r="J5" i="6" s="1"/>
  <c r="J6" i="6"/>
  <c r="J7" i="6"/>
  <c r="J8" i="6"/>
  <c r="J9" i="6"/>
  <c r="J10" i="6"/>
  <c r="X6" i="8"/>
  <c r="F5" i="9"/>
  <c r="S5" i="6"/>
  <c r="AG5" i="6"/>
  <c r="Z8" i="9" l="1"/>
  <c r="I6" i="9"/>
  <c r="F10" i="9"/>
  <c r="G5" i="9"/>
  <c r="AD7" i="8"/>
  <c r="AE7" i="8"/>
  <c r="AA7" i="8"/>
  <c r="W6" i="8"/>
  <c r="Z7" i="8" s="1"/>
  <c r="T5" i="6"/>
  <c r="L10" i="6"/>
  <c r="L6" i="6"/>
  <c r="L9" i="6"/>
  <c r="L5" i="6"/>
  <c r="L7" i="6"/>
  <c r="L8" i="6"/>
  <c r="K8" i="6"/>
  <c r="K7" i="6"/>
  <c r="K10" i="6"/>
  <c r="K6" i="6"/>
  <c r="K9" i="6"/>
  <c r="K5" i="6"/>
  <c r="I5" i="9" l="1"/>
  <c r="G10" i="9"/>
  <c r="AG7"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<sst xmlns="http://schemas.openxmlformats.org/spreadsheetml/2006/main" count="28792" uniqueCount="122">
  <si>
    <t>Year</t>
  </si>
  <si>
    <t>Country</t>
  </si>
  <si>
    <t>Amount</t>
  </si>
  <si>
    <t>Target</t>
  </si>
  <si>
    <t>Egypt</t>
  </si>
  <si>
    <t>USA</t>
  </si>
  <si>
    <t>Russia</t>
  </si>
  <si>
    <t>United Kingdom</t>
  </si>
  <si>
    <t>Brazil</t>
  </si>
  <si>
    <t>Canada</t>
  </si>
  <si>
    <t>Month</t>
  </si>
  <si>
    <t>Income sources</t>
  </si>
  <si>
    <t>Income Breakdowns</t>
  </si>
  <si>
    <t>Counts</t>
  </si>
  <si>
    <t>Income</t>
  </si>
  <si>
    <t>Target Income</t>
  </si>
  <si>
    <t>operating profit</t>
  </si>
  <si>
    <t>Marketing Strategies</t>
  </si>
  <si>
    <t>Jan</t>
  </si>
  <si>
    <t>Licensing</t>
  </si>
  <si>
    <t>Software Metered License</t>
  </si>
  <si>
    <t>B2B</t>
  </si>
  <si>
    <t>Floating License</t>
  </si>
  <si>
    <t>Renting</t>
  </si>
  <si>
    <t>Equipments</t>
  </si>
  <si>
    <t>Subscription</t>
  </si>
  <si>
    <t>Prime</t>
  </si>
  <si>
    <t>Usage fees</t>
  </si>
  <si>
    <t>Renewal</t>
  </si>
  <si>
    <t>Premium</t>
  </si>
  <si>
    <t xml:space="preserve">New </t>
  </si>
  <si>
    <t>Offices</t>
  </si>
  <si>
    <t>Advertising</t>
  </si>
  <si>
    <t>Facebook Page</t>
  </si>
  <si>
    <t>Google Ad</t>
  </si>
  <si>
    <t>Company Website</t>
  </si>
  <si>
    <t>Youtube Channel</t>
  </si>
  <si>
    <t>Lands</t>
  </si>
  <si>
    <t>Asset sale</t>
  </si>
  <si>
    <t>Television Ad</t>
  </si>
  <si>
    <t>Feb</t>
  </si>
  <si>
    <t>Mar</t>
  </si>
  <si>
    <t>B2C</t>
  </si>
  <si>
    <t>Apr</t>
  </si>
  <si>
    <t>May</t>
  </si>
  <si>
    <t>Jun</t>
  </si>
  <si>
    <t>Jul</t>
  </si>
  <si>
    <t>Aug</t>
  </si>
  <si>
    <t>Sep</t>
  </si>
  <si>
    <t>Oct</t>
  </si>
  <si>
    <t>Nov</t>
  </si>
  <si>
    <t>Dec</t>
  </si>
  <si>
    <t>Order Number</t>
  </si>
  <si>
    <t>POS</t>
  </si>
  <si>
    <t>Payment Method</t>
  </si>
  <si>
    <t>Assembly Stage</t>
  </si>
  <si>
    <t>Registration Status</t>
  </si>
  <si>
    <t>Sale Status</t>
  </si>
  <si>
    <t>Delivery Type</t>
  </si>
  <si>
    <t>AD01-9361</t>
  </si>
  <si>
    <t>Website</t>
  </si>
  <si>
    <t>Credit Card</t>
  </si>
  <si>
    <t>Order assembled</t>
  </si>
  <si>
    <t>Register Customer info</t>
  </si>
  <si>
    <t>Paid</t>
  </si>
  <si>
    <t>Shipment</t>
  </si>
  <si>
    <t>AD01-9362</t>
  </si>
  <si>
    <t>Download</t>
  </si>
  <si>
    <t>AD01-9364</t>
  </si>
  <si>
    <t>AD01-9363</t>
  </si>
  <si>
    <t>AD01-9365</t>
  </si>
  <si>
    <t>Non-Registered Customer info</t>
  </si>
  <si>
    <t>Branches</t>
  </si>
  <si>
    <t>Refunded</t>
  </si>
  <si>
    <t>Cash on Delivery</t>
  </si>
  <si>
    <t>Cancelld</t>
  </si>
  <si>
    <t xml:space="preserve">Branch </t>
  </si>
  <si>
    <t>.</t>
  </si>
  <si>
    <t>Row Labels</t>
  </si>
  <si>
    <t>Grand Total</t>
  </si>
  <si>
    <t>Sum of Income</t>
  </si>
  <si>
    <t>Sum of Income2</t>
  </si>
  <si>
    <t>X</t>
  </si>
  <si>
    <t>Y</t>
  </si>
  <si>
    <t>Max</t>
  </si>
  <si>
    <t>Without Max</t>
  </si>
  <si>
    <t xml:space="preserve"> </t>
  </si>
  <si>
    <t>Sum of Target Income</t>
  </si>
  <si>
    <t>Sum of Counts</t>
  </si>
  <si>
    <t>Sum of Counts2</t>
  </si>
  <si>
    <t>Count</t>
  </si>
  <si>
    <t>Count %</t>
  </si>
  <si>
    <t>Avg. Income by Month</t>
  </si>
  <si>
    <t>Sum of operating profit</t>
  </si>
  <si>
    <t>Operating Profits</t>
  </si>
  <si>
    <t xml:space="preserve">  </t>
  </si>
  <si>
    <t>Sum of Amount</t>
  </si>
  <si>
    <t>Sum of Amount2</t>
  </si>
  <si>
    <t>Geographically</t>
  </si>
  <si>
    <t>Income Sources</t>
  </si>
  <si>
    <t>Total Sales</t>
  </si>
  <si>
    <t>Sum of Target</t>
  </si>
  <si>
    <t>Actual</t>
  </si>
  <si>
    <t>Remaining Percentage</t>
  </si>
  <si>
    <t>Highest Country</t>
  </si>
  <si>
    <t>Non-Highest</t>
  </si>
  <si>
    <t>Payrol Taxes</t>
  </si>
  <si>
    <t>Property Taxes</t>
  </si>
  <si>
    <t>Excise Taxes</t>
  </si>
  <si>
    <t>Total Taxes</t>
  </si>
  <si>
    <t>Label</t>
  </si>
  <si>
    <t>Count of POS</t>
  </si>
  <si>
    <t>Count of Payment Method</t>
  </si>
  <si>
    <t>Count of Registration Status</t>
  </si>
  <si>
    <t>Line</t>
  </si>
  <si>
    <t>Empty Circuler</t>
  </si>
  <si>
    <t>Circuler</t>
  </si>
  <si>
    <t>Total Custoers</t>
  </si>
  <si>
    <t>Count of Delivery Type</t>
  </si>
  <si>
    <t>Sales States</t>
  </si>
  <si>
    <t>Count Percentage</t>
  </si>
  <si>
    <t>`1111111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</si>
</sst>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_(* \(#,##0\);_(* &quot;-&quot;_);_(@_)"/>
    <numFmt numFmtId="44" formatCode="_(&quot;$&quot;* #,##0.00_);_(&quot;$&quot;* \(#,##0.00\);_(&quot;$&quot;* &quot;-&quot;??_);_(@_)"/>
    <numFmt numFmtId="43" formatCode="_(* #,##0.00_);_(* \(#,##0.00\);_(* &quot;-&quot;??_);_(@_)"/>
    <numFmt numFmtId="164" formatCode="_(* #,##0_);_(* \(#,##0\);_(* &quot;-&quot;??_);_(@_)"/>
    <numFmt numFmtId="165" formatCode="&quot;$&quot;#,##0"/>
    <numFmt numFmtId="166" formatCode="_(&quot;$&quot;* #,##0_);_(&quot;$&quot;* \(#,##0\);_(&quot;$&quot;* &quot;-&quot;??_);_(@_)"/>
    <numFmt numFmtId="167" formatCode="0.0%"/>
  </numFmts>
  <fonts count="17" x14ac:knownFonts="1">
    <font>
      <sz val="11"/>
      <color theme="1"/>
      <name val="Calibri"/>
      <family val="2"/>
      <scheme val="minor"/>
    </font>
    <font>
      <sz val="11"/>
      <color theme="1"/>
      <name val="Calibri"/>
      <family val="2"/>
      <scheme val="minor"/>
    </font>
    <font>
      <sz val="11"/>
      <color theme="0"/>
      <name val="Arial"/>
      <family val="2"/>
    </font>
    <font>
      <b/>
      <sz val="11"/>
      <color theme="0"/>
      <name val="Arial"/>
      <family val="2"/>
    </font>
    <font>
      <sz val="11"/>
      <color theme="1"/>
      <name val="Arial"/>
      <family val="2"/>
    </font>
    <font>
      <sz val="11"/>
      <color theme="6" tint="-0.249977111117893"/>
      <name val="Arial"/>
      <family val="2"/>
    </font>
    <font>
      <sz val="11"/>
      <color theme="0"/>
      <name val="Arial"/>
    </font>
    <font>
      <sz val="11"/>
      <color theme="1"/>
      <name val="Arial"/>
    </font>
    <font>
      <b/>
      <sz val="11"/>
      <color theme="0"/>
      <name val="Calibri"/>
      <family val="2"/>
      <scheme val="minor"/>
    </font>
    <font>
      <sz val="18"/>
      <color theme="0"/>
      <name val="Calibri"/>
      <family val="2"/>
    </font>
    <font>
      <sz val="11"/>
      <color theme="0"/>
      <name val="Calibri"/>
      <family val="2"/>
      <scheme val="minor"/>
    </font>
    <font>
      <sz val="11"/>
      <color rgb="FFC2408D"/>
      <name val="Calibri"/>
      <family val="2"/>
      <scheme val="minor"/>
    </font>
    <font>
      <sz val="11"/>
      <color rgb="FF5A097C"/>
      <name val="Calibri"/>
      <family val="2"/>
      <scheme val="minor"/>
    </font>
    <font>
      <sz val="11"/>
      <color rgb="FF0F11A7"/>
      <name val="Calibri"/>
      <family val="2"/>
      <scheme val="minor"/>
    </font>
    <font>
      <sz val="11"/>
      <color rgb="FF296EFC"/>
      <name val="Calibri"/>
      <family val="2"/>
      <scheme val="minor"/>
    </font>
    <font>
      <b/>
      <sz val="11"/>
      <name val="Calibri"/>
      <family val="2"/>
      <scheme val="minor"/>
    </font>
    <font>
      <b/>
      <sz val="11"/>
      <color theme="1"/>
      <name val="Calibri"/>
      <family val="2"/>
      <scheme val="minor"/>
    </font>
  </fonts>
  <fills count="11">
    <fill>
      <patternFill patternType="none"/>
    </fill>
    <fill>
      <patternFill patternType="gray125"/>
    </fill>
    <fill>
      <patternFill patternType="solid">
        <fgColor rgb="FFCC0E62"/>
        <bgColor indexed="64"/>
      </patternFill>
    </fill>
    <fill>
      <patternFill patternType="solid">
        <fgColor rgb="FF5A2BCB"/>
        <bgColor indexed="64"/>
      </patternFill>
    </fill>
    <fill>
      <patternFill patternType="solid">
        <fgColor theme="4"/>
        <bgColor theme="4"/>
      </patternFill>
    </fill>
    <fill>
      <patternFill patternType="solid">
        <fgColor theme="1"/>
        <bgColor indexed="64"/>
      </patternFill>
    </fill>
    <fill>
      <patternFill patternType="solid">
        <fgColor theme="0"/>
        <bgColor indexed="64"/>
      </patternFill>
    </fill>
    <fill>
      <patternFill patternType="solid">
        <fgColor theme="1" tint="0.14999847407452621"/>
        <bgColor indexed="64"/>
      </patternFill>
    </fill>
    <fill>
      <patternFill patternType="solid">
        <fgColor rgb="FF194AFE"/>
        <bgColor indexed="64"/>
      </patternFill>
    </fill>
    <fill>
      <patternFill patternType="solid">
        <fgColor theme="3" tint="0.39997558519241921"/>
        <bgColor indexed="64"/>
      </patternFill>
    </fill>
    <fill>
      <patternFill patternType="solid">
        <fgColor theme="8" tint="-0.249977111117893"/>
        <bgColor indexed="64"/>
      </patternFill>
    </fill>
  </fills>
  <borders count="11">
    <border>
      <left/>
      <right/>
      <top/>
      <bottom/>
      <diagonal/>
    </border>
    <border>
      <left/>
      <right/>
      <top/>
      <bottom style="thin">
        <color theme="1" tint="0.499984740745262"/>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06">
    <xf numFmtId="0" fontId="0" fillId="0" borderId="0" xfId="0"/>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xf>
    <xf numFmtId="1" fontId="5" fillId="0" borderId="0" xfId="0" applyNumberFormat="1" applyFont="1" applyAlignment="1">
      <alignment horizontal="center" vertical="center"/>
    </xf>
    <xf numFmtId="1" fontId="4" fillId="0" borderId="0" xfId="0" applyNumberFormat="1" applyFont="1" applyAlignment="1">
      <alignment horizontal="center" vertical="center"/>
    </xf>
    <xf numFmtId="0" fontId="3" fillId="3"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xf>
    <xf numFmtId="164" fontId="0" fillId="0" borderId="0" xfId="0" applyNumberFormat="1"/>
    <xf numFmtId="164" fontId="0" fillId="0" borderId="0" xfId="0" applyNumberFormat="1" applyAlignment="1">
      <alignment horizontal="center" vertical="center"/>
    </xf>
    <xf numFmtId="0" fontId="0" fillId="0" borderId="0" xfId="0" applyAlignment="1">
      <alignment horizontal="left" vertical="center"/>
    </xf>
    <xf numFmtId="164" fontId="0" fillId="0" borderId="0" xfId="1" applyNumberFormat="1" applyFont="1" applyFill="1" applyBorder="1" applyAlignment="1">
      <alignment horizontal="center" vertical="center"/>
    </xf>
    <xf numFmtId="164" fontId="0" fillId="0" borderId="0" xfId="1" applyNumberFormat="1" applyFont="1" applyFill="1" applyBorder="1"/>
    <xf numFmtId="0" fontId="6" fillId="4" borderId="0" xfId="0" applyFont="1" applyFill="1" applyAlignment="1">
      <alignment horizontal="center" vertical="center"/>
    </xf>
    <xf numFmtId="0" fontId="7" fillId="0" borderId="0" xfId="0" applyFont="1" applyAlignment="1">
      <alignment horizontal="center" vertical="center"/>
    </xf>
    <xf numFmtId="0" fontId="0" fillId="5" borderId="0" xfId="0" applyFill="1"/>
    <xf numFmtId="0" fontId="0" fillId="0" borderId="0" xfId="0" pivotButton="1"/>
    <xf numFmtId="0" fontId="0" fillId="0" borderId="0" xfId="0" applyNumberFormat="1"/>
    <xf numFmtId="0" fontId="0" fillId="6" borderId="0" xfId="0" applyFill="1"/>
    <xf numFmtId="10" fontId="0" fillId="0" borderId="0" xfId="0" applyNumberFormat="1"/>
    <xf numFmtId="0" fontId="8" fillId="7" borderId="0" xfId="0" applyFont="1" applyFill="1" applyAlignment="1">
      <alignment horizontal="center" vertical="center"/>
    </xf>
    <xf numFmtId="0" fontId="0" fillId="6" borderId="0" xfId="0" applyFill="1" applyAlignment="1">
      <alignment horizontal="center" vertical="center"/>
    </xf>
    <xf numFmtId="0" fontId="0" fillId="6" borderId="1" xfId="0" applyFill="1" applyBorder="1"/>
    <xf numFmtId="0" fontId="0" fillId="6" borderId="1" xfId="0" applyFill="1" applyBorder="1" applyAlignment="1">
      <alignment horizontal="center" vertical="center"/>
    </xf>
    <xf numFmtId="41" fontId="0" fillId="6" borderId="0" xfId="0" applyNumberFormat="1" applyFill="1"/>
    <xf numFmtId="41" fontId="0" fillId="6" borderId="1" xfId="0" applyNumberFormat="1" applyFill="1" applyBorder="1"/>
    <xf numFmtId="41" fontId="0" fillId="0" borderId="0" xfId="0" applyNumberFormat="1"/>
    <xf numFmtId="41" fontId="0" fillId="0" borderId="0" xfId="1" applyNumberFormat="1" applyFont="1" applyFill="1" applyBorder="1" applyAlignment="1">
      <alignment horizontal="center" vertical="center"/>
    </xf>
    <xf numFmtId="41" fontId="0" fillId="0" borderId="0" xfId="1" applyNumberFormat="1" applyFont="1" applyFill="1" applyBorder="1"/>
    <xf numFmtId="9" fontId="0" fillId="6" borderId="0" xfId="2" applyFont="1" applyFill="1"/>
    <xf numFmtId="9" fontId="0" fillId="6" borderId="0" xfId="2" applyNumberFormat="1" applyFont="1" applyFill="1"/>
    <xf numFmtId="9" fontId="0" fillId="6" borderId="0" xfId="0" applyNumberFormat="1" applyFill="1"/>
    <xf numFmtId="9" fontId="0" fillId="6" borderId="1" xfId="2" applyFont="1" applyFill="1" applyBorder="1"/>
    <xf numFmtId="41" fontId="0" fillId="6" borderId="0" xfId="0" applyNumberFormat="1" applyFill="1" applyAlignment="1">
      <alignment horizontal="left" vertical="top"/>
    </xf>
    <xf numFmtId="0" fontId="9" fillId="5" borderId="0" xfId="0" applyFont="1" applyFill="1"/>
    <xf numFmtId="0" fontId="0" fillId="0" borderId="0" xfId="0" applyAlignment="1">
      <alignment horizontal="left" indent="1"/>
    </xf>
    <xf numFmtId="164" fontId="0" fillId="6" borderId="0" xfId="1" applyNumberFormat="1" applyFont="1" applyFill="1"/>
    <xf numFmtId="165" fontId="0" fillId="6" borderId="0" xfId="3" applyNumberFormat="1" applyFont="1" applyFill="1"/>
    <xf numFmtId="164" fontId="0" fillId="6" borderId="3" xfId="1" applyNumberFormat="1" applyFont="1" applyFill="1" applyBorder="1"/>
    <xf numFmtId="164" fontId="0" fillId="6" borderId="2" xfId="1" applyNumberFormat="1" applyFont="1" applyFill="1" applyBorder="1"/>
    <xf numFmtId="164" fontId="0" fillId="6" borderId="4" xfId="1" applyNumberFormat="1" applyFont="1" applyFill="1" applyBorder="1"/>
    <xf numFmtId="9" fontId="0" fillId="6" borderId="5" xfId="2" applyFont="1" applyFill="1" applyBorder="1"/>
    <xf numFmtId="9" fontId="0" fillId="6" borderId="6" xfId="2" applyFont="1" applyFill="1" applyBorder="1"/>
    <xf numFmtId="9" fontId="0" fillId="6" borderId="7" xfId="2" applyFont="1" applyFill="1" applyBorder="1"/>
    <xf numFmtId="9" fontId="0" fillId="6" borderId="0" xfId="0" applyNumberFormat="1" applyFill="1" applyAlignment="1">
      <alignment horizontal="center" vertical="center"/>
    </xf>
    <xf numFmtId="9" fontId="0" fillId="6" borderId="0" xfId="2" applyFont="1" applyFill="1" applyAlignment="1">
      <alignment horizontal="center" vertical="center"/>
    </xf>
    <xf numFmtId="10" fontId="0" fillId="0" borderId="0" xfId="0" applyNumberFormat="1" applyAlignment="1">
      <alignment horizontal="center" vertical="center"/>
    </xf>
    <xf numFmtId="10" fontId="0" fillId="0" borderId="9" xfId="0" applyNumberFormat="1" applyBorder="1"/>
    <xf numFmtId="10" fontId="0" fillId="0" borderId="8" xfId="0" applyNumberFormat="1" applyBorder="1"/>
    <xf numFmtId="10" fontId="0" fillId="0" borderId="10" xfId="0" applyNumberFormat="1" applyBorder="1"/>
    <xf numFmtId="0" fontId="11" fillId="6" borderId="9" xfId="0" applyFont="1" applyFill="1" applyBorder="1" applyAlignment="1">
      <alignment horizontal="center" vertical="center"/>
    </xf>
    <xf numFmtId="0" fontId="11" fillId="6" borderId="8" xfId="0" applyFont="1" applyFill="1" applyBorder="1" applyAlignment="1">
      <alignment horizontal="center" vertical="center"/>
    </xf>
    <xf numFmtId="0" fontId="11" fillId="6" borderId="10"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8" xfId="0" applyFont="1" applyFill="1" applyBorder="1" applyAlignment="1">
      <alignment horizontal="center" vertical="center"/>
    </xf>
    <xf numFmtId="0" fontId="12" fillId="6" borderId="10" xfId="0" applyFont="1" applyFill="1" applyBorder="1" applyAlignment="1">
      <alignment horizontal="center" vertical="center"/>
    </xf>
    <xf numFmtId="0" fontId="13" fillId="6" borderId="9" xfId="0" applyFont="1" applyFill="1" applyBorder="1" applyAlignment="1">
      <alignment horizontal="center" vertical="center"/>
    </xf>
    <xf numFmtId="0" fontId="13" fillId="6" borderId="8" xfId="0" applyFont="1" applyFill="1" applyBorder="1" applyAlignment="1">
      <alignment horizontal="center" vertical="center"/>
    </xf>
    <xf numFmtId="0" fontId="13" fillId="6" borderId="10" xfId="0" applyFont="1" applyFill="1" applyBorder="1" applyAlignment="1">
      <alignment horizontal="center" vertical="center"/>
    </xf>
    <xf numFmtId="0" fontId="14" fillId="0" borderId="9" xfId="0" applyFont="1" applyBorder="1" applyAlignment="1">
      <alignment horizontal="center" vertical="center"/>
    </xf>
    <xf numFmtId="0" fontId="14" fillId="0" borderId="8" xfId="0" applyFont="1" applyBorder="1" applyAlignment="1">
      <alignment horizontal="center" vertical="center"/>
    </xf>
    <xf numFmtId="0" fontId="14" fillId="0" borderId="10" xfId="0" applyFont="1" applyBorder="1" applyAlignment="1">
      <alignment horizontal="center" vertical="center"/>
    </xf>
    <xf numFmtId="0" fontId="8" fillId="7" borderId="0" xfId="0" applyFont="1" applyFill="1" applyAlignment="1">
      <alignment horizontal="center" vertical="center"/>
    </xf>
    <xf numFmtId="166" fontId="0" fillId="6" borderId="9" xfId="3" applyNumberFormat="1" applyFont="1" applyFill="1" applyBorder="1"/>
    <xf numFmtId="166" fontId="0" fillId="6" borderId="8" xfId="3" applyNumberFormat="1" applyFont="1" applyFill="1" applyBorder="1"/>
    <xf numFmtId="166" fontId="0" fillId="6" borderId="10" xfId="3" applyNumberFormat="1" applyFont="1" applyFill="1" applyBorder="1"/>
    <xf numFmtId="167" fontId="0" fillId="6" borderId="0" xfId="2" applyNumberFormat="1" applyFont="1" applyFill="1" applyAlignment="1">
      <alignment horizontal="center" vertical="center"/>
    </xf>
    <xf numFmtId="167" fontId="0" fillId="6" borderId="0" xfId="0" applyNumberFormat="1" applyFill="1"/>
    <xf numFmtId="165" fontId="0" fillId="6" borderId="0" xfId="0" applyNumberFormat="1" applyFill="1"/>
    <xf numFmtId="0" fontId="0" fillId="6" borderId="0" xfId="0" applyFill="1" applyBorder="1"/>
    <xf numFmtId="0" fontId="0" fillId="6" borderId="0" xfId="0" applyFill="1" applyBorder="1" applyAlignment="1">
      <alignment horizontal="center" vertical="center"/>
    </xf>
    <xf numFmtId="164" fontId="0" fillId="6" borderId="0" xfId="1" applyNumberFormat="1" applyFont="1" applyFill="1" applyBorder="1"/>
    <xf numFmtId="9" fontId="0" fillId="6" borderId="0" xfId="2" applyFont="1" applyFill="1" applyBorder="1"/>
    <xf numFmtId="10" fontId="0" fillId="6" borderId="0" xfId="0" applyNumberFormat="1" applyFill="1" applyBorder="1"/>
    <xf numFmtId="0" fontId="11" fillId="6" borderId="0" xfId="0" applyFont="1" applyFill="1" applyBorder="1" applyAlignment="1">
      <alignment horizontal="center" vertical="center"/>
    </xf>
    <xf numFmtId="0" fontId="12" fillId="6" borderId="0" xfId="0" applyFont="1" applyFill="1" applyBorder="1" applyAlignment="1">
      <alignment horizontal="center" vertical="center"/>
    </xf>
    <xf numFmtId="0" fontId="13" fillId="6" borderId="0" xfId="0" applyFont="1" applyFill="1" applyBorder="1" applyAlignment="1">
      <alignment horizontal="center" vertical="center"/>
    </xf>
    <xf numFmtId="0" fontId="14" fillId="6" borderId="0" xfId="0" applyFont="1" applyFill="1" applyBorder="1" applyAlignment="1">
      <alignment horizontal="center" vertical="center"/>
    </xf>
    <xf numFmtId="166" fontId="0" fillId="6" borderId="0" xfId="3" applyNumberFormat="1" applyFont="1" applyFill="1" applyBorder="1"/>
    <xf numFmtId="165" fontId="0" fillId="6" borderId="0" xfId="0" applyNumberFormat="1" applyFill="1" applyBorder="1"/>
    <xf numFmtId="10" fontId="0" fillId="6" borderId="0" xfId="0" applyNumberFormat="1" applyFill="1" applyBorder="1" applyAlignment="1">
      <alignment horizontal="center" vertical="center"/>
    </xf>
    <xf numFmtId="0" fontId="0" fillId="9" borderId="0" xfId="0" applyFill="1"/>
    <xf numFmtId="0" fontId="10" fillId="10" borderId="0" xfId="0" applyFont="1" applyFill="1" applyBorder="1" applyAlignment="1">
      <alignment horizontal="center" vertical="center"/>
    </xf>
    <xf numFmtId="9" fontId="0" fillId="6" borderId="0" xfId="2" applyFont="1" applyFill="1" applyBorder="1" applyAlignment="1">
      <alignment horizontal="center"/>
    </xf>
    <xf numFmtId="9" fontId="15" fillId="6" borderId="0" xfId="2" applyFont="1" applyFill="1" applyBorder="1" applyAlignment="1">
      <alignment horizontal="center" vertical="center"/>
    </xf>
    <xf numFmtId="9" fontId="15" fillId="6" borderId="0" xfId="2" applyFont="1" applyFill="1" applyBorder="1" applyAlignment="1">
      <alignment vertical="center"/>
    </xf>
    <xf numFmtId="0" fontId="0" fillId="6" borderId="0" xfId="0" applyNumberFormat="1" applyFill="1" applyBorder="1" applyAlignment="1">
      <alignment horizontal="center" vertical="center"/>
    </xf>
    <xf numFmtId="2" fontId="11" fillId="6" borderId="0" xfId="2" applyNumberFormat="1" applyFont="1" applyFill="1" applyBorder="1" applyAlignment="1">
      <alignment horizontal="center" vertical="center"/>
    </xf>
    <xf numFmtId="2" fontId="0" fillId="6" borderId="0" xfId="2" applyNumberFormat="1" applyFont="1" applyFill="1" applyBorder="1" applyAlignment="1">
      <alignment horizontal="center"/>
    </xf>
    <xf numFmtId="0" fontId="8" fillId="6" borderId="0" xfId="0" applyFont="1" applyFill="1" applyBorder="1" applyAlignment="1">
      <alignment vertical="center"/>
    </xf>
    <xf numFmtId="9" fontId="15" fillId="6" borderId="0" xfId="0" applyNumberFormat="1" applyFont="1" applyFill="1" applyBorder="1" applyAlignment="1">
      <alignment horizontal="center" vertical="center"/>
    </xf>
    <xf numFmtId="0" fontId="0" fillId="0" borderId="4" xfId="0" applyBorder="1"/>
    <xf numFmtId="0" fontId="0" fillId="0" borderId="2" xfId="0" applyBorder="1"/>
    <xf numFmtId="0" fontId="10" fillId="10" borderId="9" xfId="0" applyFont="1" applyFill="1" applyBorder="1" applyAlignment="1">
      <alignment horizontal="center" vertical="center"/>
    </xf>
    <xf numFmtId="9" fontId="1" fillId="6" borderId="8" xfId="2" applyFont="1" applyFill="1" applyBorder="1" applyAlignment="1">
      <alignment horizontal="center" vertical="center"/>
    </xf>
    <xf numFmtId="9" fontId="1" fillId="6" borderId="10" xfId="2" applyFont="1" applyFill="1" applyBorder="1" applyAlignment="1">
      <alignment horizontal="center" vertical="center"/>
    </xf>
    <xf numFmtId="0" fontId="1" fillId="6" borderId="8" xfId="0" applyFont="1" applyFill="1" applyBorder="1" applyAlignment="1">
      <alignment horizontal="center" vertical="center"/>
    </xf>
    <xf numFmtId="0" fontId="1" fillId="6" borderId="10" xfId="0" applyFont="1" applyFill="1" applyBorder="1" applyAlignment="1">
      <alignment horizontal="center" vertical="center"/>
    </xf>
    <xf numFmtId="164" fontId="0" fillId="6" borderId="0" xfId="0" applyNumberFormat="1" applyFill="1" applyBorder="1"/>
    <xf numFmtId="0" fontId="0" fillId="6" borderId="0" xfId="0" applyFont="1" applyFill="1" applyBorder="1"/>
    <xf numFmtId="164" fontId="16" fillId="6" borderId="0" xfId="1" applyNumberFormat="1" applyFont="1" applyFill="1" applyBorder="1" applyAlignment="1">
      <alignment horizontal="center" vertical="center"/>
    </xf>
    <xf numFmtId="9" fontId="0" fillId="0" borderId="0" xfId="0" applyNumberFormat="1"/>
    <xf numFmtId="0" fontId="10" fillId="8" borderId="0" xfId="0" applyFont="1" applyFill="1" applyAlignment="1">
      <alignment horizontal="center"/>
    </xf>
    <xf numFmtId="0" fontId="8" fillId="7" borderId="0" xfId="0" applyFont="1" applyFill="1" applyAlignment="1">
      <alignment horizontal="center" vertical="center"/>
    </xf>
    <xf numFmtId="0" fontId="10" fillId="6" borderId="0" xfId="0" applyFont="1" applyFill="1" applyBorder="1" applyAlignment="1">
      <alignment horizontal="center"/>
    </xf>
  </cellXfs>
  <cellStyles count="4">
    <cellStyle name="Comma" xfId="1" builtinId="3"/>
    <cellStyle name="Currency" xfId="3" builtinId="4"/>
    <cellStyle name="Normal" xfId="0" builtinId="0"/>
    <cellStyle name="Percent" xfId="2" builtinId="5"/>
  </cellStyles>
  <dxfs count="309">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14" formatCode="0.00%"/>
    </dxf>
    <dxf>
      <numFmt numFmtId="33" formatCode="_(* #,##0_);_(* \(#,##0\);_(* &quot;-&quot;_);_(@_)"/>
    </dxf>
    <dxf>
      <numFmt numFmtId="33" formatCode="_(* #,##0_);_(* \(#,##0\);_(* &quot;-&quot;_);_(@_)"/>
    </dxf>
    <dxf>
      <numFmt numFmtId="33" formatCode="_(* #,##0_);_(* \(#,##0\);_(* &quot;-&quot;_);_(@_)"/>
    </dxf>
    <dxf>
      <numFmt numFmtId="164" formatCode="_(* #,##0_);_(* \(#,##0\);_(* &quot;-&quot;??_);_(@_)"/>
    </dxf>
    <dxf>
      <numFmt numFmtId="164" formatCode="_(* #,##0_);_(* \(#,##0\);_(* &quot;-&quot;??_);_(@_)"/>
    </dxf>
    <dxf>
      <numFmt numFmtId="164" formatCode="_(* #,##0_);_(* \(#,##0\);_(* &quot;-&quot;??_);_(@_)"/>
    </dxf>
    <dxf>
      <numFmt numFmtId="13" formatCode="0%"/>
    </dxf>
    <dxf>
      <numFmt numFmtId="14" formatCode="0.00%"/>
    </dxf>
    <dxf>
      <numFmt numFmtId="164" formatCode="_(* #,##0_);_(* \(#,##0\);_(* &quot;-&quot;??_);_(@_)"/>
    </dxf>
    <dxf>
      <fill>
        <patternFill patternType="solid">
          <bgColor theme="3" tint="0.39997558519241921"/>
        </patternFill>
      </fill>
    </dxf>
    <dxf>
      <numFmt numFmtId="164" formatCode="_(* #,##0_);_(* \(#,##0\);_(* &quot;-&quot;??_);_(@_)"/>
    </dxf>
    <dxf>
      <numFmt numFmtId="164" formatCode="_(* #,##0_);_(* \(#,##0\);_(* &quot;-&quot;??_);_(@_)"/>
    </dxf>
    <dxf>
      <numFmt numFmtId="164" formatCode="_(* #,##0_);_(* \(#,##0\);_(* &quot;-&quot;??_);_(@_)"/>
    </dxf>
    <dxf>
      <numFmt numFmtId="14" formatCode="0.00%"/>
    </dxf>
    <dxf>
      <numFmt numFmtId="33" formatCode="_(* #,##0_);_(* \(#,##0\);_(* &quot;-&quot;_);_(@_)"/>
    </dxf>
    <dxf>
      <numFmt numFmtId="33" formatCode="_(* #,##0_);_(* \(#,##0\);_(* &quot;-&quot;_);_(@_)"/>
    </dxf>
    <dxf>
      <numFmt numFmtId="33" formatCode="_(* #,##0_);_(* \(#,##0\);_(* &quot;-&quot;_);_(@_)"/>
    </dxf>
    <dxf>
      <numFmt numFmtId="14" formatCode="0.00%"/>
    </dxf>
    <dxf>
      <numFmt numFmtId="33" formatCode="_(* #,##0_);_(* \(#,##0\);_(* &quot;-&quot;_);_(@_)"/>
    </dxf>
    <dxf>
      <numFmt numFmtId="33"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33"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top style="thin">
          <color theme="6"/>
        </top>
      </border>
    </dxf>
    <dxf>
      <font>
        <strike val="0"/>
        <outline val="0"/>
        <shadow val="0"/>
        <u val="none"/>
        <vertAlign val="baseline"/>
        <sz val="11"/>
        <color theme="1"/>
        <name val="Calibri"/>
        <family val="2"/>
        <scheme val="minor"/>
      </font>
    </dxf>
    <dxf>
      <border outline="0">
        <bottom style="thin">
          <color theme="6"/>
        </bottom>
      </border>
    </dxf>
    <dxf>
      <font>
        <b/>
        <i val="0"/>
        <strike val="0"/>
        <condense val="0"/>
        <extend val="0"/>
        <outline val="0"/>
        <shadow val="0"/>
        <u val="none"/>
        <vertAlign val="baseline"/>
        <sz val="11"/>
        <color theme="0"/>
        <name val="Arial"/>
        <family val="2"/>
        <scheme val="none"/>
      </font>
      <fill>
        <patternFill patternType="solid">
          <fgColor indexed="64"/>
          <bgColor rgb="FF5A2BCB"/>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1" formatCode="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Arial"/>
        <family val="2"/>
        <scheme val="none"/>
      </font>
      <fill>
        <patternFill patternType="solid">
          <fgColor indexed="64"/>
          <bgColor rgb="FFCC0E62"/>
        </patternFill>
      </fill>
      <alignment horizontal="center" vertical="center" textRotation="0" wrapText="0" indent="0" justifyLastLine="0" shrinkToFit="0" readingOrder="0"/>
    </dxf>
    <dxf>
      <font>
        <b/>
        <i val="0"/>
      </font>
      <fill>
        <patternFill>
          <bgColor theme="1" tint="0.24994659260841701"/>
        </patternFill>
      </fill>
    </dxf>
    <dxf>
      <font>
        <color theme="0"/>
      </font>
      <fill>
        <patternFill>
          <fgColor theme="1" tint="0.14996795556505021"/>
          <bgColor theme="1"/>
        </patternFill>
      </fill>
    </dxf>
    <dxf>
      <font>
        <b/>
        <i val="0"/>
      </font>
      <fill>
        <patternFill>
          <bgColor theme="1" tint="0.24994659260841701"/>
        </patternFill>
      </fill>
    </dxf>
    <dxf>
      <fill>
        <patternFill>
          <bgColor theme="1"/>
        </patternFill>
      </fill>
    </dxf>
    <dxf>
      <fill>
        <patternFill patternType="solid">
          <fgColor rgb="FFD9E2F3"/>
          <bgColor rgb="FFD9E2F3"/>
        </patternFill>
      </fill>
    </dxf>
    <dxf>
      <fill>
        <patternFill patternType="solid">
          <fgColor rgb="FFECECEC"/>
          <bgColor rgb="FFECECEC"/>
        </patternFill>
      </fill>
    </dxf>
    <dxf>
      <fill>
        <patternFill patternType="solid">
          <fgColor theme="0"/>
          <bgColor theme="0"/>
        </patternFill>
      </fill>
    </dxf>
  </dxfs>
  <tableStyles count="3" defaultTableStyle="TableStyleMedium2" defaultPivotStyle="PivotStyleLight16">
    <tableStyle name="Data Tables-style" pivot="0" count="3" xr9:uid="{FE560944-F6F6-47D2-870A-62695960D0DF}">
      <tableStyleElement type="headerRow" dxfId="308"/>
      <tableStyleElement type="firstRowStripe" dxfId="307"/>
      <tableStyleElement type="secondRowStripe" dxfId="306"/>
    </tableStyle>
    <tableStyle name="Slicer Style 1" pivot="0" table="0" count="10" xr9:uid="{D3EDC1B3-6AD8-48E7-AB71-FBF42D4D4E90}">
      <tableStyleElement type="wholeTable" dxfId="305"/>
      <tableStyleElement type="headerRow" dxfId="304"/>
    </tableStyle>
    <tableStyle name="Slicer Style 1 2" pivot="0" table="0" count="10" xr9:uid="{3FB22559-BF41-41EB-AEE9-217538267F7D}">
      <tableStyleElement type="wholeTable" dxfId="303"/>
      <tableStyleElement type="headerRow" dxfId="302"/>
    </tableStyle>
  </tableStyles>
  <colors>
    <mruColors>
      <color rgb="FF890EBA"/>
      <color rgb="FF55B9FB"/>
      <color rgb="FFFF6C8F"/>
      <color rgb="FF194AFE"/>
      <color rgb="FF00F1DF"/>
      <color rgb="FF9947F7"/>
      <color rgb="FF058D59"/>
      <color rgb="FF04A417"/>
      <color rgb="FF029031"/>
      <color rgb="FFC23FD8"/>
    </mruColors>
  </colors>
  <extLst>
    <ext xmlns:x14="http://schemas.microsoft.com/office/spreadsheetml/2009/9/main" uri="{46F421CA-312F-682f-3DD2-61675219B42D}">
      <x14:dxfs count="16">
        <dxf>
          <font>
            <color theme="0"/>
          </font>
          <fill>
            <patternFill>
              <bgColor theme="1" tint="0.14996795556505021"/>
            </patternFill>
          </fill>
        </dxf>
        <dxf>
          <font>
            <color theme="0"/>
          </font>
          <fill>
            <patternFill>
              <bgColor theme="1" tint="0.14996795556505021"/>
            </patternFill>
          </fill>
        </dxf>
        <dxf>
          <font>
            <color auto="1"/>
          </font>
          <fill>
            <patternFill>
              <bgColor theme="0"/>
            </patternFill>
          </fill>
        </dxf>
        <dxf>
          <font>
            <color theme="0"/>
          </font>
          <fill>
            <patternFill>
              <bgColor theme="1" tint="0.14996795556505021"/>
            </patternFill>
          </fill>
        </dxf>
        <dxf>
          <font>
            <color theme="1"/>
          </font>
          <fill>
            <patternFill>
              <fgColor theme="1" tint="0.14996795556505021"/>
              <bgColor theme="0"/>
            </patternFill>
          </fill>
        </dxf>
        <dxf>
          <fill>
            <patternFill>
              <bgColor theme="0"/>
            </patternFill>
          </fill>
        </dxf>
        <dxf>
          <font>
            <color theme="0"/>
          </font>
          <fill>
            <patternFill>
              <bgColor theme="1" tint="0.14996795556505021"/>
            </patternFill>
          </fill>
        </dxf>
        <dxf>
          <font>
            <color theme="0"/>
          </font>
          <fill>
            <patternFill>
              <bgColor theme="1" tint="0.14996795556505021"/>
            </patternFill>
          </fill>
        </dxf>
        <dxf>
          <font>
            <color theme="0"/>
          </font>
          <fill>
            <patternFill>
              <bgColor theme="1" tint="0.14996795556505021"/>
            </patternFill>
          </fill>
        </dxf>
        <dxf>
          <font>
            <color theme="0"/>
          </font>
          <fill>
            <patternFill>
              <bgColor theme="1" tint="0.14996795556505021"/>
            </patternFill>
          </fill>
        </dxf>
        <dxf>
          <font>
            <color auto="1"/>
          </font>
          <fill>
            <patternFill>
              <bgColor theme="0"/>
            </patternFill>
          </fill>
        </dxf>
        <dxf>
          <font>
            <color theme="0"/>
          </font>
          <fill>
            <patternFill>
              <bgColor theme="1" tint="0.14996795556505021"/>
            </patternFill>
          </fill>
        </dxf>
        <dxf>
          <font>
            <color theme="1"/>
          </font>
          <fill>
            <patternFill>
              <fgColor theme="1" tint="0.14996795556505021"/>
              <bgColor theme="0"/>
            </patternFill>
          </fill>
        </dxf>
        <dxf>
          <fill>
            <patternFill>
              <bgColor theme="0"/>
            </patternFill>
          </fill>
        </dxf>
        <dxf>
          <font>
            <color theme="0"/>
          </font>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84824384389131E-2"/>
          <c:y val="8.5129531924599045E-2"/>
          <c:w val="0.61082499109721833"/>
          <c:h val="0.82521502531124546"/>
        </c:manualLayout>
      </c:layout>
      <c:doughnutChart>
        <c:varyColors val="1"/>
        <c:ser>
          <c:idx val="0"/>
          <c:order val="0"/>
          <c:spPr>
            <a:gradFill>
              <a:gsLst>
                <a:gs pos="2000">
                  <a:srgbClr val="C240DB"/>
                </a:gs>
                <a:gs pos="65000">
                  <a:srgbClr val="7417BD"/>
                </a:gs>
              </a:gsLst>
              <a:lin ang="0" scaled="1"/>
            </a:gradFill>
            <a:ln w="146050">
              <a:solidFill>
                <a:schemeClr val="tx1"/>
              </a:solidFill>
            </a:ln>
          </c:spPr>
          <c:dPt>
            <c:idx val="0"/>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01-9E35-43BD-AA99-5474277273CD}"/>
              </c:ext>
            </c:extLst>
          </c:dPt>
          <c:dPt>
            <c:idx val="1"/>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03-9E35-43BD-AA99-5474277273CD}"/>
              </c:ext>
            </c:extLst>
          </c:dPt>
          <c:dPt>
            <c:idx val="2"/>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05-9E35-43BD-AA99-5474277273CD}"/>
              </c:ext>
            </c:extLst>
          </c:dPt>
          <c:dPt>
            <c:idx val="3"/>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07-9E35-43BD-AA99-5474277273CD}"/>
              </c:ext>
            </c:extLst>
          </c:dPt>
          <c:dPt>
            <c:idx val="4"/>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09-9E35-43BD-AA99-5474277273CD}"/>
              </c:ext>
            </c:extLst>
          </c:dPt>
          <c:dPt>
            <c:idx val="5"/>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0B-9E35-43BD-AA99-5474277273CD}"/>
              </c:ext>
            </c:extLst>
          </c:dPt>
          <c:dPt>
            <c:idx val="6"/>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0D-9E35-43BD-AA99-5474277273CD}"/>
              </c:ext>
            </c:extLst>
          </c:dPt>
          <c:dPt>
            <c:idx val="7"/>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0F-9E35-43BD-AA99-5474277273CD}"/>
              </c:ext>
            </c:extLst>
          </c:dPt>
          <c:dPt>
            <c:idx val="8"/>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11-9E35-43BD-AA99-5474277273CD}"/>
              </c:ext>
            </c:extLst>
          </c:dPt>
          <c:dPt>
            <c:idx val="9"/>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13-9E35-43BD-AA99-5474277273CD}"/>
              </c:ext>
            </c:extLst>
          </c:dPt>
          <c:dPt>
            <c:idx val="10"/>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15-9E35-43BD-AA99-5474277273CD}"/>
              </c:ext>
            </c:extLst>
          </c:dPt>
          <c:dPt>
            <c:idx val="11"/>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17-9E35-43BD-AA99-5474277273CD}"/>
              </c:ext>
            </c:extLst>
          </c:dPt>
          <c:dPt>
            <c:idx val="12"/>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19-9E35-43BD-AA99-5474277273CD}"/>
              </c:ext>
            </c:extLst>
          </c:dPt>
          <c:dPt>
            <c:idx val="13"/>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1B-9E35-43BD-AA99-5474277273CD}"/>
              </c:ext>
            </c:extLst>
          </c:dPt>
          <c:dPt>
            <c:idx val="14"/>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1D-9E35-43BD-AA99-5474277273CD}"/>
              </c:ext>
            </c:extLst>
          </c:dPt>
          <c:dPt>
            <c:idx val="15"/>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1F-9E35-43BD-AA99-5474277273CD}"/>
              </c:ext>
            </c:extLst>
          </c:dPt>
          <c:dPt>
            <c:idx val="16"/>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21-9E35-43BD-AA99-5474277273CD}"/>
              </c:ext>
            </c:extLst>
          </c:dPt>
          <c:dPt>
            <c:idx val="17"/>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23-9E35-43BD-AA99-5474277273CD}"/>
              </c:ext>
            </c:extLst>
          </c:dPt>
          <c:dPt>
            <c:idx val="18"/>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25-9E35-43BD-AA99-5474277273CD}"/>
              </c:ext>
            </c:extLst>
          </c:dPt>
          <c:dPt>
            <c:idx val="19"/>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27-9E35-43BD-AA99-5474277273CD}"/>
              </c:ext>
            </c:extLst>
          </c:dPt>
          <c:dPt>
            <c:idx val="20"/>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29-9E35-43BD-AA99-5474277273CD}"/>
              </c:ext>
            </c:extLst>
          </c:dPt>
          <c:dPt>
            <c:idx val="21"/>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2B-9E35-43BD-AA99-5474277273CD}"/>
              </c:ext>
            </c:extLst>
          </c:dPt>
          <c:dPt>
            <c:idx val="22"/>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2D-9E35-43BD-AA99-5474277273CD}"/>
              </c:ext>
            </c:extLst>
          </c:dPt>
          <c:dPt>
            <c:idx val="23"/>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2F-9E35-43BD-AA99-5474277273CD}"/>
              </c:ext>
            </c:extLst>
          </c:dPt>
          <c:dPt>
            <c:idx val="24"/>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31-9E35-43BD-AA99-5474277273CD}"/>
              </c:ext>
            </c:extLst>
          </c:dPt>
          <c:dPt>
            <c:idx val="25"/>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33-9E35-43BD-AA99-5474277273CD}"/>
              </c:ext>
            </c:extLst>
          </c:dPt>
          <c:dPt>
            <c:idx val="26"/>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35-9E35-43BD-AA99-5474277273CD}"/>
              </c:ext>
            </c:extLst>
          </c:dPt>
          <c:dPt>
            <c:idx val="27"/>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37-9E35-43BD-AA99-5474277273CD}"/>
              </c:ext>
            </c:extLst>
          </c:dPt>
          <c:dPt>
            <c:idx val="28"/>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39-9E35-43BD-AA99-5474277273CD}"/>
              </c:ext>
            </c:extLst>
          </c:dPt>
          <c:dPt>
            <c:idx val="29"/>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3B-9E35-43BD-AA99-5474277273CD}"/>
              </c:ext>
            </c:extLst>
          </c:dPt>
          <c:dPt>
            <c:idx val="30"/>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3D-9E35-43BD-AA99-5474277273CD}"/>
              </c:ext>
            </c:extLst>
          </c:dPt>
          <c:dPt>
            <c:idx val="31"/>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3F-9E35-43BD-AA99-5474277273CD}"/>
              </c:ext>
            </c:extLst>
          </c:dPt>
          <c:dPt>
            <c:idx val="32"/>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41-9E35-43BD-AA99-5474277273CD}"/>
              </c:ext>
            </c:extLst>
          </c:dPt>
          <c:dPt>
            <c:idx val="33"/>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43-9E35-43BD-AA99-5474277273CD}"/>
              </c:ext>
            </c:extLst>
          </c:dPt>
          <c:dPt>
            <c:idx val="34"/>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45-9E35-43BD-AA99-5474277273CD}"/>
              </c:ext>
            </c:extLst>
          </c:dPt>
          <c:dPt>
            <c:idx val="35"/>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47-9E35-43BD-AA99-5474277273CD}"/>
              </c:ext>
            </c:extLst>
          </c:dPt>
          <c:dPt>
            <c:idx val="36"/>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49-9E35-43BD-AA99-5474277273CD}"/>
              </c:ext>
            </c:extLst>
          </c:dPt>
          <c:dPt>
            <c:idx val="37"/>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4B-9E35-43BD-AA99-5474277273CD}"/>
              </c:ext>
            </c:extLst>
          </c:dPt>
          <c:dPt>
            <c:idx val="38"/>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4D-9E35-43BD-AA99-5474277273CD}"/>
              </c:ext>
            </c:extLst>
          </c:dPt>
          <c:dPt>
            <c:idx val="39"/>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4F-9E35-43BD-AA99-5474277273CD}"/>
              </c:ext>
            </c:extLst>
          </c:dPt>
          <c:dPt>
            <c:idx val="40"/>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51-9E35-43BD-AA99-5474277273CD}"/>
              </c:ext>
            </c:extLst>
          </c:dPt>
          <c:dPt>
            <c:idx val="41"/>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53-9E35-43BD-AA99-5474277273CD}"/>
              </c:ext>
            </c:extLst>
          </c:dPt>
          <c:dPt>
            <c:idx val="42"/>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55-9E35-43BD-AA99-5474277273CD}"/>
              </c:ext>
            </c:extLst>
          </c:dPt>
          <c:dPt>
            <c:idx val="43"/>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57-9E35-43BD-AA99-5474277273CD}"/>
              </c:ext>
            </c:extLst>
          </c:dPt>
          <c:dPt>
            <c:idx val="44"/>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59-9E35-43BD-AA99-5474277273CD}"/>
              </c:ext>
            </c:extLst>
          </c:dPt>
          <c:dPt>
            <c:idx val="45"/>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5B-9E35-43BD-AA99-5474277273CD}"/>
              </c:ext>
            </c:extLst>
          </c:dPt>
          <c:dPt>
            <c:idx val="46"/>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5D-9E35-43BD-AA99-5474277273CD}"/>
              </c:ext>
            </c:extLst>
          </c:dPt>
          <c:dPt>
            <c:idx val="47"/>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5F-9E35-43BD-AA99-5474277273CD}"/>
              </c:ext>
            </c:extLst>
          </c:dPt>
          <c:dPt>
            <c:idx val="48"/>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61-9E35-43BD-AA99-5474277273CD}"/>
              </c:ext>
            </c:extLst>
          </c:dPt>
          <c:dPt>
            <c:idx val="49"/>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63-9E35-43BD-AA99-5474277273CD}"/>
              </c:ext>
            </c:extLst>
          </c:dPt>
          <c:dPt>
            <c:idx val="50"/>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65-9E35-43BD-AA99-5474277273CD}"/>
              </c:ext>
            </c:extLst>
          </c:dPt>
          <c:dPt>
            <c:idx val="51"/>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67-9E35-43BD-AA99-5474277273CD}"/>
              </c:ext>
            </c:extLst>
          </c:dPt>
          <c:dPt>
            <c:idx val="52"/>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69-9E35-43BD-AA99-5474277273CD}"/>
              </c:ext>
            </c:extLst>
          </c:dPt>
          <c:dPt>
            <c:idx val="53"/>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6B-9E35-43BD-AA99-5474277273CD}"/>
              </c:ext>
            </c:extLst>
          </c:dPt>
          <c:dPt>
            <c:idx val="54"/>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6D-9E35-43BD-AA99-5474277273CD}"/>
              </c:ext>
            </c:extLst>
          </c:dPt>
          <c:dPt>
            <c:idx val="55"/>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6F-9E35-43BD-AA99-5474277273CD}"/>
              </c:ext>
            </c:extLst>
          </c:dPt>
          <c:dPt>
            <c:idx val="56"/>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71-9E35-43BD-AA99-5474277273CD}"/>
              </c:ext>
            </c:extLst>
          </c:dPt>
          <c:dPt>
            <c:idx val="57"/>
            <c:bubble3D val="0"/>
            <c:spPr>
              <a:gradFill>
                <a:gsLst>
                  <a:gs pos="2000">
                    <a:srgbClr val="C240DB"/>
                  </a:gs>
                  <a:gs pos="65000">
                    <a:srgbClr val="7417BD"/>
                  </a:gs>
                </a:gsLst>
                <a:lin ang="0" scaled="1"/>
              </a:gradFill>
              <a:ln w="146050">
                <a:solidFill>
                  <a:schemeClr val="tx1"/>
                </a:solidFill>
              </a:ln>
              <a:effectLst/>
            </c:spPr>
            <c:extLst>
              <c:ext xmlns:c16="http://schemas.microsoft.com/office/drawing/2014/chart" uri="{C3380CC4-5D6E-409C-BE32-E72D297353CC}">
                <c16:uniqueId val="{00000073-9E35-43BD-AA99-5474277273CD}"/>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9E35-43BD-AA99-5474277273CD}"/>
            </c:ext>
          </c:extLst>
        </c:ser>
        <c:dLbls>
          <c:showLegendKey val="0"/>
          <c:showVal val="0"/>
          <c:showCatName val="0"/>
          <c:showSerName val="0"/>
          <c:showPercent val="0"/>
          <c:showBubbleSize val="0"/>
          <c:showLeaderLines val="1"/>
        </c:dLbls>
        <c:firstSliceAng val="0"/>
        <c:holeSize val="78"/>
      </c:doughnutChart>
      <c:doughnutChart>
        <c:varyColors val="1"/>
        <c:ser>
          <c:idx val="1"/>
          <c:order val="1"/>
          <c:tx>
            <c:v>Percentage</c:v>
          </c:tx>
          <c:dPt>
            <c:idx val="0"/>
            <c:bubble3D val="0"/>
            <c:spPr>
              <a:solidFill>
                <a:srgbClr val="9BF8F2">
                  <a:alpha val="0"/>
                </a:srgbClr>
              </a:solidFill>
              <a:ln w="19050">
                <a:noFill/>
              </a:ln>
              <a:effectLst/>
            </c:spPr>
            <c:extLst>
              <c:ext xmlns:c16="http://schemas.microsoft.com/office/drawing/2014/chart" uri="{C3380CC4-5D6E-409C-BE32-E72D297353CC}">
                <c16:uniqueId val="{00000076-9E35-43BD-AA99-5474277273CD}"/>
              </c:ext>
            </c:extLst>
          </c:dPt>
          <c:dPt>
            <c:idx val="1"/>
            <c:bubble3D val="0"/>
            <c:spPr>
              <a:solidFill>
                <a:schemeClr val="tx1">
                  <a:alpha val="72000"/>
                </a:schemeClr>
              </a:solidFill>
              <a:ln w="19050">
                <a:noFill/>
              </a:ln>
              <a:effectLst/>
            </c:spPr>
            <c:extLst>
              <c:ext xmlns:c16="http://schemas.microsoft.com/office/drawing/2014/chart" uri="{C3380CC4-5D6E-409C-BE32-E72D297353CC}">
                <c16:uniqueId val="{00000078-9E35-43BD-AA99-5474277273CD}"/>
              </c:ext>
            </c:extLst>
          </c:dPt>
          <c:val>
            <c:numRef>
              <c:f>'Pivot Tables'!$S$5:$T$5</c:f>
              <c:numCache>
                <c:formatCode>0%</c:formatCode>
                <c:ptCount val="2"/>
                <c:pt idx="0">
                  <c:v>0.91398761333274681</c:v>
                </c:pt>
                <c:pt idx="1">
                  <c:v>8.6012386667253193E-2</c:v>
                </c:pt>
              </c:numCache>
            </c:numRef>
          </c:val>
          <c:extLst>
            <c:ext xmlns:c16="http://schemas.microsoft.com/office/drawing/2014/chart" uri="{C3380CC4-5D6E-409C-BE32-E72D297353CC}">
              <c16:uniqueId val="{00000079-9E35-43BD-AA99-5474277273CD}"/>
            </c:ext>
          </c:extLst>
        </c:ser>
        <c:dLbls>
          <c:showLegendKey val="0"/>
          <c:showVal val="0"/>
          <c:showCatName val="0"/>
          <c:showSerName val="0"/>
          <c:showPercent val="0"/>
          <c:showBubbleSize val="0"/>
          <c:showLeaderLines val="1"/>
        </c:dLbls>
        <c:firstSliceAng val="0"/>
        <c:holeSize val="7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424775114844361E-3"/>
          <c:y val="3.6137718963019573E-2"/>
          <c:w val="0.97317334894156671"/>
          <c:h val="0.96180555555555558"/>
        </c:manualLayout>
      </c:layout>
      <c:bubbleChart>
        <c:varyColors val="0"/>
        <c:ser>
          <c:idx val="0"/>
          <c:order val="0"/>
          <c:tx>
            <c:v>Income Sources</c:v>
          </c:tx>
          <c:spPr>
            <a:gradFill flip="none" rotWithShape="1">
              <a:gsLst>
                <a:gs pos="33000">
                  <a:srgbClr val="100D83"/>
                </a:gs>
                <a:gs pos="77000">
                  <a:srgbClr val="7417BD"/>
                </a:gs>
              </a:gsLst>
              <a:lin ang="2700000" scaled="1"/>
              <a:tileRect/>
            </a:gradFill>
            <a:ln w="25400">
              <a:noFill/>
            </a:ln>
            <a:effectLst>
              <a:outerShdw blurRad="127000" sx="109000" sy="109000" algn="ctr" rotWithShape="0">
                <a:srgbClr val="7417BD">
                  <a:alpha val="80000"/>
                </a:srgbClr>
              </a:outerShdw>
            </a:effectLst>
          </c:spPr>
          <c:invertIfNegative val="0"/>
          <c:dLbls>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8762958E-DE9D-4499-AE5B-90ECA3C6BCE6}" type="CELLRANGE">
                      <a:rPr lang="en-US"/>
                      <a:pPr>
                        <a:defRPr sz="11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A01-44E5-A283-31999611F341}"/>
                </c:ext>
              </c:extLst>
            </c:dLbl>
            <c:dLbl>
              <c:idx val="1"/>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1DE6361C-ABB5-4DA2-A062-A2D6DAF7C9BA}" type="CELLRANGE">
                      <a:rPr lang="en-US"/>
                      <a:pPr>
                        <a:defRPr sz="105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A01-44E5-A283-31999611F341}"/>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F7612C93-5F95-4F17-8843-980A8A3DF7F1}" type="CELLRANGE">
                      <a:rPr lang="en-US"/>
                      <a:pPr>
                        <a:defRPr>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A01-44E5-A283-31999611F341}"/>
                </c:ext>
              </c:extLst>
            </c:dLbl>
            <c:dLbl>
              <c:idx val="3"/>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A136ACF0-DDDC-429E-87A1-246481B221D2}" type="CELLRANGE">
                      <a:rPr lang="en-US"/>
                      <a:pPr>
                        <a:defRPr sz="10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A01-44E5-A283-31999611F341}"/>
                </c:ext>
              </c:extLst>
            </c:dLbl>
            <c:dLbl>
              <c:idx val="4"/>
              <c:tx>
                <c:rich>
                  <a:bodyPr/>
                  <a:lstStyle/>
                  <a:p>
                    <a:fld id="{E0535D0D-207B-48D5-9236-EB7E4582879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A01-44E5-A283-31999611F341}"/>
                </c:ext>
              </c:extLst>
            </c:dLbl>
            <c:dLbl>
              <c:idx val="5"/>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57CAFAF-94A7-4995-A28D-9424F741B971}" type="CELLRANGE">
                      <a:rPr lang="en-US"/>
                      <a:pPr>
                        <a:defRPr>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A01-44E5-A283-31999611F34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Tables'!$H$5:$H$10</c:f>
              <c:numCache>
                <c:formatCode>General</c:formatCode>
                <c:ptCount val="6"/>
                <c:pt idx="0">
                  <c:v>1</c:v>
                </c:pt>
                <c:pt idx="1">
                  <c:v>7</c:v>
                </c:pt>
                <c:pt idx="2">
                  <c:v>4</c:v>
                </c:pt>
                <c:pt idx="3">
                  <c:v>2</c:v>
                </c:pt>
                <c:pt idx="4">
                  <c:v>6</c:v>
                </c:pt>
                <c:pt idx="5">
                  <c:v>5</c:v>
                </c:pt>
              </c:numCache>
            </c:numRef>
          </c:xVal>
          <c:yVal>
            <c:numRef>
              <c:f>'Pivot Tables'!$I$5:$I$10</c:f>
              <c:numCache>
                <c:formatCode>General</c:formatCode>
                <c:ptCount val="6"/>
                <c:pt idx="0">
                  <c:v>3</c:v>
                </c:pt>
                <c:pt idx="1">
                  <c:v>2</c:v>
                </c:pt>
                <c:pt idx="2">
                  <c:v>1</c:v>
                </c:pt>
                <c:pt idx="3">
                  <c:v>8</c:v>
                </c:pt>
                <c:pt idx="4">
                  <c:v>6</c:v>
                </c:pt>
                <c:pt idx="5">
                  <c:v>9</c:v>
                </c:pt>
              </c:numCache>
            </c:numRef>
          </c:yVal>
          <c:bubbleSize>
            <c:numRef>
              <c:f>'Pivot Tables'!$J$5:$J$10</c:f>
              <c:numCache>
                <c:formatCode>_(* #,##0_);_(* \(#,##0\);_(* "-"_);_(@_)</c:formatCode>
                <c:ptCount val="6"/>
                <c:pt idx="0">
                  <c:v>170716</c:v>
                </c:pt>
                <c:pt idx="1">
                  <c:v>126275.04000000004</c:v>
                </c:pt>
                <c:pt idx="2">
                  <c:v>65962.609999999986</c:v>
                </c:pt>
                <c:pt idx="3">
                  <c:v>154700.79</c:v>
                </c:pt>
                <c:pt idx="4">
                  <c:v>224098.00999999989</c:v>
                </c:pt>
                <c:pt idx="5">
                  <c:v>79860</c:v>
                </c:pt>
              </c:numCache>
            </c:numRef>
          </c:bubbleSize>
          <c:bubble3D val="0"/>
          <c:extLst>
            <c:ext xmlns:c15="http://schemas.microsoft.com/office/drawing/2012/chart" uri="{02D57815-91ED-43cb-92C2-25804820EDAC}">
              <c15:datalabelsRange>
                <c15:f>'Pivot Tables'!$L$5:$L$10</c15:f>
                <c15:dlblRangeCache>
                  <c:ptCount val="6"/>
                  <c:pt idx="0">
                    <c:v> 170,716 </c:v>
                  </c:pt>
                  <c:pt idx="1">
                    <c:v> 126,275 </c:v>
                  </c:pt>
                  <c:pt idx="2">
                    <c:v> 65,963 </c:v>
                  </c:pt>
                  <c:pt idx="3">
                    <c:v> 154,701 </c:v>
                  </c:pt>
                  <c:pt idx="4">
                    <c:v>  </c:v>
                  </c:pt>
                  <c:pt idx="5">
                    <c:v> 79,860 </c:v>
                  </c:pt>
                </c15:dlblRangeCache>
              </c15:datalabelsRange>
            </c:ext>
            <c:ext xmlns:c16="http://schemas.microsoft.com/office/drawing/2014/chart" uri="{C3380CC4-5D6E-409C-BE32-E72D297353CC}">
              <c16:uniqueId val="{00000006-AA01-44E5-A283-31999611F341}"/>
            </c:ext>
          </c:extLst>
        </c:ser>
        <c:ser>
          <c:idx val="1"/>
          <c:order val="1"/>
          <c:tx>
            <c:v>Max</c:v>
          </c:tx>
          <c:spPr>
            <a:gradFill flip="none" rotWithShape="1">
              <a:gsLst>
                <a:gs pos="33000">
                  <a:srgbClr val="100D83"/>
                </a:gs>
                <a:gs pos="77000">
                  <a:srgbClr val="DD115E"/>
                </a:gs>
              </a:gsLst>
              <a:lin ang="13500000" scaled="1"/>
              <a:tileRect/>
            </a:gradFill>
            <a:ln w="25400">
              <a:noFill/>
            </a:ln>
            <a:effectLst>
              <a:outerShdw blurRad="50800" dist="50800" dir="5400000" sx="91000" sy="91000" algn="ctr" rotWithShape="0">
                <a:srgbClr val="DD115E">
                  <a:alpha val="88000"/>
                </a:srgbClr>
              </a:outerShdw>
            </a:effectLst>
          </c:spPr>
          <c:invertIfNegative val="0"/>
          <c:dPt>
            <c:idx val="0"/>
            <c:invertIfNegative val="0"/>
            <c:bubble3D val="0"/>
            <c:spPr>
              <a:gradFill flip="none" rotWithShape="1">
                <a:gsLst>
                  <a:gs pos="33000">
                    <a:srgbClr val="100D83"/>
                  </a:gs>
                  <a:gs pos="77000">
                    <a:srgbClr val="DD115E"/>
                  </a:gs>
                </a:gsLst>
                <a:lin ang="13500000" scaled="1"/>
                <a:tileRect/>
              </a:gradFill>
              <a:ln w="25400">
                <a:noFill/>
              </a:ln>
              <a:effectLst>
                <a:outerShdw blurRad="152400" dist="50800" dir="5400000" sx="91000" sy="91000" algn="ctr" rotWithShape="0">
                  <a:srgbClr val="DD115E">
                    <a:alpha val="88000"/>
                  </a:srgbClr>
                </a:outerShdw>
              </a:effectLst>
            </c:spPr>
            <c:extLst>
              <c:ext xmlns:c16="http://schemas.microsoft.com/office/drawing/2014/chart" uri="{C3380CC4-5D6E-409C-BE32-E72D297353CC}">
                <c16:uniqueId val="{00000008-AA01-44E5-A283-31999611F341}"/>
              </c:ext>
            </c:extLst>
          </c:dPt>
          <c:dPt>
            <c:idx val="1"/>
            <c:invertIfNegative val="0"/>
            <c:bubble3D val="0"/>
            <c:spPr>
              <a:gradFill flip="none" rotWithShape="1">
                <a:gsLst>
                  <a:gs pos="33000">
                    <a:srgbClr val="100D83"/>
                  </a:gs>
                  <a:gs pos="77000">
                    <a:srgbClr val="DD115E"/>
                  </a:gs>
                </a:gsLst>
                <a:lin ang="13500000" scaled="1"/>
                <a:tileRect/>
              </a:gradFill>
              <a:ln w="25400">
                <a:noFill/>
              </a:ln>
              <a:effectLst>
                <a:outerShdw blurRad="152400" dist="50800" dir="5400000" sx="91000" sy="91000" algn="ctr" rotWithShape="0">
                  <a:srgbClr val="DD115E">
                    <a:alpha val="88000"/>
                  </a:srgbClr>
                </a:outerShdw>
              </a:effectLst>
            </c:spPr>
            <c:extLst>
              <c:ext xmlns:c16="http://schemas.microsoft.com/office/drawing/2014/chart" uri="{C3380CC4-5D6E-409C-BE32-E72D297353CC}">
                <c16:uniqueId val="{0000000A-AA01-44E5-A283-31999611F341}"/>
              </c:ext>
            </c:extLst>
          </c:dPt>
          <c:dPt>
            <c:idx val="4"/>
            <c:invertIfNegative val="0"/>
            <c:bubble3D val="0"/>
            <c:spPr>
              <a:gradFill flip="none" rotWithShape="1">
                <a:gsLst>
                  <a:gs pos="33000">
                    <a:srgbClr val="100D83"/>
                  </a:gs>
                  <a:gs pos="77000">
                    <a:srgbClr val="DD115E"/>
                  </a:gs>
                </a:gsLst>
                <a:lin ang="13500000" scaled="1"/>
                <a:tileRect/>
              </a:gradFill>
              <a:ln w="25400">
                <a:noFill/>
              </a:ln>
              <a:effectLst>
                <a:outerShdw blurRad="152400" dist="50800" dir="5400000" sx="91000" sy="91000" algn="ctr" rotWithShape="0">
                  <a:srgbClr val="DD115E">
                    <a:alpha val="88000"/>
                  </a:srgbClr>
                </a:outerShdw>
              </a:effectLst>
            </c:spPr>
            <c:extLst>
              <c:ext xmlns:c16="http://schemas.microsoft.com/office/drawing/2014/chart" uri="{C3380CC4-5D6E-409C-BE32-E72D297353CC}">
                <c16:uniqueId val="{0000000C-AA01-44E5-A283-31999611F341}"/>
              </c:ext>
            </c:extLst>
          </c:dPt>
          <c:dLbls>
            <c:dLbl>
              <c:idx val="0"/>
              <c:tx>
                <c:rich>
                  <a:bodyPr/>
                  <a:lstStyle/>
                  <a:p>
                    <a:fld id="{C49BFFDF-4F8E-4AA7-A638-DDAA4809DC5F}"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A01-44E5-A283-31999611F341}"/>
                </c:ext>
              </c:extLst>
            </c:dLbl>
            <c:dLbl>
              <c:idx val="1"/>
              <c:tx>
                <c:rich>
                  <a:bodyPr/>
                  <a:lstStyle/>
                  <a:p>
                    <a:fld id="{90EF61A1-9E37-465E-9408-0BCC90F89E2D}"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A01-44E5-A283-31999611F341}"/>
                </c:ext>
              </c:extLst>
            </c:dLbl>
            <c:dLbl>
              <c:idx val="2"/>
              <c:tx>
                <c:rich>
                  <a:bodyPr/>
                  <a:lstStyle/>
                  <a:p>
                    <a:fld id="{318DB0AC-F5FC-4E20-B63D-9665D7CE809D}"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A01-44E5-A283-31999611F341}"/>
                </c:ext>
              </c:extLst>
            </c:dLbl>
            <c:dLbl>
              <c:idx val="3"/>
              <c:tx>
                <c:rich>
                  <a:bodyPr/>
                  <a:lstStyle/>
                  <a:p>
                    <a:fld id="{EDFE9935-7F7F-4FC4-8146-7C9727A8DB2B}"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A01-44E5-A283-31999611F341}"/>
                </c:ext>
              </c:extLst>
            </c:dLbl>
            <c:dLbl>
              <c:idx val="4"/>
              <c:tx>
                <c:rich>
                  <a:bodyPr/>
                  <a:lstStyle/>
                  <a:p>
                    <a:fld id="{CF081C89-A8D6-4E39-A3F7-9C2CCD6CBB00}"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A01-44E5-A283-31999611F341}"/>
                </c:ext>
              </c:extLst>
            </c:dLbl>
            <c:dLbl>
              <c:idx val="5"/>
              <c:tx>
                <c:rich>
                  <a:bodyPr/>
                  <a:lstStyle/>
                  <a:p>
                    <a:fld id="{6746FB18-2024-4EB2-B0FB-E4C8261E5B6B}" type="CELLRANGE">
                      <a:rPr lang="en-US"/>
                      <a:pPr/>
                      <a:t>[CELLRANGE]</a:t>
                    </a:fld>
                    <a:endParaRPr lang="en-US"/>
                  </a:p>
                </c:rich>
              </c:tx>
              <c:dLblPos val="ctr"/>
              <c:showLegendKey val="0"/>
              <c:showVal val="0"/>
              <c:showCatName val="0"/>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A01-44E5-A283-31999611F34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xVal>
            <c:numRef>
              <c:f>'Pivot Tables'!$H$5:$H$10</c:f>
              <c:numCache>
                <c:formatCode>General</c:formatCode>
                <c:ptCount val="6"/>
                <c:pt idx="0">
                  <c:v>1</c:v>
                </c:pt>
                <c:pt idx="1">
                  <c:v>7</c:v>
                </c:pt>
                <c:pt idx="2">
                  <c:v>4</c:v>
                </c:pt>
                <c:pt idx="3">
                  <c:v>2</c:v>
                </c:pt>
                <c:pt idx="4">
                  <c:v>6</c:v>
                </c:pt>
                <c:pt idx="5">
                  <c:v>5</c:v>
                </c:pt>
              </c:numCache>
            </c:numRef>
          </c:xVal>
          <c:yVal>
            <c:numRef>
              <c:f>'Pivot Tables'!$I$5:$I$10</c:f>
              <c:numCache>
                <c:formatCode>General</c:formatCode>
                <c:ptCount val="6"/>
                <c:pt idx="0">
                  <c:v>3</c:v>
                </c:pt>
                <c:pt idx="1">
                  <c:v>2</c:v>
                </c:pt>
                <c:pt idx="2">
                  <c:v>1</c:v>
                </c:pt>
                <c:pt idx="3">
                  <c:v>8</c:v>
                </c:pt>
                <c:pt idx="4">
                  <c:v>6</c:v>
                </c:pt>
                <c:pt idx="5">
                  <c:v>9</c:v>
                </c:pt>
              </c:numCache>
            </c:numRef>
          </c:yVal>
          <c:bubbleSize>
            <c:numRef>
              <c:f>'Pivot Tables'!$K$5:$K$10</c:f>
              <c:numCache>
                <c:formatCode>_(* #,##0_);_(* \(#,##0\);_(* "-"_);_(@_)</c:formatCode>
                <c:ptCount val="6"/>
                <c:pt idx="0">
                  <c:v>0</c:v>
                </c:pt>
                <c:pt idx="1">
                  <c:v>0</c:v>
                </c:pt>
                <c:pt idx="2">
                  <c:v>0</c:v>
                </c:pt>
                <c:pt idx="3">
                  <c:v>0</c:v>
                </c:pt>
                <c:pt idx="4">
                  <c:v>224098.00999999989</c:v>
                </c:pt>
                <c:pt idx="5">
                  <c:v>0</c:v>
                </c:pt>
              </c:numCache>
            </c:numRef>
          </c:bubbleSize>
          <c:bubble3D val="0"/>
          <c:extLst>
            <c:ext xmlns:c15="http://schemas.microsoft.com/office/drawing/2012/chart" uri="{02D57815-91ED-43cb-92C2-25804820EDAC}">
              <c15:datalabelsRange>
                <c15:f>'Pivot Tables'!$K$5:$K$10</c15:f>
                <c15:dlblRangeCache>
                  <c:ptCount val="6"/>
                  <c:pt idx="0">
                    <c:v>  </c:v>
                  </c:pt>
                  <c:pt idx="1">
                    <c:v>  </c:v>
                  </c:pt>
                  <c:pt idx="2">
                    <c:v>  </c:v>
                  </c:pt>
                  <c:pt idx="3">
                    <c:v>  </c:v>
                  </c:pt>
                  <c:pt idx="4">
                    <c:v> 224,098 </c:v>
                  </c:pt>
                  <c:pt idx="5">
                    <c:v>  </c:v>
                  </c:pt>
                </c15:dlblRangeCache>
              </c15:datalabelsRange>
            </c:ext>
            <c:ext xmlns:c16="http://schemas.microsoft.com/office/drawing/2014/chart" uri="{C3380CC4-5D6E-409C-BE32-E72D297353CC}">
              <c16:uniqueId val="{00000010-AA01-44E5-A283-31999611F341}"/>
            </c:ext>
          </c:extLst>
        </c:ser>
        <c:dLbls>
          <c:showLegendKey val="0"/>
          <c:showVal val="0"/>
          <c:showCatName val="0"/>
          <c:showSerName val="0"/>
          <c:showPercent val="0"/>
          <c:showBubbleSize val="0"/>
        </c:dLbls>
        <c:bubbleScale val="70"/>
        <c:showNegBubbles val="0"/>
        <c:axId val="608537808"/>
        <c:axId val="857226352"/>
      </c:bubbleChart>
      <c:valAx>
        <c:axId val="608537808"/>
        <c:scaling>
          <c:orientation val="minMax"/>
          <c:min val="0"/>
        </c:scaling>
        <c:delete val="1"/>
        <c:axPos val="b"/>
        <c:numFmt formatCode="General" sourceLinked="1"/>
        <c:majorTickMark val="none"/>
        <c:minorTickMark val="none"/>
        <c:tickLblPos val="nextTo"/>
        <c:crossAx val="857226352"/>
        <c:crosses val="autoZero"/>
        <c:crossBetween val="midCat"/>
      </c:valAx>
      <c:valAx>
        <c:axId val="857226352"/>
        <c:scaling>
          <c:orientation val="minMax"/>
          <c:max val="10"/>
          <c:min val="0"/>
        </c:scaling>
        <c:delete val="1"/>
        <c:axPos val="l"/>
        <c:numFmt formatCode="General" sourceLinked="1"/>
        <c:majorTickMark val="none"/>
        <c:minorTickMark val="none"/>
        <c:tickLblPos val="nextTo"/>
        <c:crossAx val="6085378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[Financial_Analytics_Overview.xlsx]Pivot Tables!PivotTable5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33000">
                <a:srgbClr val="194AFE"/>
              </a:gs>
              <a:gs pos="99000">
                <a:schemeClr val="tx1"/>
              </a:gs>
            </a:gsLst>
            <a:lin ang="135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33000">
                <a:srgbClr val="194AFE"/>
              </a:gs>
              <a:gs pos="99000">
                <a:schemeClr val="tx1"/>
              </a:gs>
            </a:gsLst>
            <a:lin ang="135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5000">
                <a:srgbClr val="194AFE">
                  <a:alpha val="97000"/>
                </a:srgbClr>
              </a:gs>
              <a:gs pos="90000">
                <a:schemeClr val="tx1"/>
              </a:gs>
            </a:gsLst>
            <a:lin ang="5400000" scaled="1"/>
            <a:tileRect/>
          </a:gradFill>
          <a:ln>
            <a:solidFill>
              <a:schemeClr val="accent1">
                <a:alpha val="0"/>
              </a:schemeClr>
            </a:solidFill>
          </a:ln>
          <a:effectLst>
            <a:outerShdw blurRad="88900" dist="101600" dir="5400000" sx="83000" sy="83000" algn="t" rotWithShape="0">
              <a:prstClr val="black">
                <a:alpha val="26000"/>
              </a:prstClr>
            </a:outerShdw>
          </a:effectLst>
          <a:scene3d>
            <a:camera prst="orthographicFront"/>
            <a:lightRig rig="threePt" dir="t"/>
          </a:scene3d>
          <a:sp3d>
            <a:bevelT w="50800"/>
            <a:bevelB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48381262342323E-2"/>
          <c:y val="0"/>
          <c:w val="0.84075835027944934"/>
          <c:h val="0.80084747138566437"/>
        </c:manualLayout>
      </c:layout>
      <c:areaChart>
        <c:grouping val="standard"/>
        <c:varyColors val="0"/>
        <c:ser>
          <c:idx val="0"/>
          <c:order val="0"/>
          <c:tx>
            <c:strRef>
              <c:f>'Pivot Tables'!$X$4</c:f>
              <c:strCache>
                <c:ptCount val="1"/>
                <c:pt idx="0">
                  <c:v>Sum of Income</c:v>
                </c:pt>
              </c:strCache>
            </c:strRef>
          </c:tx>
          <c:spPr>
            <a:solidFill>
              <a:schemeClr val="accent1"/>
            </a:solidFill>
            <a:ln>
              <a:noFill/>
            </a:ln>
            <a:effectLst/>
          </c:spPr>
          <c:cat>
            <c:strRef>
              <c:f>'Pivot Tables'!$W$5:$W$17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Tables'!$X$5:$X$17</c:f>
              <c:numCache>
                <c:formatCode>_(* #,##0_);_(* \(#,##0\);_(* "-"_);_(@_)</c:formatCode>
                <c:ptCount val="12"/>
                <c:pt idx="0">
                  <c:v>84834.150000000009</c:v>
                </c:pt>
                <c:pt idx="1">
                  <c:v>69174.600000000006</c:v>
                </c:pt>
                <c:pt idx="2">
                  <c:v>65640.5</c:v>
                </c:pt>
                <c:pt idx="3">
                  <c:v>66884.800000000003</c:v>
                </c:pt>
                <c:pt idx="4">
                  <c:v>66884.800000000003</c:v>
                </c:pt>
                <c:pt idx="5">
                  <c:v>66884.800000000003</c:v>
                </c:pt>
                <c:pt idx="6">
                  <c:v>66884.800000000003</c:v>
                </c:pt>
                <c:pt idx="7">
                  <c:v>66884.800000000003</c:v>
                </c:pt>
                <c:pt idx="8">
                  <c:v>66884.800000000003</c:v>
                </c:pt>
                <c:pt idx="9">
                  <c:v>66884.800000000003</c:v>
                </c:pt>
                <c:pt idx="10">
                  <c:v>66884.800000000003</c:v>
                </c:pt>
                <c:pt idx="11">
                  <c:v>66884.800000000003</c:v>
                </c:pt>
              </c:numCache>
            </c:numRef>
          </c:val>
          <c:extLst>
            <c:ext xmlns:c16="http://schemas.microsoft.com/office/drawing/2014/chart" uri="{C3380CC4-5D6E-409C-BE32-E72D297353CC}">
              <c16:uniqueId val="{00000000-CF48-4F9B-B595-212E1D00AA5E}"/>
            </c:ext>
          </c:extLst>
        </c:ser>
        <c:ser>
          <c:idx val="1"/>
          <c:order val="1"/>
          <c:tx>
            <c:strRef>
              <c:f>'Pivot Tables'!$Y$4</c:f>
              <c:strCache>
                <c:ptCount val="1"/>
                <c:pt idx="0">
                  <c:v>Sum of Income2</c:v>
                </c:pt>
              </c:strCache>
            </c:strRef>
          </c:tx>
          <c:spPr>
            <a:gradFill flip="none" rotWithShape="1">
              <a:gsLst>
                <a:gs pos="5000">
                  <a:srgbClr val="194AFE">
                    <a:alpha val="97000"/>
                  </a:srgbClr>
                </a:gs>
                <a:gs pos="90000">
                  <a:schemeClr val="tx1"/>
                </a:gs>
              </a:gsLst>
              <a:lin ang="5400000" scaled="1"/>
              <a:tileRect/>
            </a:gradFill>
            <a:ln>
              <a:solidFill>
                <a:schemeClr val="accent1">
                  <a:alpha val="0"/>
                </a:schemeClr>
              </a:solidFill>
            </a:ln>
            <a:effectLst>
              <a:outerShdw blurRad="88900" dist="101600" dir="5400000" sx="83000" sy="83000" algn="t" rotWithShape="0">
                <a:prstClr val="black">
                  <a:alpha val="26000"/>
                </a:prstClr>
              </a:outerShdw>
            </a:effectLst>
            <a:scene3d>
              <a:camera prst="orthographicFront"/>
              <a:lightRig rig="threePt" dir="t"/>
            </a:scene3d>
            <a:sp3d>
              <a:bevelT w="50800"/>
              <a:bevelB h="0"/>
            </a:sp3d>
          </c:spPr>
          <c:cat>
            <c:strRef>
              <c:f>'Pivot Tables'!$W$5:$W$17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Tables'!$Y$5:$Y$17</c:f>
              <c:numCache>
                <c:formatCode>_(* #,##0_);_(* \(#,##0\);_(* "-"_);_(@_)</c:formatCode>
                <c:ptCount val="12"/>
                <c:pt idx="0">
                  <c:v>84834.150000000009</c:v>
                </c:pt>
                <c:pt idx="1">
                  <c:v>69174.600000000006</c:v>
                </c:pt>
                <c:pt idx="2">
                  <c:v>65640.5</c:v>
                </c:pt>
                <c:pt idx="3">
                  <c:v>66884.800000000003</c:v>
                </c:pt>
                <c:pt idx="4">
                  <c:v>66884.800000000003</c:v>
                </c:pt>
                <c:pt idx="5">
                  <c:v>66884.800000000003</c:v>
                </c:pt>
                <c:pt idx="6">
                  <c:v>66884.800000000003</c:v>
                </c:pt>
                <c:pt idx="7">
                  <c:v>66884.800000000003</c:v>
                </c:pt>
                <c:pt idx="8">
                  <c:v>66884.800000000003</c:v>
                </c:pt>
                <c:pt idx="9">
                  <c:v>66884.800000000003</c:v>
                </c:pt>
                <c:pt idx="10">
                  <c:v>66884.800000000003</c:v>
                </c:pt>
                <c:pt idx="11">
                  <c:v>66884.800000000003</c:v>
                </c:pt>
              </c:numCache>
            </c:numRef>
          </c:val>
          <c:extLst>
            <c:ext xmlns:c16="http://schemas.microsoft.com/office/drawing/2014/chart" uri="{C3380CC4-5D6E-409C-BE32-E72D297353CC}">
              <c16:uniqueId val="{00000001-CF48-4F9B-B595-212E1D00AA5E}"/>
            </c:ext>
          </c:extLst>
        </c:ser>
        <c:dLbls>
          <c:showLegendKey val="0"/>
          <c:showVal val="0"/>
          <c:showCatName val="0"/>
          <c:showSerName val="0"/>
          <c:showPercent val="0"/>
          <c:showBubbleSize val="0"/>
        </c:dLbls>
        <c:axId val="857862000"/>
        <c:axId val="857861040"/>
      </c:areaChart>
      <c:catAx>
        <c:axId val="85786200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857861040"/>
        <c:crosses val="autoZero"/>
        <c:auto val="1"/>
        <c:lblAlgn val="ctr"/>
        <c:lblOffset val="100"/>
        <c:noMultiLvlLbl val="0"/>
      </c:catAx>
      <c:valAx>
        <c:axId val="857861040"/>
        <c:scaling>
          <c:orientation val="minMax"/>
        </c:scaling>
        <c:delete val="1"/>
        <c:axPos val="l"/>
        <c:numFmt formatCode="_(* #,##0_);_(* \(#,##0\);_(* &quot;-&quot;_);_(@_)" sourceLinked="1"/>
        <c:majorTickMark val="out"/>
        <c:minorTickMark val="none"/>
        <c:tickLblPos val="nextTo"/>
        <c:crossAx val="8578620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[Financial_Analytics_Overview.xlsx]Pivot Tables!PivotTable6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73000">
                <a:srgbClr val="C240DB"/>
              </a:gs>
              <a:gs pos="40000">
                <a:srgbClr val="9BF8F2"/>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38950131233591"/>
          <c:y val="8.7864227148184565E-2"/>
          <c:w val="0.58761049868766402"/>
          <c:h val="0.81052584867502842"/>
        </c:manualLayout>
      </c:layout>
      <c:barChart>
        <c:barDir val="bar"/>
        <c:grouping val="clustered"/>
        <c:varyColors val="0"/>
        <c:ser>
          <c:idx val="0"/>
          <c:order val="0"/>
          <c:tx>
            <c:strRef>
              <c:f>'Pivot Tables'!$AE$4</c:f>
              <c:strCache>
                <c:ptCount val="1"/>
                <c:pt idx="0">
                  <c:v>Total</c:v>
                </c:pt>
              </c:strCache>
            </c:strRef>
          </c:tx>
          <c:spPr>
            <a:gradFill flip="none" rotWithShape="1">
              <a:gsLst>
                <a:gs pos="73000">
                  <a:srgbClr val="C240DB"/>
                </a:gs>
                <a:gs pos="40000">
                  <a:srgbClr val="9BF8F2"/>
                </a:gs>
              </a:gsLst>
              <a:lin ang="0" scaled="1"/>
              <a:tileRect/>
            </a:gradFill>
            <a:ln>
              <a:noFill/>
            </a:ln>
            <a:effectLst/>
          </c:spPr>
          <c:invertIfNegative val="0"/>
          <c:cat>
            <c:strRef>
              <c:f>'Pivot Tables'!$AD$5:$AD$17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Tables'!$AE$5:$AE$17</c:f>
              <c:numCache>
                <c:formatCode>_(* #,##0_);_(* \(#,##0\);_(* "-"_);_(@_)</c:formatCode>
                <c:ptCount val="12"/>
                <c:pt idx="0">
                  <c:v>16966.830000000002</c:v>
                </c:pt>
                <c:pt idx="1">
                  <c:v>13834.920000000002</c:v>
                </c:pt>
                <c:pt idx="2">
                  <c:v>13128.1</c:v>
                </c:pt>
                <c:pt idx="3">
                  <c:v>13376.96</c:v>
                </c:pt>
                <c:pt idx="4">
                  <c:v>13376.96</c:v>
                </c:pt>
                <c:pt idx="5">
                  <c:v>13376.96</c:v>
                </c:pt>
                <c:pt idx="6">
                  <c:v>13376.96</c:v>
                </c:pt>
                <c:pt idx="7">
                  <c:v>13376.96</c:v>
                </c:pt>
                <c:pt idx="8">
                  <c:v>13376.96</c:v>
                </c:pt>
                <c:pt idx="9">
                  <c:v>13376.96</c:v>
                </c:pt>
                <c:pt idx="10">
                  <c:v>13376.96</c:v>
                </c:pt>
                <c:pt idx="11">
                  <c:v>13376.96</c:v>
                </c:pt>
              </c:numCache>
            </c:numRef>
          </c:val>
          <c:extLst>
            <c:ext xmlns:c16="http://schemas.microsoft.com/office/drawing/2014/chart" uri="{C3380CC4-5D6E-409C-BE32-E72D297353CC}">
              <c16:uniqueId val="{00000000-E645-4613-81F5-B9FC2CB15D10}"/>
            </c:ext>
          </c:extLst>
        </c:ser>
        <c:dLbls>
          <c:showLegendKey val="0"/>
          <c:showVal val="0"/>
          <c:showCatName val="0"/>
          <c:showSerName val="0"/>
          <c:showPercent val="0"/>
          <c:showBubbleSize val="0"/>
        </c:dLbls>
        <c:gapWidth val="230"/>
        <c:axId val="924035504"/>
        <c:axId val="924035984"/>
      </c:barChart>
      <c:catAx>
        <c:axId val="92403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924035984"/>
        <c:crosses val="autoZero"/>
        <c:auto val="1"/>
        <c:lblAlgn val="ctr"/>
        <c:lblOffset val="100"/>
        <c:noMultiLvlLbl val="0"/>
      </c:catAx>
      <c:valAx>
        <c:axId val="924035984"/>
        <c:scaling>
          <c:orientation val="minMax"/>
        </c:scaling>
        <c:delete val="1"/>
        <c:axPos val="b"/>
        <c:numFmt formatCode="_(* #,##0_);_(* \(#,##0\);_(* &quot;-&quot;_);_(@_)" sourceLinked="1"/>
        <c:majorTickMark val="none"/>
        <c:minorTickMark val="none"/>
        <c:tickLblPos val="nextTo"/>
        <c:crossAx val="92403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[Financial_Analytics_Overview.xlsx]Pivot Tables!PivotTable7</c:name>
    <c:fmtId val="19"/>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94AF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94AFE"/>
          </a:solidFill>
          <a:ln w="19050">
            <a:solidFill>
              <a:schemeClr val="lt1"/>
            </a:solidFill>
          </a:ln>
          <a:effectLst/>
        </c:spPr>
      </c:pivotFmt>
      <c:pivotFmt>
        <c:idx val="3"/>
        <c:spPr>
          <a:solidFill>
            <a:srgbClr val="9BF8F2"/>
          </a:solidFill>
          <a:ln w="19050">
            <a:solidFill>
              <a:schemeClr val="lt1"/>
            </a:solidFill>
          </a:ln>
          <a:effectLst/>
        </c:spPr>
      </c:pivotFmt>
      <c:pivotFmt>
        <c:idx val="4"/>
        <c:spPr>
          <a:solidFill>
            <a:srgbClr val="9BF8F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94AFE"/>
          </a:solidFill>
          <a:ln w="19050">
            <a:solidFill>
              <a:schemeClr val="lt1"/>
            </a:solidFill>
          </a:ln>
          <a:effectLst/>
        </c:spPr>
      </c:pivotFmt>
      <c:pivotFmt>
        <c:idx val="7"/>
        <c:spPr>
          <a:solidFill>
            <a:srgbClr val="9BF8F2"/>
          </a:solidFill>
          <a:ln w="19050">
            <a:solidFill>
              <a:schemeClr val="lt1"/>
            </a:solidFill>
          </a:ln>
          <a:effectLst/>
        </c:spPr>
      </c:pivotFmt>
      <c:pivotFmt>
        <c:idx val="8"/>
        <c:spPr>
          <a:solidFill>
            <a:srgbClr val="194AF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94AFE"/>
          </a:solidFill>
          <a:ln w="19050">
            <a:solidFill>
              <a:schemeClr val="lt1"/>
            </a:solidFill>
          </a:ln>
          <a:effectLst/>
        </c:spPr>
      </c:pivotFmt>
      <c:pivotFmt>
        <c:idx val="10"/>
        <c:spPr>
          <a:solidFill>
            <a:srgbClr val="9BF8F2"/>
          </a:solidFill>
          <a:ln w="19050">
            <a:solidFill>
              <a:schemeClr val="lt1"/>
            </a:solidFill>
          </a:ln>
          <a:effectLst/>
        </c:spPr>
      </c:pivotFmt>
      <c:pivotFmt>
        <c:idx val="11"/>
        <c:spPr>
          <a:solidFill>
            <a:schemeClr val="accent1"/>
          </a:solidFill>
          <a:ln w="19050">
            <a:noFill/>
          </a:ln>
          <a:effectLst>
            <a:outerShdw blurRad="50800" dist="38100" dir="5400000" algn="t" rotWithShape="0">
              <a:prstClr val="black">
                <a:alpha val="40000"/>
              </a:prstClr>
            </a:outerShdw>
          </a:effectLst>
          <a:scene3d>
            <a:camera prst="orthographicFront"/>
            <a:lightRig rig="threePt" dir="t"/>
          </a:scene3d>
          <a:sp3d>
            <a:bevelT w="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94AFE"/>
          </a:solidFill>
          <a:ln w="19050">
            <a:noFill/>
          </a:ln>
          <a:effectLst>
            <a:outerShdw blurRad="50800" dist="38100" dir="5400000" algn="t" rotWithShape="0">
              <a:prstClr val="black">
                <a:alpha val="40000"/>
              </a:prstClr>
            </a:outerShdw>
          </a:effectLst>
          <a:scene3d>
            <a:camera prst="orthographicFront"/>
            <a:lightRig rig="threePt" dir="t"/>
          </a:scene3d>
          <a:sp3d>
            <a:bevelT w="38100"/>
          </a:sp3d>
        </c:spPr>
      </c:pivotFmt>
      <c:pivotFmt>
        <c:idx val="13"/>
        <c:spPr>
          <a:solidFill>
            <a:srgbClr val="9BF8F2"/>
          </a:solidFill>
          <a:ln w="19050">
            <a:noFill/>
          </a:ln>
          <a:effectLst>
            <a:outerShdw blurRad="50800" dist="38100" dir="5400000" algn="t" rotWithShape="0">
              <a:prstClr val="black">
                <a:alpha val="40000"/>
              </a:prstClr>
            </a:outerShdw>
          </a:effectLst>
          <a:scene3d>
            <a:camera prst="orthographicFront"/>
            <a:lightRig rig="threePt" dir="t"/>
          </a:scene3d>
          <a:sp3d>
            <a:bevelT w="38100"/>
          </a:sp3d>
        </c:spPr>
      </c:pivotFmt>
      <c:pivotFmt>
        <c:idx val="14"/>
        <c:spPr>
          <a:solidFill>
            <a:srgbClr val="194AFE"/>
          </a:solidFill>
          <a:ln w="19050">
            <a:solidFill>
              <a:schemeClr val="accent1">
                <a:shade val="15000"/>
              </a:schemeClr>
            </a:solidFill>
          </a:ln>
          <a:effectLst>
            <a:outerShdw blurRad="50800" dist="38100" dir="5400000" algn="t" rotWithShape="0">
              <a:prstClr val="black">
                <a:alpha val="40000"/>
              </a:prstClr>
            </a:outerShdw>
          </a:effectLst>
          <a:scene3d>
            <a:camera prst="orthographicFront"/>
            <a:lightRig rig="threePt" dir="t"/>
          </a:scene3d>
          <a:sp3d>
            <a:bevelT w="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94AFE"/>
          </a:solidFill>
          <a:ln w="19050">
            <a:solidFill>
              <a:schemeClr val="accent1">
                <a:shade val="15000"/>
              </a:schemeClr>
            </a:solidFill>
          </a:ln>
          <a:effectLst>
            <a:outerShdw blurRad="50800" dist="38100" dir="5400000" algn="t" rotWithShape="0">
              <a:prstClr val="black">
                <a:alpha val="40000"/>
              </a:prstClr>
            </a:outerShdw>
          </a:effectLst>
          <a:scene3d>
            <a:camera prst="orthographicFront"/>
            <a:lightRig rig="threePt" dir="t"/>
          </a:scene3d>
          <a:sp3d>
            <a:bevelT w="50800"/>
          </a:sp3d>
        </c:spPr>
      </c:pivotFmt>
      <c:pivotFmt>
        <c:idx val="16"/>
        <c:spPr>
          <a:solidFill>
            <a:srgbClr val="9BF8F2"/>
          </a:solidFill>
          <a:ln w="19050">
            <a:solidFill>
              <a:schemeClr val="accent1">
                <a:shade val="15000"/>
              </a:schemeClr>
            </a:solidFill>
          </a:ln>
          <a:effectLst>
            <a:outerShdw blurRad="50800" dist="38100" dir="5400000" algn="t" rotWithShape="0">
              <a:prstClr val="black">
                <a:alpha val="40000"/>
              </a:prstClr>
            </a:outerShdw>
          </a:effectLst>
          <a:scene3d>
            <a:camera prst="orthographicFront"/>
            <a:lightRig rig="threePt" dir="t"/>
          </a:scene3d>
          <a:sp3d>
            <a:bevelT w="50800"/>
          </a:sp3d>
        </c:spPr>
      </c:pivotFmt>
    </c:pivotFmts>
    <c:plotArea>
      <c:layout/>
      <c:doughnutChart>
        <c:varyColors val="1"/>
        <c:ser>
          <c:idx val="0"/>
          <c:order val="0"/>
          <c:tx>
            <c:strRef>
              <c:f>'Pivot Tables'!$AJ$4</c:f>
              <c:strCache>
                <c:ptCount val="1"/>
                <c:pt idx="0">
                  <c:v>Sum of Income</c:v>
                </c:pt>
              </c:strCache>
            </c:strRef>
          </c:tx>
          <c:spPr>
            <a:ln>
              <a:noFill/>
            </a:ln>
            <a:effectLst>
              <a:outerShdw blurRad="50800" dist="38100" dir="5400000" algn="t" rotWithShape="0">
                <a:prstClr val="black">
                  <a:alpha val="40000"/>
                </a:prstClr>
              </a:outerShdw>
            </a:effectLst>
            <a:scene3d>
              <a:camera prst="orthographicFront"/>
              <a:lightRig rig="threePt" dir="t"/>
            </a:scene3d>
            <a:sp3d>
              <a:bevelT w="38100"/>
            </a:sp3d>
          </c:spPr>
          <c:dPt>
            <c:idx val="0"/>
            <c:bubble3D val="0"/>
            <c:spPr>
              <a:solidFill>
                <a:srgbClr val="194AFE"/>
              </a:solidFill>
              <a:ln w="19050">
                <a:noFill/>
              </a:ln>
              <a:effectLst>
                <a:outerShdw blurRad="50800" dist="38100" dir="5400000" algn="t" rotWithShape="0">
                  <a:prstClr val="black">
                    <a:alpha val="40000"/>
                  </a:prstClr>
                </a:outerShdw>
              </a:effectLst>
              <a:scene3d>
                <a:camera prst="orthographicFront"/>
                <a:lightRig rig="threePt" dir="t"/>
              </a:scene3d>
              <a:sp3d>
                <a:bevelT w="38100"/>
              </a:sp3d>
            </c:spPr>
            <c:extLst>
              <c:ext xmlns:c16="http://schemas.microsoft.com/office/drawing/2014/chart" uri="{C3380CC4-5D6E-409C-BE32-E72D297353CC}">
                <c16:uniqueId val="{00000001-1BD5-4051-A6B2-484D527DE4DC}"/>
              </c:ext>
            </c:extLst>
          </c:dPt>
          <c:dPt>
            <c:idx val="1"/>
            <c:bubble3D val="0"/>
            <c:spPr>
              <a:solidFill>
                <a:srgbClr val="9BF8F2"/>
              </a:solidFill>
              <a:ln w="19050">
                <a:noFill/>
              </a:ln>
              <a:effectLst>
                <a:outerShdw blurRad="50800" dist="38100" dir="5400000" algn="t" rotWithShape="0">
                  <a:prstClr val="black">
                    <a:alpha val="40000"/>
                  </a:prstClr>
                </a:outerShdw>
              </a:effectLst>
              <a:scene3d>
                <a:camera prst="orthographicFront"/>
                <a:lightRig rig="threePt" dir="t"/>
              </a:scene3d>
              <a:sp3d>
                <a:bevelT w="38100"/>
              </a:sp3d>
            </c:spPr>
            <c:extLst>
              <c:ext xmlns:c16="http://schemas.microsoft.com/office/drawing/2014/chart" uri="{C3380CC4-5D6E-409C-BE32-E72D297353CC}">
                <c16:uniqueId val="{00000003-1BD5-4051-A6B2-484D527DE4DC}"/>
              </c:ext>
            </c:extLst>
          </c:dPt>
          <c:cat>
            <c:strRef>
              <c:f>'Pivot Tables'!$AI$5:$AI$7</c:f>
              <c:strCache>
                <c:ptCount val="2"/>
                <c:pt idx="0">
                  <c:v>B2B</c:v>
                </c:pt>
                <c:pt idx="1">
                  <c:v>B2C</c:v>
                </c:pt>
              </c:strCache>
            </c:strRef>
          </c:cat>
          <c:val>
            <c:numRef>
              <c:f>'Pivot Tables'!$AJ$5:$AJ$7</c:f>
              <c:numCache>
                <c:formatCode>_(* #,##0_);_(* \(#,##0\);_(* "-"_);_(@_)</c:formatCode>
                <c:ptCount val="2"/>
                <c:pt idx="0">
                  <c:v>493010.04999999993</c:v>
                </c:pt>
                <c:pt idx="1">
                  <c:v>328602.39999999997</c:v>
                </c:pt>
              </c:numCache>
            </c:numRef>
          </c:val>
          <c:extLst>
            <c:ext xmlns:c16="http://schemas.microsoft.com/office/drawing/2014/chart" uri="{C3380CC4-5D6E-409C-BE32-E72D297353CC}">
              <c16:uniqueId val="{00000004-1BD5-4051-A6B2-484D527DE4DC}"/>
            </c:ext>
          </c:extLst>
        </c:ser>
        <c:ser>
          <c:idx val="1"/>
          <c:order val="1"/>
          <c:tx>
            <c:strRef>
              <c:f>'Pivot Tables'!$AK$4</c:f>
              <c:strCache>
                <c:ptCount val="1"/>
                <c:pt idx="0">
                  <c:v>Sum of Income2</c:v>
                </c:pt>
              </c:strCache>
            </c:strRef>
          </c:tx>
          <c:spPr>
            <a:solidFill>
              <a:srgbClr val="194AFE"/>
            </a:solidFill>
            <a:ln>
              <a:solidFill>
                <a:schemeClr val="accent1">
                  <a:shade val="15000"/>
                </a:schemeClr>
              </a:solidFill>
            </a:ln>
            <a:effectLst>
              <a:outerShdw blurRad="50800" dist="38100" dir="5400000" algn="t" rotWithShape="0">
                <a:prstClr val="black">
                  <a:alpha val="40000"/>
                </a:prstClr>
              </a:outerShdw>
            </a:effectLst>
            <a:scene3d>
              <a:camera prst="orthographicFront"/>
              <a:lightRig rig="threePt" dir="t"/>
            </a:scene3d>
            <a:sp3d>
              <a:bevelT w="50800"/>
            </a:sp3d>
          </c:spPr>
          <c:dPt>
            <c:idx val="0"/>
            <c:bubble3D val="0"/>
            <c:spPr>
              <a:solidFill>
                <a:srgbClr val="194AFE"/>
              </a:solidFill>
              <a:ln w="19050">
                <a:solidFill>
                  <a:schemeClr val="accent1">
                    <a:shade val="15000"/>
                  </a:schemeClr>
                </a:solidFill>
              </a:ln>
              <a:effectLst>
                <a:outerShdw blurRad="50800" dist="38100" dir="5400000" algn="t" rotWithShape="0">
                  <a:prstClr val="black">
                    <a:alpha val="40000"/>
                  </a:prstClr>
                </a:outerShdw>
              </a:effectLst>
              <a:scene3d>
                <a:camera prst="orthographicFront"/>
                <a:lightRig rig="threePt" dir="t"/>
              </a:scene3d>
              <a:sp3d>
                <a:bevelT w="50800"/>
              </a:sp3d>
            </c:spPr>
            <c:extLst>
              <c:ext xmlns:c16="http://schemas.microsoft.com/office/drawing/2014/chart" uri="{C3380CC4-5D6E-409C-BE32-E72D297353CC}">
                <c16:uniqueId val="{00000006-1BD5-4051-A6B2-484D527DE4DC}"/>
              </c:ext>
            </c:extLst>
          </c:dPt>
          <c:dPt>
            <c:idx val="1"/>
            <c:bubble3D val="0"/>
            <c:spPr>
              <a:solidFill>
                <a:srgbClr val="9BF8F2"/>
              </a:solidFill>
              <a:ln w="19050">
                <a:solidFill>
                  <a:schemeClr val="accent1">
                    <a:shade val="15000"/>
                  </a:schemeClr>
                </a:solidFill>
              </a:ln>
              <a:effectLst>
                <a:outerShdw blurRad="50800" dist="38100" dir="5400000" algn="t" rotWithShape="0">
                  <a:prstClr val="black">
                    <a:alpha val="40000"/>
                  </a:prstClr>
                </a:outerShdw>
              </a:effectLst>
              <a:scene3d>
                <a:camera prst="orthographicFront"/>
                <a:lightRig rig="threePt" dir="t"/>
              </a:scene3d>
              <a:sp3d>
                <a:bevelT w="50800"/>
              </a:sp3d>
            </c:spPr>
            <c:extLst>
              <c:ext xmlns:c16="http://schemas.microsoft.com/office/drawing/2014/chart" uri="{C3380CC4-5D6E-409C-BE32-E72D297353CC}">
                <c16:uniqueId val="{00000008-1BD5-4051-A6B2-484D527DE4DC}"/>
              </c:ext>
            </c:extLst>
          </c:dPt>
          <c:cat>
            <c:strRef>
              <c:f>'Pivot Tables'!$AI$5:$AI$7</c:f>
              <c:strCache>
                <c:ptCount val="2"/>
                <c:pt idx="0">
                  <c:v>B2B</c:v>
                </c:pt>
                <c:pt idx="1">
                  <c:v>B2C</c:v>
                </c:pt>
              </c:strCache>
            </c:strRef>
          </c:cat>
          <c:val>
            <c:numRef>
              <c:f>'Pivot Tables'!$AK$5:$AK$7</c:f>
              <c:numCache>
                <c:formatCode>0.00%</c:formatCode>
                <c:ptCount val="2"/>
                <c:pt idx="0">
                  <c:v>0.60005182492061793</c:v>
                </c:pt>
                <c:pt idx="1">
                  <c:v>0.39994817507938202</c:v>
                </c:pt>
              </c:numCache>
            </c:numRef>
          </c:val>
          <c:extLst>
            <c:ext xmlns:c16="http://schemas.microsoft.com/office/drawing/2014/chart" uri="{C3380CC4-5D6E-409C-BE32-E72D297353CC}">
              <c16:uniqueId val="{00000009-1BD5-4051-A6B2-484D527DE4DC}"/>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462962962962965"/>
          <c:y val="0.23082406006957121"/>
          <c:w val="0.49074074074074076"/>
          <c:h val="0.65878182424498166"/>
        </c:manualLayout>
      </c:layout>
      <c:barChart>
        <c:barDir val="col"/>
        <c:grouping val="stacked"/>
        <c:varyColors val="0"/>
        <c:ser>
          <c:idx val="0"/>
          <c:order val="0"/>
          <c:spPr>
            <a:gradFill flip="none" rotWithShape="1">
              <a:gsLst>
                <a:gs pos="45000">
                  <a:srgbClr val="00B0F0"/>
                </a:gs>
                <a:gs pos="100000">
                  <a:srgbClr val="890EBA"/>
                </a:gs>
              </a:gsLst>
              <a:lin ang="16200000" scaled="1"/>
              <a:tileRect/>
            </a:gradFill>
            <a:ln>
              <a:noFill/>
            </a:ln>
            <a:effectLst/>
          </c:spPr>
          <c:invertIfNegative val="0"/>
          <c:val>
            <c:numRef>
              <c:f>'Pivot Tables (2)'!$AG$6</c:f>
              <c:numCache>
                <c:formatCode>0.0%</c:formatCode>
                <c:ptCount val="1"/>
                <c:pt idx="0">
                  <c:v>0.22799999999999998</c:v>
                </c:pt>
              </c:numCache>
            </c:numRef>
          </c:val>
          <c:extLst>
            <c:ext xmlns:c16="http://schemas.microsoft.com/office/drawing/2014/chart" uri="{C3380CC4-5D6E-409C-BE32-E72D297353CC}">
              <c16:uniqueId val="{00000000-9FCA-4A21-9831-C6D10592F787}"/>
            </c:ext>
          </c:extLst>
        </c:ser>
        <c:ser>
          <c:idx val="1"/>
          <c:order val="1"/>
          <c:spPr>
            <a:solidFill>
              <a:schemeClr val="tx1"/>
            </a:solidFill>
            <a:ln>
              <a:noFill/>
            </a:ln>
            <a:effectLst/>
          </c:spPr>
          <c:invertIfNegative val="0"/>
          <c:dPt>
            <c:idx val="0"/>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2-9FCA-4A21-9831-C6D10592F787}"/>
              </c:ext>
            </c:extLst>
          </c:dPt>
          <c:val>
            <c:numRef>
              <c:f>'Pivot Tables (2)'!$AH$6</c:f>
              <c:numCache>
                <c:formatCode>0.0%</c:formatCode>
                <c:ptCount val="1"/>
                <c:pt idx="0">
                  <c:v>0.77200000000000002</c:v>
                </c:pt>
              </c:numCache>
            </c:numRef>
          </c:val>
          <c:extLst>
            <c:ext xmlns:c16="http://schemas.microsoft.com/office/drawing/2014/chart" uri="{C3380CC4-5D6E-409C-BE32-E72D297353CC}">
              <c16:uniqueId val="{00000001-9FCA-4A21-9831-C6D10592F787}"/>
            </c:ext>
          </c:extLst>
        </c:ser>
        <c:dLbls>
          <c:showLegendKey val="0"/>
          <c:showVal val="0"/>
          <c:showCatName val="0"/>
          <c:showSerName val="0"/>
          <c:showPercent val="0"/>
          <c:showBubbleSize val="0"/>
        </c:dLbls>
        <c:gapWidth val="150"/>
        <c:overlap val="100"/>
        <c:axId val="1156432431"/>
        <c:axId val="1156430991"/>
      </c:barChart>
      <c:catAx>
        <c:axId val="1156432431"/>
        <c:scaling>
          <c:orientation val="minMax"/>
        </c:scaling>
        <c:delete val="1"/>
        <c:axPos val="b"/>
        <c:numFmt formatCode="General" sourceLinked="1"/>
        <c:majorTickMark val="none"/>
        <c:minorTickMark val="none"/>
        <c:tickLblPos val="nextTo"/>
        <c:crossAx val="1156430991"/>
        <c:crosses val="autoZero"/>
        <c:auto val="1"/>
        <c:lblAlgn val="ctr"/>
        <c:lblOffset val="100"/>
        <c:noMultiLvlLbl val="0"/>
      </c:catAx>
      <c:valAx>
        <c:axId val="1156430991"/>
        <c:scaling>
          <c:orientation val="minMax"/>
        </c:scaling>
        <c:delete val="1"/>
        <c:axPos val="l"/>
        <c:numFmt formatCode="0.0%" sourceLinked="1"/>
        <c:majorTickMark val="none"/>
        <c:minorTickMark val="none"/>
        <c:tickLblPos val="nextTo"/>
        <c:crossAx val="11564324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533343524061634E-2"/>
          <c:y val="0"/>
          <c:w val="0.91786664942081875"/>
          <c:h val="0.84205123102805768"/>
        </c:manualLayout>
      </c:layout>
      <c:barChart>
        <c:barDir val="bar"/>
        <c:grouping val="stacked"/>
        <c:varyColors val="0"/>
        <c:ser>
          <c:idx val="0"/>
          <c:order val="0"/>
          <c:tx>
            <c:strRef>
              <c:f>'Pivot Tables (2)'!$N$6</c:f>
              <c:strCache>
                <c:ptCount val="1"/>
                <c:pt idx="0">
                  <c:v> Egypt </c:v>
                </c:pt>
              </c:strCache>
            </c:strRef>
          </c:tx>
          <c:spPr>
            <a:gradFill flip="none" rotWithShape="1">
              <a:gsLst>
                <a:gs pos="44000">
                  <a:srgbClr val="EA375D"/>
                </a:gs>
                <a:gs pos="100000">
                  <a:srgbClr val="9E0000"/>
                </a:gs>
              </a:gsLst>
              <a:lin ang="2700000" scaled="1"/>
              <a:tileRect/>
            </a:gradFill>
            <a:ln>
              <a:noFill/>
            </a:ln>
            <a:effectLst/>
          </c:spPr>
          <c:invertIfNegative val="0"/>
          <c:val>
            <c:numRef>
              <c:f>'Pivot Tables (2)'!$O$6</c:f>
              <c:numCache>
                <c:formatCode>0%</c:formatCode>
                <c:ptCount val="1"/>
                <c:pt idx="0">
                  <c:v>0.29544495207826388</c:v>
                </c:pt>
              </c:numCache>
            </c:numRef>
          </c:val>
          <c:extLst>
            <c:ext xmlns:c16="http://schemas.microsoft.com/office/drawing/2014/chart" uri="{C3380CC4-5D6E-409C-BE32-E72D297353CC}">
              <c16:uniqueId val="{00000000-A6AA-4F09-943B-86F089FEE91A}"/>
            </c:ext>
          </c:extLst>
        </c:ser>
        <c:ser>
          <c:idx val="1"/>
          <c:order val="1"/>
          <c:tx>
            <c:strRef>
              <c:f>'Pivot Tables (2)'!$N$7</c:f>
              <c:strCache>
                <c:ptCount val="1"/>
                <c:pt idx="0">
                  <c:v> USA </c:v>
                </c:pt>
              </c:strCache>
            </c:strRef>
          </c:tx>
          <c:spPr>
            <a:gradFill>
              <a:gsLst>
                <a:gs pos="47000">
                  <a:srgbClr val="7417BD"/>
                </a:gs>
                <a:gs pos="100000">
                  <a:srgbClr val="321547"/>
                </a:gs>
              </a:gsLst>
              <a:lin ang="2700000" scaled="1"/>
            </a:gradFill>
            <a:ln>
              <a:noFill/>
            </a:ln>
            <a:effectLst/>
          </c:spPr>
          <c:invertIfNegative val="0"/>
          <c:val>
            <c:numRef>
              <c:f>'Pivot Tables (2)'!$O$7</c:f>
              <c:numCache>
                <c:formatCode>0%</c:formatCode>
                <c:ptCount val="1"/>
                <c:pt idx="0">
                  <c:v>0.17061255400506531</c:v>
                </c:pt>
              </c:numCache>
            </c:numRef>
          </c:val>
          <c:extLst>
            <c:ext xmlns:c16="http://schemas.microsoft.com/office/drawing/2014/chart" uri="{C3380CC4-5D6E-409C-BE32-E72D297353CC}">
              <c16:uniqueId val="{00000001-A6AA-4F09-943B-86F089FEE91A}"/>
            </c:ext>
          </c:extLst>
        </c:ser>
        <c:ser>
          <c:idx val="2"/>
          <c:order val="2"/>
          <c:tx>
            <c:strRef>
              <c:f>'Pivot Tables (2)'!$N$8</c:f>
              <c:strCache>
                <c:ptCount val="1"/>
                <c:pt idx="0">
                  <c:v> Russia </c:v>
                </c:pt>
              </c:strCache>
            </c:strRef>
          </c:tx>
          <c:spPr>
            <a:gradFill>
              <a:gsLst>
                <a:gs pos="52000">
                  <a:srgbClr val="FFC000"/>
                </a:gs>
                <a:gs pos="99000">
                  <a:srgbClr val="FFFF00"/>
                </a:gs>
              </a:gsLst>
              <a:lin ang="2700000" scaled="1"/>
            </a:gradFill>
            <a:ln>
              <a:noFill/>
            </a:ln>
            <a:effectLst/>
          </c:spPr>
          <c:invertIfNegative val="0"/>
          <c:val>
            <c:numRef>
              <c:f>'Pivot Tables (2)'!$O$8</c:f>
              <c:numCache>
                <c:formatCode>0%</c:formatCode>
                <c:ptCount val="1"/>
                <c:pt idx="0">
                  <c:v>0.17477156478124845</c:v>
                </c:pt>
              </c:numCache>
            </c:numRef>
          </c:val>
          <c:extLst>
            <c:ext xmlns:c16="http://schemas.microsoft.com/office/drawing/2014/chart" uri="{C3380CC4-5D6E-409C-BE32-E72D297353CC}">
              <c16:uniqueId val="{00000002-A6AA-4F09-943B-86F089FEE91A}"/>
            </c:ext>
          </c:extLst>
        </c:ser>
        <c:ser>
          <c:idx val="3"/>
          <c:order val="3"/>
          <c:tx>
            <c:strRef>
              <c:f>'Pivot Tables (2)'!$N$9</c:f>
              <c:strCache>
                <c:ptCount val="1"/>
                <c:pt idx="0">
                  <c:v> United Kingdom </c:v>
                </c:pt>
              </c:strCache>
            </c:strRef>
          </c:tx>
          <c:spPr>
            <a:gradFill>
              <a:gsLst>
                <a:gs pos="38000">
                  <a:srgbClr val="96E6FC"/>
                </a:gs>
                <a:gs pos="100000">
                  <a:srgbClr val="194AFE"/>
                </a:gs>
              </a:gsLst>
              <a:lin ang="2700000" scaled="1"/>
            </a:gradFill>
            <a:ln>
              <a:noFill/>
            </a:ln>
            <a:effectLst/>
          </c:spPr>
          <c:invertIfNegative val="0"/>
          <c:val>
            <c:numRef>
              <c:f>'Pivot Tables (2)'!$O$9</c:f>
              <c:numCache>
                <c:formatCode>0%</c:formatCode>
                <c:ptCount val="1"/>
                <c:pt idx="0">
                  <c:v>0.1659693598847892</c:v>
                </c:pt>
              </c:numCache>
            </c:numRef>
          </c:val>
          <c:extLst>
            <c:ext xmlns:c16="http://schemas.microsoft.com/office/drawing/2014/chart" uri="{C3380CC4-5D6E-409C-BE32-E72D297353CC}">
              <c16:uniqueId val="{00000003-A6AA-4F09-943B-86F089FEE91A}"/>
            </c:ext>
          </c:extLst>
        </c:ser>
        <c:ser>
          <c:idx val="4"/>
          <c:order val="4"/>
          <c:tx>
            <c:strRef>
              <c:f>'Pivot Tables (2)'!$N$10</c:f>
              <c:strCache>
                <c:ptCount val="1"/>
                <c:pt idx="0">
                  <c:v> Brazil </c:v>
                </c:pt>
              </c:strCache>
            </c:strRef>
          </c:tx>
          <c:spPr>
            <a:gradFill>
              <a:gsLst>
                <a:gs pos="51000">
                  <a:srgbClr val="0BA196"/>
                </a:gs>
                <a:gs pos="100000">
                  <a:srgbClr val="0125A7"/>
                </a:gs>
              </a:gsLst>
              <a:lin ang="2700000" scaled="1"/>
            </a:gradFill>
            <a:ln>
              <a:noFill/>
            </a:ln>
            <a:effectLst/>
          </c:spPr>
          <c:invertIfNegative val="0"/>
          <c:val>
            <c:numRef>
              <c:f>'Pivot Tables (2)'!$O$10</c:f>
              <c:numCache>
                <c:formatCode>0%</c:formatCode>
                <c:ptCount val="1"/>
                <c:pt idx="0">
                  <c:v>9.6588369667775731E-2</c:v>
                </c:pt>
              </c:numCache>
            </c:numRef>
          </c:val>
          <c:extLst>
            <c:ext xmlns:c16="http://schemas.microsoft.com/office/drawing/2014/chart" uri="{C3380CC4-5D6E-409C-BE32-E72D297353CC}">
              <c16:uniqueId val="{00000004-A6AA-4F09-943B-86F089FEE91A}"/>
            </c:ext>
          </c:extLst>
        </c:ser>
        <c:ser>
          <c:idx val="5"/>
          <c:order val="5"/>
          <c:tx>
            <c:strRef>
              <c:f>'Pivot Tables (2)'!$N$11</c:f>
              <c:strCache>
                <c:ptCount val="1"/>
                <c:pt idx="0">
                  <c:v> Canada </c:v>
                </c:pt>
              </c:strCache>
            </c:strRef>
          </c:tx>
          <c:spPr>
            <a:gradFill>
              <a:gsLst>
                <a:gs pos="52000">
                  <a:srgbClr val="7030A0"/>
                </a:gs>
                <a:gs pos="100000">
                  <a:schemeClr val="accent5"/>
                </a:gs>
              </a:gsLst>
              <a:lin ang="2700000" scaled="1"/>
            </a:gradFill>
            <a:ln>
              <a:noFill/>
            </a:ln>
            <a:effectLst/>
          </c:spPr>
          <c:invertIfNegative val="0"/>
          <c:val>
            <c:numRef>
              <c:f>'Pivot Tables (2)'!$O$11</c:f>
              <c:numCache>
                <c:formatCode>0%</c:formatCode>
                <c:ptCount val="1"/>
                <c:pt idx="0">
                  <c:v>9.6613199582857426E-2</c:v>
                </c:pt>
              </c:numCache>
            </c:numRef>
          </c:val>
          <c:extLst>
            <c:ext xmlns:c16="http://schemas.microsoft.com/office/drawing/2014/chart" uri="{C3380CC4-5D6E-409C-BE32-E72D297353CC}">
              <c16:uniqueId val="{00000005-A6AA-4F09-943B-86F089FEE91A}"/>
            </c:ext>
          </c:extLst>
        </c:ser>
        <c:dLbls>
          <c:showLegendKey val="0"/>
          <c:showVal val="0"/>
          <c:showCatName val="0"/>
          <c:showSerName val="0"/>
          <c:showPercent val="0"/>
          <c:showBubbleSize val="0"/>
        </c:dLbls>
        <c:gapWidth val="182"/>
        <c:overlap val="100"/>
        <c:axId val="508235840"/>
        <c:axId val="508235360"/>
      </c:barChart>
      <c:catAx>
        <c:axId val="508235840"/>
        <c:scaling>
          <c:orientation val="minMax"/>
        </c:scaling>
        <c:delete val="1"/>
        <c:axPos val="l"/>
        <c:numFmt formatCode="General" sourceLinked="1"/>
        <c:majorTickMark val="none"/>
        <c:minorTickMark val="none"/>
        <c:tickLblPos val="nextTo"/>
        <c:crossAx val="508235360"/>
        <c:crosses val="autoZero"/>
        <c:auto val="1"/>
        <c:lblAlgn val="ctr"/>
        <c:lblOffset val="100"/>
        <c:noMultiLvlLbl val="0"/>
      </c:catAx>
      <c:valAx>
        <c:axId val="508235360"/>
        <c:scaling>
          <c:orientation val="minMax"/>
        </c:scaling>
        <c:delete val="1"/>
        <c:axPos val="b"/>
        <c:numFmt formatCode="0%" sourceLinked="1"/>
        <c:majorTickMark val="none"/>
        <c:minorTickMark val="none"/>
        <c:tickLblPos val="nextTo"/>
        <c:crossAx val="508235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741575795665052E-2"/>
          <c:y val="1.2169937476550628E-3"/>
          <c:w val="0.90888943906616038"/>
          <c:h val="0.98538587773871944"/>
        </c:manualLayout>
      </c:layout>
      <c:doughnutChart>
        <c:varyColors val="1"/>
        <c:ser>
          <c:idx val="0"/>
          <c:order val="0"/>
          <c:spPr>
            <a:gradFill flip="none" rotWithShape="1">
              <a:gsLst>
                <a:gs pos="58000">
                  <a:srgbClr val="0DBBAF"/>
                </a:gs>
                <a:gs pos="100000">
                  <a:srgbClr val="DBFDFB"/>
                </a:gs>
              </a:gsLst>
              <a:lin ang="18900000" scaled="1"/>
              <a:tileRect/>
            </a:gradFill>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B88D-4145-87D0-BE407D292D37}"/>
              </c:ext>
            </c:extLst>
          </c:dPt>
          <c:dPt>
            <c:idx val="1"/>
            <c:bubble3D val="0"/>
            <c:spPr>
              <a:gradFill flip="none" rotWithShape="1">
                <a:gsLst>
                  <a:gs pos="32000">
                    <a:srgbClr val="194AFE"/>
                  </a:gs>
                  <a:gs pos="73000">
                    <a:srgbClr val="9BF8F2"/>
                  </a:gs>
                </a:gsLst>
                <a:lin ang="2700000" scaled="1"/>
                <a:tileRect/>
              </a:gradFill>
              <a:ln w="19050">
                <a:noFill/>
              </a:ln>
              <a:effectLst/>
            </c:spPr>
            <c:extLst>
              <c:ext xmlns:c16="http://schemas.microsoft.com/office/drawing/2014/chart" uri="{C3380CC4-5D6E-409C-BE32-E72D297353CC}">
                <c16:uniqueId val="{00000003-B88D-4145-87D0-BE407D292D37}"/>
              </c:ext>
            </c:extLst>
          </c:dPt>
          <c:cat>
            <c:strRef>
              <c:f>'Pivot Tables (2)'!$W$5:$X$5</c:f>
              <c:strCache>
                <c:ptCount val="2"/>
                <c:pt idx="0">
                  <c:v>Remaining Percentage</c:v>
                </c:pt>
                <c:pt idx="1">
                  <c:v>Actual</c:v>
                </c:pt>
              </c:strCache>
            </c:strRef>
          </c:cat>
          <c:val>
            <c:numRef>
              <c:f>'Pivot Tables (2)'!$W$6:$X$6</c:f>
              <c:numCache>
                <c:formatCode>0%</c:formatCode>
                <c:ptCount val="2"/>
                <c:pt idx="0">
                  <c:v>0.26795265721834105</c:v>
                </c:pt>
                <c:pt idx="1">
                  <c:v>0.73204734278165895</c:v>
                </c:pt>
              </c:numCache>
            </c:numRef>
          </c:val>
          <c:extLst>
            <c:ext xmlns:c16="http://schemas.microsoft.com/office/drawing/2014/chart" uri="{C3380CC4-5D6E-409C-BE32-E72D297353CC}">
              <c16:uniqueId val="{00000004-B88D-4145-87D0-BE407D292D37}"/>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v>Y&amp;X</c:v>
          </c:tx>
          <c:spPr>
            <a:ln w="25400" cap="rnd">
              <a:noFill/>
              <a:round/>
            </a:ln>
            <a:effectLst/>
          </c:spPr>
          <c:marker>
            <c:symbol val="circle"/>
            <c:size val="25"/>
            <c:spPr>
              <a:solidFill>
                <a:srgbClr val="194AFE"/>
              </a:solidFill>
              <a:ln w="9525">
                <a:noFill/>
              </a:ln>
              <a:effectLst/>
            </c:spPr>
          </c:marker>
          <c:dPt>
            <c:idx val="0"/>
            <c:marker>
              <c:symbol val="circle"/>
              <c:size val="25"/>
              <c:spPr>
                <a:solidFill>
                  <a:srgbClr val="194AFE"/>
                </a:solidFill>
                <a:ln w="3175">
                  <a:noFill/>
                </a:ln>
                <a:effectLst/>
              </c:spPr>
            </c:marker>
            <c:bubble3D val="0"/>
            <c:extLst>
              <c:ext xmlns:c16="http://schemas.microsoft.com/office/drawing/2014/chart" uri="{C3380CC4-5D6E-409C-BE32-E72D297353CC}">
                <c16:uniqueId val="{00000005-B88D-4145-87D0-BE407D292D37}"/>
              </c:ext>
            </c:extLst>
          </c:dPt>
          <c:dPt>
            <c:idx val="1"/>
            <c:marker>
              <c:symbol val="circle"/>
              <c:size val="25"/>
              <c:spPr>
                <a:solidFill>
                  <a:srgbClr val="91F7F0"/>
                </a:solidFill>
                <a:ln w="9525">
                  <a:noFill/>
                </a:ln>
                <a:effectLst/>
              </c:spPr>
            </c:marker>
            <c:bubble3D val="0"/>
            <c:extLst>
              <c:ext xmlns:c16="http://schemas.microsoft.com/office/drawing/2014/chart" uri="{C3380CC4-5D6E-409C-BE32-E72D297353CC}">
                <c16:uniqueId val="{00000006-B88D-4145-87D0-BE407D292D37}"/>
              </c:ext>
            </c:extLst>
          </c:dPt>
          <c:xVal>
            <c:numRef>
              <c:f>'Pivot Tables (2)'!$Z$6:$Z$7</c:f>
              <c:numCache>
                <c:formatCode>General</c:formatCode>
                <c:ptCount val="2"/>
                <c:pt idx="0">
                  <c:v>0</c:v>
                </c:pt>
                <c:pt idx="1">
                  <c:v>0.99364483721177543</c:v>
                </c:pt>
              </c:numCache>
            </c:numRef>
          </c:xVal>
          <c:yVal>
            <c:numRef>
              <c:f>'Pivot Tables (2)'!$AA$6:$AA$7</c:f>
              <c:numCache>
                <c:formatCode>General</c:formatCode>
                <c:ptCount val="2"/>
                <c:pt idx="0">
                  <c:v>1</c:v>
                </c:pt>
                <c:pt idx="1">
                  <c:v>-0.11256081681644099</c:v>
                </c:pt>
              </c:numCache>
            </c:numRef>
          </c:yVal>
          <c:smooth val="0"/>
          <c:extLst>
            <c:ext xmlns:c16="http://schemas.microsoft.com/office/drawing/2014/chart" uri="{C3380CC4-5D6E-409C-BE32-E72D297353CC}">
              <c16:uniqueId val="{00000007-B88D-4145-87D0-BE407D292D37}"/>
            </c:ext>
          </c:extLst>
        </c:ser>
        <c:dLbls>
          <c:showLegendKey val="0"/>
          <c:showVal val="0"/>
          <c:showCatName val="0"/>
          <c:showSerName val="0"/>
          <c:showPercent val="0"/>
          <c:showBubbleSize val="0"/>
        </c:dLbls>
        <c:axId val="724043872"/>
        <c:axId val="724044832"/>
      </c:scatterChart>
      <c:valAx>
        <c:axId val="724044832"/>
        <c:scaling>
          <c:orientation val="minMax"/>
          <c:max val="1.1500000000000001"/>
          <c:min val="-1.1500000000000001"/>
        </c:scaling>
        <c:delete val="1"/>
        <c:axPos val="l"/>
        <c:majorGridlines>
          <c:spPr>
            <a:ln w="9525" cap="flat" cmpd="sng" algn="ctr">
              <a:noFill/>
              <a:round/>
            </a:ln>
            <a:effectLst/>
          </c:spPr>
        </c:majorGridlines>
        <c:numFmt formatCode="General" sourceLinked="1"/>
        <c:majorTickMark val="out"/>
        <c:minorTickMark val="none"/>
        <c:tickLblPos val="nextTo"/>
        <c:crossAx val="724043872"/>
        <c:crosses val="autoZero"/>
        <c:crossBetween val="midCat"/>
      </c:valAx>
      <c:valAx>
        <c:axId val="724043872"/>
        <c:scaling>
          <c:orientation val="minMax"/>
          <c:max val="1.1500000000000001"/>
          <c:min val="-1.1500000000000001"/>
        </c:scaling>
        <c:delete val="1"/>
        <c:axPos val="b"/>
        <c:majorGridlines>
          <c:spPr>
            <a:ln w="9525" cap="flat" cmpd="sng" algn="ctr">
              <a:noFill/>
              <a:round/>
            </a:ln>
            <a:effectLst/>
          </c:spPr>
        </c:majorGridlines>
        <c:numFmt formatCode="General" sourceLinked="1"/>
        <c:majorTickMark val="out"/>
        <c:minorTickMark val="none"/>
        <c:tickLblPos val="nextTo"/>
        <c:crossAx val="72404483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06519472578859"/>
          <c:y val="8.7891589095641293E-2"/>
          <c:w val="0.72881069341281235"/>
          <c:h val="0.81293160939125164"/>
        </c:manualLayout>
      </c:layout>
      <c:doughnutChart>
        <c:varyColors val="1"/>
        <c:ser>
          <c:idx val="0"/>
          <c:order val="0"/>
          <c:tx>
            <c:v>Series 1</c:v>
          </c:tx>
          <c:spPr>
            <a:gradFill flip="none" rotWithShape="1">
              <a:gsLst>
                <a:gs pos="20000">
                  <a:srgbClr val="C23FD8"/>
                </a:gs>
                <a:gs pos="75000">
                  <a:srgbClr val="9947F7"/>
                </a:gs>
              </a:gsLst>
              <a:lin ang="10800000" scaled="1"/>
              <a:tileRect/>
            </a:gradFill>
            <a:ln w="120650">
              <a:solidFill>
                <a:schemeClr val="tx1"/>
              </a:solidFill>
            </a:ln>
          </c:spPr>
          <c:dPt>
            <c:idx val="0"/>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01-21CE-44A6-8B60-B7C86D636F20}"/>
              </c:ext>
            </c:extLst>
          </c:dPt>
          <c:dPt>
            <c:idx val="1"/>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03-21CE-44A6-8B60-B7C86D636F20}"/>
              </c:ext>
            </c:extLst>
          </c:dPt>
          <c:dPt>
            <c:idx val="2"/>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05-21CE-44A6-8B60-B7C86D636F20}"/>
              </c:ext>
            </c:extLst>
          </c:dPt>
          <c:dPt>
            <c:idx val="3"/>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07-21CE-44A6-8B60-B7C86D636F20}"/>
              </c:ext>
            </c:extLst>
          </c:dPt>
          <c:dPt>
            <c:idx val="4"/>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09-21CE-44A6-8B60-B7C86D636F20}"/>
              </c:ext>
            </c:extLst>
          </c:dPt>
          <c:dPt>
            <c:idx val="5"/>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0B-21CE-44A6-8B60-B7C86D636F20}"/>
              </c:ext>
            </c:extLst>
          </c:dPt>
          <c:dPt>
            <c:idx val="6"/>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0D-21CE-44A6-8B60-B7C86D636F20}"/>
              </c:ext>
            </c:extLst>
          </c:dPt>
          <c:dPt>
            <c:idx val="7"/>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0F-21CE-44A6-8B60-B7C86D636F20}"/>
              </c:ext>
            </c:extLst>
          </c:dPt>
          <c:dPt>
            <c:idx val="8"/>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11-21CE-44A6-8B60-B7C86D636F20}"/>
              </c:ext>
            </c:extLst>
          </c:dPt>
          <c:dPt>
            <c:idx val="9"/>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13-21CE-44A6-8B60-B7C86D636F20}"/>
              </c:ext>
            </c:extLst>
          </c:dPt>
          <c:dPt>
            <c:idx val="10"/>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15-21CE-44A6-8B60-B7C86D636F20}"/>
              </c:ext>
            </c:extLst>
          </c:dPt>
          <c:dPt>
            <c:idx val="11"/>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17-21CE-44A6-8B60-B7C86D636F20}"/>
              </c:ext>
            </c:extLst>
          </c:dPt>
          <c:dPt>
            <c:idx val="12"/>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19-21CE-44A6-8B60-B7C86D636F20}"/>
              </c:ext>
            </c:extLst>
          </c:dPt>
          <c:dPt>
            <c:idx val="13"/>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1B-21CE-44A6-8B60-B7C86D636F20}"/>
              </c:ext>
            </c:extLst>
          </c:dPt>
          <c:dPt>
            <c:idx val="14"/>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1D-21CE-44A6-8B60-B7C86D636F20}"/>
              </c:ext>
            </c:extLst>
          </c:dPt>
          <c:dPt>
            <c:idx val="15"/>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1F-21CE-44A6-8B60-B7C86D636F20}"/>
              </c:ext>
            </c:extLst>
          </c:dPt>
          <c:dPt>
            <c:idx val="16"/>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21-21CE-44A6-8B60-B7C86D636F20}"/>
              </c:ext>
            </c:extLst>
          </c:dPt>
          <c:dPt>
            <c:idx val="17"/>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23-21CE-44A6-8B60-B7C86D636F20}"/>
              </c:ext>
            </c:extLst>
          </c:dPt>
          <c:dPt>
            <c:idx val="18"/>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25-21CE-44A6-8B60-B7C86D636F20}"/>
              </c:ext>
            </c:extLst>
          </c:dPt>
          <c:dPt>
            <c:idx val="19"/>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27-21CE-44A6-8B60-B7C86D636F20}"/>
              </c:ext>
            </c:extLst>
          </c:dPt>
          <c:dPt>
            <c:idx val="20"/>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29-21CE-44A6-8B60-B7C86D636F20}"/>
              </c:ext>
            </c:extLst>
          </c:dPt>
          <c:dPt>
            <c:idx val="21"/>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2B-21CE-44A6-8B60-B7C86D636F20}"/>
              </c:ext>
            </c:extLst>
          </c:dPt>
          <c:dPt>
            <c:idx val="22"/>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2D-21CE-44A6-8B60-B7C86D636F20}"/>
              </c:ext>
            </c:extLst>
          </c:dPt>
          <c:dPt>
            <c:idx val="23"/>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2F-21CE-44A6-8B60-B7C86D636F20}"/>
              </c:ext>
            </c:extLst>
          </c:dPt>
          <c:dPt>
            <c:idx val="24"/>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31-21CE-44A6-8B60-B7C86D636F20}"/>
              </c:ext>
            </c:extLst>
          </c:dPt>
          <c:dPt>
            <c:idx val="25"/>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33-21CE-44A6-8B60-B7C86D636F20}"/>
              </c:ext>
            </c:extLst>
          </c:dPt>
          <c:dPt>
            <c:idx val="26"/>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35-21CE-44A6-8B60-B7C86D636F20}"/>
              </c:ext>
            </c:extLst>
          </c:dPt>
          <c:dPt>
            <c:idx val="27"/>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37-21CE-44A6-8B60-B7C86D636F20}"/>
              </c:ext>
            </c:extLst>
          </c:dPt>
          <c:dPt>
            <c:idx val="28"/>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39-21CE-44A6-8B60-B7C86D636F20}"/>
              </c:ext>
            </c:extLst>
          </c:dPt>
          <c:dPt>
            <c:idx val="29"/>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3B-21CE-44A6-8B60-B7C86D636F20}"/>
              </c:ext>
            </c:extLst>
          </c:dPt>
          <c:dPt>
            <c:idx val="30"/>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3D-21CE-44A6-8B60-B7C86D636F20}"/>
              </c:ext>
            </c:extLst>
          </c:dPt>
          <c:dPt>
            <c:idx val="31"/>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3F-21CE-44A6-8B60-B7C86D636F20}"/>
              </c:ext>
            </c:extLst>
          </c:dPt>
          <c:dPt>
            <c:idx val="32"/>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41-21CE-44A6-8B60-B7C86D636F20}"/>
              </c:ext>
            </c:extLst>
          </c:dPt>
          <c:dPt>
            <c:idx val="33"/>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43-21CE-44A6-8B60-B7C86D636F20}"/>
              </c:ext>
            </c:extLst>
          </c:dPt>
          <c:dPt>
            <c:idx val="34"/>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45-21CE-44A6-8B60-B7C86D636F20}"/>
              </c:ext>
            </c:extLst>
          </c:dPt>
          <c:dPt>
            <c:idx val="35"/>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47-21CE-44A6-8B60-B7C86D636F20}"/>
              </c:ext>
            </c:extLst>
          </c:dPt>
          <c:dPt>
            <c:idx val="36"/>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49-21CE-44A6-8B60-B7C86D636F20}"/>
              </c:ext>
            </c:extLst>
          </c:dPt>
          <c:dPt>
            <c:idx val="37"/>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4B-21CE-44A6-8B60-B7C86D636F20}"/>
              </c:ext>
            </c:extLst>
          </c:dPt>
          <c:dPt>
            <c:idx val="38"/>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4D-21CE-44A6-8B60-B7C86D636F20}"/>
              </c:ext>
            </c:extLst>
          </c:dPt>
          <c:dPt>
            <c:idx val="39"/>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4F-21CE-44A6-8B60-B7C86D636F20}"/>
              </c:ext>
            </c:extLst>
          </c:dPt>
          <c:dPt>
            <c:idx val="40"/>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51-21CE-44A6-8B60-B7C86D636F20}"/>
              </c:ext>
            </c:extLst>
          </c:dPt>
          <c:dPt>
            <c:idx val="41"/>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53-21CE-44A6-8B60-B7C86D636F20}"/>
              </c:ext>
            </c:extLst>
          </c:dPt>
          <c:dPt>
            <c:idx val="42"/>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55-21CE-44A6-8B60-B7C86D636F20}"/>
              </c:ext>
            </c:extLst>
          </c:dPt>
          <c:dPt>
            <c:idx val="43"/>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57-21CE-44A6-8B60-B7C86D636F20}"/>
              </c:ext>
            </c:extLst>
          </c:dPt>
          <c:dPt>
            <c:idx val="44"/>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59-21CE-44A6-8B60-B7C86D636F20}"/>
              </c:ext>
            </c:extLst>
          </c:dPt>
          <c:dPt>
            <c:idx val="45"/>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5B-21CE-44A6-8B60-B7C86D636F20}"/>
              </c:ext>
            </c:extLst>
          </c:dPt>
          <c:dPt>
            <c:idx val="46"/>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5D-21CE-44A6-8B60-B7C86D636F20}"/>
              </c:ext>
            </c:extLst>
          </c:dPt>
          <c:dPt>
            <c:idx val="47"/>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5F-21CE-44A6-8B60-B7C86D636F20}"/>
              </c:ext>
            </c:extLst>
          </c:dPt>
          <c:dPt>
            <c:idx val="48"/>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61-21CE-44A6-8B60-B7C86D636F20}"/>
              </c:ext>
            </c:extLst>
          </c:dPt>
          <c:dPt>
            <c:idx val="49"/>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63-21CE-44A6-8B60-B7C86D636F20}"/>
              </c:ext>
            </c:extLst>
          </c:dPt>
          <c:dPt>
            <c:idx val="50"/>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65-21CE-44A6-8B60-B7C86D636F20}"/>
              </c:ext>
            </c:extLst>
          </c:dPt>
          <c:dPt>
            <c:idx val="51"/>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67-21CE-44A6-8B60-B7C86D636F20}"/>
              </c:ext>
            </c:extLst>
          </c:dPt>
          <c:dPt>
            <c:idx val="52"/>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69-21CE-44A6-8B60-B7C86D636F20}"/>
              </c:ext>
            </c:extLst>
          </c:dPt>
          <c:dPt>
            <c:idx val="53"/>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6B-21CE-44A6-8B60-B7C86D636F20}"/>
              </c:ext>
            </c:extLst>
          </c:dPt>
          <c:dPt>
            <c:idx val="54"/>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6D-21CE-44A6-8B60-B7C86D636F20}"/>
              </c:ext>
            </c:extLst>
          </c:dPt>
          <c:dPt>
            <c:idx val="55"/>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6F-21CE-44A6-8B60-B7C86D636F20}"/>
              </c:ext>
            </c:extLst>
          </c:dPt>
          <c:dPt>
            <c:idx val="56"/>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71-21CE-44A6-8B60-B7C86D636F20}"/>
              </c:ext>
            </c:extLst>
          </c:dPt>
          <c:dPt>
            <c:idx val="57"/>
            <c:bubble3D val="0"/>
            <c:spPr>
              <a:gradFill flip="none" rotWithShape="1">
                <a:gsLst>
                  <a:gs pos="20000">
                    <a:srgbClr val="C23FD8"/>
                  </a:gs>
                  <a:gs pos="75000">
                    <a:srgbClr val="9947F7"/>
                  </a:gs>
                </a:gsLst>
                <a:lin ang="10800000" scaled="1"/>
                <a:tileRect/>
              </a:gradFill>
              <a:ln w="120650">
                <a:solidFill>
                  <a:schemeClr val="tx1"/>
                </a:solidFill>
              </a:ln>
              <a:effectLst/>
            </c:spPr>
            <c:extLst>
              <c:ext xmlns:c16="http://schemas.microsoft.com/office/drawing/2014/chart" uri="{C3380CC4-5D6E-409C-BE32-E72D297353CC}">
                <c16:uniqueId val="{00000073-21CE-44A6-8B60-B7C86D636F20}"/>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21CE-44A6-8B60-B7C86D636F20}"/>
            </c:ext>
          </c:extLst>
        </c:ser>
        <c:dLbls>
          <c:showLegendKey val="0"/>
          <c:showVal val="0"/>
          <c:showCatName val="0"/>
          <c:showSerName val="0"/>
          <c:showPercent val="0"/>
          <c:showBubbleSize val="0"/>
          <c:showLeaderLines val="1"/>
        </c:dLbls>
        <c:firstSliceAng val="0"/>
        <c:holeSize val="75"/>
      </c:doughnutChart>
      <c:pieChart>
        <c:varyColors val="1"/>
        <c:ser>
          <c:idx val="1"/>
          <c:order val="1"/>
          <c:tx>
            <c:v>Series 2</c:v>
          </c:tx>
          <c:dPt>
            <c:idx val="0"/>
            <c:bubble3D val="0"/>
            <c:spPr>
              <a:noFill/>
              <a:ln w="19050">
                <a:noFill/>
              </a:ln>
              <a:effectLst/>
            </c:spPr>
            <c:extLst>
              <c:ext xmlns:c16="http://schemas.microsoft.com/office/drawing/2014/chart" uri="{C3380CC4-5D6E-409C-BE32-E72D297353CC}">
                <c16:uniqueId val="{00000076-21CE-44A6-8B60-B7C86D636F20}"/>
              </c:ext>
            </c:extLst>
          </c:dPt>
          <c:dPt>
            <c:idx val="1"/>
            <c:bubble3D val="0"/>
            <c:spPr>
              <a:solidFill>
                <a:schemeClr val="tx1">
                  <a:alpha val="71000"/>
                </a:schemeClr>
              </a:solidFill>
              <a:ln w="19050">
                <a:noFill/>
              </a:ln>
              <a:effectLst/>
            </c:spPr>
            <c:extLst>
              <c:ext xmlns:c16="http://schemas.microsoft.com/office/drawing/2014/chart" uri="{C3380CC4-5D6E-409C-BE32-E72D297353CC}">
                <c16:uniqueId val="{00000078-21CE-44A6-8B60-B7C86D636F20}"/>
              </c:ext>
            </c:extLst>
          </c:dPt>
          <c:val>
            <c:numRef>
              <c:f>'Pivot Tables (3)'!$F$5:$G$5</c:f>
              <c:numCache>
                <c:formatCode>0%</c:formatCode>
                <c:ptCount val="2"/>
                <c:pt idx="0">
                  <c:v>0.71910457155473795</c:v>
                </c:pt>
                <c:pt idx="1">
                  <c:v>0.28089542844526205</c:v>
                </c:pt>
              </c:numCache>
            </c:numRef>
          </c:val>
          <c:extLst>
            <c:ext xmlns:c16="http://schemas.microsoft.com/office/drawing/2014/chart" uri="{C3380CC4-5D6E-409C-BE32-E72D297353CC}">
              <c16:uniqueId val="{00000079-21CE-44A6-8B60-B7C86D636F20}"/>
            </c:ext>
          </c:extLst>
        </c:ser>
        <c:dLbls>
          <c:showLegendKey val="0"/>
          <c:showVal val="0"/>
          <c:showCatName val="0"/>
          <c:showSerName val="0"/>
          <c:showPercent val="0"/>
          <c:showBubbleSize val="0"/>
          <c:showLeaderLines val="1"/>
        </c:dLbls>
        <c:firstSliceAng val="0"/>
      </c:pieChart>
      <c:scatterChart>
        <c:scatterStyle val="lineMarker"/>
        <c:varyColors val="0"/>
        <c:ser>
          <c:idx val="2"/>
          <c:order val="2"/>
          <c:tx>
            <c:v>Series 3</c:v>
          </c:tx>
          <c:spPr>
            <a:ln w="25400" cap="rnd">
              <a:solidFill>
                <a:schemeClr val="tx1"/>
              </a:solidFill>
              <a:round/>
            </a:ln>
            <a:effectLst/>
          </c:spPr>
          <c:marker>
            <c:symbol val="circle"/>
            <c:size val="5"/>
            <c:spPr>
              <a:solidFill>
                <a:schemeClr val="tx1">
                  <a:lumMod val="95000"/>
                  <a:lumOff val="5000"/>
                </a:schemeClr>
              </a:solidFill>
              <a:ln w="9525">
                <a:solidFill>
                  <a:schemeClr val="accent3"/>
                </a:solidFill>
              </a:ln>
              <a:effectLst/>
            </c:spPr>
          </c:marker>
          <c:dPt>
            <c:idx val="0"/>
            <c:marker>
              <c:symbol val="circle"/>
              <c:size val="43"/>
              <c:spPr>
                <a:solidFill>
                  <a:schemeClr val="tx1">
                    <a:lumMod val="95000"/>
                    <a:lumOff val="5000"/>
                  </a:schemeClr>
                </a:solidFill>
                <a:ln w="9525">
                  <a:gradFill>
                    <a:gsLst>
                      <a:gs pos="13000">
                        <a:srgbClr val="058D59"/>
                      </a:gs>
                      <a:gs pos="67000">
                        <a:srgbClr val="04A417"/>
                      </a:gs>
                    </a:gsLst>
                    <a:lin ang="5400000" scaled="1"/>
                  </a:gradFill>
                </a:ln>
                <a:effectLst/>
              </c:spPr>
            </c:marker>
            <c:bubble3D val="0"/>
            <c:spPr>
              <a:ln w="25400" cap="rnd">
                <a:noFill/>
                <a:round/>
              </a:ln>
              <a:effectLst/>
            </c:spPr>
            <c:extLst>
              <c:ext xmlns:c16="http://schemas.microsoft.com/office/drawing/2014/chart" uri="{C3380CC4-5D6E-409C-BE32-E72D297353CC}">
                <c16:uniqueId val="{0000007A-21CE-44A6-8B60-B7C86D636F20}"/>
              </c:ext>
            </c:extLst>
          </c:dPt>
          <c:dPt>
            <c:idx val="1"/>
            <c:marker>
              <c:symbol val="circle"/>
              <c:size val="43"/>
              <c:spPr>
                <a:solidFill>
                  <a:schemeClr val="tx1">
                    <a:lumMod val="95000"/>
                    <a:lumOff val="5000"/>
                  </a:schemeClr>
                </a:solidFill>
                <a:ln w="9525">
                  <a:gradFill>
                    <a:gsLst>
                      <a:gs pos="23000">
                        <a:srgbClr val="FFC000"/>
                      </a:gs>
                      <a:gs pos="63000">
                        <a:srgbClr val="FFFF00"/>
                      </a:gs>
                    </a:gsLst>
                    <a:lin ang="5400000" scaled="1"/>
                  </a:gradFill>
                </a:ln>
                <a:effectLst/>
              </c:spPr>
            </c:marker>
            <c:bubble3D val="0"/>
            <c:extLst>
              <c:ext xmlns:c16="http://schemas.microsoft.com/office/drawing/2014/chart" uri="{C3380CC4-5D6E-409C-BE32-E72D297353CC}">
                <c16:uniqueId val="{0000007B-21CE-44A6-8B60-B7C86D636F20}"/>
              </c:ext>
            </c:extLst>
          </c:dPt>
          <c:dLbls>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938D007A-7704-4D71-8070-16ADCCE6F934}" type="CELLRANGE">
                      <a:rPr lang="en-US"/>
                      <a:pPr>
                        <a:defRPr sz="16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21CE-44A6-8B60-B7C86D636F20}"/>
                </c:ext>
              </c:extLst>
            </c:dLbl>
            <c:dLbl>
              <c:idx val="1"/>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92F5C699-1144-468B-A222-88B0B87FE50D}" type="CELLRANGE">
                      <a:rPr lang="en-US"/>
                      <a:pPr>
                        <a:defRPr sz="16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21CE-44A6-8B60-B7C86D636F20}"/>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Tables (3)'!$F$9:$F$10</c:f>
              <c:numCache>
                <c:formatCode>0.00</c:formatCode>
                <c:ptCount val="2"/>
                <c:pt idx="0" formatCode="General">
                  <c:v>0</c:v>
                </c:pt>
                <c:pt idx="1">
                  <c:v>-0.98121747588135366</c:v>
                </c:pt>
              </c:numCache>
            </c:numRef>
          </c:xVal>
          <c:yVal>
            <c:numRef>
              <c:f>'Pivot Tables (3)'!$G$9:$G$10</c:f>
              <c:numCache>
                <c:formatCode>0.00</c:formatCode>
                <c:ptCount val="2"/>
                <c:pt idx="0" formatCode="General">
                  <c:v>1</c:v>
                </c:pt>
                <c:pt idx="1">
                  <c:v>-0.19290480819571401</c:v>
                </c:pt>
              </c:numCache>
            </c:numRef>
          </c:yVal>
          <c:smooth val="0"/>
          <c:extLst>
            <c:ext xmlns:c15="http://schemas.microsoft.com/office/drawing/2012/chart" uri="{02D57815-91ED-43cb-92C2-25804820EDAC}">
              <c15:datalabelsRange>
                <c15:f>'Pivot Tables (3)'!$I$5:$I$6</c15:f>
                <c15:dlblRangeCache>
                  <c:ptCount val="2"/>
                  <c:pt idx="0">
                    <c:v>28%</c:v>
                  </c:pt>
                  <c:pt idx="1">
                    <c:v>72%</c:v>
                  </c:pt>
                </c15:dlblRangeCache>
              </c15:datalabelsRange>
            </c:ext>
            <c:ext xmlns:c16="http://schemas.microsoft.com/office/drawing/2014/chart" uri="{C3380CC4-5D6E-409C-BE32-E72D297353CC}">
              <c16:uniqueId val="{0000007C-21CE-44A6-8B60-B7C86D636F20}"/>
            </c:ext>
          </c:extLst>
        </c:ser>
        <c:dLbls>
          <c:showLegendKey val="0"/>
          <c:showVal val="0"/>
          <c:showCatName val="0"/>
          <c:showSerName val="0"/>
          <c:showPercent val="0"/>
          <c:showBubbleSize val="0"/>
        </c:dLbls>
        <c:axId val="1551497295"/>
        <c:axId val="1551492495"/>
      </c:scatterChart>
      <c:valAx>
        <c:axId val="1551492495"/>
        <c:scaling>
          <c:orientation val="minMax"/>
          <c:max val="1.1500000000000001"/>
          <c:min val="-1.1500000000000001"/>
        </c:scaling>
        <c:delete val="1"/>
        <c:axPos val="l"/>
        <c:numFmt formatCode="General" sourceLinked="1"/>
        <c:majorTickMark val="out"/>
        <c:minorTickMark val="none"/>
        <c:tickLblPos val="nextTo"/>
        <c:crossAx val="1551497295"/>
        <c:crosses val="autoZero"/>
        <c:crossBetween val="midCat"/>
      </c:valAx>
      <c:valAx>
        <c:axId val="1551497295"/>
        <c:scaling>
          <c:orientation val="minMax"/>
          <c:max val="1.1500000000000001"/>
          <c:min val="-1.1500000000000001"/>
        </c:scaling>
        <c:delete val="1"/>
        <c:axPos val="b"/>
        <c:numFmt formatCode="General" sourceLinked="1"/>
        <c:majorTickMark val="out"/>
        <c:minorTickMark val="none"/>
        <c:tickLblPos val="nextTo"/>
        <c:crossAx val="15514924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[Financial_Analytics_Overview.xlsx]Pivot Tables (3)!PivotTable7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2000">
                <a:srgbClr val="9947F7"/>
              </a:gs>
              <a:gs pos="78000">
                <a:srgbClr val="00F1DF"/>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(3)'!$AD$4</c:f>
              <c:strCache>
                <c:ptCount val="1"/>
                <c:pt idx="0">
                  <c:v>Total</c:v>
                </c:pt>
              </c:strCache>
            </c:strRef>
          </c:tx>
          <c:spPr>
            <a:gradFill flip="none" rotWithShape="1">
              <a:gsLst>
                <a:gs pos="22000">
                  <a:srgbClr val="9947F7"/>
                </a:gs>
                <a:gs pos="78000">
                  <a:srgbClr val="00F1DF"/>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(3)'!$AC$5:$AC$7</c:f>
              <c:strCache>
                <c:ptCount val="3"/>
                <c:pt idx="0">
                  <c:v>Branch </c:v>
                </c:pt>
                <c:pt idx="1">
                  <c:v>Download</c:v>
                </c:pt>
                <c:pt idx="2">
                  <c:v>Shipment</c:v>
                </c:pt>
              </c:strCache>
            </c:strRef>
          </c:cat>
          <c:val>
            <c:numRef>
              <c:f>'Pivot Tables (3)'!$AD$5:$AD$7</c:f>
              <c:numCache>
                <c:formatCode>_(* #,##0_);_(* \(#,##0\);_(* "-"??_);_(@_)</c:formatCode>
                <c:ptCount val="3"/>
                <c:pt idx="0">
                  <c:v>957</c:v>
                </c:pt>
                <c:pt idx="1">
                  <c:v>978</c:v>
                </c:pt>
                <c:pt idx="2">
                  <c:v>1180</c:v>
                </c:pt>
              </c:numCache>
            </c:numRef>
          </c:val>
          <c:extLst>
            <c:ext xmlns:c16="http://schemas.microsoft.com/office/drawing/2014/chart" uri="{C3380CC4-5D6E-409C-BE32-E72D297353CC}">
              <c16:uniqueId val="{00000000-C224-489E-B022-9F22BCF6F26A}"/>
            </c:ext>
          </c:extLst>
        </c:ser>
        <c:dLbls>
          <c:dLblPos val="outEnd"/>
          <c:showLegendKey val="0"/>
          <c:showVal val="1"/>
          <c:showCatName val="0"/>
          <c:showSerName val="0"/>
          <c:showPercent val="0"/>
          <c:showBubbleSize val="0"/>
        </c:dLbls>
        <c:gapWidth val="400"/>
        <c:overlap val="-30"/>
        <c:axId val="1999800543"/>
        <c:axId val="1999801983"/>
      </c:barChart>
      <c:catAx>
        <c:axId val="199980054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999801983"/>
        <c:crosses val="autoZero"/>
        <c:auto val="1"/>
        <c:lblAlgn val="ctr"/>
        <c:lblOffset val="100"/>
        <c:noMultiLvlLbl val="0"/>
      </c:catAx>
      <c:valAx>
        <c:axId val="1999801983"/>
        <c:scaling>
          <c:orientation val="minMax"/>
        </c:scaling>
        <c:delete val="1"/>
        <c:axPos val="b"/>
        <c:numFmt formatCode="_(* #,##0_);_(* \(#,##0\);_(* &quot;-&quot;??_);_(@_)" sourceLinked="1"/>
        <c:majorTickMark val="out"/>
        <c:minorTickMark val="none"/>
        <c:tickLblPos val="nextTo"/>
        <c:crossAx val="199980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48172800598616E-2"/>
          <c:y val="0"/>
          <c:w val="0.81558213735897178"/>
          <c:h val="0.84864841244697975"/>
        </c:manualLayout>
      </c:layout>
      <c:pieChart>
        <c:varyColors val="1"/>
        <c:ser>
          <c:idx val="0"/>
          <c:order val="0"/>
          <c:tx>
            <c:strRef>
              <c:f>'Pivot Tables (3)'!$AK$4</c:f>
              <c:strCache>
                <c:ptCount val="1"/>
                <c:pt idx="0">
                  <c:v>Count Percentage</c:v>
                </c:pt>
              </c:strCache>
            </c:strRef>
          </c:tx>
          <c:dPt>
            <c:idx val="0"/>
            <c:bubble3D val="0"/>
            <c:spPr>
              <a:solidFill>
                <a:schemeClr val="bg1"/>
              </a:solidFill>
              <a:ln w="19050">
                <a:noFill/>
              </a:ln>
              <a:effectLst/>
            </c:spPr>
            <c:extLst>
              <c:ext xmlns:c16="http://schemas.microsoft.com/office/drawing/2014/chart" uri="{C3380CC4-5D6E-409C-BE32-E72D297353CC}">
                <c16:uniqueId val="{00000001-7EF1-4527-8155-E3D7635365DB}"/>
              </c:ext>
            </c:extLst>
          </c:dPt>
          <c:dPt>
            <c:idx val="1"/>
            <c:bubble3D val="0"/>
            <c:spPr>
              <a:noFill/>
              <a:ln w="19050">
                <a:noFill/>
              </a:ln>
              <a:effectLst/>
            </c:spPr>
            <c:extLst>
              <c:ext xmlns:c16="http://schemas.microsoft.com/office/drawing/2014/chart" uri="{C3380CC4-5D6E-409C-BE32-E72D297353CC}">
                <c16:uniqueId val="{00000003-7EF1-4527-8155-E3D7635365DB}"/>
              </c:ext>
            </c:extLst>
          </c:dPt>
          <c:cat>
            <c:strRef>
              <c:f>'Pivot Tables (3)'!$AJ$5:$AJ$6</c:f>
              <c:strCache>
                <c:ptCount val="2"/>
                <c:pt idx="0">
                  <c:v>Paid</c:v>
                </c:pt>
                <c:pt idx="1">
                  <c:v>Refunded</c:v>
                </c:pt>
              </c:strCache>
            </c:strRef>
          </c:cat>
          <c:val>
            <c:numRef>
              <c:f>'Pivot Tables (3)'!$AK$5:$AK$6</c:f>
              <c:numCache>
                <c:formatCode>0%</c:formatCode>
                <c:ptCount val="2"/>
                <c:pt idx="0">
                  <c:v>0.78747993579454256</c:v>
                </c:pt>
                <c:pt idx="1">
                  <c:v>0.21252006420545747</c:v>
                </c:pt>
              </c:numCache>
            </c:numRef>
          </c:val>
          <c:extLst>
            <c:ext xmlns:c16="http://schemas.microsoft.com/office/drawing/2014/chart" uri="{C3380CC4-5D6E-409C-BE32-E72D297353CC}">
              <c16:uniqueId val="{00000004-7EF1-4527-8155-E3D7635365D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Project Status'!A1"/><Relationship Id="rId13" Type="http://schemas.openxmlformats.org/officeDocument/2006/relationships/image" Target="../media/image3.png"/><Relationship Id="rId3" Type="http://schemas.openxmlformats.org/officeDocument/2006/relationships/hyperlink" Target="http://www.linkedin.com/in/16parmindersingh/" TargetMode="External"/><Relationship Id="rId7" Type="http://schemas.openxmlformats.org/officeDocument/2006/relationships/hyperlink" Target="#'Sales Process'!A1"/><Relationship Id="rId12"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hyperlink" Target="#Geographically!A1"/><Relationship Id="rId11" Type="http://schemas.openxmlformats.org/officeDocument/2006/relationships/chart" Target="../charts/chart4.xml"/><Relationship Id="rId5" Type="http://schemas.openxmlformats.org/officeDocument/2006/relationships/hyperlink" Target="#'Income Sources'!A1"/><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 Id="rId14"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hyperlink" Target="http://www.linkedin.com/in/16parmindersingh/" TargetMode="External"/><Relationship Id="rId13" Type="http://schemas.openxmlformats.org/officeDocument/2006/relationships/hyperlink" Target="#'Project Status'!A1"/><Relationship Id="rId3" Type="http://schemas.openxmlformats.org/officeDocument/2006/relationships/image" Target="../media/image6.png"/><Relationship Id="rId7" Type="http://schemas.openxmlformats.org/officeDocument/2006/relationships/image" Target="../media/image1.png"/><Relationship Id="rId12" Type="http://schemas.openxmlformats.org/officeDocument/2006/relationships/hyperlink" Target="#'Sales Process'!A1"/><Relationship Id="rId2" Type="http://schemas.microsoft.com/office/2007/relationships/hdphoto" Target="../media/hdphoto1.wdp"/><Relationship Id="rId1" Type="http://schemas.openxmlformats.org/officeDocument/2006/relationships/image" Target="../media/image5.png"/><Relationship Id="rId6" Type="http://schemas.openxmlformats.org/officeDocument/2006/relationships/chart" Target="../charts/chart6.xml"/><Relationship Id="rId11" Type="http://schemas.openxmlformats.org/officeDocument/2006/relationships/hyperlink" Target="#Geographically!A1"/><Relationship Id="rId5" Type="http://schemas.openxmlformats.org/officeDocument/2006/relationships/image" Target="../media/image8.svg"/><Relationship Id="rId15" Type="http://schemas.openxmlformats.org/officeDocument/2006/relationships/chart" Target="../charts/chart8.xml"/><Relationship Id="rId10" Type="http://schemas.openxmlformats.org/officeDocument/2006/relationships/hyperlink" Target="#'Income Sources'!A1"/><Relationship Id="rId4" Type="http://schemas.openxmlformats.org/officeDocument/2006/relationships/image" Target="../media/image7.svg"/><Relationship Id="rId9" Type="http://schemas.openxmlformats.org/officeDocument/2006/relationships/image" Target="../media/image2.png"/><Relationship Id="rId1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19.svg"/><Relationship Id="rId18" Type="http://schemas.openxmlformats.org/officeDocument/2006/relationships/image" Target="../media/image24.png"/><Relationship Id="rId26" Type="http://schemas.openxmlformats.org/officeDocument/2006/relationships/hyperlink" Target="http://www.linkedin.com/in/16parmindersingh/" TargetMode="External"/><Relationship Id="rId3" Type="http://schemas.openxmlformats.org/officeDocument/2006/relationships/image" Target="../media/image10.svg"/><Relationship Id="rId21" Type="http://schemas.openxmlformats.org/officeDocument/2006/relationships/image" Target="../media/image27.png"/><Relationship Id="rId7" Type="http://schemas.openxmlformats.org/officeDocument/2006/relationships/image" Target="../media/image14.svg"/><Relationship Id="rId12" Type="http://schemas.openxmlformats.org/officeDocument/2006/relationships/image" Target="../media/image3.png"/><Relationship Id="rId17" Type="http://schemas.openxmlformats.org/officeDocument/2006/relationships/image" Target="../media/image23.svg"/><Relationship Id="rId25" Type="http://schemas.openxmlformats.org/officeDocument/2006/relationships/image" Target="../media/image1.png"/><Relationship Id="rId2" Type="http://schemas.openxmlformats.org/officeDocument/2006/relationships/image" Target="../media/image9.png"/><Relationship Id="rId16" Type="http://schemas.openxmlformats.org/officeDocument/2006/relationships/image" Target="../media/image22.png"/><Relationship Id="rId20" Type="http://schemas.openxmlformats.org/officeDocument/2006/relationships/image" Target="../media/image26.png"/><Relationship Id="rId29" Type="http://schemas.openxmlformats.org/officeDocument/2006/relationships/hyperlink" Target="#Geographically!A1"/><Relationship Id="rId1" Type="http://schemas.openxmlformats.org/officeDocument/2006/relationships/chart" Target="../charts/chart9.xml"/><Relationship Id="rId6" Type="http://schemas.openxmlformats.org/officeDocument/2006/relationships/image" Target="../media/image13.png"/><Relationship Id="rId11" Type="http://schemas.openxmlformats.org/officeDocument/2006/relationships/image" Target="../media/image18.svg"/><Relationship Id="rId24" Type="http://schemas.openxmlformats.org/officeDocument/2006/relationships/chart" Target="../charts/chart11.xml"/><Relationship Id="rId5" Type="http://schemas.openxmlformats.org/officeDocument/2006/relationships/image" Target="../media/image12.png"/><Relationship Id="rId15" Type="http://schemas.openxmlformats.org/officeDocument/2006/relationships/image" Target="../media/image21.svg"/><Relationship Id="rId23" Type="http://schemas.openxmlformats.org/officeDocument/2006/relationships/chart" Target="../charts/chart10.xml"/><Relationship Id="rId28" Type="http://schemas.openxmlformats.org/officeDocument/2006/relationships/hyperlink" Target="#'Income Sources'!A1"/><Relationship Id="rId10" Type="http://schemas.openxmlformats.org/officeDocument/2006/relationships/image" Target="../media/image17.png"/><Relationship Id="rId19" Type="http://schemas.openxmlformats.org/officeDocument/2006/relationships/image" Target="../media/image25.png"/><Relationship Id="rId31" Type="http://schemas.openxmlformats.org/officeDocument/2006/relationships/hyperlink" Target="#'Project Status'!A1"/><Relationship Id="rId4" Type="http://schemas.openxmlformats.org/officeDocument/2006/relationships/image" Target="../media/image11.png"/><Relationship Id="rId9" Type="http://schemas.openxmlformats.org/officeDocument/2006/relationships/image" Target="../media/image16.svg"/><Relationship Id="rId14" Type="http://schemas.openxmlformats.org/officeDocument/2006/relationships/image" Target="../media/image20.png"/><Relationship Id="rId22" Type="http://schemas.openxmlformats.org/officeDocument/2006/relationships/image" Target="../media/image28.png"/><Relationship Id="rId27" Type="http://schemas.openxmlformats.org/officeDocument/2006/relationships/image" Target="../media/image2.png"/><Relationship Id="rId30" Type="http://schemas.openxmlformats.org/officeDocument/2006/relationships/hyperlink" Target="#'Sales Process'!A1"/></Relationships>
</file>

<file path=xl/drawings/_rels/drawing5.xml.rels><?xml version="1.0" encoding="UTF-8" standalone="yes"?>
<Relationships xmlns="http://schemas.openxmlformats.org/package/2006/relationships"><Relationship Id="rId8" Type="http://schemas.openxmlformats.org/officeDocument/2006/relationships/image" Target="../media/image36.svg"/><Relationship Id="rId13" Type="http://schemas.openxmlformats.org/officeDocument/2006/relationships/image" Target="../media/image2.png"/><Relationship Id="rId3" Type="http://schemas.openxmlformats.org/officeDocument/2006/relationships/image" Target="../media/image31.png"/><Relationship Id="rId7" Type="http://schemas.openxmlformats.org/officeDocument/2006/relationships/image" Target="../media/image35.png"/><Relationship Id="rId12" Type="http://schemas.openxmlformats.org/officeDocument/2006/relationships/hyperlink" Target="http://www.linkedin.com/in/16parmindersingh/" TargetMode="External"/><Relationship Id="rId17" Type="http://schemas.openxmlformats.org/officeDocument/2006/relationships/hyperlink" Target="#'Project Status'!A1"/><Relationship Id="rId2" Type="http://schemas.openxmlformats.org/officeDocument/2006/relationships/image" Target="../media/image30.svg"/><Relationship Id="rId16" Type="http://schemas.openxmlformats.org/officeDocument/2006/relationships/hyperlink" Target="#'Sales Process'!A1"/><Relationship Id="rId1" Type="http://schemas.openxmlformats.org/officeDocument/2006/relationships/image" Target="../media/image29.png"/><Relationship Id="rId6" Type="http://schemas.openxmlformats.org/officeDocument/2006/relationships/image" Target="../media/image34.svg"/><Relationship Id="rId11" Type="http://schemas.openxmlformats.org/officeDocument/2006/relationships/image" Target="../media/image1.png"/><Relationship Id="rId5" Type="http://schemas.openxmlformats.org/officeDocument/2006/relationships/image" Target="../media/image33.png"/><Relationship Id="rId15" Type="http://schemas.openxmlformats.org/officeDocument/2006/relationships/hyperlink" Target="#Geographically!A1"/><Relationship Id="rId10" Type="http://schemas.openxmlformats.org/officeDocument/2006/relationships/image" Target="../media/image38.svg"/><Relationship Id="rId4" Type="http://schemas.openxmlformats.org/officeDocument/2006/relationships/image" Target="../media/image32.svg"/><Relationship Id="rId9" Type="http://schemas.openxmlformats.org/officeDocument/2006/relationships/image" Target="../media/image37.png"/><Relationship Id="rId14" Type="http://schemas.openxmlformats.org/officeDocument/2006/relationships/hyperlink" Target="#'Income Sources'!A1"/></Relationships>
</file>

<file path=xl/drawings/drawing1.xml><?xml version="1.0" encoding="utf-8"?>
<xdr:wsDr xmlns:xdr="http://schemas.openxmlformats.org/drawingml/2006/spreadsheetDrawing" xmlns:a="http://schemas.openxmlformats.org/drawingml/2006/main">
  <xdr:twoCellAnchor editAs="oneCell">
    <xdr:from>
      <xdr:col>13</xdr:col>
      <xdr:colOff>1099038</xdr:colOff>
      <xdr:row>20</xdr:row>
      <xdr:rowOff>85481</xdr:rowOff>
    </xdr:from>
    <xdr:to>
      <xdr:col>16</xdr:col>
      <xdr:colOff>197367</xdr:colOff>
      <xdr:row>23</xdr:row>
      <xdr:rowOff>54683</xdr:rowOff>
    </xdr:to>
    <mc:AlternateContent xmlns:mc="http://schemas.openxmlformats.org/markup-compatibility/2006" xmlns:a14="http://schemas.microsoft.com/office/drawing/2010/main">
      <mc:Choice Requires="a14">
        <xdr:graphicFrame macro="">
          <xdr:nvGraphicFramePr>
            <xdr:cNvPr id="2" name="Year 3">
              <a:extLst>
                <a:ext uri="{FF2B5EF4-FFF2-40B4-BE49-F238E27FC236}">
                  <a16:creationId xmlns:a16="http://schemas.microsoft.com/office/drawing/2014/main" id="{063A00ED-AA5D-4345-A326-4A6625835E8A}"/>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2748846" y="3993173"/>
              <a:ext cx="3238040" cy="555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7518</xdr:colOff>
      <xdr:row>0</xdr:row>
      <xdr:rowOff>0</xdr:rowOff>
    </xdr:from>
    <xdr:to>
      <xdr:col>35</xdr:col>
      <xdr:colOff>93909</xdr:colOff>
      <xdr:row>46</xdr:row>
      <xdr:rowOff>186411</xdr:rowOff>
    </xdr:to>
    <xdr:grpSp>
      <xdr:nvGrpSpPr>
        <xdr:cNvPr id="2" name="Group 1">
          <a:extLst>
            <a:ext uri="{FF2B5EF4-FFF2-40B4-BE49-F238E27FC236}">
              <a16:creationId xmlns:a16="http://schemas.microsoft.com/office/drawing/2014/main" id="{6649A971-BC76-9FDA-F901-A9DF03A220EB}"/>
            </a:ext>
          </a:extLst>
        </xdr:cNvPr>
        <xdr:cNvGrpSpPr/>
      </xdr:nvGrpSpPr>
      <xdr:grpSpPr>
        <a:xfrm>
          <a:off x="7518" y="0"/>
          <a:ext cx="21517641" cy="9058268"/>
          <a:chOff x="7518" y="0"/>
          <a:chExt cx="21517641" cy="9058268"/>
        </a:xfrm>
      </xdr:grpSpPr>
      <xdr:grpSp>
        <xdr:nvGrpSpPr>
          <xdr:cNvPr id="363" name="Group 362">
            <a:extLst>
              <a:ext uri="{FF2B5EF4-FFF2-40B4-BE49-F238E27FC236}">
                <a16:creationId xmlns:a16="http://schemas.microsoft.com/office/drawing/2014/main" id="{5762A9A1-58C1-CAA4-552A-7A7422EA6F14}"/>
              </a:ext>
            </a:extLst>
          </xdr:cNvPr>
          <xdr:cNvGrpSpPr/>
        </xdr:nvGrpSpPr>
        <xdr:grpSpPr>
          <a:xfrm>
            <a:off x="5483679" y="653136"/>
            <a:ext cx="7946571" cy="7701643"/>
            <a:chOff x="2843892" y="272142"/>
            <a:chExt cx="7315200" cy="7315200"/>
          </a:xfrm>
        </xdr:grpSpPr>
        <xdr:sp macro="" textlink="">
          <xdr:nvSpPr>
            <xdr:cNvPr id="357" name="Flowchart: Connector 356">
              <a:extLst>
                <a:ext uri="{FF2B5EF4-FFF2-40B4-BE49-F238E27FC236}">
                  <a16:creationId xmlns:a16="http://schemas.microsoft.com/office/drawing/2014/main" id="{B01B9021-9E54-B142-DB90-BEA842A6A3E3}"/>
                </a:ext>
              </a:extLst>
            </xdr:cNvPr>
            <xdr:cNvSpPr/>
          </xdr:nvSpPr>
          <xdr:spPr>
            <a:xfrm>
              <a:off x="2843892" y="272142"/>
              <a:ext cx="7315200" cy="7315200"/>
            </a:xfrm>
            <a:prstGeom prst="flowChartConnector">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2" name="Flowchart: Connector 361">
              <a:extLst>
                <a:ext uri="{FF2B5EF4-FFF2-40B4-BE49-F238E27FC236}">
                  <a16:creationId xmlns:a16="http://schemas.microsoft.com/office/drawing/2014/main" id="{AAD442B5-1B9F-4E29-B80B-7E37C9C7E0D3}"/>
                </a:ext>
              </a:extLst>
            </xdr:cNvPr>
            <xdr:cNvSpPr/>
          </xdr:nvSpPr>
          <xdr:spPr>
            <a:xfrm>
              <a:off x="3758292" y="1186542"/>
              <a:ext cx="5486400" cy="5486400"/>
            </a:xfrm>
            <a:prstGeom prst="flowChartConnector">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10" name="Group 109">
            <a:extLst>
              <a:ext uri="{FF2B5EF4-FFF2-40B4-BE49-F238E27FC236}">
                <a16:creationId xmlns:a16="http://schemas.microsoft.com/office/drawing/2014/main" id="{C9712049-F4D1-EC29-E56A-5B64D8EFFA93}"/>
              </a:ext>
            </a:extLst>
          </xdr:cNvPr>
          <xdr:cNvGrpSpPr/>
        </xdr:nvGrpSpPr>
        <xdr:grpSpPr>
          <a:xfrm>
            <a:off x="8143271" y="3238493"/>
            <a:ext cx="2541360" cy="2572812"/>
            <a:chOff x="3841750" y="518052"/>
            <a:chExt cx="2547408" cy="2572812"/>
          </a:xfrm>
        </xdr:grpSpPr>
        <xdr:sp macro="" textlink="">
          <xdr:nvSpPr>
            <xdr:cNvPr id="107" name="Rectangle: Rounded Corners 106">
              <a:extLst>
                <a:ext uri="{FF2B5EF4-FFF2-40B4-BE49-F238E27FC236}">
                  <a16:creationId xmlns:a16="http://schemas.microsoft.com/office/drawing/2014/main" id="{3A7F507C-F519-4BDD-BAF5-E46714D20506}"/>
                </a:ext>
              </a:extLst>
            </xdr:cNvPr>
            <xdr:cNvSpPr/>
          </xdr:nvSpPr>
          <xdr:spPr>
            <a:xfrm>
              <a:off x="3841750" y="518052"/>
              <a:ext cx="2547408" cy="2572812"/>
            </a:xfrm>
            <a:prstGeom prst="roundRect">
              <a:avLst>
                <a:gd name="adj" fmla="val 50000"/>
              </a:avLst>
            </a:prstGeom>
            <a:gradFill flip="none" rotWithShape="1">
              <a:gsLst>
                <a:gs pos="17000">
                  <a:srgbClr val="C240DB">
                    <a:alpha val="0"/>
                  </a:srgbClr>
                </a:gs>
                <a:gs pos="89000">
                  <a:srgbClr val="7417BD">
                    <a:alpha val="32000"/>
                  </a:srgbClr>
                </a:gs>
              </a:gsLst>
              <a:path path="shap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6" name="Rectangle: Rounded Corners 105">
              <a:extLst>
                <a:ext uri="{FF2B5EF4-FFF2-40B4-BE49-F238E27FC236}">
                  <a16:creationId xmlns:a16="http://schemas.microsoft.com/office/drawing/2014/main" id="{48254EC6-0FFF-4D69-B93B-127148F08A2F}"/>
                </a:ext>
              </a:extLst>
            </xdr:cNvPr>
            <xdr:cNvSpPr/>
          </xdr:nvSpPr>
          <xdr:spPr>
            <a:xfrm>
              <a:off x="4199467" y="891644"/>
              <a:ext cx="1831974" cy="1825629"/>
            </a:xfrm>
            <a:prstGeom prst="roundRect">
              <a:avLst>
                <a:gd name="adj" fmla="val 50000"/>
              </a:avLst>
            </a:prstGeom>
            <a:gradFill>
              <a:gsLst>
                <a:gs pos="2000">
                  <a:srgbClr val="C240DB"/>
                </a:gs>
                <a:gs pos="65000">
                  <a:srgbClr val="7417BD"/>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8" name="Rectangle: Rounded Corners 107">
              <a:extLst>
                <a:ext uri="{FF2B5EF4-FFF2-40B4-BE49-F238E27FC236}">
                  <a16:creationId xmlns:a16="http://schemas.microsoft.com/office/drawing/2014/main" id="{DD204119-D631-4275-948B-62916A5B4578}"/>
                </a:ext>
              </a:extLst>
            </xdr:cNvPr>
            <xdr:cNvSpPr/>
          </xdr:nvSpPr>
          <xdr:spPr>
            <a:xfrm>
              <a:off x="4460875" y="1163636"/>
              <a:ext cx="1309158" cy="1281644"/>
            </a:xfrm>
            <a:prstGeom prst="roundRect">
              <a:avLst>
                <a:gd name="adj" fmla="val 50000"/>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aphicFrame macro="">
        <xdr:nvGraphicFramePr>
          <xdr:cNvPr id="104" name="Chart 103">
            <a:extLst>
              <a:ext uri="{FF2B5EF4-FFF2-40B4-BE49-F238E27FC236}">
                <a16:creationId xmlns:a16="http://schemas.microsoft.com/office/drawing/2014/main" id="{60B672CB-E8F8-4EC9-AD0A-2A44F0AF650F}"/>
              </a:ext>
            </a:extLst>
          </xdr:cNvPr>
          <xdr:cNvGraphicFramePr>
            <a:graphicFrameLocks/>
          </xdr:cNvGraphicFramePr>
        </xdr:nvGraphicFramePr>
        <xdr:xfrm>
          <a:off x="7261527" y="2046959"/>
          <a:ext cx="5491844" cy="4976134"/>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24" name="Group 23">
            <a:extLst>
              <a:ext uri="{FF2B5EF4-FFF2-40B4-BE49-F238E27FC236}">
                <a16:creationId xmlns:a16="http://schemas.microsoft.com/office/drawing/2014/main" id="{D3F6BD9C-DFDF-4961-BF33-3E053665E1E4}"/>
              </a:ext>
            </a:extLst>
          </xdr:cNvPr>
          <xdr:cNvGrpSpPr/>
        </xdr:nvGrpSpPr>
        <xdr:grpSpPr>
          <a:xfrm>
            <a:off x="7518" y="0"/>
            <a:ext cx="21517641" cy="435428"/>
            <a:chOff x="223620" y="0"/>
            <a:chExt cx="18108109" cy="435428"/>
          </a:xfrm>
        </xdr:grpSpPr>
        <xdr:sp macro="" textlink="">
          <xdr:nvSpPr>
            <xdr:cNvPr id="25" name="Rectangle 24">
              <a:extLst>
                <a:ext uri="{FF2B5EF4-FFF2-40B4-BE49-F238E27FC236}">
                  <a16:creationId xmlns:a16="http://schemas.microsoft.com/office/drawing/2014/main" id="{BB42AFF5-9C80-8A61-7D8E-6132231CA1CA}"/>
                </a:ext>
              </a:extLst>
            </xdr:cNvPr>
            <xdr:cNvSpPr/>
          </xdr:nvSpPr>
          <xdr:spPr>
            <a:xfrm>
              <a:off x="223620" y="0"/>
              <a:ext cx="18108109" cy="435428"/>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6" name="Picture 25">
              <a:extLst>
                <a:ext uri="{FF2B5EF4-FFF2-40B4-BE49-F238E27FC236}">
                  <a16:creationId xmlns:a16="http://schemas.microsoft.com/office/drawing/2014/main" id="{9464CA8A-D68B-4DA2-D360-DB1C7FF90D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0683" y="69395"/>
              <a:ext cx="1268464" cy="325211"/>
            </a:xfrm>
            <a:prstGeom prst="rect">
              <a:avLst/>
            </a:prstGeom>
          </xdr:spPr>
        </xdr:pic>
        <xdr:sp macro="" textlink="">
          <xdr:nvSpPr>
            <xdr:cNvPr id="27" name="Rectangle 26">
              <a:hlinkClick xmlns:r="http://schemas.openxmlformats.org/officeDocument/2006/relationships" r:id="rId3" tooltip="www.linkedin.com/in/16parmindersingh/"/>
              <a:extLst>
                <a:ext uri="{FF2B5EF4-FFF2-40B4-BE49-F238E27FC236}">
                  <a16:creationId xmlns:a16="http://schemas.microsoft.com/office/drawing/2014/main" id="{0FB1EE49-6491-AC41-AD9F-4DB0AB54AE06}"/>
                </a:ext>
              </a:extLst>
            </xdr:cNvPr>
            <xdr:cNvSpPr/>
          </xdr:nvSpPr>
          <xdr:spPr>
            <a:xfrm>
              <a:off x="2856866" y="66675"/>
              <a:ext cx="971549"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a:ln>
                    <a:noFill/>
                  </a:ln>
                  <a:latin typeface="+mn-lt"/>
                </a:rPr>
                <a:t>Browse</a:t>
              </a:r>
            </a:p>
          </xdr:txBody>
        </xdr:sp>
        <xdr:pic>
          <xdr:nvPicPr>
            <xdr:cNvPr id="28" name="Picture 27">
              <a:extLst>
                <a:ext uri="{FF2B5EF4-FFF2-40B4-BE49-F238E27FC236}">
                  <a16:creationId xmlns:a16="http://schemas.microsoft.com/office/drawing/2014/main" id="{E19EC4EF-09FB-D37F-BD79-65BACDE47DE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49401" y="108858"/>
              <a:ext cx="276225" cy="177647"/>
            </a:xfrm>
            <a:prstGeom prst="rect">
              <a:avLst/>
            </a:prstGeom>
          </xdr:spPr>
        </xdr:pic>
        <xdr:sp macro="" textlink="">
          <xdr:nvSpPr>
            <xdr:cNvPr id="29" name="Rectangle 28">
              <a:hlinkClick xmlns:r="http://schemas.openxmlformats.org/officeDocument/2006/relationships" r:id="rId5" tooltip="Income Sources"/>
              <a:extLst>
                <a:ext uri="{FF2B5EF4-FFF2-40B4-BE49-F238E27FC236}">
                  <a16:creationId xmlns:a16="http://schemas.microsoft.com/office/drawing/2014/main" id="{98B63322-4ED7-1C7D-41F4-EDB2417A47BF}"/>
                </a:ext>
              </a:extLst>
            </xdr:cNvPr>
            <xdr:cNvSpPr/>
          </xdr:nvSpPr>
          <xdr:spPr>
            <a:xfrm>
              <a:off x="9298191"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Income Sources</a:t>
              </a:r>
            </a:p>
          </xdr:txBody>
        </xdr:sp>
        <xdr:sp macro="" textlink="">
          <xdr:nvSpPr>
            <xdr:cNvPr id="30" name="Rectangle: Rounded Corners 29">
              <a:extLst>
                <a:ext uri="{FF2B5EF4-FFF2-40B4-BE49-F238E27FC236}">
                  <a16:creationId xmlns:a16="http://schemas.microsoft.com/office/drawing/2014/main" id="{6C61B43A-B670-BD6A-1C3F-D2827586B236}"/>
                </a:ext>
              </a:extLst>
            </xdr:cNvPr>
            <xdr:cNvSpPr/>
          </xdr:nvSpPr>
          <xdr:spPr>
            <a:xfrm>
              <a:off x="9536523" y="284390"/>
              <a:ext cx="274320" cy="45720"/>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hlinkClick xmlns:r="http://schemas.openxmlformats.org/officeDocument/2006/relationships" r:id="rId6" tooltip="Geographically"/>
              <a:extLst>
                <a:ext uri="{FF2B5EF4-FFF2-40B4-BE49-F238E27FC236}">
                  <a16:creationId xmlns:a16="http://schemas.microsoft.com/office/drawing/2014/main" id="{0D55B353-6EC6-2DF8-7119-8CF1646A4935}"/>
                </a:ext>
              </a:extLst>
            </xdr:cNvPr>
            <xdr:cNvSpPr/>
          </xdr:nvSpPr>
          <xdr:spPr>
            <a:xfrm>
              <a:off x="10812760"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Geographically</a:t>
              </a:r>
            </a:p>
          </xdr:txBody>
        </xdr:sp>
        <xdr:sp macro="" textlink="">
          <xdr:nvSpPr>
            <xdr:cNvPr id="32" name="Rectangle 31">
              <a:hlinkClick xmlns:r="http://schemas.openxmlformats.org/officeDocument/2006/relationships" r:id="rId7" tooltip="Sales Process"/>
              <a:extLst>
                <a:ext uri="{FF2B5EF4-FFF2-40B4-BE49-F238E27FC236}">
                  <a16:creationId xmlns:a16="http://schemas.microsoft.com/office/drawing/2014/main" id="{188E303A-460D-4B6B-B520-44C83F6A4B7E}"/>
                </a:ext>
              </a:extLst>
            </xdr:cNvPr>
            <xdr:cNvSpPr/>
          </xdr:nvSpPr>
          <xdr:spPr>
            <a:xfrm>
              <a:off x="12327330"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Sales Process</a:t>
              </a:r>
            </a:p>
          </xdr:txBody>
        </xdr:sp>
        <xdr:sp macro="" textlink="">
          <xdr:nvSpPr>
            <xdr:cNvPr id="33" name="Rectangle 32">
              <a:hlinkClick xmlns:r="http://schemas.openxmlformats.org/officeDocument/2006/relationships" r:id="rId8" tooltip="Project Status"/>
              <a:extLst>
                <a:ext uri="{FF2B5EF4-FFF2-40B4-BE49-F238E27FC236}">
                  <a16:creationId xmlns:a16="http://schemas.microsoft.com/office/drawing/2014/main" id="{C69347D7-09F2-2AF5-44BE-E200DF9D90A5}"/>
                </a:ext>
              </a:extLst>
            </xdr:cNvPr>
            <xdr:cNvSpPr/>
          </xdr:nvSpPr>
          <xdr:spPr>
            <a:xfrm>
              <a:off x="13841899"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Project Status</a:t>
              </a:r>
            </a:p>
          </xdr:txBody>
        </xdr:sp>
      </xdr:grpSp>
      <xdr:graphicFrame macro="">
        <xdr:nvGraphicFramePr>
          <xdr:cNvPr id="40" name="Chart 39">
            <a:extLst>
              <a:ext uri="{FF2B5EF4-FFF2-40B4-BE49-F238E27FC236}">
                <a16:creationId xmlns:a16="http://schemas.microsoft.com/office/drawing/2014/main" id="{20E7EF79-3BBF-4C76-A827-179569B413D5}"/>
              </a:ext>
            </a:extLst>
          </xdr:cNvPr>
          <xdr:cNvGraphicFramePr>
            <a:graphicFrameLocks/>
          </xdr:cNvGraphicFramePr>
        </xdr:nvGraphicFramePr>
        <xdr:xfrm>
          <a:off x="5867550" y="1496628"/>
          <a:ext cx="7931604" cy="5625950"/>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46" name="Group 45">
            <a:extLst>
              <a:ext uri="{FF2B5EF4-FFF2-40B4-BE49-F238E27FC236}">
                <a16:creationId xmlns:a16="http://schemas.microsoft.com/office/drawing/2014/main" id="{68F6F8EA-45C2-9C7F-247D-C15FF05F5111}"/>
              </a:ext>
            </a:extLst>
          </xdr:cNvPr>
          <xdr:cNvGrpSpPr/>
        </xdr:nvGrpSpPr>
        <xdr:grpSpPr>
          <a:xfrm>
            <a:off x="8772525" y="4132501"/>
            <a:ext cx="1253218" cy="821833"/>
            <a:chOff x="7781925" y="2676525"/>
            <a:chExt cx="1247775" cy="781050"/>
          </a:xfrm>
        </xdr:grpSpPr>
        <xdr:sp macro="" textlink="'Pivot Tables'!S5">
          <xdr:nvSpPr>
            <xdr:cNvPr id="44" name="TextBox 43">
              <a:extLst>
                <a:ext uri="{FF2B5EF4-FFF2-40B4-BE49-F238E27FC236}">
                  <a16:creationId xmlns:a16="http://schemas.microsoft.com/office/drawing/2014/main" id="{EC46B7BA-66B2-4BDF-B71D-D195FDFFD204}"/>
                </a:ext>
              </a:extLst>
            </xdr:cNvPr>
            <xdr:cNvSpPr txBox="1"/>
          </xdr:nvSpPr>
          <xdr:spPr>
            <a:xfrm>
              <a:off x="7781925" y="2676525"/>
              <a:ext cx="1247775" cy="67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5775B6-F87F-4105-BB23-B91B6B44F58F}" type="TxLink">
                <a:rPr lang="en-US" sz="3600" b="0" i="0" u="none" strike="noStrike" baseline="0">
                  <a:solidFill>
                    <a:schemeClr val="bg1"/>
                  </a:solidFill>
                  <a:latin typeface="Calibri"/>
                  <a:cs typeface="Calibri"/>
                </a:rPr>
                <a:pPr algn="ctr"/>
                <a:t>91%</a:t>
              </a:fld>
              <a:endParaRPr lang="en-US" sz="3600" b="0" i="0" u="none" strike="noStrike" baseline="0">
                <a:solidFill>
                  <a:schemeClr val="bg1"/>
                </a:solidFill>
                <a:latin typeface="Calibri"/>
                <a:cs typeface="Calibri"/>
              </a:endParaRPr>
            </a:p>
          </xdr:txBody>
        </xdr:sp>
        <xdr:sp macro="" textlink="">
          <xdr:nvSpPr>
            <xdr:cNvPr id="45" name="TextBox 44">
              <a:extLst>
                <a:ext uri="{FF2B5EF4-FFF2-40B4-BE49-F238E27FC236}">
                  <a16:creationId xmlns:a16="http://schemas.microsoft.com/office/drawing/2014/main" id="{7C76B82A-1B0E-4801-A136-FD91056312C7}"/>
                </a:ext>
              </a:extLst>
            </xdr:cNvPr>
            <xdr:cNvSpPr txBox="1"/>
          </xdr:nvSpPr>
          <xdr:spPr>
            <a:xfrm>
              <a:off x="7839076" y="3209925"/>
              <a:ext cx="11811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baseline="0">
                  <a:solidFill>
                    <a:schemeClr val="bg1"/>
                  </a:solidFill>
                  <a:latin typeface="Calibri"/>
                  <a:cs typeface="Calibri"/>
                </a:rPr>
                <a:t>Income Achieved </a:t>
              </a:r>
            </a:p>
          </xdr:txBody>
        </xdr:sp>
      </xdr:grpSp>
      <xdr:grpSp>
        <xdr:nvGrpSpPr>
          <xdr:cNvPr id="37" name="Group 36">
            <a:extLst>
              <a:ext uri="{FF2B5EF4-FFF2-40B4-BE49-F238E27FC236}">
                <a16:creationId xmlns:a16="http://schemas.microsoft.com/office/drawing/2014/main" id="{55C52BC4-0CCE-CD9F-F038-52BB128E1523}"/>
              </a:ext>
            </a:extLst>
          </xdr:cNvPr>
          <xdr:cNvGrpSpPr/>
        </xdr:nvGrpSpPr>
        <xdr:grpSpPr>
          <a:xfrm>
            <a:off x="220406" y="984943"/>
            <a:ext cx="1407988" cy="451303"/>
            <a:chOff x="295275" y="1047749"/>
            <a:chExt cx="1276350" cy="618758"/>
          </a:xfrm>
        </xdr:grpSpPr>
        <xdr:sp macro="" textlink="">
          <xdr:nvSpPr>
            <xdr:cNvPr id="35" name="Rectangle: Rounded Corners 34">
              <a:extLst>
                <a:ext uri="{FF2B5EF4-FFF2-40B4-BE49-F238E27FC236}">
                  <a16:creationId xmlns:a16="http://schemas.microsoft.com/office/drawing/2014/main" id="{8BA98D5B-50F8-4082-80C9-554D0C82AB55}"/>
                </a:ext>
              </a:extLst>
            </xdr:cNvPr>
            <xdr:cNvSpPr/>
          </xdr:nvSpPr>
          <xdr:spPr>
            <a:xfrm>
              <a:off x="295275" y="1047749"/>
              <a:ext cx="1276350" cy="618758"/>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TextBox 35">
              <a:extLst>
                <a:ext uri="{FF2B5EF4-FFF2-40B4-BE49-F238E27FC236}">
                  <a16:creationId xmlns:a16="http://schemas.microsoft.com/office/drawing/2014/main" id="{093DDE44-CB58-CF0F-92C5-DD9C7A7F1A44}"/>
                </a:ext>
              </a:extLst>
            </xdr:cNvPr>
            <xdr:cNvSpPr txBox="1"/>
          </xdr:nvSpPr>
          <xdr:spPr>
            <a:xfrm>
              <a:off x="415167" y="1189097"/>
              <a:ext cx="1060950" cy="333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Income Sources</a:t>
              </a:r>
            </a:p>
          </xdr:txBody>
        </xdr:sp>
      </xdr:grpSp>
      <xdr:sp macro="" textlink="">
        <xdr:nvSpPr>
          <xdr:cNvPr id="38" name="TextBox 37">
            <a:extLst>
              <a:ext uri="{FF2B5EF4-FFF2-40B4-BE49-F238E27FC236}">
                <a16:creationId xmlns:a16="http://schemas.microsoft.com/office/drawing/2014/main" id="{AC304390-58E2-4317-26DC-F5ECFF5D717A}"/>
              </a:ext>
            </a:extLst>
          </xdr:cNvPr>
          <xdr:cNvSpPr txBox="1"/>
        </xdr:nvSpPr>
        <xdr:spPr>
          <a:xfrm>
            <a:off x="152788" y="1481840"/>
            <a:ext cx="2963248" cy="1062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Grand total of</a:t>
            </a:r>
            <a:r>
              <a:rPr lang="en-US" sz="1200" baseline="0">
                <a:solidFill>
                  <a:schemeClr val="bg1"/>
                </a:solidFill>
              </a:rPr>
              <a:t> income , and their  breakdowns showing the achievements percentage and hightlight for most valuable source, Marketing strategies, and operating profit.</a:t>
            </a:r>
            <a:endParaRPr lang="en-US" sz="1200">
              <a:solidFill>
                <a:schemeClr val="bg1"/>
              </a:solidFill>
            </a:endParaRPr>
          </a:p>
        </xdr:txBody>
      </xdr:sp>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E9185C22-87B6-40DB-9FBD-0E804F80C60C}"/>
                  </a:ext>
                </a:extLst>
              </xdr:cNvPr>
              <xdr:cNvGraphicFramePr>
                <a:graphicFrameLocks noMove="1" noResize="1"/>
              </xdr:cNvGraphicFramePr>
            </xdr:nvGraphicFramePr>
            <xdr:xfrm>
              <a:off x="152788" y="2618443"/>
              <a:ext cx="2968901" cy="419727"/>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788" y="2618443"/>
                <a:ext cx="2968901" cy="419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47" name="Group 46">
            <a:extLst>
              <a:ext uri="{FF2B5EF4-FFF2-40B4-BE49-F238E27FC236}">
                <a16:creationId xmlns:a16="http://schemas.microsoft.com/office/drawing/2014/main" id="{C60DEF07-7AE2-0077-BF06-1DC67815EE25}"/>
              </a:ext>
            </a:extLst>
          </xdr:cNvPr>
          <xdr:cNvGrpSpPr/>
        </xdr:nvGrpSpPr>
        <xdr:grpSpPr>
          <a:xfrm>
            <a:off x="27214" y="3158900"/>
            <a:ext cx="2690405" cy="1172214"/>
            <a:chOff x="47626" y="2314576"/>
            <a:chExt cx="2676525" cy="1171572"/>
          </a:xfrm>
        </xdr:grpSpPr>
        <xdr:sp macro="" textlink="">
          <xdr:nvSpPr>
            <xdr:cNvPr id="39" name="TextBox 38">
              <a:extLst>
                <a:ext uri="{FF2B5EF4-FFF2-40B4-BE49-F238E27FC236}">
                  <a16:creationId xmlns:a16="http://schemas.microsoft.com/office/drawing/2014/main" id="{7388815F-71A7-4A83-A05D-985A18A4BA97}"/>
                </a:ext>
              </a:extLst>
            </xdr:cNvPr>
            <xdr:cNvSpPr txBox="1"/>
          </xdr:nvSpPr>
          <xdr:spPr>
            <a:xfrm>
              <a:off x="180975" y="2314576"/>
              <a:ext cx="2543176"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Financial</a:t>
              </a:r>
              <a:r>
                <a:rPr lang="en-US" sz="2400" baseline="0">
                  <a:solidFill>
                    <a:schemeClr val="bg1"/>
                  </a:solidFill>
                </a:rPr>
                <a:t> Statistics</a:t>
              </a:r>
              <a:endParaRPr lang="en-US" sz="2400">
                <a:solidFill>
                  <a:schemeClr val="bg1"/>
                </a:solidFill>
              </a:endParaRPr>
            </a:p>
          </xdr:txBody>
        </xdr:sp>
        <xdr:sp macro="" textlink="'Pivot Tables'!Q5">
          <xdr:nvSpPr>
            <xdr:cNvPr id="42" name="TextBox 41">
              <a:extLst>
                <a:ext uri="{FF2B5EF4-FFF2-40B4-BE49-F238E27FC236}">
                  <a16:creationId xmlns:a16="http://schemas.microsoft.com/office/drawing/2014/main" id="{CD88130E-A909-4A72-8A77-D0BBE93105F9}"/>
                </a:ext>
              </a:extLst>
            </xdr:cNvPr>
            <xdr:cNvSpPr txBox="1"/>
          </xdr:nvSpPr>
          <xdr:spPr>
            <a:xfrm>
              <a:off x="47626" y="2705100"/>
              <a:ext cx="200977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3A0ABBA-69EA-4636-968D-9FBCA8F95630}" type="TxLink">
                <a:rPr lang="en-US" sz="4000" b="0" i="0" u="none" strike="noStrike" baseline="0">
                  <a:solidFill>
                    <a:schemeClr val="bg1"/>
                  </a:solidFill>
                  <a:latin typeface="Calibri"/>
                  <a:cs typeface="Calibri"/>
                </a:rPr>
                <a:pPr algn="l"/>
                <a:t> 898,932 </a:t>
              </a:fld>
              <a:endParaRPr lang="en-US" sz="7200" baseline="0">
                <a:solidFill>
                  <a:schemeClr val="bg1"/>
                </a:solidFill>
              </a:endParaRPr>
            </a:p>
          </xdr:txBody>
        </xdr:sp>
        <xdr:sp macro="" textlink="'Pivot Tables'!P5">
          <xdr:nvSpPr>
            <xdr:cNvPr id="43" name="TextBox 42">
              <a:extLst>
                <a:ext uri="{FF2B5EF4-FFF2-40B4-BE49-F238E27FC236}">
                  <a16:creationId xmlns:a16="http://schemas.microsoft.com/office/drawing/2014/main" id="{B6B27A59-666A-4ABB-8416-97769732BD22}"/>
                </a:ext>
              </a:extLst>
            </xdr:cNvPr>
            <xdr:cNvSpPr txBox="1"/>
          </xdr:nvSpPr>
          <xdr:spPr>
            <a:xfrm>
              <a:off x="180975" y="3086098"/>
              <a:ext cx="21812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baseline="0">
                  <a:solidFill>
                    <a:schemeClr val="bg1"/>
                  </a:solidFill>
                  <a:latin typeface="Calibri"/>
                  <a:cs typeface="Calibri"/>
                </a:rPr>
                <a:t>Income Target   </a:t>
              </a:r>
              <a:fld id="{03FA8509-6595-455A-AFC6-D42F76DE1685}" type="TxLink">
                <a:rPr lang="en-US" sz="1200" b="0" i="0" u="none" strike="noStrike" baseline="0">
                  <a:solidFill>
                    <a:schemeClr val="bg1"/>
                  </a:solidFill>
                  <a:latin typeface="Calibri"/>
                  <a:cs typeface="Calibri"/>
                </a:rPr>
                <a:pPr algn="l"/>
                <a:t> 802,618 </a:t>
              </a:fld>
              <a:endParaRPr lang="en-US" sz="2400" baseline="0">
                <a:solidFill>
                  <a:schemeClr val="bg1"/>
                </a:solidFill>
              </a:endParaRPr>
            </a:p>
          </xdr:txBody>
        </xdr:sp>
      </xdr:grpSp>
      <xdr:graphicFrame macro="">
        <xdr:nvGraphicFramePr>
          <xdr:cNvPr id="48" name="Chart 47">
            <a:extLst>
              <a:ext uri="{FF2B5EF4-FFF2-40B4-BE49-F238E27FC236}">
                <a16:creationId xmlns:a16="http://schemas.microsoft.com/office/drawing/2014/main" id="{9D093D34-33FB-4638-81B0-B7EC89E234F8}"/>
              </a:ext>
            </a:extLst>
          </xdr:cNvPr>
          <xdr:cNvGraphicFramePr>
            <a:graphicFrameLocks/>
          </xdr:cNvGraphicFramePr>
        </xdr:nvGraphicFramePr>
        <xdr:xfrm>
          <a:off x="123812" y="4195834"/>
          <a:ext cx="2332997" cy="916761"/>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50" name="TextBox 49">
            <a:extLst>
              <a:ext uri="{FF2B5EF4-FFF2-40B4-BE49-F238E27FC236}">
                <a16:creationId xmlns:a16="http://schemas.microsoft.com/office/drawing/2014/main" id="{36823E4F-D766-4A70-BF4B-C18973F2FD0D}"/>
              </a:ext>
            </a:extLst>
          </xdr:cNvPr>
          <xdr:cNvSpPr txBox="1"/>
        </xdr:nvSpPr>
        <xdr:spPr>
          <a:xfrm>
            <a:off x="172109" y="5329401"/>
            <a:ext cx="1788387"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Quantity of item's</a:t>
            </a:r>
          </a:p>
        </xdr:txBody>
      </xdr:sp>
      <xdr:grpSp>
        <xdr:nvGrpSpPr>
          <xdr:cNvPr id="77" name="Group 76">
            <a:extLst>
              <a:ext uri="{FF2B5EF4-FFF2-40B4-BE49-F238E27FC236}">
                <a16:creationId xmlns:a16="http://schemas.microsoft.com/office/drawing/2014/main" id="{EB5C07FF-7887-DB23-B071-02C99B4C019D}"/>
              </a:ext>
            </a:extLst>
          </xdr:cNvPr>
          <xdr:cNvGrpSpPr/>
        </xdr:nvGrpSpPr>
        <xdr:grpSpPr>
          <a:xfrm>
            <a:off x="114151" y="5635894"/>
            <a:ext cx="2787000" cy="1876392"/>
            <a:chOff x="133351" y="5076825"/>
            <a:chExt cx="2771774" cy="1876425"/>
          </a:xfrm>
        </xdr:grpSpPr>
        <xdr:grpSp>
          <xdr:nvGrpSpPr>
            <xdr:cNvPr id="59" name="Group 58">
              <a:extLst>
                <a:ext uri="{FF2B5EF4-FFF2-40B4-BE49-F238E27FC236}">
                  <a16:creationId xmlns:a16="http://schemas.microsoft.com/office/drawing/2014/main" id="{6419854A-9B81-47DA-4D65-988D9D51B89D}"/>
                </a:ext>
              </a:extLst>
            </xdr:cNvPr>
            <xdr:cNvGrpSpPr/>
          </xdr:nvGrpSpPr>
          <xdr:grpSpPr>
            <a:xfrm>
              <a:off x="304800" y="5114924"/>
              <a:ext cx="1076325" cy="1571627"/>
              <a:chOff x="304800" y="5114924"/>
              <a:chExt cx="1076325" cy="1571627"/>
            </a:xfrm>
          </xdr:grpSpPr>
          <xdr:sp macro="" textlink="">
            <xdr:nvSpPr>
              <xdr:cNvPr id="58" name="TextBox 57">
                <a:extLst>
                  <a:ext uri="{FF2B5EF4-FFF2-40B4-BE49-F238E27FC236}">
                    <a16:creationId xmlns:a16="http://schemas.microsoft.com/office/drawing/2014/main" id="{9E164830-D00A-4458-85B6-8F154F018832}"/>
                  </a:ext>
                </a:extLst>
              </xdr:cNvPr>
              <xdr:cNvSpPr txBox="1"/>
            </xdr:nvSpPr>
            <xdr:spPr>
              <a:xfrm>
                <a:off x="304800" y="5162551"/>
                <a:ext cx="828675" cy="1257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0" i="0" u="none" strike="noStrike">
                  <a:solidFill>
                    <a:schemeClr val="bg1"/>
                  </a:solidFill>
                  <a:latin typeface="Calibri"/>
                  <a:cs typeface="Calibri"/>
                </a:endParaRPr>
              </a:p>
            </xdr:txBody>
          </xdr:sp>
          <xdr:sp macro="" textlink="'Pivot Tables'!G5">
            <xdr:nvSpPr>
              <xdr:cNvPr id="51" name="TextBox 50">
                <a:extLst>
                  <a:ext uri="{FF2B5EF4-FFF2-40B4-BE49-F238E27FC236}">
                    <a16:creationId xmlns:a16="http://schemas.microsoft.com/office/drawing/2014/main" id="{897EC2CF-3A13-4530-B167-3D90BD3EAF43}"/>
                  </a:ext>
                </a:extLst>
              </xdr:cNvPr>
              <xdr:cNvSpPr txBox="1"/>
            </xdr:nvSpPr>
            <xdr:spPr>
              <a:xfrm>
                <a:off x="314325" y="5114924"/>
                <a:ext cx="828675"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AEEBB2-3424-4A21-9C80-8F2B58017FC5}" type="TxLink">
                  <a:rPr lang="en-US" sz="1100" b="0" i="0" u="none" strike="noStrike">
                    <a:solidFill>
                      <a:schemeClr val="bg1"/>
                    </a:solidFill>
                    <a:latin typeface="Calibri"/>
                    <a:cs typeface="Calibri"/>
                  </a:rPr>
                  <a:pPr/>
                  <a:t>Usage fees</a:t>
                </a:fld>
                <a:endParaRPr lang="en-US" sz="1600">
                  <a:solidFill>
                    <a:schemeClr val="bg1"/>
                  </a:solidFill>
                </a:endParaRPr>
              </a:p>
            </xdr:txBody>
          </xdr:sp>
          <xdr:sp macro="" textlink="'Pivot Tables'!G6">
            <xdr:nvSpPr>
              <xdr:cNvPr id="53" name="TextBox 52">
                <a:extLst>
                  <a:ext uri="{FF2B5EF4-FFF2-40B4-BE49-F238E27FC236}">
                    <a16:creationId xmlns:a16="http://schemas.microsoft.com/office/drawing/2014/main" id="{FFD8D5FE-26E2-4B05-8A87-A96061F8EA5C}"/>
                  </a:ext>
                </a:extLst>
              </xdr:cNvPr>
              <xdr:cNvSpPr txBox="1"/>
            </xdr:nvSpPr>
            <xdr:spPr>
              <a:xfrm>
                <a:off x="314325" y="5372099"/>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0C3C5D-E968-4D63-87C3-E50EF270B1BD}" type="TxLink">
                  <a:rPr lang="en-US" sz="1100" b="0" i="0" u="none" strike="noStrike">
                    <a:solidFill>
                      <a:schemeClr val="bg1"/>
                    </a:solidFill>
                    <a:latin typeface="Calibri"/>
                    <a:cs typeface="Calibri"/>
                  </a:rPr>
                  <a:pPr/>
                  <a:t>Subscription</a:t>
                </a:fld>
                <a:endParaRPr lang="en-US" sz="1600">
                  <a:solidFill>
                    <a:schemeClr val="bg1"/>
                  </a:solidFill>
                </a:endParaRPr>
              </a:p>
            </xdr:txBody>
          </xdr:sp>
          <xdr:sp macro="" textlink="'Pivot Tables'!G7">
            <xdr:nvSpPr>
              <xdr:cNvPr id="54" name="TextBox 53">
                <a:extLst>
                  <a:ext uri="{FF2B5EF4-FFF2-40B4-BE49-F238E27FC236}">
                    <a16:creationId xmlns:a16="http://schemas.microsoft.com/office/drawing/2014/main" id="{C9CA48C6-DBCA-4092-BBC5-13CC93DF9973}"/>
                  </a:ext>
                </a:extLst>
              </xdr:cNvPr>
              <xdr:cNvSpPr txBox="1"/>
            </xdr:nvSpPr>
            <xdr:spPr>
              <a:xfrm>
                <a:off x="333375" y="5638799"/>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EF20EA-1C53-4FCA-9D8A-EF91298ABAFB}" type="TxLink">
                  <a:rPr lang="en-US" sz="1100" b="0" i="0" u="none" strike="noStrike">
                    <a:solidFill>
                      <a:schemeClr val="bg1"/>
                    </a:solidFill>
                    <a:latin typeface="Calibri"/>
                    <a:cs typeface="Calibri"/>
                  </a:rPr>
                  <a:pPr/>
                  <a:t>Renting</a:t>
                </a:fld>
                <a:endParaRPr lang="en-US" sz="1600">
                  <a:solidFill>
                    <a:schemeClr val="bg1"/>
                  </a:solidFill>
                </a:endParaRPr>
              </a:p>
            </xdr:txBody>
          </xdr:sp>
          <xdr:sp macro="" textlink="'Pivot Tables'!G8">
            <xdr:nvSpPr>
              <xdr:cNvPr id="55" name="TextBox 54">
                <a:extLst>
                  <a:ext uri="{FF2B5EF4-FFF2-40B4-BE49-F238E27FC236}">
                    <a16:creationId xmlns:a16="http://schemas.microsoft.com/office/drawing/2014/main" id="{E3145FF2-7AA3-4A14-9DE3-258BEEB557F1}"/>
                  </a:ext>
                </a:extLst>
              </xdr:cNvPr>
              <xdr:cNvSpPr txBox="1"/>
            </xdr:nvSpPr>
            <xdr:spPr>
              <a:xfrm>
                <a:off x="323850" y="5895974"/>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A68719-F38C-4C53-900B-77AD2F5A132C}" type="TxLink">
                  <a:rPr lang="en-US" sz="1100" b="0" i="0" u="none" strike="noStrike">
                    <a:solidFill>
                      <a:schemeClr val="bg1"/>
                    </a:solidFill>
                    <a:latin typeface="Calibri"/>
                    <a:cs typeface="Calibri"/>
                  </a:rPr>
                  <a:pPr/>
                  <a:t>Licensing</a:t>
                </a:fld>
                <a:endParaRPr lang="en-US" sz="1600">
                  <a:solidFill>
                    <a:schemeClr val="bg1"/>
                  </a:solidFill>
                </a:endParaRPr>
              </a:p>
            </xdr:txBody>
          </xdr:sp>
          <xdr:sp macro="" textlink="'Pivot Tables'!G9">
            <xdr:nvSpPr>
              <xdr:cNvPr id="56" name="TextBox 55">
                <a:extLst>
                  <a:ext uri="{FF2B5EF4-FFF2-40B4-BE49-F238E27FC236}">
                    <a16:creationId xmlns:a16="http://schemas.microsoft.com/office/drawing/2014/main" id="{003C1493-2B99-455C-BC79-7D10C10440BE}"/>
                  </a:ext>
                </a:extLst>
              </xdr:cNvPr>
              <xdr:cNvSpPr txBox="1"/>
            </xdr:nvSpPr>
            <xdr:spPr>
              <a:xfrm>
                <a:off x="304800" y="6162674"/>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B7F36E-F766-4E62-8FD1-FBFAD165F546}" type="TxLink">
                  <a:rPr lang="en-US" sz="1100" b="0" i="0" u="none" strike="noStrike">
                    <a:solidFill>
                      <a:schemeClr val="bg1"/>
                    </a:solidFill>
                    <a:latin typeface="Calibri"/>
                    <a:cs typeface="Calibri"/>
                  </a:rPr>
                  <a:pPr/>
                  <a:t>Advertising</a:t>
                </a:fld>
                <a:endParaRPr lang="en-US" sz="1600">
                  <a:solidFill>
                    <a:schemeClr val="bg1"/>
                  </a:solidFill>
                </a:endParaRPr>
              </a:p>
            </xdr:txBody>
          </xdr:sp>
          <xdr:sp macro="" textlink="'Pivot Tables'!G10">
            <xdr:nvSpPr>
              <xdr:cNvPr id="57" name="TextBox 56">
                <a:extLst>
                  <a:ext uri="{FF2B5EF4-FFF2-40B4-BE49-F238E27FC236}">
                    <a16:creationId xmlns:a16="http://schemas.microsoft.com/office/drawing/2014/main" id="{EDFE7050-DED2-40DE-B948-9B6DA21B815E}"/>
                  </a:ext>
                </a:extLst>
              </xdr:cNvPr>
              <xdr:cNvSpPr txBox="1"/>
            </xdr:nvSpPr>
            <xdr:spPr>
              <a:xfrm>
                <a:off x="323850" y="6419850"/>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EF3D8F-164D-4DE2-B40F-6458C138CAEC}" type="TxLink">
                  <a:rPr lang="en-US" sz="1100" b="0" i="0" u="none" strike="noStrike">
                    <a:solidFill>
                      <a:schemeClr val="bg1"/>
                    </a:solidFill>
                    <a:latin typeface="Calibri"/>
                    <a:cs typeface="Calibri"/>
                  </a:rPr>
                  <a:pPr/>
                  <a:t>Asset sale</a:t>
                </a:fld>
                <a:endParaRPr lang="en-US" sz="1600">
                  <a:solidFill>
                    <a:schemeClr val="bg1"/>
                  </a:solidFill>
                </a:endParaRPr>
              </a:p>
            </xdr:txBody>
          </xdr:sp>
        </xdr:grpSp>
        <xdr:grpSp>
          <xdr:nvGrpSpPr>
            <xdr:cNvPr id="60" name="Group 59">
              <a:extLst>
                <a:ext uri="{FF2B5EF4-FFF2-40B4-BE49-F238E27FC236}">
                  <a16:creationId xmlns:a16="http://schemas.microsoft.com/office/drawing/2014/main" id="{5B485831-3BB9-44FF-821D-BCF6A2CF3370}"/>
                </a:ext>
              </a:extLst>
            </xdr:cNvPr>
            <xdr:cNvGrpSpPr/>
          </xdr:nvGrpSpPr>
          <xdr:grpSpPr>
            <a:xfrm>
              <a:off x="1104900" y="5114924"/>
              <a:ext cx="1066800" cy="1571627"/>
              <a:chOff x="304800" y="5124449"/>
              <a:chExt cx="1066800" cy="1571627"/>
            </a:xfrm>
          </xdr:grpSpPr>
          <xdr:sp macro="" textlink="">
            <xdr:nvSpPr>
              <xdr:cNvPr id="61" name="TextBox 60">
                <a:extLst>
                  <a:ext uri="{FF2B5EF4-FFF2-40B4-BE49-F238E27FC236}">
                    <a16:creationId xmlns:a16="http://schemas.microsoft.com/office/drawing/2014/main" id="{A72BFA05-C20A-4457-C0D4-B4B73650FE7E}"/>
                  </a:ext>
                </a:extLst>
              </xdr:cNvPr>
              <xdr:cNvSpPr txBox="1"/>
            </xdr:nvSpPr>
            <xdr:spPr>
              <a:xfrm>
                <a:off x="304800" y="5162551"/>
                <a:ext cx="828675" cy="1257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600" b="0" i="0" u="none" strike="noStrike">
                  <a:solidFill>
                    <a:schemeClr val="bg1"/>
                  </a:solidFill>
                  <a:latin typeface="Calibri"/>
                  <a:cs typeface="Calibri"/>
                </a:endParaRPr>
              </a:p>
            </xdr:txBody>
          </xdr:sp>
          <xdr:sp macro="" textlink="'Pivot Tables'!N5">
            <xdr:nvSpPr>
              <xdr:cNvPr id="62" name="TextBox 61">
                <a:extLst>
                  <a:ext uri="{FF2B5EF4-FFF2-40B4-BE49-F238E27FC236}">
                    <a16:creationId xmlns:a16="http://schemas.microsoft.com/office/drawing/2014/main" id="{FB5CD31D-5076-6242-BAB6-581B43A45215}"/>
                  </a:ext>
                </a:extLst>
              </xdr:cNvPr>
              <xdr:cNvSpPr txBox="1"/>
            </xdr:nvSpPr>
            <xdr:spPr>
              <a:xfrm>
                <a:off x="428625" y="5124449"/>
                <a:ext cx="828675"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49C687-5662-4CA6-8452-8BC542ED7920}" type="TxLink">
                  <a:rPr lang="en-US" sz="1100" b="0" i="0" u="none" strike="noStrike">
                    <a:solidFill>
                      <a:schemeClr val="bg1"/>
                    </a:solidFill>
                    <a:latin typeface="Calibri"/>
                    <a:cs typeface="Calibri"/>
                  </a:rPr>
                  <a:pPr algn="ctr"/>
                  <a:t>10%</a:t>
                </a:fld>
                <a:endParaRPr lang="en-US" sz="1600">
                  <a:solidFill>
                    <a:schemeClr val="bg1"/>
                  </a:solidFill>
                </a:endParaRPr>
              </a:p>
            </xdr:txBody>
          </xdr:sp>
          <xdr:sp macro="" textlink="'Pivot Tables'!N6">
            <xdr:nvSpPr>
              <xdr:cNvPr id="63" name="TextBox 62">
                <a:extLst>
                  <a:ext uri="{FF2B5EF4-FFF2-40B4-BE49-F238E27FC236}">
                    <a16:creationId xmlns:a16="http://schemas.microsoft.com/office/drawing/2014/main" id="{8C0A9822-A83F-521F-08DB-EF8C79E0337A}"/>
                  </a:ext>
                </a:extLst>
              </xdr:cNvPr>
              <xdr:cNvSpPr txBox="1"/>
            </xdr:nvSpPr>
            <xdr:spPr>
              <a:xfrm>
                <a:off x="314325" y="5372099"/>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0641C7-760B-4FE8-B464-BC4FB7E9C0E1}" type="TxLink">
                  <a:rPr lang="en-US" sz="1100" b="0" i="0" u="none" strike="noStrike">
                    <a:solidFill>
                      <a:schemeClr val="bg1"/>
                    </a:solidFill>
                    <a:latin typeface="Calibri"/>
                    <a:cs typeface="Calibri"/>
                  </a:rPr>
                  <a:pPr algn="ctr"/>
                  <a:t>11%</a:t>
                </a:fld>
                <a:endParaRPr lang="en-US" sz="1600">
                  <a:solidFill>
                    <a:schemeClr val="bg1"/>
                  </a:solidFill>
                </a:endParaRPr>
              </a:p>
            </xdr:txBody>
          </xdr:sp>
          <xdr:sp macro="" textlink="'Pivot Tables'!N7">
            <xdr:nvSpPr>
              <xdr:cNvPr id="64" name="TextBox 63">
                <a:extLst>
                  <a:ext uri="{FF2B5EF4-FFF2-40B4-BE49-F238E27FC236}">
                    <a16:creationId xmlns:a16="http://schemas.microsoft.com/office/drawing/2014/main" id="{E3AD9D29-2A55-1A60-7F81-003115BDB193}"/>
                  </a:ext>
                </a:extLst>
              </xdr:cNvPr>
              <xdr:cNvSpPr txBox="1"/>
            </xdr:nvSpPr>
            <xdr:spPr>
              <a:xfrm>
                <a:off x="314325" y="5638799"/>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D5B844-7676-4D2D-9E3F-C361877D6C8D}" type="TxLink">
                  <a:rPr lang="en-US" sz="1100" b="0" i="0" u="none" strike="noStrike">
                    <a:solidFill>
                      <a:schemeClr val="bg1"/>
                    </a:solidFill>
                    <a:latin typeface="Calibri"/>
                    <a:cs typeface="Calibri"/>
                  </a:rPr>
                  <a:pPr algn="ctr"/>
                  <a:t>14%</a:t>
                </a:fld>
                <a:endParaRPr lang="en-US" sz="1600">
                  <a:solidFill>
                    <a:schemeClr val="bg1"/>
                  </a:solidFill>
                </a:endParaRPr>
              </a:p>
            </xdr:txBody>
          </xdr:sp>
          <xdr:sp macro="" textlink="'Pivot Tables'!N8">
            <xdr:nvSpPr>
              <xdr:cNvPr id="65" name="TextBox 64">
                <a:extLst>
                  <a:ext uri="{FF2B5EF4-FFF2-40B4-BE49-F238E27FC236}">
                    <a16:creationId xmlns:a16="http://schemas.microsoft.com/office/drawing/2014/main" id="{AA68CBA9-9B31-87FA-71D5-40F20AF6015E}"/>
                  </a:ext>
                </a:extLst>
              </xdr:cNvPr>
              <xdr:cNvSpPr txBox="1"/>
            </xdr:nvSpPr>
            <xdr:spPr>
              <a:xfrm>
                <a:off x="314325" y="5895974"/>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2E5C89-DA29-462C-B41E-7B206B8C8B5F}" type="TxLink">
                  <a:rPr lang="en-US" sz="1100" b="0" i="0" u="none" strike="noStrike">
                    <a:solidFill>
                      <a:schemeClr val="bg1"/>
                    </a:solidFill>
                    <a:latin typeface="Calibri"/>
                    <a:cs typeface="Calibri"/>
                  </a:rPr>
                  <a:pPr algn="ctr"/>
                  <a:t>62%</a:t>
                </a:fld>
                <a:endParaRPr lang="en-US" sz="1600">
                  <a:solidFill>
                    <a:schemeClr val="bg1"/>
                  </a:solidFill>
                </a:endParaRPr>
              </a:p>
            </xdr:txBody>
          </xdr:sp>
          <xdr:sp macro="" textlink="'Pivot Tables'!N9">
            <xdr:nvSpPr>
              <xdr:cNvPr id="66" name="TextBox 65">
                <a:extLst>
                  <a:ext uri="{FF2B5EF4-FFF2-40B4-BE49-F238E27FC236}">
                    <a16:creationId xmlns:a16="http://schemas.microsoft.com/office/drawing/2014/main" id="{2DAE7340-A8DC-5C0B-A757-17FD80A6FFFD}"/>
                  </a:ext>
                </a:extLst>
              </xdr:cNvPr>
              <xdr:cNvSpPr txBox="1"/>
            </xdr:nvSpPr>
            <xdr:spPr>
              <a:xfrm>
                <a:off x="323850" y="6172199"/>
                <a:ext cx="1047749"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17B7D9-667E-44B4-9C4D-8E06DDE43329}" type="TxLink">
                  <a:rPr lang="en-US" sz="1100" b="0" i="0" u="none" strike="noStrike">
                    <a:solidFill>
                      <a:schemeClr val="bg1"/>
                    </a:solidFill>
                    <a:latin typeface="Calibri"/>
                    <a:cs typeface="Calibri"/>
                  </a:rPr>
                  <a:pPr algn="ctr"/>
                  <a:t>2%</a:t>
                </a:fld>
                <a:endParaRPr lang="en-US" sz="1600">
                  <a:solidFill>
                    <a:schemeClr val="bg1"/>
                  </a:solidFill>
                </a:endParaRPr>
              </a:p>
            </xdr:txBody>
          </xdr:sp>
          <xdr:sp macro="" textlink="'Pivot Tables'!N10">
            <xdr:nvSpPr>
              <xdr:cNvPr id="67" name="TextBox 66">
                <a:extLst>
                  <a:ext uri="{FF2B5EF4-FFF2-40B4-BE49-F238E27FC236}">
                    <a16:creationId xmlns:a16="http://schemas.microsoft.com/office/drawing/2014/main" id="{6619FEC2-DB92-F678-47F9-F24F963091C9}"/>
                  </a:ext>
                </a:extLst>
              </xdr:cNvPr>
              <xdr:cNvSpPr txBox="1"/>
            </xdr:nvSpPr>
            <xdr:spPr>
              <a:xfrm>
                <a:off x="323851" y="6429375"/>
                <a:ext cx="1047749"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76079F-67E1-44CD-A335-3AEA8F2AF618}" type="TxLink">
                  <a:rPr lang="en-US" sz="1100" b="0" i="0" u="none" strike="noStrike">
                    <a:solidFill>
                      <a:schemeClr val="bg1"/>
                    </a:solidFill>
                    <a:latin typeface="Calibri"/>
                    <a:cs typeface="Calibri"/>
                  </a:rPr>
                  <a:pPr algn="ctr"/>
                  <a:t>0%</a:t>
                </a:fld>
                <a:endParaRPr lang="en-US" sz="1600">
                  <a:solidFill>
                    <a:schemeClr val="bg1"/>
                  </a:solidFill>
                </a:endParaRPr>
              </a:p>
            </xdr:txBody>
          </xdr:sp>
        </xdr:grpSp>
        <xdr:grpSp>
          <xdr:nvGrpSpPr>
            <xdr:cNvPr id="68" name="Group 67">
              <a:extLst>
                <a:ext uri="{FF2B5EF4-FFF2-40B4-BE49-F238E27FC236}">
                  <a16:creationId xmlns:a16="http://schemas.microsoft.com/office/drawing/2014/main" id="{996F891A-AFEF-469B-B210-77A40C22FDDD}"/>
                </a:ext>
              </a:extLst>
            </xdr:cNvPr>
            <xdr:cNvGrpSpPr/>
          </xdr:nvGrpSpPr>
          <xdr:grpSpPr>
            <a:xfrm>
              <a:off x="1838325" y="5114924"/>
              <a:ext cx="1066800" cy="1571627"/>
              <a:chOff x="304800" y="5133974"/>
              <a:chExt cx="1066800" cy="1571627"/>
            </a:xfrm>
          </xdr:grpSpPr>
          <xdr:sp macro="" textlink="">
            <xdr:nvSpPr>
              <xdr:cNvPr id="69" name="TextBox 68">
                <a:extLst>
                  <a:ext uri="{FF2B5EF4-FFF2-40B4-BE49-F238E27FC236}">
                    <a16:creationId xmlns:a16="http://schemas.microsoft.com/office/drawing/2014/main" id="{70DB04F4-101A-646E-2DA0-EC67BBAE9F25}"/>
                  </a:ext>
                </a:extLst>
              </xdr:cNvPr>
              <xdr:cNvSpPr txBox="1"/>
            </xdr:nvSpPr>
            <xdr:spPr>
              <a:xfrm>
                <a:off x="304800" y="5162551"/>
                <a:ext cx="828675" cy="1257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600" b="0" i="0" u="none" strike="noStrike">
                  <a:solidFill>
                    <a:schemeClr val="bg1"/>
                  </a:solidFill>
                  <a:latin typeface="Calibri"/>
                  <a:cs typeface="Calibri"/>
                </a:endParaRPr>
              </a:p>
            </xdr:txBody>
          </xdr:sp>
          <xdr:sp macro="" textlink="'Pivot Tables'!M5">
            <xdr:nvSpPr>
              <xdr:cNvPr id="70" name="TextBox 69">
                <a:extLst>
                  <a:ext uri="{FF2B5EF4-FFF2-40B4-BE49-F238E27FC236}">
                    <a16:creationId xmlns:a16="http://schemas.microsoft.com/office/drawing/2014/main" id="{BE35622F-5E83-B10C-0F61-361CCFD19349}"/>
                  </a:ext>
                </a:extLst>
              </xdr:cNvPr>
              <xdr:cNvSpPr txBox="1"/>
            </xdr:nvSpPr>
            <xdr:spPr>
              <a:xfrm>
                <a:off x="428625" y="5133974"/>
                <a:ext cx="8286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82FCE1-4D75-43D0-812B-382985CC2385}" type="TxLink">
                  <a:rPr lang="en-US" sz="1100" b="0" i="0" u="none" strike="noStrike">
                    <a:solidFill>
                      <a:schemeClr val="bg1"/>
                    </a:solidFill>
                    <a:latin typeface="Calibri"/>
                    <a:cs typeface="Calibri"/>
                  </a:rPr>
                  <a:pPr algn="ctr"/>
                  <a:t> 11,856 </a:t>
                </a:fld>
                <a:endParaRPr lang="en-US" sz="1600">
                  <a:solidFill>
                    <a:schemeClr val="bg1"/>
                  </a:solidFill>
                </a:endParaRPr>
              </a:p>
            </xdr:txBody>
          </xdr:sp>
          <xdr:sp macro="" textlink="'Pivot Tables'!M6">
            <xdr:nvSpPr>
              <xdr:cNvPr id="71" name="TextBox 70">
                <a:extLst>
                  <a:ext uri="{FF2B5EF4-FFF2-40B4-BE49-F238E27FC236}">
                    <a16:creationId xmlns:a16="http://schemas.microsoft.com/office/drawing/2014/main" id="{32615767-FEC6-C17F-272D-1D5B8D285F30}"/>
                  </a:ext>
                </a:extLst>
              </xdr:cNvPr>
              <xdr:cNvSpPr txBox="1"/>
            </xdr:nvSpPr>
            <xdr:spPr>
              <a:xfrm>
                <a:off x="314325" y="5372099"/>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29F578-CDFE-4F1E-9BE0-DA75F018A503}" type="TxLink">
                  <a:rPr lang="en-US" sz="1100" b="0" i="0" u="none" strike="noStrike">
                    <a:solidFill>
                      <a:schemeClr val="bg1"/>
                    </a:solidFill>
                    <a:latin typeface="Calibri"/>
                    <a:cs typeface="Calibri"/>
                  </a:rPr>
                  <a:pPr algn="ctr"/>
                  <a:t> 13,188 </a:t>
                </a:fld>
                <a:endParaRPr lang="en-US" sz="1600">
                  <a:solidFill>
                    <a:schemeClr val="bg1"/>
                  </a:solidFill>
                </a:endParaRPr>
              </a:p>
            </xdr:txBody>
          </xdr:sp>
          <xdr:sp macro="" textlink="'Pivot Tables'!M7">
            <xdr:nvSpPr>
              <xdr:cNvPr id="72" name="TextBox 71">
                <a:extLst>
                  <a:ext uri="{FF2B5EF4-FFF2-40B4-BE49-F238E27FC236}">
                    <a16:creationId xmlns:a16="http://schemas.microsoft.com/office/drawing/2014/main" id="{91ADB226-20D3-A658-EBAF-4FAA47B0A51F}"/>
                  </a:ext>
                </a:extLst>
              </xdr:cNvPr>
              <xdr:cNvSpPr txBox="1"/>
            </xdr:nvSpPr>
            <xdr:spPr>
              <a:xfrm>
                <a:off x="314325" y="5638799"/>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F05BCC-861D-4A98-AE08-D91039416FA5}" type="TxLink">
                  <a:rPr lang="en-US" sz="1100" b="0" i="0" u="none" strike="noStrike">
                    <a:solidFill>
                      <a:schemeClr val="bg1"/>
                    </a:solidFill>
                    <a:latin typeface="Calibri"/>
                    <a:cs typeface="Calibri"/>
                  </a:rPr>
                  <a:pPr algn="ctr"/>
                  <a:t> 16,488 </a:t>
                </a:fld>
                <a:endParaRPr lang="en-US" sz="1600">
                  <a:solidFill>
                    <a:schemeClr val="bg1"/>
                  </a:solidFill>
                </a:endParaRPr>
              </a:p>
            </xdr:txBody>
          </xdr:sp>
          <xdr:sp macro="" textlink="'Pivot Tables'!M8">
            <xdr:nvSpPr>
              <xdr:cNvPr id="73" name="TextBox 72">
                <a:extLst>
                  <a:ext uri="{FF2B5EF4-FFF2-40B4-BE49-F238E27FC236}">
                    <a16:creationId xmlns:a16="http://schemas.microsoft.com/office/drawing/2014/main" id="{44426B2D-1D4B-04AD-B123-DE1588263F63}"/>
                  </a:ext>
                </a:extLst>
              </xdr:cNvPr>
              <xdr:cNvSpPr txBox="1"/>
            </xdr:nvSpPr>
            <xdr:spPr>
              <a:xfrm>
                <a:off x="314325" y="5895974"/>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0D5945-9ED8-4C2B-A123-013F45C657ED}" type="TxLink">
                  <a:rPr lang="en-US" sz="1100" b="0" i="0" u="none" strike="noStrike">
                    <a:solidFill>
                      <a:schemeClr val="bg1"/>
                    </a:solidFill>
                    <a:latin typeface="Calibri"/>
                    <a:cs typeface="Calibri"/>
                  </a:rPr>
                  <a:pPr algn="ctr"/>
                  <a:t> 72,768 </a:t>
                </a:fld>
                <a:endParaRPr lang="en-US" sz="1600">
                  <a:solidFill>
                    <a:schemeClr val="bg1"/>
                  </a:solidFill>
                </a:endParaRPr>
              </a:p>
            </xdr:txBody>
          </xdr:sp>
          <xdr:sp macro="" textlink="'Pivot Tables'!M9">
            <xdr:nvSpPr>
              <xdr:cNvPr id="74" name="TextBox 73">
                <a:extLst>
                  <a:ext uri="{FF2B5EF4-FFF2-40B4-BE49-F238E27FC236}">
                    <a16:creationId xmlns:a16="http://schemas.microsoft.com/office/drawing/2014/main" id="{C9EA2694-EABA-EBB2-7042-8A0740512D9B}"/>
                  </a:ext>
                </a:extLst>
              </xdr:cNvPr>
              <xdr:cNvSpPr txBox="1"/>
            </xdr:nvSpPr>
            <xdr:spPr>
              <a:xfrm>
                <a:off x="323849" y="6172199"/>
                <a:ext cx="10477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E0DD9B-73FD-49BD-AEA4-A61B13F4B835}" type="TxLink">
                  <a:rPr lang="en-US" sz="1100" b="0" i="0" u="none" strike="noStrike">
                    <a:solidFill>
                      <a:schemeClr val="bg1"/>
                    </a:solidFill>
                    <a:latin typeface="Calibri"/>
                    <a:cs typeface="Calibri"/>
                  </a:rPr>
                  <a:pPr algn="ctr"/>
                  <a:t> 2,844 </a:t>
                </a:fld>
                <a:endParaRPr lang="en-US" sz="1600">
                  <a:solidFill>
                    <a:schemeClr val="bg1"/>
                  </a:solidFill>
                </a:endParaRPr>
              </a:p>
            </xdr:txBody>
          </xdr:sp>
          <xdr:sp macro="" textlink="'Pivot Tables'!M10">
            <xdr:nvSpPr>
              <xdr:cNvPr id="75" name="TextBox 74">
                <a:extLst>
                  <a:ext uri="{FF2B5EF4-FFF2-40B4-BE49-F238E27FC236}">
                    <a16:creationId xmlns:a16="http://schemas.microsoft.com/office/drawing/2014/main" id="{C57E3CB7-CDDF-8375-33A2-197F59350471}"/>
                  </a:ext>
                </a:extLst>
              </xdr:cNvPr>
              <xdr:cNvSpPr txBox="1"/>
            </xdr:nvSpPr>
            <xdr:spPr>
              <a:xfrm>
                <a:off x="323851" y="6438900"/>
                <a:ext cx="1047749"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6C66B2-6551-4498-9732-299C04651723}" type="TxLink">
                  <a:rPr lang="en-US" sz="1100" b="0" i="0" u="none" strike="noStrike">
                    <a:solidFill>
                      <a:schemeClr val="bg1"/>
                    </a:solidFill>
                    <a:latin typeface="Calibri"/>
                    <a:cs typeface="Calibri"/>
                  </a:rPr>
                  <a:pPr algn="ctr"/>
                  <a:t> 26 </a:t>
                </a:fld>
                <a:endParaRPr lang="en-US" sz="1600">
                  <a:solidFill>
                    <a:schemeClr val="bg1"/>
                  </a:solidFill>
                </a:endParaRPr>
              </a:p>
            </xdr:txBody>
          </xdr:sp>
        </xdr:grpSp>
        <xdr:sp macro="" textlink="">
          <xdr:nvSpPr>
            <xdr:cNvPr id="76" name="TextBox 75">
              <a:extLst>
                <a:ext uri="{FF2B5EF4-FFF2-40B4-BE49-F238E27FC236}">
                  <a16:creationId xmlns:a16="http://schemas.microsoft.com/office/drawing/2014/main" id="{3BF4E32E-E0B6-4DE0-85BA-BCA84DFAF8BE}"/>
                </a:ext>
              </a:extLst>
            </xdr:cNvPr>
            <xdr:cNvSpPr txBox="1"/>
          </xdr:nvSpPr>
          <xdr:spPr>
            <a:xfrm>
              <a:off x="133351" y="5076825"/>
              <a:ext cx="600074" cy="1876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75">
                  <a:solidFill>
                    <a:srgbClr val="EA375D"/>
                  </a:solidFill>
                </a:rPr>
                <a:t>•</a:t>
              </a:r>
            </a:p>
            <a:p>
              <a:r>
                <a:rPr lang="en-US" sz="1675">
                  <a:solidFill>
                    <a:srgbClr val="EA375D"/>
                  </a:solidFill>
                </a:rPr>
                <a:t>•</a:t>
              </a:r>
            </a:p>
            <a:p>
              <a:r>
                <a:rPr lang="en-US" sz="1675">
                  <a:solidFill>
                    <a:srgbClr val="EA375D"/>
                  </a:solidFill>
                  <a:effectLst/>
                  <a:latin typeface="+mn-lt"/>
                  <a:ea typeface="+mn-ea"/>
                  <a:cs typeface="+mn-cs"/>
                </a:rPr>
                <a:t>•</a:t>
              </a:r>
              <a:endParaRPr lang="en-US" sz="1675">
                <a:solidFill>
                  <a:srgbClr val="EA375D"/>
                </a:solidFill>
                <a:effectLst/>
              </a:endParaRPr>
            </a:p>
            <a:p>
              <a:r>
                <a:rPr lang="en-US" sz="1675">
                  <a:solidFill>
                    <a:srgbClr val="EA375D"/>
                  </a:solidFill>
                  <a:effectLst/>
                  <a:latin typeface="+mn-lt"/>
                  <a:ea typeface="+mn-ea"/>
                  <a:cs typeface="+mn-cs"/>
                </a:rPr>
                <a:t>•</a:t>
              </a:r>
              <a:endParaRPr lang="en-US" sz="1675">
                <a:solidFill>
                  <a:srgbClr val="EA375D"/>
                </a:solidFill>
                <a:effectLst/>
              </a:endParaRPr>
            </a:p>
            <a:p>
              <a:r>
                <a:rPr lang="en-US" sz="1675">
                  <a:solidFill>
                    <a:srgbClr val="EA375D"/>
                  </a:solidFill>
                  <a:effectLst/>
                  <a:latin typeface="+mn-lt"/>
                  <a:ea typeface="+mn-ea"/>
                  <a:cs typeface="+mn-cs"/>
                </a:rPr>
                <a:t>•</a:t>
              </a:r>
              <a:endParaRPr lang="en-US" sz="1675">
                <a:solidFill>
                  <a:srgbClr val="EA375D"/>
                </a:solidFill>
                <a:effectLst/>
              </a:endParaRPr>
            </a:p>
            <a:p>
              <a:r>
                <a:rPr lang="en-US" sz="1675">
                  <a:solidFill>
                    <a:srgbClr val="EA375D"/>
                  </a:solidFill>
                  <a:effectLst/>
                  <a:latin typeface="+mn-lt"/>
                  <a:ea typeface="+mn-ea"/>
                  <a:cs typeface="+mn-cs"/>
                </a:rPr>
                <a:t>•</a:t>
              </a:r>
              <a:endParaRPr lang="en-US" sz="1675">
                <a:solidFill>
                  <a:srgbClr val="EA375D"/>
                </a:solidFill>
                <a:effectLst/>
              </a:endParaRPr>
            </a:p>
            <a:p>
              <a:r>
                <a:rPr lang="en-US" sz="1675">
                  <a:solidFill>
                    <a:srgbClr val="EA375D"/>
                  </a:solidFill>
                  <a:effectLst/>
                  <a:latin typeface="+mn-lt"/>
                  <a:ea typeface="+mn-ea"/>
                  <a:cs typeface="+mn-cs"/>
                </a:rPr>
                <a:t>•</a:t>
              </a:r>
              <a:endParaRPr lang="en-US" sz="1675">
                <a:solidFill>
                  <a:srgbClr val="EA375D"/>
                </a:solidFill>
                <a:effectLst/>
              </a:endParaRPr>
            </a:p>
            <a:p>
              <a:r>
                <a:rPr lang="en-US" sz="1675">
                  <a:solidFill>
                    <a:srgbClr val="EA375D"/>
                  </a:solidFill>
                  <a:effectLst/>
                  <a:latin typeface="+mn-lt"/>
                  <a:ea typeface="+mn-ea"/>
                  <a:cs typeface="+mn-cs"/>
                </a:rPr>
                <a:t>•</a:t>
              </a:r>
              <a:endParaRPr lang="en-US" sz="1675">
                <a:solidFill>
                  <a:srgbClr val="EA375D"/>
                </a:solidFill>
                <a:effectLst/>
              </a:endParaRPr>
            </a:p>
            <a:p>
              <a:endParaRPr lang="en-US" sz="1675">
                <a:solidFill>
                  <a:srgbClr val="EA375D"/>
                </a:solidFill>
                <a:effectLst/>
              </a:endParaRPr>
            </a:p>
            <a:p>
              <a:endParaRPr lang="en-US" sz="1675">
                <a:solidFill>
                  <a:srgbClr val="EA375D"/>
                </a:solidFill>
              </a:endParaRPr>
            </a:p>
          </xdr:txBody>
        </xdr:sp>
      </xdr:grpSp>
      <xdr:grpSp>
        <xdr:nvGrpSpPr>
          <xdr:cNvPr id="164" name="Group 163">
            <a:extLst>
              <a:ext uri="{FF2B5EF4-FFF2-40B4-BE49-F238E27FC236}">
                <a16:creationId xmlns:a16="http://schemas.microsoft.com/office/drawing/2014/main" id="{84E118E1-A342-7C3D-7A42-2CF2583B9DEB}"/>
              </a:ext>
            </a:extLst>
          </xdr:cNvPr>
          <xdr:cNvGrpSpPr/>
        </xdr:nvGrpSpPr>
        <xdr:grpSpPr>
          <a:xfrm>
            <a:off x="16227916" y="984943"/>
            <a:ext cx="1243567" cy="6071508"/>
            <a:chOff x="11649075" y="761999"/>
            <a:chExt cx="1238124" cy="6067425"/>
          </a:xfrm>
        </xdr:grpSpPr>
        <xdr:grpSp>
          <xdr:nvGrpSpPr>
            <xdr:cNvPr id="162" name="Group 161">
              <a:extLst>
                <a:ext uri="{FF2B5EF4-FFF2-40B4-BE49-F238E27FC236}">
                  <a16:creationId xmlns:a16="http://schemas.microsoft.com/office/drawing/2014/main" id="{D29FBEC5-F0C7-7774-32CD-3B9556F7845B}"/>
                </a:ext>
              </a:extLst>
            </xdr:cNvPr>
            <xdr:cNvGrpSpPr/>
          </xdr:nvGrpSpPr>
          <xdr:grpSpPr>
            <a:xfrm>
              <a:off x="11649075" y="761999"/>
              <a:ext cx="1238124" cy="6019801"/>
              <a:chOff x="11649075" y="761999"/>
              <a:chExt cx="1238124" cy="6019801"/>
            </a:xfrm>
          </xdr:grpSpPr>
          <xdr:grpSp>
            <xdr:nvGrpSpPr>
              <xdr:cNvPr id="92" name="Group 91">
                <a:extLst>
                  <a:ext uri="{FF2B5EF4-FFF2-40B4-BE49-F238E27FC236}">
                    <a16:creationId xmlns:a16="http://schemas.microsoft.com/office/drawing/2014/main" id="{6C355E20-F853-FE9F-66C8-6F25282A43F6}"/>
                  </a:ext>
                </a:extLst>
              </xdr:cNvPr>
              <xdr:cNvGrpSpPr/>
            </xdr:nvGrpSpPr>
            <xdr:grpSpPr>
              <a:xfrm>
                <a:off x="11658603" y="761999"/>
                <a:ext cx="1228596" cy="3609977"/>
                <a:chOff x="11658600" y="761999"/>
                <a:chExt cx="1228725" cy="3609977"/>
              </a:xfrm>
            </xdr:grpSpPr>
            <xdr:grpSp>
              <xdr:nvGrpSpPr>
                <xdr:cNvPr id="90" name="Group 89">
                  <a:extLst>
                    <a:ext uri="{FF2B5EF4-FFF2-40B4-BE49-F238E27FC236}">
                      <a16:creationId xmlns:a16="http://schemas.microsoft.com/office/drawing/2014/main" id="{267BED5D-AEAF-1D43-7995-39347F7CD70D}"/>
                    </a:ext>
                  </a:extLst>
                </xdr:cNvPr>
                <xdr:cNvGrpSpPr/>
              </xdr:nvGrpSpPr>
              <xdr:grpSpPr>
                <a:xfrm>
                  <a:off x="11658600" y="781050"/>
                  <a:ext cx="1228725" cy="3590926"/>
                  <a:chOff x="11658600" y="781050"/>
                  <a:chExt cx="1228725" cy="3590926"/>
                </a:xfrm>
              </xdr:grpSpPr>
              <xdr:grpSp>
                <xdr:nvGrpSpPr>
                  <xdr:cNvPr id="88" name="Group 87">
                    <a:extLst>
                      <a:ext uri="{FF2B5EF4-FFF2-40B4-BE49-F238E27FC236}">
                        <a16:creationId xmlns:a16="http://schemas.microsoft.com/office/drawing/2014/main" id="{F817350D-6DAF-68C5-2B45-63220AE211BB}"/>
                      </a:ext>
                    </a:extLst>
                  </xdr:cNvPr>
                  <xdr:cNvGrpSpPr/>
                </xdr:nvGrpSpPr>
                <xdr:grpSpPr>
                  <a:xfrm>
                    <a:off x="11658600" y="781050"/>
                    <a:ext cx="1228725" cy="3571877"/>
                    <a:chOff x="12553950" y="1086589"/>
                    <a:chExt cx="1228725" cy="3589216"/>
                  </a:xfrm>
                </xdr:grpSpPr>
                <xdr:grpSp>
                  <xdr:nvGrpSpPr>
                    <xdr:cNvPr id="83" name="Group 82">
                      <a:extLst>
                        <a:ext uri="{FF2B5EF4-FFF2-40B4-BE49-F238E27FC236}">
                          <a16:creationId xmlns:a16="http://schemas.microsoft.com/office/drawing/2014/main" id="{60226CB6-45AE-F481-AA4D-59ECA7B6B168}"/>
                        </a:ext>
                      </a:extLst>
                    </xdr:cNvPr>
                    <xdr:cNvGrpSpPr/>
                  </xdr:nvGrpSpPr>
                  <xdr:grpSpPr>
                    <a:xfrm>
                      <a:off x="12553950" y="1086589"/>
                      <a:ext cx="1228725" cy="932895"/>
                      <a:chOff x="12487275" y="1704814"/>
                      <a:chExt cx="1228725" cy="811360"/>
                    </a:xfrm>
                  </xdr:grpSpPr>
                  <xdr:sp macro="" textlink="">
                    <xdr:nvSpPr>
                      <xdr:cNvPr id="81" name="Rectangle: Rounded Corners 80">
                        <a:extLst>
                          <a:ext uri="{FF2B5EF4-FFF2-40B4-BE49-F238E27FC236}">
                            <a16:creationId xmlns:a16="http://schemas.microsoft.com/office/drawing/2014/main" id="{CB652F8B-32B4-0FF0-E0E4-B02CAD20C6B3}"/>
                          </a:ext>
                        </a:extLst>
                      </xdr:cNvPr>
                      <xdr:cNvSpPr/>
                    </xdr:nvSpPr>
                    <xdr:spPr>
                      <a:xfrm>
                        <a:off x="12706349" y="1704814"/>
                        <a:ext cx="781051" cy="799137"/>
                      </a:xfrm>
                      <a:prstGeom prst="roundRect">
                        <a:avLst>
                          <a:gd name="adj" fmla="val 21309"/>
                        </a:avLst>
                      </a:prstGeom>
                      <a:solidFill>
                        <a:srgbClr val="1D1D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rgbClr val="FFC000"/>
                          </a:solidFill>
                        </a:endParaRPr>
                      </a:p>
                    </xdr:txBody>
                  </xdr:sp>
                  <xdr:sp macro="" textlink="">
                    <xdr:nvSpPr>
                      <xdr:cNvPr id="78" name="TextBox 77">
                        <a:extLst>
                          <a:ext uri="{FF2B5EF4-FFF2-40B4-BE49-F238E27FC236}">
                            <a16:creationId xmlns:a16="http://schemas.microsoft.com/office/drawing/2014/main" id="{C60F0B22-0B5E-4EB5-8E47-5B688AC8FF1B}"/>
                          </a:ext>
                        </a:extLst>
                      </xdr:cNvPr>
                      <xdr:cNvSpPr txBox="1"/>
                    </xdr:nvSpPr>
                    <xdr:spPr>
                      <a:xfrm>
                        <a:off x="12487275" y="2020874"/>
                        <a:ext cx="122872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Average</a:t>
                        </a:r>
                        <a:endParaRPr lang="en-US" sz="1400" baseline="0">
                          <a:solidFill>
                            <a:schemeClr val="bg1"/>
                          </a:solidFill>
                        </a:endParaRPr>
                      </a:p>
                      <a:p>
                        <a:pPr algn="ctr"/>
                        <a:r>
                          <a:rPr lang="en-US" sz="800" baseline="0">
                            <a:solidFill>
                              <a:schemeClr val="bg1"/>
                            </a:solidFill>
                          </a:rPr>
                          <a:t>Monthly Income</a:t>
                        </a:r>
                        <a:endParaRPr lang="en-US" sz="800">
                          <a:solidFill>
                            <a:schemeClr val="bg1"/>
                          </a:solidFill>
                        </a:endParaRPr>
                      </a:p>
                    </xdr:txBody>
                  </xdr:sp>
                  <xdr:sp macro="" textlink="'Pivot Tables'!AA5">
                    <xdr:nvSpPr>
                      <xdr:cNvPr id="82" name="TextBox 81">
                        <a:extLst>
                          <a:ext uri="{FF2B5EF4-FFF2-40B4-BE49-F238E27FC236}">
                            <a16:creationId xmlns:a16="http://schemas.microsoft.com/office/drawing/2014/main" id="{2AA87417-F593-458E-BEDE-B08C70D7A81E}"/>
                          </a:ext>
                        </a:extLst>
                      </xdr:cNvPr>
                      <xdr:cNvSpPr txBox="1"/>
                    </xdr:nvSpPr>
                    <xdr:spPr>
                      <a:xfrm>
                        <a:off x="12487275" y="1877052"/>
                        <a:ext cx="1171575" cy="23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35F685-E4E5-44F9-88E6-EC65FD5FEE49}" type="TxLink">
                          <a:rPr lang="en-US" sz="1800" b="0" i="0" u="none" strike="noStrike">
                            <a:solidFill>
                              <a:schemeClr val="bg1"/>
                            </a:solidFill>
                            <a:latin typeface="Calibri"/>
                            <a:cs typeface="Calibri"/>
                          </a:rPr>
                          <a:pPr algn="ctr"/>
                          <a:t> 68,468 </a:t>
                        </a:fld>
                        <a:endParaRPr lang="en-US" sz="3600">
                          <a:solidFill>
                            <a:schemeClr val="bg1"/>
                          </a:solidFill>
                        </a:endParaRPr>
                      </a:p>
                    </xdr:txBody>
                  </xdr:sp>
                </xdr:grpSp>
                <xdr:sp macro="" textlink="">
                  <xdr:nvSpPr>
                    <xdr:cNvPr id="84" name="Rectangle: Rounded Corners 83">
                      <a:extLst>
                        <a:ext uri="{FF2B5EF4-FFF2-40B4-BE49-F238E27FC236}">
                          <a16:creationId xmlns:a16="http://schemas.microsoft.com/office/drawing/2014/main" id="{79454B77-17F8-4D71-BDE2-8087CDAE5FB7}"/>
                        </a:ext>
                      </a:extLst>
                    </xdr:cNvPr>
                    <xdr:cNvSpPr/>
                  </xdr:nvSpPr>
                  <xdr:spPr>
                    <a:xfrm>
                      <a:off x="12773025" y="2152650"/>
                      <a:ext cx="781051" cy="2523155"/>
                    </a:xfrm>
                    <a:prstGeom prst="roundRect">
                      <a:avLst>
                        <a:gd name="adj" fmla="val 22528"/>
                      </a:avLst>
                    </a:prstGeom>
                    <a:solidFill>
                      <a:srgbClr val="1D1D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solidFill>
                          <a:srgbClr val="FFC000"/>
                        </a:solidFill>
                      </a:endParaRPr>
                    </a:p>
                  </xdr:txBody>
                </xdr:sp>
                <xdr:sp macro="" textlink="'Pivot Tables'!AA5">
                  <xdr:nvSpPr>
                    <xdr:cNvPr id="86" name="TextBox 85">
                      <a:extLst>
                        <a:ext uri="{FF2B5EF4-FFF2-40B4-BE49-F238E27FC236}">
                          <a16:creationId xmlns:a16="http://schemas.microsoft.com/office/drawing/2014/main" id="{2D13ECFE-30C3-47A2-A60F-7C6627723A0B}"/>
                        </a:ext>
                      </a:extLst>
                    </xdr:cNvPr>
                    <xdr:cNvSpPr txBox="1"/>
                  </xdr:nvSpPr>
                  <xdr:spPr>
                    <a:xfrm>
                      <a:off x="12715876" y="2076449"/>
                      <a:ext cx="895350" cy="68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bg1"/>
                          </a:solidFill>
                          <a:latin typeface="Calibri"/>
                          <a:cs typeface="Calibri"/>
                        </a:rPr>
                        <a:t>Operating</a:t>
                      </a:r>
                      <a:endParaRPr lang="en-US" sz="1800" b="0" i="0" u="none" strike="noStrike">
                        <a:solidFill>
                          <a:schemeClr val="bg1"/>
                        </a:solidFill>
                        <a:latin typeface="Calibri"/>
                        <a:cs typeface="Calibri"/>
                      </a:endParaRPr>
                    </a:p>
                    <a:p>
                      <a:pPr algn="ctr"/>
                      <a:r>
                        <a:rPr lang="en-US" sz="1600" b="0" i="0" u="none" strike="noStrike">
                          <a:solidFill>
                            <a:schemeClr val="bg1"/>
                          </a:solidFill>
                          <a:latin typeface="Calibri"/>
                          <a:cs typeface="Calibri"/>
                        </a:rPr>
                        <a:t>Profits</a:t>
                      </a:r>
                      <a:endParaRPr lang="en-US" sz="3600">
                        <a:solidFill>
                          <a:schemeClr val="bg1"/>
                        </a:solidFill>
                      </a:endParaRPr>
                    </a:p>
                  </xdr:txBody>
                </xdr:sp>
                <xdr:graphicFrame macro="">
                  <xdr:nvGraphicFramePr>
                    <xdr:cNvPr id="87" name="Chart 86">
                      <a:extLst>
                        <a:ext uri="{FF2B5EF4-FFF2-40B4-BE49-F238E27FC236}">
                          <a16:creationId xmlns:a16="http://schemas.microsoft.com/office/drawing/2014/main" id="{57112B3E-0665-4B32-9392-DAC8586AA5A7}"/>
                        </a:ext>
                      </a:extLst>
                    </xdr:cNvPr>
                    <xdr:cNvGraphicFramePr>
                      <a:graphicFrameLocks/>
                    </xdr:cNvGraphicFramePr>
                  </xdr:nvGraphicFramePr>
                  <xdr:xfrm>
                    <a:off x="12751573" y="2502976"/>
                    <a:ext cx="946080" cy="1924051"/>
                  </xdr:xfrm>
                  <a:graphic>
                    <a:graphicData uri="http://schemas.openxmlformats.org/drawingml/2006/chart">
                      <c:chart xmlns:c="http://schemas.openxmlformats.org/drawingml/2006/chart" xmlns:r="http://schemas.openxmlformats.org/officeDocument/2006/relationships" r:id="rId11"/>
                    </a:graphicData>
                  </a:graphic>
                </xdr:graphicFrame>
              </xdr:grpSp>
              <xdr:sp macro="" textlink="'Pivot Tables'!AG5">
                <xdr:nvSpPr>
                  <xdr:cNvPr id="89" name="TextBox 88">
                    <a:extLst>
                      <a:ext uri="{FF2B5EF4-FFF2-40B4-BE49-F238E27FC236}">
                        <a16:creationId xmlns:a16="http://schemas.microsoft.com/office/drawing/2014/main" id="{2BD4EECF-B417-4252-8DD8-4099D2F8F392}"/>
                      </a:ext>
                    </a:extLst>
                  </xdr:cNvPr>
                  <xdr:cNvSpPr txBox="1"/>
                </xdr:nvSpPr>
                <xdr:spPr>
                  <a:xfrm>
                    <a:off x="11782425" y="3895726"/>
                    <a:ext cx="8953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11419B-0599-445B-BE14-C02CA7FB6CE4}" type="TxLink">
                      <a:rPr lang="en-US" sz="1400" b="0" i="0" u="none" strike="noStrike">
                        <a:solidFill>
                          <a:schemeClr val="bg1"/>
                        </a:solidFill>
                        <a:latin typeface="Calibri"/>
                        <a:cs typeface="Calibri"/>
                      </a:rPr>
                      <a:pPr algn="ctr"/>
                      <a:t> 164,322 </a:t>
                    </a:fld>
                    <a:endParaRPr lang="en-US" sz="4400" b="0">
                      <a:solidFill>
                        <a:schemeClr val="bg1"/>
                      </a:solidFill>
                    </a:endParaRPr>
                  </a:p>
                </xdr:txBody>
              </xdr:sp>
            </xdr:grpSp>
            <xdr:sp macro="" textlink="">
              <xdr:nvSpPr>
                <xdr:cNvPr id="91" name="TextBox 90">
                  <a:extLst>
                    <a:ext uri="{FF2B5EF4-FFF2-40B4-BE49-F238E27FC236}">
                      <a16:creationId xmlns:a16="http://schemas.microsoft.com/office/drawing/2014/main" id="{9F75B2E6-E7EF-4164-AAAF-E380E5395E80}"/>
                    </a:ext>
                  </a:extLst>
                </xdr:cNvPr>
                <xdr:cNvSpPr txBox="1"/>
              </xdr:nvSpPr>
              <xdr:spPr>
                <a:xfrm>
                  <a:off x="11896726" y="761999"/>
                  <a:ext cx="276225" cy="309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rgbClr val="FFC000"/>
                      </a:solidFill>
                      <a:effectLst/>
                      <a:latin typeface="+mn-lt"/>
                      <a:ea typeface="+mn-ea"/>
                      <a:cs typeface="+mn-cs"/>
                    </a:rPr>
                    <a:t>x̄</a:t>
                  </a:r>
                  <a:endParaRPr lang="en-US" sz="1800" b="1">
                    <a:solidFill>
                      <a:srgbClr val="FFC000"/>
                    </a:solidFill>
                    <a:effectLst/>
                  </a:endParaRPr>
                </a:p>
              </xdr:txBody>
            </xdr:sp>
          </xdr:grpSp>
          <xdr:grpSp>
            <xdr:nvGrpSpPr>
              <xdr:cNvPr id="111" name="Group 110">
                <a:extLst>
                  <a:ext uri="{FF2B5EF4-FFF2-40B4-BE49-F238E27FC236}">
                    <a16:creationId xmlns:a16="http://schemas.microsoft.com/office/drawing/2014/main" id="{3B73B3FB-F32F-6667-AC26-66B0D93D2919}"/>
                  </a:ext>
                </a:extLst>
              </xdr:cNvPr>
              <xdr:cNvGrpSpPr/>
            </xdr:nvGrpSpPr>
            <xdr:grpSpPr>
              <a:xfrm>
                <a:off x="11649075" y="4419600"/>
                <a:ext cx="1162050" cy="2362200"/>
                <a:chOff x="11729508" y="4420658"/>
                <a:chExt cx="1170517" cy="2362200"/>
              </a:xfrm>
            </xdr:grpSpPr>
            <xdr:sp macro="" textlink="">
              <xdr:nvSpPr>
                <xdr:cNvPr id="94" name="Rectangle: Rounded Corners 93">
                  <a:extLst>
                    <a:ext uri="{FF2B5EF4-FFF2-40B4-BE49-F238E27FC236}">
                      <a16:creationId xmlns:a16="http://schemas.microsoft.com/office/drawing/2014/main" id="{53CB71E4-A954-45BD-8C00-934C1F1174BE}"/>
                    </a:ext>
                  </a:extLst>
                </xdr:cNvPr>
                <xdr:cNvSpPr/>
              </xdr:nvSpPr>
              <xdr:spPr>
                <a:xfrm>
                  <a:off x="11920008" y="4477808"/>
                  <a:ext cx="785285" cy="2305050"/>
                </a:xfrm>
                <a:prstGeom prst="roundRect">
                  <a:avLst>
                    <a:gd name="adj" fmla="val 22528"/>
                  </a:avLst>
                </a:prstGeom>
                <a:solidFill>
                  <a:srgbClr val="1D1D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solidFill>
                      <a:srgbClr val="FFC000"/>
                    </a:solidFill>
                  </a:endParaRPr>
                </a:p>
              </xdr:txBody>
            </xdr:sp>
            <xdr:graphicFrame macro="">
              <xdr:nvGraphicFramePr>
                <xdr:cNvPr id="93" name="Chart 92">
                  <a:extLst>
                    <a:ext uri="{FF2B5EF4-FFF2-40B4-BE49-F238E27FC236}">
                      <a16:creationId xmlns:a16="http://schemas.microsoft.com/office/drawing/2014/main" id="{560F7E21-DCCB-4057-B9F4-9F46A781879A}"/>
                    </a:ext>
                  </a:extLst>
                </xdr:cNvPr>
                <xdr:cNvGraphicFramePr>
                  <a:graphicFrameLocks/>
                </xdr:cNvGraphicFramePr>
              </xdr:nvGraphicFramePr>
              <xdr:xfrm>
                <a:off x="11729508" y="5163609"/>
                <a:ext cx="1170517" cy="952499"/>
              </xdr:xfrm>
              <a:graphic>
                <a:graphicData uri="http://schemas.openxmlformats.org/drawingml/2006/chart">
                  <c:chart xmlns:c="http://schemas.openxmlformats.org/drawingml/2006/chart" xmlns:r="http://schemas.openxmlformats.org/officeDocument/2006/relationships" r:id="rId12"/>
                </a:graphicData>
              </a:graphic>
            </xdr:graphicFrame>
            <xdr:grpSp>
              <xdr:nvGrpSpPr>
                <xdr:cNvPr id="99" name="Group 98">
                  <a:extLst>
                    <a:ext uri="{FF2B5EF4-FFF2-40B4-BE49-F238E27FC236}">
                      <a16:creationId xmlns:a16="http://schemas.microsoft.com/office/drawing/2014/main" id="{336460C5-EB05-407B-82FC-347C5C04F2C4}"/>
                    </a:ext>
                  </a:extLst>
                </xdr:cNvPr>
                <xdr:cNvGrpSpPr/>
              </xdr:nvGrpSpPr>
              <xdr:grpSpPr>
                <a:xfrm>
                  <a:off x="11824758" y="4420658"/>
                  <a:ext cx="918634" cy="838200"/>
                  <a:chOff x="11744325" y="4419600"/>
                  <a:chExt cx="914400" cy="838200"/>
                </a:xfrm>
              </xdr:grpSpPr>
              <xdr:sp macro="" textlink="'Pivot Tables'!AN5">
                <xdr:nvSpPr>
                  <xdr:cNvPr id="95" name="TextBox 94">
                    <a:extLst>
                      <a:ext uri="{FF2B5EF4-FFF2-40B4-BE49-F238E27FC236}">
                        <a16:creationId xmlns:a16="http://schemas.microsoft.com/office/drawing/2014/main" id="{A52D0203-767B-40F0-8D37-30D510435527}"/>
                      </a:ext>
                    </a:extLst>
                  </xdr:cNvPr>
                  <xdr:cNvSpPr txBox="1"/>
                </xdr:nvSpPr>
                <xdr:spPr>
                  <a:xfrm>
                    <a:off x="11763375" y="4972050"/>
                    <a:ext cx="895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24AC4F-FC36-4709-9BE3-DF088E8C0B25}" type="TxLink">
                      <a:rPr lang="en-US" sz="1100" b="0" i="0" u="none" strike="noStrike">
                        <a:solidFill>
                          <a:schemeClr val="bg1"/>
                        </a:solidFill>
                        <a:latin typeface="Calibri"/>
                        <a:cs typeface="Calibri"/>
                      </a:rPr>
                      <a:pPr algn="ctr"/>
                      <a:t> 493,010 </a:t>
                    </a:fld>
                    <a:endParaRPr lang="en-US" sz="4400" b="1">
                      <a:solidFill>
                        <a:schemeClr val="bg1"/>
                      </a:solidFill>
                    </a:endParaRPr>
                  </a:p>
                </xdr:txBody>
              </xdr:sp>
              <xdr:sp macro="" textlink="'Pivot Tables'!AO5">
                <xdr:nvSpPr>
                  <xdr:cNvPr id="96" name="TextBox 95">
                    <a:extLst>
                      <a:ext uri="{FF2B5EF4-FFF2-40B4-BE49-F238E27FC236}">
                        <a16:creationId xmlns:a16="http://schemas.microsoft.com/office/drawing/2014/main" id="{DAB1C910-40F9-4D4A-88A7-A2FFDCC9676B}"/>
                      </a:ext>
                    </a:extLst>
                  </xdr:cNvPr>
                  <xdr:cNvSpPr txBox="1"/>
                </xdr:nvSpPr>
                <xdr:spPr>
                  <a:xfrm>
                    <a:off x="11925300" y="4781550"/>
                    <a:ext cx="590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D1B8E0-CE45-4599-89C7-164E64DF01C2}" type="TxLink">
                      <a:rPr lang="en-US" sz="1100" b="0" i="0" u="none" strike="noStrike">
                        <a:solidFill>
                          <a:schemeClr val="bg1"/>
                        </a:solidFill>
                        <a:latin typeface="Calibri"/>
                        <a:cs typeface="Calibri"/>
                      </a:rPr>
                      <a:pPr algn="ctr"/>
                      <a:t>60%</a:t>
                    </a:fld>
                    <a:endParaRPr lang="en-US" sz="4400" b="1">
                      <a:solidFill>
                        <a:schemeClr val="bg1"/>
                      </a:solidFill>
                    </a:endParaRPr>
                  </a:p>
                </xdr:txBody>
              </xdr:sp>
              <xdr:sp macro="" textlink="">
                <xdr:nvSpPr>
                  <xdr:cNvPr id="98" name="TextBox 97">
                    <a:extLst>
                      <a:ext uri="{FF2B5EF4-FFF2-40B4-BE49-F238E27FC236}">
                        <a16:creationId xmlns:a16="http://schemas.microsoft.com/office/drawing/2014/main" id="{5242170A-DE25-4FDC-8D45-57793436B525}"/>
                      </a:ext>
                    </a:extLst>
                  </xdr:cNvPr>
                  <xdr:cNvSpPr txBox="1"/>
                </xdr:nvSpPr>
                <xdr:spPr>
                  <a:xfrm>
                    <a:off x="11744325" y="4419600"/>
                    <a:ext cx="8953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bg1"/>
                        </a:solidFill>
                        <a:latin typeface="Calibri"/>
                        <a:cs typeface="Calibri"/>
                      </a:rPr>
                      <a:t> B2B </a:t>
                    </a:r>
                  </a:p>
                </xdr:txBody>
              </xdr:sp>
            </xdr:grpSp>
          </xdr:grpSp>
        </xdr:grpSp>
        <xdr:grpSp>
          <xdr:nvGrpSpPr>
            <xdr:cNvPr id="100" name="Group 99">
              <a:extLst>
                <a:ext uri="{FF2B5EF4-FFF2-40B4-BE49-F238E27FC236}">
                  <a16:creationId xmlns:a16="http://schemas.microsoft.com/office/drawing/2014/main" id="{4809579A-5FFB-46AD-BA58-11C03CFEF25E}"/>
                </a:ext>
              </a:extLst>
            </xdr:cNvPr>
            <xdr:cNvGrpSpPr/>
          </xdr:nvGrpSpPr>
          <xdr:grpSpPr>
            <a:xfrm>
              <a:off x="11753850" y="5981699"/>
              <a:ext cx="923925" cy="847725"/>
              <a:chOff x="11744325" y="4524375"/>
              <a:chExt cx="923925" cy="800100"/>
            </a:xfrm>
          </xdr:grpSpPr>
          <xdr:sp macro="" textlink="'Pivot Tables'!AN6">
            <xdr:nvSpPr>
              <xdr:cNvPr id="101" name="TextBox 100">
                <a:extLst>
                  <a:ext uri="{FF2B5EF4-FFF2-40B4-BE49-F238E27FC236}">
                    <a16:creationId xmlns:a16="http://schemas.microsoft.com/office/drawing/2014/main" id="{FC892244-EBBE-BB0E-776E-1AC6C757523B}"/>
                  </a:ext>
                </a:extLst>
              </xdr:cNvPr>
              <xdr:cNvSpPr txBox="1"/>
            </xdr:nvSpPr>
            <xdr:spPr>
              <a:xfrm>
                <a:off x="11772900" y="4524375"/>
                <a:ext cx="8953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4F12F5-1EEA-4A55-9465-57A4C7DF0451}" type="TxLink">
                  <a:rPr lang="en-US" sz="1100" b="0" i="0" u="none" strike="noStrike">
                    <a:solidFill>
                      <a:schemeClr val="bg1"/>
                    </a:solidFill>
                    <a:latin typeface="Calibri"/>
                    <a:cs typeface="Calibri"/>
                  </a:rPr>
                  <a:pPr algn="ctr"/>
                  <a:t> 328,602 </a:t>
                </a:fld>
                <a:endParaRPr lang="en-US" sz="4400" b="1">
                  <a:solidFill>
                    <a:schemeClr val="bg1"/>
                  </a:solidFill>
                </a:endParaRPr>
              </a:p>
            </xdr:txBody>
          </xdr:sp>
          <xdr:sp macro="" textlink="'Pivot Tables'!AO6">
            <xdr:nvSpPr>
              <xdr:cNvPr id="102" name="TextBox 101">
                <a:extLst>
                  <a:ext uri="{FF2B5EF4-FFF2-40B4-BE49-F238E27FC236}">
                    <a16:creationId xmlns:a16="http://schemas.microsoft.com/office/drawing/2014/main" id="{DAE1240D-594F-FD3D-0620-757E1CBC65D0}"/>
                  </a:ext>
                </a:extLst>
              </xdr:cNvPr>
              <xdr:cNvSpPr txBox="1"/>
            </xdr:nvSpPr>
            <xdr:spPr>
              <a:xfrm>
                <a:off x="11925300" y="4724400"/>
                <a:ext cx="590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DFBAF0-5105-4B6E-81AD-156104E8DCD9}" type="TxLink">
                  <a:rPr lang="en-US" sz="1100" b="0" i="0" u="none" strike="noStrike">
                    <a:solidFill>
                      <a:schemeClr val="bg1"/>
                    </a:solidFill>
                    <a:latin typeface="Calibri"/>
                    <a:cs typeface="Calibri"/>
                  </a:rPr>
                  <a:pPr algn="ctr"/>
                  <a:t>40%</a:t>
                </a:fld>
                <a:endParaRPr lang="en-US" sz="4400" b="1">
                  <a:solidFill>
                    <a:schemeClr val="bg1"/>
                  </a:solidFill>
                </a:endParaRPr>
              </a:p>
            </xdr:txBody>
          </xdr:sp>
          <xdr:sp macro="" textlink="">
            <xdr:nvSpPr>
              <xdr:cNvPr id="103" name="TextBox 102">
                <a:extLst>
                  <a:ext uri="{FF2B5EF4-FFF2-40B4-BE49-F238E27FC236}">
                    <a16:creationId xmlns:a16="http://schemas.microsoft.com/office/drawing/2014/main" id="{EAA5FC39-F6D3-6DC3-0B4D-3F164DAA6FC1}"/>
                  </a:ext>
                </a:extLst>
              </xdr:cNvPr>
              <xdr:cNvSpPr txBox="1"/>
            </xdr:nvSpPr>
            <xdr:spPr>
              <a:xfrm>
                <a:off x="11744325" y="4848225"/>
                <a:ext cx="8953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bg1"/>
                    </a:solidFill>
                    <a:latin typeface="Calibri"/>
                    <a:cs typeface="Calibri"/>
                  </a:rPr>
                  <a:t> B2C </a:t>
                </a:r>
              </a:p>
            </xdr:txBody>
          </xdr:sp>
        </xdr:grpSp>
      </xdr:grpSp>
      <xdr:cxnSp macro="">
        <xdr:nvCxnSpPr>
          <xdr:cNvPr id="113" name="Straight Connector 112">
            <a:extLst>
              <a:ext uri="{FF2B5EF4-FFF2-40B4-BE49-F238E27FC236}">
                <a16:creationId xmlns:a16="http://schemas.microsoft.com/office/drawing/2014/main" id="{05376CBE-F643-AEA2-6D5D-C18BEDC94778}"/>
              </a:ext>
            </a:extLst>
          </xdr:cNvPr>
          <xdr:cNvCxnSpPr/>
        </xdr:nvCxnSpPr>
        <xdr:spPr>
          <a:xfrm flipH="1">
            <a:off x="9797143" y="2486018"/>
            <a:ext cx="764721" cy="1238250"/>
          </a:xfrm>
          <a:prstGeom prst="line">
            <a:avLst/>
          </a:prstGeom>
          <a:ln w="15875">
            <a:gradFill>
              <a:gsLst>
                <a:gs pos="0">
                  <a:srgbClr val="100D83"/>
                </a:gs>
                <a:gs pos="67000">
                  <a:srgbClr val="C240DB"/>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a:extLst>
              <a:ext uri="{FF2B5EF4-FFF2-40B4-BE49-F238E27FC236}">
                <a16:creationId xmlns:a16="http://schemas.microsoft.com/office/drawing/2014/main" id="{B4A4F879-9B0B-45A4-A83D-ACF5E1A5150C}"/>
              </a:ext>
            </a:extLst>
          </xdr:cNvPr>
          <xdr:cNvCxnSpPr/>
        </xdr:nvCxnSpPr>
        <xdr:spPr>
          <a:xfrm flipH="1">
            <a:off x="10301968" y="4057643"/>
            <a:ext cx="900793" cy="247650"/>
          </a:xfrm>
          <a:prstGeom prst="line">
            <a:avLst/>
          </a:prstGeom>
          <a:ln w="15875">
            <a:gradFill>
              <a:gsLst>
                <a:gs pos="0">
                  <a:srgbClr val="100D83"/>
                </a:gs>
                <a:gs pos="67000">
                  <a:srgbClr val="C240DB"/>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a:extLst>
              <a:ext uri="{FF2B5EF4-FFF2-40B4-BE49-F238E27FC236}">
                <a16:creationId xmlns:a16="http://schemas.microsoft.com/office/drawing/2014/main" id="{7697F6DF-9765-4A71-9AA5-245E555779C2}"/>
              </a:ext>
            </a:extLst>
          </xdr:cNvPr>
          <xdr:cNvCxnSpPr/>
        </xdr:nvCxnSpPr>
        <xdr:spPr>
          <a:xfrm flipH="1" flipV="1">
            <a:off x="10263868" y="4886318"/>
            <a:ext cx="2087336" cy="1000125"/>
          </a:xfrm>
          <a:prstGeom prst="line">
            <a:avLst/>
          </a:prstGeom>
          <a:ln w="15875">
            <a:gradFill>
              <a:gsLst>
                <a:gs pos="0">
                  <a:srgbClr val="100D83"/>
                </a:gs>
                <a:gs pos="67000">
                  <a:srgbClr val="C240DB"/>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46" name="Straight Connector 145">
            <a:extLst>
              <a:ext uri="{FF2B5EF4-FFF2-40B4-BE49-F238E27FC236}">
                <a16:creationId xmlns:a16="http://schemas.microsoft.com/office/drawing/2014/main" id="{037EDC4D-B50C-4D89-AEC8-1729C415B15F}"/>
              </a:ext>
            </a:extLst>
          </xdr:cNvPr>
          <xdr:cNvCxnSpPr/>
        </xdr:nvCxnSpPr>
        <xdr:spPr>
          <a:xfrm flipH="1" flipV="1">
            <a:off x="9508671" y="5429243"/>
            <a:ext cx="142875" cy="819150"/>
          </a:xfrm>
          <a:prstGeom prst="line">
            <a:avLst/>
          </a:prstGeom>
          <a:ln w="15875">
            <a:gradFill>
              <a:gsLst>
                <a:gs pos="0">
                  <a:srgbClr val="100D83"/>
                </a:gs>
                <a:gs pos="67000">
                  <a:srgbClr val="C240DB"/>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63" name="Straight Connector 162">
            <a:extLst>
              <a:ext uri="{FF2B5EF4-FFF2-40B4-BE49-F238E27FC236}">
                <a16:creationId xmlns:a16="http://schemas.microsoft.com/office/drawing/2014/main" id="{6AE31DFE-5313-4C68-8137-4F7AAE7A72A9}"/>
              </a:ext>
            </a:extLst>
          </xdr:cNvPr>
          <xdr:cNvCxnSpPr/>
        </xdr:nvCxnSpPr>
        <xdr:spPr>
          <a:xfrm flipV="1">
            <a:off x="7230836" y="4933943"/>
            <a:ext cx="1408339" cy="419100"/>
          </a:xfrm>
          <a:prstGeom prst="line">
            <a:avLst/>
          </a:prstGeom>
          <a:ln w="15875">
            <a:gradFill>
              <a:gsLst>
                <a:gs pos="0">
                  <a:srgbClr val="100D83"/>
                </a:gs>
                <a:gs pos="67000">
                  <a:srgbClr val="C240DB"/>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66" name="Straight Connector 165">
            <a:extLst>
              <a:ext uri="{FF2B5EF4-FFF2-40B4-BE49-F238E27FC236}">
                <a16:creationId xmlns:a16="http://schemas.microsoft.com/office/drawing/2014/main" id="{832B98BA-A7B2-4D8E-B25A-8C73DAFBFF31}"/>
              </a:ext>
            </a:extLst>
          </xdr:cNvPr>
          <xdr:cNvCxnSpPr/>
        </xdr:nvCxnSpPr>
        <xdr:spPr>
          <a:xfrm>
            <a:off x="8064954" y="3105143"/>
            <a:ext cx="736146" cy="781050"/>
          </a:xfrm>
          <a:prstGeom prst="line">
            <a:avLst/>
          </a:prstGeom>
          <a:ln w="15875">
            <a:gradFill>
              <a:gsLst>
                <a:gs pos="0">
                  <a:srgbClr val="100D83"/>
                </a:gs>
                <a:gs pos="67000">
                  <a:srgbClr val="C240DB"/>
                </a:gs>
              </a:gsLst>
              <a:lin ang="5400000" scaled="1"/>
            </a:gradFill>
          </a:ln>
        </xdr:spPr>
        <xdr:style>
          <a:lnRef idx="1">
            <a:schemeClr val="accent1"/>
          </a:lnRef>
          <a:fillRef idx="0">
            <a:schemeClr val="accent1"/>
          </a:fillRef>
          <a:effectRef idx="0">
            <a:schemeClr val="accent1"/>
          </a:effectRef>
          <a:fontRef idx="minor">
            <a:schemeClr val="tx1"/>
          </a:fontRef>
        </xdr:style>
      </xdr:cxnSp>
      <xdr:grpSp>
        <xdr:nvGrpSpPr>
          <xdr:cNvPr id="177" name="Group 176">
            <a:extLst>
              <a:ext uri="{FF2B5EF4-FFF2-40B4-BE49-F238E27FC236}">
                <a16:creationId xmlns:a16="http://schemas.microsoft.com/office/drawing/2014/main" id="{5703C3D5-E6AF-69CB-3369-B4E80F6B661F}"/>
              </a:ext>
            </a:extLst>
          </xdr:cNvPr>
          <xdr:cNvGrpSpPr/>
        </xdr:nvGrpSpPr>
        <xdr:grpSpPr>
          <a:xfrm>
            <a:off x="12294054" y="2190744"/>
            <a:ext cx="612321" cy="790574"/>
            <a:chOff x="9801225" y="1371601"/>
            <a:chExt cx="609600" cy="790574"/>
          </a:xfrm>
        </xdr:grpSpPr>
        <xdr:cxnSp macro="">
          <xdr:nvCxnSpPr>
            <xdr:cNvPr id="21" name="Straight Connector 20">
              <a:extLst>
                <a:ext uri="{FF2B5EF4-FFF2-40B4-BE49-F238E27FC236}">
                  <a16:creationId xmlns:a16="http://schemas.microsoft.com/office/drawing/2014/main" id="{35230DC2-67D2-4F41-B1A7-BC0EE9433610}"/>
                </a:ext>
              </a:extLst>
            </xdr:cNvPr>
            <xdr:cNvCxnSpPr/>
          </xdr:nvCxnSpPr>
          <xdr:spPr>
            <a:xfrm>
              <a:off x="10029825" y="1676400"/>
              <a:ext cx="381000" cy="485775"/>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34" name="Circle: Hollow 33">
              <a:extLst>
                <a:ext uri="{FF2B5EF4-FFF2-40B4-BE49-F238E27FC236}">
                  <a16:creationId xmlns:a16="http://schemas.microsoft.com/office/drawing/2014/main" id="{44838FA2-9639-4C86-AC9E-CE137E2FA98F}"/>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sp macro="" textlink="'Pivot Tables'!G10">
        <xdr:nvSpPr>
          <xdr:cNvPr id="85" name="TextBox 84">
            <a:extLst>
              <a:ext uri="{FF2B5EF4-FFF2-40B4-BE49-F238E27FC236}">
                <a16:creationId xmlns:a16="http://schemas.microsoft.com/office/drawing/2014/main" id="{991EB4F0-965C-43D3-9556-DB01C3D9CA6E}"/>
              </a:ext>
            </a:extLst>
          </xdr:cNvPr>
          <xdr:cNvSpPr txBox="1"/>
        </xdr:nvSpPr>
        <xdr:spPr>
          <a:xfrm>
            <a:off x="10387694" y="2209794"/>
            <a:ext cx="662667"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4EA6520-C045-4961-B1A9-1ECBDE3C00A6}" type="TxLink">
              <a:rPr lang="en-US" sz="800" b="1" i="0" u="none" strike="noStrike" baseline="0">
                <a:solidFill>
                  <a:schemeClr val="bg1"/>
                </a:solidFill>
                <a:latin typeface="Calibri"/>
                <a:cs typeface="Calibri"/>
              </a:rPr>
              <a:pPr algn="l"/>
              <a:t>Asset sale</a:t>
            </a:fld>
            <a:endParaRPr lang="en-US" sz="800" b="1" i="0" u="none" strike="noStrike" baseline="0">
              <a:solidFill>
                <a:schemeClr val="bg1"/>
              </a:solidFill>
              <a:latin typeface="Calibri"/>
              <a:cs typeface="Calibri"/>
            </a:endParaRPr>
          </a:p>
        </xdr:txBody>
      </xdr:sp>
      <xdr:sp macro="" textlink="'Pivot Tables'!G8">
        <xdr:nvSpPr>
          <xdr:cNvPr id="97" name="TextBox 96">
            <a:extLst>
              <a:ext uri="{FF2B5EF4-FFF2-40B4-BE49-F238E27FC236}">
                <a16:creationId xmlns:a16="http://schemas.microsoft.com/office/drawing/2014/main" id="{D6D25E1C-844B-49A5-B3DF-9BA224D49836}"/>
              </a:ext>
            </a:extLst>
          </xdr:cNvPr>
          <xdr:cNvSpPr txBox="1"/>
        </xdr:nvSpPr>
        <xdr:spPr>
          <a:xfrm>
            <a:off x="7519308" y="2790819"/>
            <a:ext cx="755196"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E5FE9CA-EF57-438D-B04A-56A3E51D213D}" type="TxLink">
              <a:rPr lang="en-US" sz="800" b="1" i="0" u="none" strike="noStrike" baseline="0">
                <a:solidFill>
                  <a:schemeClr val="bg1"/>
                </a:solidFill>
                <a:latin typeface="Calibri"/>
                <a:ea typeface="+mn-ea"/>
                <a:cs typeface="Calibri"/>
              </a:rPr>
              <a:pPr marL="0" indent="0" algn="l"/>
              <a:t>Licensing</a:t>
            </a:fld>
            <a:endParaRPr lang="en-US" sz="800" b="1" i="0" u="none" strike="noStrike" baseline="0">
              <a:solidFill>
                <a:schemeClr val="bg1"/>
              </a:solidFill>
              <a:latin typeface="Calibri"/>
              <a:ea typeface="+mn-ea"/>
              <a:cs typeface="Calibri"/>
            </a:endParaRPr>
          </a:p>
        </xdr:txBody>
      </xdr:sp>
      <xdr:sp macro="" textlink="'Pivot Tables'!G5">
        <xdr:nvSpPr>
          <xdr:cNvPr id="105" name="TextBox 104">
            <a:extLst>
              <a:ext uri="{FF2B5EF4-FFF2-40B4-BE49-F238E27FC236}">
                <a16:creationId xmlns:a16="http://schemas.microsoft.com/office/drawing/2014/main" id="{CC3D65DF-C2C8-4344-B665-C0EDB99304BC}"/>
              </a:ext>
            </a:extLst>
          </xdr:cNvPr>
          <xdr:cNvSpPr txBox="1"/>
        </xdr:nvSpPr>
        <xdr:spPr>
          <a:xfrm>
            <a:off x="6513740" y="5495919"/>
            <a:ext cx="755196"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03C8DE9-82C9-4216-AB33-519CEB7B405E}" type="TxLink">
              <a:rPr lang="en-US" sz="800" b="1" i="0" u="none" strike="noStrike" baseline="0">
                <a:solidFill>
                  <a:schemeClr val="bg1"/>
                </a:solidFill>
                <a:latin typeface="Calibri"/>
                <a:ea typeface="+mn-ea"/>
                <a:cs typeface="Calibri"/>
              </a:rPr>
              <a:pPr marL="0" indent="0" algn="l"/>
              <a:t>Usage fees</a:t>
            </a:fld>
            <a:endParaRPr lang="en-US" sz="800" b="1" i="0" u="none" strike="noStrike" baseline="0">
              <a:solidFill>
                <a:schemeClr val="bg1"/>
              </a:solidFill>
              <a:latin typeface="Calibri"/>
              <a:ea typeface="+mn-ea"/>
              <a:cs typeface="Calibri"/>
            </a:endParaRPr>
          </a:p>
        </xdr:txBody>
      </xdr:sp>
      <xdr:sp macro="" textlink="'Pivot Tables'!G7">
        <xdr:nvSpPr>
          <xdr:cNvPr id="109" name="TextBox 108">
            <a:extLst>
              <a:ext uri="{FF2B5EF4-FFF2-40B4-BE49-F238E27FC236}">
                <a16:creationId xmlns:a16="http://schemas.microsoft.com/office/drawing/2014/main" id="{FC1EBAEE-6067-4D5E-94A9-C422205757A0}"/>
              </a:ext>
            </a:extLst>
          </xdr:cNvPr>
          <xdr:cNvSpPr txBox="1"/>
        </xdr:nvSpPr>
        <xdr:spPr>
          <a:xfrm>
            <a:off x="9470572" y="6515094"/>
            <a:ext cx="755196"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B044D0D-94D2-426C-BC39-1017FE9A0CDD}" type="TxLink">
              <a:rPr lang="en-US" sz="800" b="1" i="0" u="none" strike="noStrike" baseline="0">
                <a:solidFill>
                  <a:schemeClr val="bg1"/>
                </a:solidFill>
                <a:latin typeface="Calibri"/>
                <a:ea typeface="+mn-ea"/>
                <a:cs typeface="Calibri"/>
              </a:rPr>
              <a:pPr marL="0" indent="0" algn="l"/>
              <a:t>Renting</a:t>
            </a:fld>
            <a:endParaRPr lang="en-US" sz="800" b="1" i="0" u="none" strike="noStrike" baseline="0">
              <a:solidFill>
                <a:schemeClr val="bg1"/>
              </a:solidFill>
              <a:latin typeface="Calibri"/>
              <a:ea typeface="+mn-ea"/>
              <a:cs typeface="Calibri"/>
            </a:endParaRPr>
          </a:p>
        </xdr:txBody>
      </xdr:sp>
      <xdr:sp macro="" textlink="'Pivot Tables'!G6">
        <xdr:nvSpPr>
          <xdr:cNvPr id="112" name="TextBox 111">
            <a:extLst>
              <a:ext uri="{FF2B5EF4-FFF2-40B4-BE49-F238E27FC236}">
                <a16:creationId xmlns:a16="http://schemas.microsoft.com/office/drawing/2014/main" id="{6F4ECF22-796A-4509-8216-FFCDCC7F2C6F}"/>
              </a:ext>
            </a:extLst>
          </xdr:cNvPr>
          <xdr:cNvSpPr txBox="1"/>
        </xdr:nvSpPr>
        <xdr:spPr>
          <a:xfrm>
            <a:off x="12284530" y="6010269"/>
            <a:ext cx="755195"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9B3F3E0-1A06-4E8B-9906-0781DED6E5B7}" type="TxLink">
              <a:rPr lang="en-US" sz="800" b="1" i="0" u="none" strike="noStrike" baseline="0">
                <a:solidFill>
                  <a:schemeClr val="bg1"/>
                </a:solidFill>
                <a:latin typeface="Calibri"/>
                <a:ea typeface="+mn-ea"/>
                <a:cs typeface="Calibri"/>
              </a:rPr>
              <a:pPr marL="0" indent="0" algn="l"/>
              <a:t>Subscription</a:t>
            </a:fld>
            <a:endParaRPr lang="en-US" sz="800" b="1" i="0" u="none" strike="noStrike" baseline="0">
              <a:solidFill>
                <a:schemeClr val="bg1"/>
              </a:solidFill>
              <a:latin typeface="Calibri"/>
              <a:ea typeface="+mn-ea"/>
              <a:cs typeface="Calibri"/>
            </a:endParaRPr>
          </a:p>
        </xdr:txBody>
      </xdr:sp>
      <xdr:sp macro="" textlink="'Pivot Tables'!G9">
        <xdr:nvSpPr>
          <xdr:cNvPr id="114" name="TextBox 113">
            <a:extLst>
              <a:ext uri="{FF2B5EF4-FFF2-40B4-BE49-F238E27FC236}">
                <a16:creationId xmlns:a16="http://schemas.microsoft.com/office/drawing/2014/main" id="{A2451C1B-47BF-4D68-8CB2-26B11D2998D3}"/>
              </a:ext>
            </a:extLst>
          </xdr:cNvPr>
          <xdr:cNvSpPr txBox="1"/>
        </xdr:nvSpPr>
        <xdr:spPr>
          <a:xfrm>
            <a:off x="11345637" y="3914769"/>
            <a:ext cx="755195"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0F12020-1FBF-45A0-8EA9-2629F44FF68B}" type="TxLink">
              <a:rPr lang="en-US" sz="800" b="1" i="0" u="none" strike="noStrike" baseline="0">
                <a:solidFill>
                  <a:schemeClr val="bg1"/>
                </a:solidFill>
                <a:latin typeface="Calibri"/>
                <a:ea typeface="+mn-ea"/>
                <a:cs typeface="Calibri"/>
              </a:rPr>
              <a:pPr marL="0" indent="0" algn="l"/>
              <a:t>Advertising</a:t>
            </a:fld>
            <a:endParaRPr lang="en-US" sz="800" b="1" i="0" u="none" strike="noStrike" baseline="0">
              <a:solidFill>
                <a:schemeClr val="bg1"/>
              </a:solidFill>
              <a:latin typeface="Calibri"/>
              <a:ea typeface="+mn-ea"/>
              <a:cs typeface="Calibri"/>
            </a:endParaRPr>
          </a:p>
        </xdr:txBody>
      </xdr:sp>
      <xdr:grpSp>
        <xdr:nvGrpSpPr>
          <xdr:cNvPr id="116" name="Group 115">
            <a:extLst>
              <a:ext uri="{FF2B5EF4-FFF2-40B4-BE49-F238E27FC236}">
                <a16:creationId xmlns:a16="http://schemas.microsoft.com/office/drawing/2014/main" id="{16B2CD45-ED11-13A0-2857-0D9475E052B6}"/>
              </a:ext>
            </a:extLst>
          </xdr:cNvPr>
          <xdr:cNvGrpSpPr/>
        </xdr:nvGrpSpPr>
        <xdr:grpSpPr>
          <a:xfrm>
            <a:off x="12005582" y="2981318"/>
            <a:ext cx="1319892" cy="647700"/>
            <a:chOff x="9515475" y="2133600"/>
            <a:chExt cx="1314449" cy="647700"/>
          </a:xfrm>
        </xdr:grpSpPr>
        <xdr:cxnSp macro="">
          <xdr:nvCxnSpPr>
            <xdr:cNvPr id="17" name="Straight Connector 16">
              <a:extLst>
                <a:ext uri="{FF2B5EF4-FFF2-40B4-BE49-F238E27FC236}">
                  <a16:creationId xmlns:a16="http://schemas.microsoft.com/office/drawing/2014/main" id="{9F173777-DAD2-4765-8EB1-3EDEBB651B87}"/>
                </a:ext>
              </a:extLst>
            </xdr:cNvPr>
            <xdr:cNvCxnSpPr/>
          </xdr:nvCxnSpPr>
          <xdr:spPr>
            <a:xfrm flipH="1">
              <a:off x="9515475" y="2457450"/>
              <a:ext cx="838200" cy="323850"/>
            </a:xfrm>
            <a:prstGeom prst="line">
              <a:avLst/>
            </a:prstGeom>
            <a:ln w="15875">
              <a:gradFill>
                <a:gsLst>
                  <a:gs pos="0">
                    <a:srgbClr val="9BF8F2"/>
                  </a:gs>
                  <a:gs pos="7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20" name="Circle: Hollow 19">
              <a:extLst>
                <a:ext uri="{FF2B5EF4-FFF2-40B4-BE49-F238E27FC236}">
                  <a16:creationId xmlns:a16="http://schemas.microsoft.com/office/drawing/2014/main" id="{1CA2F367-9427-E6D6-C53D-ADFC039DBDDC}"/>
                </a:ext>
              </a:extLst>
            </xdr:cNvPr>
            <xdr:cNvSpPr/>
          </xdr:nvSpPr>
          <xdr:spPr>
            <a:xfrm>
              <a:off x="10325099" y="2133600"/>
              <a:ext cx="504825" cy="466725"/>
            </a:xfrm>
            <a:prstGeom prst="donut">
              <a:avLst>
                <a:gd name="adj" fmla="val 833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Pivot Tables'!AX20">
          <xdr:nvSpPr>
            <xdr:cNvPr id="115" name="TextBox 114">
              <a:extLst>
                <a:ext uri="{FF2B5EF4-FFF2-40B4-BE49-F238E27FC236}">
                  <a16:creationId xmlns:a16="http://schemas.microsoft.com/office/drawing/2014/main" id="{F0DED989-A5DA-4F73-84D1-9B18D09129A7}"/>
                </a:ext>
              </a:extLst>
            </xdr:cNvPr>
            <xdr:cNvSpPr txBox="1"/>
          </xdr:nvSpPr>
          <xdr:spPr>
            <a:xfrm>
              <a:off x="10353676" y="2190751"/>
              <a:ext cx="466724"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87BC22A-4CD9-40F8-9415-DDD2CE99F30A}" type="TxLink">
                <a:rPr lang="en-US" sz="1100" b="0" i="0" u="none" strike="noStrike" baseline="0">
                  <a:solidFill>
                    <a:schemeClr val="bg1"/>
                  </a:solidFill>
                  <a:latin typeface="Calibri"/>
                  <a:ea typeface="+mn-ea"/>
                  <a:cs typeface="Calibri"/>
                </a:rPr>
                <a:pPr marL="0" indent="0" algn="l"/>
                <a:t>27%</a:t>
              </a:fld>
              <a:endParaRPr lang="en-US" sz="800" b="1" i="0" u="none" strike="noStrike" baseline="0">
                <a:solidFill>
                  <a:schemeClr val="bg1"/>
                </a:solidFill>
                <a:latin typeface="Calibri"/>
                <a:ea typeface="+mn-ea"/>
                <a:cs typeface="Calibri"/>
              </a:endParaRPr>
            </a:p>
          </xdr:txBody>
        </xdr:sp>
      </xdr:grpSp>
      <xdr:grpSp>
        <xdr:nvGrpSpPr>
          <xdr:cNvPr id="117" name="Group 116">
            <a:extLst>
              <a:ext uri="{FF2B5EF4-FFF2-40B4-BE49-F238E27FC236}">
                <a16:creationId xmlns:a16="http://schemas.microsoft.com/office/drawing/2014/main" id="{EB1A87C4-EFFA-47E3-8624-CDB367A3A61D}"/>
              </a:ext>
            </a:extLst>
          </xdr:cNvPr>
          <xdr:cNvGrpSpPr/>
        </xdr:nvGrpSpPr>
        <xdr:grpSpPr>
          <a:xfrm>
            <a:off x="13049250" y="5943593"/>
            <a:ext cx="1148442" cy="466725"/>
            <a:chOff x="9686925" y="2133600"/>
            <a:chExt cx="1142999" cy="466725"/>
          </a:xfrm>
        </xdr:grpSpPr>
        <xdr:cxnSp macro="">
          <xdr:nvCxnSpPr>
            <xdr:cNvPr id="118" name="Straight Connector 117">
              <a:extLst>
                <a:ext uri="{FF2B5EF4-FFF2-40B4-BE49-F238E27FC236}">
                  <a16:creationId xmlns:a16="http://schemas.microsoft.com/office/drawing/2014/main" id="{9C68807F-BF75-FE2E-6D07-DF9267537CB1}"/>
                </a:ext>
              </a:extLst>
            </xdr:cNvPr>
            <xdr:cNvCxnSpPr/>
          </xdr:nvCxnSpPr>
          <xdr:spPr>
            <a:xfrm flipH="1" flipV="1">
              <a:off x="9686925" y="2228850"/>
              <a:ext cx="666750" cy="228600"/>
            </a:xfrm>
            <a:prstGeom prst="line">
              <a:avLst/>
            </a:prstGeom>
            <a:ln w="15875">
              <a:gradFill>
                <a:gsLst>
                  <a:gs pos="0">
                    <a:srgbClr val="9BF8F2"/>
                  </a:gs>
                  <a:gs pos="7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19" name="Circle: Hollow 118">
              <a:extLst>
                <a:ext uri="{FF2B5EF4-FFF2-40B4-BE49-F238E27FC236}">
                  <a16:creationId xmlns:a16="http://schemas.microsoft.com/office/drawing/2014/main" id="{159E73ED-ECF5-9D7C-B1FC-B1D71FC3414E}"/>
                </a:ext>
              </a:extLst>
            </xdr:cNvPr>
            <xdr:cNvSpPr/>
          </xdr:nvSpPr>
          <xdr:spPr>
            <a:xfrm>
              <a:off x="10325099" y="2133600"/>
              <a:ext cx="504825" cy="466725"/>
            </a:xfrm>
            <a:prstGeom prst="donut">
              <a:avLst>
                <a:gd name="adj" fmla="val 833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Pivot Tables'!AX8">
          <xdr:nvSpPr>
            <xdr:cNvPr id="120" name="TextBox 119">
              <a:extLst>
                <a:ext uri="{FF2B5EF4-FFF2-40B4-BE49-F238E27FC236}">
                  <a16:creationId xmlns:a16="http://schemas.microsoft.com/office/drawing/2014/main" id="{09EFE501-786A-818C-63CE-8DC406AD5F7C}"/>
                </a:ext>
              </a:extLst>
            </xdr:cNvPr>
            <xdr:cNvSpPr txBox="1"/>
          </xdr:nvSpPr>
          <xdr:spPr>
            <a:xfrm>
              <a:off x="10353676" y="2190751"/>
              <a:ext cx="466724"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024600-C75A-47A2-8C64-3EBB468AB8D8}" type="TxLink">
                <a:rPr lang="en-US" sz="1100" b="0" i="0" u="none" strike="noStrike" baseline="0">
                  <a:solidFill>
                    <a:schemeClr val="bg1"/>
                  </a:solidFill>
                  <a:latin typeface="Calibri"/>
                  <a:ea typeface="+mn-ea"/>
                  <a:cs typeface="Calibri"/>
                </a:rPr>
                <a:pPr marL="0" indent="0" algn="l"/>
                <a:t>15%</a:t>
              </a:fld>
              <a:endParaRPr lang="en-US" sz="800" b="1" i="0" u="none" strike="noStrike" baseline="0">
                <a:solidFill>
                  <a:schemeClr val="bg1"/>
                </a:solidFill>
                <a:latin typeface="Calibri"/>
                <a:ea typeface="+mn-ea"/>
                <a:cs typeface="Calibri"/>
              </a:endParaRPr>
            </a:p>
          </xdr:txBody>
        </xdr:sp>
      </xdr:grpSp>
      <xdr:grpSp>
        <xdr:nvGrpSpPr>
          <xdr:cNvPr id="126" name="Group 125">
            <a:extLst>
              <a:ext uri="{FF2B5EF4-FFF2-40B4-BE49-F238E27FC236}">
                <a16:creationId xmlns:a16="http://schemas.microsoft.com/office/drawing/2014/main" id="{F1CF4CFD-1B06-4724-BBCA-1A8C08091B55}"/>
              </a:ext>
            </a:extLst>
          </xdr:cNvPr>
          <xdr:cNvGrpSpPr/>
        </xdr:nvGrpSpPr>
        <xdr:grpSpPr>
          <a:xfrm>
            <a:off x="9765846" y="6867518"/>
            <a:ext cx="719818" cy="781050"/>
            <a:chOff x="10163175" y="1819275"/>
            <a:chExt cx="714375" cy="781050"/>
          </a:xfrm>
        </xdr:grpSpPr>
        <xdr:cxnSp macro="">
          <xdr:nvCxnSpPr>
            <xdr:cNvPr id="127" name="Straight Connector 126">
              <a:extLst>
                <a:ext uri="{FF2B5EF4-FFF2-40B4-BE49-F238E27FC236}">
                  <a16:creationId xmlns:a16="http://schemas.microsoft.com/office/drawing/2014/main" id="{943D9012-2576-490B-065B-008BF89F6AC6}"/>
                </a:ext>
              </a:extLst>
            </xdr:cNvPr>
            <xdr:cNvCxnSpPr/>
          </xdr:nvCxnSpPr>
          <xdr:spPr>
            <a:xfrm flipH="1" flipV="1">
              <a:off x="10163175" y="1819275"/>
              <a:ext cx="266700" cy="428625"/>
            </a:xfrm>
            <a:prstGeom prst="line">
              <a:avLst/>
            </a:prstGeom>
            <a:ln w="15875">
              <a:gradFill>
                <a:gsLst>
                  <a:gs pos="0">
                    <a:srgbClr val="9BF8F2"/>
                  </a:gs>
                  <a:gs pos="7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28" name="Circle: Hollow 127">
              <a:extLst>
                <a:ext uri="{FF2B5EF4-FFF2-40B4-BE49-F238E27FC236}">
                  <a16:creationId xmlns:a16="http://schemas.microsoft.com/office/drawing/2014/main" id="{5D4CA311-F689-37A0-47B3-873DF63C8CC4}"/>
                </a:ext>
              </a:extLst>
            </xdr:cNvPr>
            <xdr:cNvSpPr/>
          </xdr:nvSpPr>
          <xdr:spPr>
            <a:xfrm>
              <a:off x="10325099" y="2133600"/>
              <a:ext cx="504825" cy="466725"/>
            </a:xfrm>
            <a:prstGeom prst="donut">
              <a:avLst>
                <a:gd name="adj" fmla="val 833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Pivot Tables'!AX11">
          <xdr:nvSpPr>
            <xdr:cNvPr id="129" name="TextBox 128">
              <a:extLst>
                <a:ext uri="{FF2B5EF4-FFF2-40B4-BE49-F238E27FC236}">
                  <a16:creationId xmlns:a16="http://schemas.microsoft.com/office/drawing/2014/main" id="{821E9468-F5B3-863F-9EFB-71ABA6C4A9A4}"/>
                </a:ext>
              </a:extLst>
            </xdr:cNvPr>
            <xdr:cNvSpPr txBox="1"/>
          </xdr:nvSpPr>
          <xdr:spPr>
            <a:xfrm>
              <a:off x="10410826" y="2209801"/>
              <a:ext cx="466724"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711A78-7F99-4CB1-BCC8-476211B30A59}" type="TxLink">
                <a:rPr lang="en-US" sz="1100" b="0" i="0" u="none" strike="noStrike" baseline="0">
                  <a:solidFill>
                    <a:schemeClr val="bg1"/>
                  </a:solidFill>
                  <a:latin typeface="Calibri"/>
                  <a:ea typeface="+mn-ea"/>
                  <a:cs typeface="Calibri"/>
                </a:rPr>
                <a:pPr marL="0" indent="0" algn="l"/>
                <a:t>8%</a:t>
              </a:fld>
              <a:endParaRPr lang="en-US" sz="800" b="1" i="0" u="none" strike="noStrike" baseline="0">
                <a:solidFill>
                  <a:schemeClr val="bg1"/>
                </a:solidFill>
                <a:latin typeface="Calibri"/>
                <a:ea typeface="+mn-ea"/>
                <a:cs typeface="Calibri"/>
              </a:endParaRPr>
            </a:p>
          </xdr:txBody>
        </xdr:sp>
      </xdr:grpSp>
      <xdr:grpSp>
        <xdr:nvGrpSpPr>
          <xdr:cNvPr id="135" name="Group 134">
            <a:extLst>
              <a:ext uri="{FF2B5EF4-FFF2-40B4-BE49-F238E27FC236}">
                <a16:creationId xmlns:a16="http://schemas.microsoft.com/office/drawing/2014/main" id="{0217BEC5-0E15-443D-9F5E-5E4AF041702D}"/>
              </a:ext>
            </a:extLst>
          </xdr:cNvPr>
          <xdr:cNvGrpSpPr/>
        </xdr:nvGrpSpPr>
        <xdr:grpSpPr>
          <a:xfrm>
            <a:off x="5634717" y="5800718"/>
            <a:ext cx="859972" cy="638175"/>
            <a:chOff x="10325099" y="1962150"/>
            <a:chExt cx="857251" cy="638175"/>
          </a:xfrm>
        </xdr:grpSpPr>
        <xdr:cxnSp macro="">
          <xdr:nvCxnSpPr>
            <xdr:cNvPr id="136" name="Straight Connector 135">
              <a:extLst>
                <a:ext uri="{FF2B5EF4-FFF2-40B4-BE49-F238E27FC236}">
                  <a16:creationId xmlns:a16="http://schemas.microsoft.com/office/drawing/2014/main" id="{204D7768-3A9B-63CB-0683-FD88E485FB04}"/>
                </a:ext>
              </a:extLst>
            </xdr:cNvPr>
            <xdr:cNvCxnSpPr/>
          </xdr:nvCxnSpPr>
          <xdr:spPr>
            <a:xfrm flipV="1">
              <a:off x="10782300" y="1962150"/>
              <a:ext cx="400050" cy="276225"/>
            </a:xfrm>
            <a:prstGeom prst="line">
              <a:avLst/>
            </a:prstGeom>
            <a:ln w="15875">
              <a:gradFill>
                <a:gsLst>
                  <a:gs pos="0">
                    <a:srgbClr val="9BF8F2"/>
                  </a:gs>
                  <a:gs pos="7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37" name="Circle: Hollow 136">
              <a:extLst>
                <a:ext uri="{FF2B5EF4-FFF2-40B4-BE49-F238E27FC236}">
                  <a16:creationId xmlns:a16="http://schemas.microsoft.com/office/drawing/2014/main" id="{A4E108CA-60CE-F983-E524-67EDFF669972}"/>
                </a:ext>
              </a:extLst>
            </xdr:cNvPr>
            <xdr:cNvSpPr/>
          </xdr:nvSpPr>
          <xdr:spPr>
            <a:xfrm>
              <a:off x="10325099" y="2133600"/>
              <a:ext cx="504825" cy="466725"/>
            </a:xfrm>
            <a:prstGeom prst="donut">
              <a:avLst>
                <a:gd name="adj" fmla="val 833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Pivot Tables'!AX5">
          <xdr:nvSpPr>
            <xdr:cNvPr id="138" name="TextBox 137">
              <a:extLst>
                <a:ext uri="{FF2B5EF4-FFF2-40B4-BE49-F238E27FC236}">
                  <a16:creationId xmlns:a16="http://schemas.microsoft.com/office/drawing/2014/main" id="{A6045078-2178-C813-96C9-4DA55C636F74}"/>
                </a:ext>
              </a:extLst>
            </xdr:cNvPr>
            <xdr:cNvSpPr txBox="1"/>
          </xdr:nvSpPr>
          <xdr:spPr>
            <a:xfrm>
              <a:off x="10372726" y="2209801"/>
              <a:ext cx="466724"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C39D50-229B-40B3-B31A-3A3309566E61}" type="TxLink">
                <a:rPr lang="en-US" sz="1100" b="0" i="0" u="none" strike="noStrike" baseline="0">
                  <a:solidFill>
                    <a:schemeClr val="bg1"/>
                  </a:solidFill>
                  <a:latin typeface="Calibri"/>
                  <a:ea typeface="+mn-ea"/>
                  <a:cs typeface="Calibri"/>
                </a:rPr>
                <a:pPr marL="0" indent="0" algn="l"/>
                <a:t>21%</a:t>
              </a:fld>
              <a:endParaRPr lang="en-US" sz="800" b="1" i="0" u="none" strike="noStrike" baseline="0">
                <a:solidFill>
                  <a:schemeClr val="bg1"/>
                </a:solidFill>
                <a:latin typeface="Calibri"/>
                <a:ea typeface="+mn-ea"/>
                <a:cs typeface="Calibri"/>
              </a:endParaRPr>
            </a:p>
          </xdr:txBody>
        </xdr:sp>
      </xdr:grpSp>
      <xdr:grpSp>
        <xdr:nvGrpSpPr>
          <xdr:cNvPr id="139" name="Group 138">
            <a:extLst>
              <a:ext uri="{FF2B5EF4-FFF2-40B4-BE49-F238E27FC236}">
                <a16:creationId xmlns:a16="http://schemas.microsoft.com/office/drawing/2014/main" id="{7306C813-5603-4057-9B75-FF2EF7D7FD05}"/>
              </a:ext>
            </a:extLst>
          </xdr:cNvPr>
          <xdr:cNvGrpSpPr/>
        </xdr:nvGrpSpPr>
        <xdr:grpSpPr>
          <a:xfrm>
            <a:off x="6456588" y="1710411"/>
            <a:ext cx="1024619" cy="766082"/>
            <a:chOff x="7858124" y="1962150"/>
            <a:chExt cx="1019176" cy="762000"/>
          </a:xfrm>
        </xdr:grpSpPr>
        <xdr:cxnSp macro="">
          <xdr:nvCxnSpPr>
            <xdr:cNvPr id="140" name="Straight Connector 139">
              <a:extLst>
                <a:ext uri="{FF2B5EF4-FFF2-40B4-BE49-F238E27FC236}">
                  <a16:creationId xmlns:a16="http://schemas.microsoft.com/office/drawing/2014/main" id="{B0A612AF-ADCB-E7ED-E4AA-581554B77855}"/>
                </a:ext>
              </a:extLst>
            </xdr:cNvPr>
            <xdr:cNvCxnSpPr>
              <a:stCxn id="141" idx="5"/>
            </xdr:cNvCxnSpPr>
          </xdr:nvCxnSpPr>
          <xdr:spPr>
            <a:xfrm>
              <a:off x="8289019" y="2360525"/>
              <a:ext cx="588281" cy="363625"/>
            </a:xfrm>
            <a:prstGeom prst="line">
              <a:avLst/>
            </a:prstGeom>
            <a:ln w="15875">
              <a:gradFill>
                <a:gsLst>
                  <a:gs pos="0">
                    <a:srgbClr val="9BF8F2"/>
                  </a:gs>
                  <a:gs pos="7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41" name="Circle: Hollow 140">
              <a:extLst>
                <a:ext uri="{FF2B5EF4-FFF2-40B4-BE49-F238E27FC236}">
                  <a16:creationId xmlns:a16="http://schemas.microsoft.com/office/drawing/2014/main" id="{8345E81F-8F92-755A-8622-0056A046957E}"/>
                </a:ext>
              </a:extLst>
            </xdr:cNvPr>
            <xdr:cNvSpPr/>
          </xdr:nvSpPr>
          <xdr:spPr>
            <a:xfrm>
              <a:off x="7858124" y="1962150"/>
              <a:ext cx="504825" cy="466725"/>
            </a:xfrm>
            <a:prstGeom prst="donut">
              <a:avLst>
                <a:gd name="adj" fmla="val 833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Pivot Tables'!AX15">
          <xdr:nvSpPr>
            <xdr:cNvPr id="142" name="TextBox 141">
              <a:extLst>
                <a:ext uri="{FF2B5EF4-FFF2-40B4-BE49-F238E27FC236}">
                  <a16:creationId xmlns:a16="http://schemas.microsoft.com/office/drawing/2014/main" id="{07A5118A-6496-CCE3-446C-4E83C57C025B}"/>
                </a:ext>
              </a:extLst>
            </xdr:cNvPr>
            <xdr:cNvSpPr txBox="1"/>
          </xdr:nvSpPr>
          <xdr:spPr>
            <a:xfrm>
              <a:off x="7915276" y="2028826"/>
              <a:ext cx="466724"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E006D01-39D4-486E-B3A1-3FE20509EA56}" type="TxLink">
                <a:rPr lang="en-US" sz="1100" b="0" i="0" u="none" strike="noStrike" baseline="0">
                  <a:solidFill>
                    <a:schemeClr val="bg1"/>
                  </a:solidFill>
                  <a:latin typeface="Calibri"/>
                  <a:ea typeface="+mn-ea"/>
                  <a:cs typeface="Calibri"/>
                </a:rPr>
                <a:pPr marL="0" indent="0" algn="l"/>
                <a:t>19%</a:t>
              </a:fld>
              <a:endParaRPr lang="en-US" sz="800" b="1" i="0" u="none" strike="noStrike" baseline="0">
                <a:solidFill>
                  <a:schemeClr val="bg1"/>
                </a:solidFill>
                <a:latin typeface="Calibri"/>
                <a:ea typeface="+mn-ea"/>
                <a:cs typeface="Calibri"/>
              </a:endParaRPr>
            </a:p>
          </xdr:txBody>
        </xdr:sp>
      </xdr:grpSp>
      <xdr:grpSp>
        <xdr:nvGrpSpPr>
          <xdr:cNvPr id="143" name="Group 142">
            <a:extLst>
              <a:ext uri="{FF2B5EF4-FFF2-40B4-BE49-F238E27FC236}">
                <a16:creationId xmlns:a16="http://schemas.microsoft.com/office/drawing/2014/main" id="{2E9C6605-C35A-4CBF-BB7A-22842E4F8E6C}"/>
              </a:ext>
            </a:extLst>
          </xdr:cNvPr>
          <xdr:cNvGrpSpPr/>
        </xdr:nvGrpSpPr>
        <xdr:grpSpPr>
          <a:xfrm>
            <a:off x="10923814" y="1224636"/>
            <a:ext cx="757918" cy="838200"/>
            <a:chOff x="9515475" y="1943100"/>
            <a:chExt cx="752475" cy="838200"/>
          </a:xfrm>
        </xdr:grpSpPr>
        <xdr:cxnSp macro="">
          <xdr:nvCxnSpPr>
            <xdr:cNvPr id="144" name="Straight Connector 143">
              <a:extLst>
                <a:ext uri="{FF2B5EF4-FFF2-40B4-BE49-F238E27FC236}">
                  <a16:creationId xmlns:a16="http://schemas.microsoft.com/office/drawing/2014/main" id="{4C8C3593-1588-0DAE-2207-55E3B89FD29C}"/>
                </a:ext>
              </a:extLst>
            </xdr:cNvPr>
            <xdr:cNvCxnSpPr/>
          </xdr:nvCxnSpPr>
          <xdr:spPr>
            <a:xfrm flipH="1">
              <a:off x="9515475" y="2409825"/>
              <a:ext cx="381000" cy="371475"/>
            </a:xfrm>
            <a:prstGeom prst="line">
              <a:avLst/>
            </a:prstGeom>
            <a:ln w="15875">
              <a:gradFill>
                <a:gsLst>
                  <a:gs pos="0">
                    <a:srgbClr val="9BF8F2"/>
                  </a:gs>
                  <a:gs pos="70000">
                    <a:srgbClr val="100D83"/>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45" name="Circle: Hollow 144">
              <a:extLst>
                <a:ext uri="{FF2B5EF4-FFF2-40B4-BE49-F238E27FC236}">
                  <a16:creationId xmlns:a16="http://schemas.microsoft.com/office/drawing/2014/main" id="{57E010FE-112F-9B96-554E-2916A36743C4}"/>
                </a:ext>
              </a:extLst>
            </xdr:cNvPr>
            <xdr:cNvSpPr/>
          </xdr:nvSpPr>
          <xdr:spPr>
            <a:xfrm>
              <a:off x="9744074" y="1943100"/>
              <a:ext cx="504825" cy="466725"/>
            </a:xfrm>
            <a:prstGeom prst="donut">
              <a:avLst>
                <a:gd name="adj" fmla="val 8333"/>
              </a:avLst>
            </a:prstGeom>
            <a:solidFill>
              <a:srgbClr val="9BF8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Pivot Tables'!AX18">
          <xdr:nvSpPr>
            <xdr:cNvPr id="147" name="TextBox 146">
              <a:extLst>
                <a:ext uri="{FF2B5EF4-FFF2-40B4-BE49-F238E27FC236}">
                  <a16:creationId xmlns:a16="http://schemas.microsoft.com/office/drawing/2014/main" id="{898751A5-8F97-7C19-E3D3-A9C45D16D2AF}"/>
                </a:ext>
              </a:extLst>
            </xdr:cNvPr>
            <xdr:cNvSpPr txBox="1"/>
          </xdr:nvSpPr>
          <xdr:spPr>
            <a:xfrm>
              <a:off x="9801226" y="2047876"/>
              <a:ext cx="466724"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E9D683-78AF-4D47-923D-2BC041D0AE2C}" type="TxLink">
                <a:rPr lang="en-US" sz="1100" b="0" i="0" u="none" strike="noStrike" baseline="0">
                  <a:solidFill>
                    <a:schemeClr val="bg1"/>
                  </a:solidFill>
                  <a:latin typeface="Calibri"/>
                  <a:ea typeface="+mn-ea"/>
                  <a:cs typeface="Calibri"/>
                </a:rPr>
                <a:pPr marL="0" indent="0" algn="l"/>
                <a:t>10%</a:t>
              </a:fld>
              <a:endParaRPr lang="en-US" sz="800" b="1" i="0" u="none" strike="noStrike" baseline="0">
                <a:solidFill>
                  <a:schemeClr val="bg1"/>
                </a:solidFill>
                <a:latin typeface="Calibri"/>
                <a:ea typeface="+mn-ea"/>
                <a:cs typeface="Calibri"/>
              </a:endParaRPr>
            </a:p>
          </xdr:txBody>
        </xdr:sp>
      </xdr:grpSp>
      <xdr:grpSp>
        <xdr:nvGrpSpPr>
          <xdr:cNvPr id="178" name="Group 177">
            <a:extLst>
              <a:ext uri="{FF2B5EF4-FFF2-40B4-BE49-F238E27FC236}">
                <a16:creationId xmlns:a16="http://schemas.microsoft.com/office/drawing/2014/main" id="{CEC77BE0-E4F3-43A6-8171-AC11A4BE9881}"/>
              </a:ext>
            </a:extLst>
          </xdr:cNvPr>
          <xdr:cNvGrpSpPr/>
        </xdr:nvGrpSpPr>
        <xdr:grpSpPr>
          <a:xfrm>
            <a:off x="13115925" y="1891387"/>
            <a:ext cx="440871" cy="1032781"/>
            <a:chOff x="9715500" y="1390651"/>
            <a:chExt cx="438150" cy="1028699"/>
          </a:xfrm>
        </xdr:grpSpPr>
        <xdr:cxnSp macro="">
          <xdr:nvCxnSpPr>
            <xdr:cNvPr id="179" name="Straight Connector 178">
              <a:extLst>
                <a:ext uri="{FF2B5EF4-FFF2-40B4-BE49-F238E27FC236}">
                  <a16:creationId xmlns:a16="http://schemas.microsoft.com/office/drawing/2014/main" id="{A6F6AE7E-D2F8-1C84-289B-F4F98CE3CCDE}"/>
                </a:ext>
              </a:extLst>
            </xdr:cNvPr>
            <xdr:cNvCxnSpPr/>
          </xdr:nvCxnSpPr>
          <xdr:spPr>
            <a:xfrm flipH="1">
              <a:off x="9715500" y="1714500"/>
              <a:ext cx="200025" cy="704850"/>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80" name="Circle: Hollow 179">
              <a:extLst>
                <a:ext uri="{FF2B5EF4-FFF2-40B4-BE49-F238E27FC236}">
                  <a16:creationId xmlns:a16="http://schemas.microsoft.com/office/drawing/2014/main" id="{A009BAF0-25FF-D481-F976-FF9A8D62B349}"/>
                </a:ext>
              </a:extLst>
            </xdr:cNvPr>
            <xdr:cNvSpPr/>
          </xdr:nvSpPr>
          <xdr:spPr>
            <a:xfrm>
              <a:off x="9848850" y="1390651"/>
              <a:ext cx="304800" cy="333374"/>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181" name="Group 180">
            <a:extLst>
              <a:ext uri="{FF2B5EF4-FFF2-40B4-BE49-F238E27FC236}">
                <a16:creationId xmlns:a16="http://schemas.microsoft.com/office/drawing/2014/main" id="{4CFCD4B7-0688-4289-9ED7-5612D7D820CC}"/>
              </a:ext>
            </a:extLst>
          </xdr:cNvPr>
          <xdr:cNvGrpSpPr/>
        </xdr:nvGrpSpPr>
        <xdr:grpSpPr>
          <a:xfrm>
            <a:off x="13325475" y="2647944"/>
            <a:ext cx="736147" cy="485774"/>
            <a:chOff x="9382125" y="1371601"/>
            <a:chExt cx="733426" cy="485774"/>
          </a:xfrm>
        </xdr:grpSpPr>
        <xdr:cxnSp macro="">
          <xdr:nvCxnSpPr>
            <xdr:cNvPr id="182" name="Straight Connector 181">
              <a:extLst>
                <a:ext uri="{FF2B5EF4-FFF2-40B4-BE49-F238E27FC236}">
                  <a16:creationId xmlns:a16="http://schemas.microsoft.com/office/drawing/2014/main" id="{0876FC21-411B-D54C-C60D-971F5C145776}"/>
                </a:ext>
              </a:extLst>
            </xdr:cNvPr>
            <xdr:cNvCxnSpPr>
              <a:stCxn id="183" idx="3"/>
            </xdr:cNvCxnSpPr>
          </xdr:nvCxnSpPr>
          <xdr:spPr>
            <a:xfrm flipH="1">
              <a:off x="9382125" y="1648024"/>
              <a:ext cx="465132" cy="209351"/>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83" name="Circle: Hollow 182">
              <a:extLst>
                <a:ext uri="{FF2B5EF4-FFF2-40B4-BE49-F238E27FC236}">
                  <a16:creationId xmlns:a16="http://schemas.microsoft.com/office/drawing/2014/main" id="{D0325DDA-7F99-6168-E18F-20102552E3B1}"/>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184" name="Group 183">
            <a:extLst>
              <a:ext uri="{FF2B5EF4-FFF2-40B4-BE49-F238E27FC236}">
                <a16:creationId xmlns:a16="http://schemas.microsoft.com/office/drawing/2014/main" id="{13CB59BB-AAB7-4FF7-8D8A-94EC8E27154F}"/>
              </a:ext>
            </a:extLst>
          </xdr:cNvPr>
          <xdr:cNvGrpSpPr/>
        </xdr:nvGrpSpPr>
        <xdr:grpSpPr>
          <a:xfrm>
            <a:off x="13239750" y="3390893"/>
            <a:ext cx="707572" cy="457201"/>
            <a:chOff x="9410700" y="1238250"/>
            <a:chExt cx="704851" cy="457201"/>
          </a:xfrm>
        </xdr:grpSpPr>
        <xdr:cxnSp macro="">
          <xdr:nvCxnSpPr>
            <xdr:cNvPr id="185" name="Straight Connector 184">
              <a:extLst>
                <a:ext uri="{FF2B5EF4-FFF2-40B4-BE49-F238E27FC236}">
                  <a16:creationId xmlns:a16="http://schemas.microsoft.com/office/drawing/2014/main" id="{11435320-C542-5971-95B3-F028AC119405}"/>
                </a:ext>
              </a:extLst>
            </xdr:cNvPr>
            <xdr:cNvCxnSpPr>
              <a:stCxn id="186" idx="2"/>
            </xdr:cNvCxnSpPr>
          </xdr:nvCxnSpPr>
          <xdr:spPr>
            <a:xfrm flipH="1" flipV="1">
              <a:off x="9410700" y="1238250"/>
              <a:ext cx="390525" cy="295276"/>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86" name="Circle: Hollow 185">
              <a:extLst>
                <a:ext uri="{FF2B5EF4-FFF2-40B4-BE49-F238E27FC236}">
                  <a16:creationId xmlns:a16="http://schemas.microsoft.com/office/drawing/2014/main" id="{BB4BD2FE-2BC2-F258-5FB5-48CB026D58DA}"/>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187" name="Group 186">
            <a:extLst>
              <a:ext uri="{FF2B5EF4-FFF2-40B4-BE49-F238E27FC236}">
                <a16:creationId xmlns:a16="http://schemas.microsoft.com/office/drawing/2014/main" id="{B987A46C-79F2-406D-B07B-0B74E44DB2B7}"/>
              </a:ext>
            </a:extLst>
          </xdr:cNvPr>
          <xdr:cNvGrpSpPr/>
        </xdr:nvGrpSpPr>
        <xdr:grpSpPr>
          <a:xfrm>
            <a:off x="13058392" y="3457567"/>
            <a:ext cx="352815" cy="923926"/>
            <a:chOff x="9801225" y="827520"/>
            <a:chExt cx="314326" cy="867931"/>
          </a:xfrm>
        </xdr:grpSpPr>
        <xdr:cxnSp macro="">
          <xdr:nvCxnSpPr>
            <xdr:cNvPr id="188" name="Straight Connector 187">
              <a:extLst>
                <a:ext uri="{FF2B5EF4-FFF2-40B4-BE49-F238E27FC236}">
                  <a16:creationId xmlns:a16="http://schemas.microsoft.com/office/drawing/2014/main" id="{E9FCACCF-6678-667A-3A14-583BA7DE3FA2}"/>
                </a:ext>
              </a:extLst>
            </xdr:cNvPr>
            <xdr:cNvCxnSpPr/>
          </xdr:nvCxnSpPr>
          <xdr:spPr>
            <a:xfrm flipH="1" flipV="1">
              <a:off x="9818534" y="827520"/>
              <a:ext cx="67892" cy="563708"/>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89" name="Circle: Hollow 188">
              <a:extLst>
                <a:ext uri="{FF2B5EF4-FFF2-40B4-BE49-F238E27FC236}">
                  <a16:creationId xmlns:a16="http://schemas.microsoft.com/office/drawing/2014/main" id="{D31C0786-2216-535D-757A-1FC11CAE3B5C}"/>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sp macro="" textlink="'Pivot Tables'!AV22">
        <xdr:nvSpPr>
          <xdr:cNvPr id="208" name="TextBox 207">
            <a:extLst>
              <a:ext uri="{FF2B5EF4-FFF2-40B4-BE49-F238E27FC236}">
                <a16:creationId xmlns:a16="http://schemas.microsoft.com/office/drawing/2014/main" id="{3B35E84D-2D2B-4C4B-BCEB-3A4DF633FE0E}"/>
              </a:ext>
            </a:extLst>
          </xdr:cNvPr>
          <xdr:cNvSpPr txBox="1"/>
        </xdr:nvSpPr>
        <xdr:spPr>
          <a:xfrm>
            <a:off x="13528221" y="1567536"/>
            <a:ext cx="1107622"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1F8B56D-4432-4BFE-ABF0-B453D1FCF758}" type="TxLink">
              <a:rPr lang="en-US" sz="1100" b="0" i="0" u="none" strike="noStrike" baseline="0">
                <a:solidFill>
                  <a:schemeClr val="bg1"/>
                </a:solidFill>
                <a:latin typeface="Calibri"/>
                <a:ea typeface="+mn-ea"/>
                <a:cs typeface="Calibri"/>
              </a:rPr>
              <a:pPr marL="0" indent="0" algn="l"/>
              <a:t>Facebook Page</a:t>
            </a:fld>
            <a:endParaRPr lang="en-US" sz="800" b="1" i="0" u="none" strike="noStrike" baseline="0">
              <a:solidFill>
                <a:schemeClr val="bg1"/>
              </a:solidFill>
              <a:latin typeface="Calibri"/>
              <a:ea typeface="+mn-ea"/>
              <a:cs typeface="Calibri"/>
            </a:endParaRPr>
          </a:p>
        </xdr:txBody>
      </xdr:sp>
      <xdr:sp macro="" textlink="'Pivot Tables'!AV23">
        <xdr:nvSpPr>
          <xdr:cNvPr id="209" name="TextBox 208">
            <a:extLst>
              <a:ext uri="{FF2B5EF4-FFF2-40B4-BE49-F238E27FC236}">
                <a16:creationId xmlns:a16="http://schemas.microsoft.com/office/drawing/2014/main" id="{F30E9B89-51D0-44D1-8B14-4E7FE386AC2D}"/>
              </a:ext>
            </a:extLst>
          </xdr:cNvPr>
          <xdr:cNvSpPr txBox="1"/>
        </xdr:nvSpPr>
        <xdr:spPr>
          <a:xfrm>
            <a:off x="14052096" y="2390768"/>
            <a:ext cx="805543"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CF0746-61D2-4100-823C-AAD907269C9E}" type="TxLink">
              <a:rPr lang="en-US" sz="1100" b="0" i="0" u="none" strike="noStrike" baseline="0">
                <a:solidFill>
                  <a:schemeClr val="bg1"/>
                </a:solidFill>
                <a:latin typeface="Calibri"/>
                <a:ea typeface="+mn-ea"/>
                <a:cs typeface="Calibri"/>
              </a:rPr>
              <a:pPr marL="0" indent="0" algn="l"/>
              <a:t>Google Ad</a:t>
            </a:fld>
            <a:endParaRPr lang="en-US" sz="800" b="1" i="0" u="none" strike="noStrike" baseline="0">
              <a:solidFill>
                <a:schemeClr val="bg1"/>
              </a:solidFill>
              <a:latin typeface="Calibri"/>
              <a:ea typeface="+mn-ea"/>
              <a:cs typeface="Calibri"/>
            </a:endParaRPr>
          </a:p>
        </xdr:txBody>
      </xdr:sp>
      <xdr:sp macro="" textlink="'Pivot Tables'!AV24">
        <xdr:nvSpPr>
          <xdr:cNvPr id="210" name="TextBox 209">
            <a:extLst>
              <a:ext uri="{FF2B5EF4-FFF2-40B4-BE49-F238E27FC236}">
                <a16:creationId xmlns:a16="http://schemas.microsoft.com/office/drawing/2014/main" id="{101A2358-4733-4E6F-91B9-C719E437FB24}"/>
              </a:ext>
            </a:extLst>
          </xdr:cNvPr>
          <xdr:cNvSpPr txBox="1"/>
        </xdr:nvSpPr>
        <xdr:spPr>
          <a:xfrm>
            <a:off x="13975895" y="3352793"/>
            <a:ext cx="929368"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25EDEA3-3079-433E-B89D-2ACA160F087A}" type="TxLink">
              <a:rPr lang="en-US" sz="1100" b="0" i="0" u="none" strike="noStrike" baseline="0">
                <a:solidFill>
                  <a:schemeClr val="bg1"/>
                </a:solidFill>
                <a:latin typeface="Calibri"/>
                <a:ea typeface="+mn-ea"/>
                <a:cs typeface="Calibri"/>
              </a:rPr>
              <a:pPr marL="0" indent="0" algn="l"/>
              <a:t>Television Ad</a:t>
            </a:fld>
            <a:endParaRPr lang="en-US" sz="800" b="1" i="0" u="none" strike="noStrike" baseline="0">
              <a:solidFill>
                <a:schemeClr val="bg1"/>
              </a:solidFill>
              <a:latin typeface="Calibri"/>
              <a:ea typeface="+mn-ea"/>
              <a:cs typeface="Calibri"/>
            </a:endParaRPr>
          </a:p>
        </xdr:txBody>
      </xdr:sp>
      <xdr:sp macro="" textlink="'Pivot Tables'!AV25">
        <xdr:nvSpPr>
          <xdr:cNvPr id="211" name="TextBox 210">
            <a:extLst>
              <a:ext uri="{FF2B5EF4-FFF2-40B4-BE49-F238E27FC236}">
                <a16:creationId xmlns:a16="http://schemas.microsoft.com/office/drawing/2014/main" id="{F2B3DB03-F89A-47C6-95FC-98025151910E}"/>
              </a:ext>
            </a:extLst>
          </xdr:cNvPr>
          <xdr:cNvSpPr txBox="1"/>
        </xdr:nvSpPr>
        <xdr:spPr>
          <a:xfrm>
            <a:off x="13449299" y="3971918"/>
            <a:ext cx="121511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AD9A3FF-EF68-4D93-BA68-651470D918A7}" type="TxLink">
              <a:rPr lang="en-US" sz="1100" b="0" i="0" u="none" strike="noStrike" baseline="0">
                <a:solidFill>
                  <a:schemeClr val="bg1"/>
                </a:solidFill>
                <a:latin typeface="Calibri"/>
                <a:ea typeface="+mn-ea"/>
                <a:cs typeface="Calibri"/>
              </a:rPr>
              <a:pPr marL="0" indent="0" algn="l"/>
              <a:t>Youtube Channel</a:t>
            </a:fld>
            <a:endParaRPr lang="en-US" sz="800" b="1" i="0" u="none" strike="noStrike" baseline="0">
              <a:solidFill>
                <a:schemeClr val="bg1"/>
              </a:solidFill>
              <a:latin typeface="Calibri"/>
              <a:ea typeface="+mn-ea"/>
              <a:cs typeface="Calibri"/>
            </a:endParaRPr>
          </a:p>
        </xdr:txBody>
      </xdr:sp>
      <xdr:sp macro="" textlink="'Pivot Tables'!AV21">
        <xdr:nvSpPr>
          <xdr:cNvPr id="212" name="TextBox 211">
            <a:extLst>
              <a:ext uri="{FF2B5EF4-FFF2-40B4-BE49-F238E27FC236}">
                <a16:creationId xmlns:a16="http://schemas.microsoft.com/office/drawing/2014/main" id="{FC049F34-B9D8-4263-84DF-57D38E067D92}"/>
              </a:ext>
            </a:extLst>
          </xdr:cNvPr>
          <xdr:cNvSpPr txBox="1"/>
        </xdr:nvSpPr>
        <xdr:spPr>
          <a:xfrm>
            <a:off x="11929381" y="1748511"/>
            <a:ext cx="1367519" cy="36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4F1B626-2239-4242-AF86-C87DD3A3DEF8}" type="TxLink">
              <a:rPr lang="en-US" sz="1100" b="0" i="0" u="none" strike="noStrike" baseline="0">
                <a:solidFill>
                  <a:schemeClr val="bg1"/>
                </a:solidFill>
                <a:latin typeface="Calibri"/>
                <a:ea typeface="+mn-ea"/>
                <a:cs typeface="Calibri"/>
              </a:rPr>
              <a:pPr marL="0" indent="0" algn="l"/>
              <a:t>Company Website</a:t>
            </a:fld>
            <a:endParaRPr lang="en-US" sz="800" b="1" i="0" u="none" strike="noStrike" baseline="0">
              <a:solidFill>
                <a:schemeClr val="bg1"/>
              </a:solidFill>
              <a:latin typeface="Calibri"/>
              <a:ea typeface="+mn-ea"/>
              <a:cs typeface="Calibri"/>
            </a:endParaRPr>
          </a:p>
        </xdr:txBody>
      </xdr:sp>
      <xdr:sp macro="" textlink="'Pivot Tables'!AW21">
        <xdr:nvSpPr>
          <xdr:cNvPr id="213" name="TextBox 212">
            <a:extLst>
              <a:ext uri="{FF2B5EF4-FFF2-40B4-BE49-F238E27FC236}">
                <a16:creationId xmlns:a16="http://schemas.microsoft.com/office/drawing/2014/main" id="{93062164-0B7C-4AB8-85FE-2DAB89482073}"/>
              </a:ext>
            </a:extLst>
          </xdr:cNvPr>
          <xdr:cNvSpPr txBox="1"/>
        </xdr:nvSpPr>
        <xdr:spPr>
          <a:xfrm>
            <a:off x="11900806" y="1910436"/>
            <a:ext cx="1367519" cy="36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A2470A6-FD36-4307-BBD7-73DF8F76920B}" type="TxLink">
              <a:rPr lang="en-US" sz="1100" b="0" i="0" u="none" strike="noStrike" baseline="0">
                <a:solidFill>
                  <a:schemeClr val="bg1"/>
                </a:solidFill>
                <a:latin typeface="Calibri"/>
                <a:ea typeface="+mn-ea"/>
                <a:cs typeface="Calibri"/>
              </a:rPr>
              <a:pPr marL="0" indent="0" algn="l"/>
              <a:t> 2,440 </a:t>
            </a:fld>
            <a:endParaRPr lang="en-US" sz="800" b="1" i="0" u="none" strike="noStrike" baseline="0">
              <a:solidFill>
                <a:schemeClr val="bg1"/>
              </a:solidFill>
              <a:latin typeface="Calibri"/>
              <a:ea typeface="+mn-ea"/>
              <a:cs typeface="Calibri"/>
            </a:endParaRPr>
          </a:p>
        </xdr:txBody>
      </xdr:sp>
      <xdr:sp macro="" textlink="'Pivot Tables'!AW22">
        <xdr:nvSpPr>
          <xdr:cNvPr id="214" name="TextBox 213">
            <a:extLst>
              <a:ext uri="{FF2B5EF4-FFF2-40B4-BE49-F238E27FC236}">
                <a16:creationId xmlns:a16="http://schemas.microsoft.com/office/drawing/2014/main" id="{B7E1D0C9-EA6A-45B6-A946-64AA3A8F8ED9}"/>
              </a:ext>
            </a:extLst>
          </xdr:cNvPr>
          <xdr:cNvSpPr txBox="1"/>
        </xdr:nvSpPr>
        <xdr:spPr>
          <a:xfrm>
            <a:off x="13556796" y="1738986"/>
            <a:ext cx="1107622" cy="43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DDD1E72-6C8E-4A59-9B75-0D0405C537B3}" type="TxLink">
              <a:rPr lang="en-US" sz="1100" b="0" i="0" u="none" strike="noStrike" baseline="0">
                <a:solidFill>
                  <a:schemeClr val="bg1"/>
                </a:solidFill>
                <a:latin typeface="Calibri"/>
                <a:ea typeface="+mn-ea"/>
                <a:cs typeface="Calibri"/>
              </a:rPr>
              <a:pPr marL="0" indent="0" algn="l"/>
              <a:t> 55,842 </a:t>
            </a:fld>
            <a:endParaRPr lang="en-US" sz="800" b="1" i="0" u="none" strike="noStrike" baseline="0">
              <a:solidFill>
                <a:schemeClr val="bg1"/>
              </a:solidFill>
              <a:latin typeface="Calibri"/>
              <a:ea typeface="+mn-ea"/>
              <a:cs typeface="Calibri"/>
            </a:endParaRPr>
          </a:p>
        </xdr:txBody>
      </xdr:sp>
      <xdr:sp macro="" textlink="'Pivot Tables'!AW23">
        <xdr:nvSpPr>
          <xdr:cNvPr id="215" name="TextBox 214">
            <a:extLst>
              <a:ext uri="{FF2B5EF4-FFF2-40B4-BE49-F238E27FC236}">
                <a16:creationId xmlns:a16="http://schemas.microsoft.com/office/drawing/2014/main" id="{BF9FCE37-F885-436D-8B06-B85026033DE4}"/>
              </a:ext>
            </a:extLst>
          </xdr:cNvPr>
          <xdr:cNvSpPr txBox="1"/>
        </xdr:nvSpPr>
        <xdr:spPr>
          <a:xfrm>
            <a:off x="14061621" y="2543168"/>
            <a:ext cx="805543"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819EC2E-0A8B-4A62-AA16-BC13BF1C62D2}" type="TxLink">
              <a:rPr lang="en-US" sz="1100" b="0" i="0" u="none" strike="noStrike" baseline="0">
                <a:solidFill>
                  <a:schemeClr val="bg1"/>
                </a:solidFill>
                <a:latin typeface="Calibri"/>
                <a:ea typeface="+mn-ea"/>
                <a:cs typeface="Calibri"/>
              </a:rPr>
              <a:pPr marL="0" indent="0" algn="l"/>
              <a:t> 55,838 </a:t>
            </a:fld>
            <a:endParaRPr lang="en-US" sz="800" b="1" i="0" u="none" strike="noStrike" baseline="0">
              <a:solidFill>
                <a:schemeClr val="bg1"/>
              </a:solidFill>
              <a:latin typeface="Calibri"/>
              <a:ea typeface="+mn-ea"/>
              <a:cs typeface="Calibri"/>
            </a:endParaRPr>
          </a:p>
        </xdr:txBody>
      </xdr:sp>
      <xdr:sp macro="" textlink="'Pivot Tables'!AW24">
        <xdr:nvSpPr>
          <xdr:cNvPr id="216" name="TextBox 215">
            <a:extLst>
              <a:ext uri="{FF2B5EF4-FFF2-40B4-BE49-F238E27FC236}">
                <a16:creationId xmlns:a16="http://schemas.microsoft.com/office/drawing/2014/main" id="{65F317B5-D30E-40C9-90D3-FE1A7B2B5A1C}"/>
              </a:ext>
            </a:extLst>
          </xdr:cNvPr>
          <xdr:cNvSpPr txBox="1"/>
        </xdr:nvSpPr>
        <xdr:spPr>
          <a:xfrm>
            <a:off x="13994945" y="3533768"/>
            <a:ext cx="929368"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6A3937E-1CA4-4E2F-8CB1-8C1BF42D2AC2}" type="TxLink">
              <a:rPr lang="en-US" sz="1100" b="0" i="0" u="none" strike="noStrike" baseline="0">
                <a:solidFill>
                  <a:schemeClr val="bg1"/>
                </a:solidFill>
                <a:latin typeface="Calibri"/>
                <a:ea typeface="+mn-ea"/>
                <a:cs typeface="Calibri"/>
              </a:rPr>
              <a:pPr marL="0" indent="0" algn="l"/>
              <a:t> 54,141 </a:t>
            </a:fld>
            <a:endParaRPr lang="en-US" sz="800" b="1" i="0" u="none" strike="noStrike" baseline="0">
              <a:solidFill>
                <a:schemeClr val="bg1"/>
              </a:solidFill>
              <a:latin typeface="Calibri"/>
              <a:ea typeface="+mn-ea"/>
              <a:cs typeface="Calibri"/>
            </a:endParaRPr>
          </a:p>
        </xdr:txBody>
      </xdr:sp>
      <xdr:sp macro="" textlink="'Pivot Tables'!AW25">
        <xdr:nvSpPr>
          <xdr:cNvPr id="217" name="TextBox 216">
            <a:extLst>
              <a:ext uri="{FF2B5EF4-FFF2-40B4-BE49-F238E27FC236}">
                <a16:creationId xmlns:a16="http://schemas.microsoft.com/office/drawing/2014/main" id="{6FFA1EE5-5246-440F-9F96-0C2EB75A119F}"/>
              </a:ext>
            </a:extLst>
          </xdr:cNvPr>
          <xdr:cNvSpPr txBox="1"/>
        </xdr:nvSpPr>
        <xdr:spPr>
          <a:xfrm>
            <a:off x="13458824" y="4143368"/>
            <a:ext cx="121511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EB3D63E-FC3A-4EA4-BCD0-816346A095B2}" type="TxLink">
              <a:rPr lang="en-US" sz="1100" b="0" i="0" u="none" strike="noStrike" baseline="0">
                <a:solidFill>
                  <a:schemeClr val="bg1"/>
                </a:solidFill>
                <a:latin typeface="Calibri"/>
                <a:ea typeface="+mn-ea"/>
                <a:cs typeface="Calibri"/>
              </a:rPr>
              <a:pPr marL="0" indent="0" algn="l"/>
              <a:t> 55,837 </a:t>
            </a:fld>
            <a:endParaRPr lang="en-US" sz="800" b="1" i="0" u="none" strike="noStrike" baseline="0">
              <a:solidFill>
                <a:schemeClr val="bg1"/>
              </a:solidFill>
              <a:latin typeface="Calibri"/>
              <a:ea typeface="+mn-ea"/>
              <a:cs typeface="Calibri"/>
            </a:endParaRPr>
          </a:p>
        </xdr:txBody>
      </xdr:sp>
      <xdr:sp macro="" textlink="'Pivot Tables'!AX22">
        <xdr:nvSpPr>
          <xdr:cNvPr id="218" name="TextBox 217">
            <a:extLst>
              <a:ext uri="{FF2B5EF4-FFF2-40B4-BE49-F238E27FC236}">
                <a16:creationId xmlns:a16="http://schemas.microsoft.com/office/drawing/2014/main" id="{7BDDB6F2-C0B7-47DF-943C-CBA20FA4F3EF}"/>
              </a:ext>
            </a:extLst>
          </xdr:cNvPr>
          <xdr:cNvSpPr txBox="1"/>
        </xdr:nvSpPr>
        <xdr:spPr>
          <a:xfrm>
            <a:off x="13239750" y="1834236"/>
            <a:ext cx="421821" cy="432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B1F8946-78D3-4639-BD5D-433EC30A7F97}" type="TxLink">
              <a:rPr lang="en-US" sz="1100" b="0" i="0" u="none" strike="noStrike" baseline="0">
                <a:solidFill>
                  <a:schemeClr val="bg1"/>
                </a:solidFill>
                <a:latin typeface="Calibri"/>
                <a:ea typeface="+mn-ea"/>
                <a:cs typeface="Calibri"/>
              </a:rPr>
              <a:pPr marL="0" indent="0" algn="l"/>
              <a:t>7%</a:t>
            </a:fld>
            <a:endParaRPr lang="en-US" sz="800" b="1" i="0" u="none" strike="noStrike" baseline="0">
              <a:solidFill>
                <a:schemeClr val="bg1"/>
              </a:solidFill>
              <a:latin typeface="Calibri"/>
              <a:ea typeface="+mn-ea"/>
              <a:cs typeface="Calibri"/>
            </a:endParaRPr>
          </a:p>
        </xdr:txBody>
      </xdr:sp>
      <xdr:sp macro="" textlink="'Pivot Tables'!AX21">
        <xdr:nvSpPr>
          <xdr:cNvPr id="219" name="TextBox 218">
            <a:extLst>
              <a:ext uri="{FF2B5EF4-FFF2-40B4-BE49-F238E27FC236}">
                <a16:creationId xmlns:a16="http://schemas.microsoft.com/office/drawing/2014/main" id="{11EB6C6E-87BA-4DB0-9514-05BB40D4CF76}"/>
              </a:ext>
            </a:extLst>
          </xdr:cNvPr>
          <xdr:cNvSpPr txBox="1"/>
        </xdr:nvSpPr>
        <xdr:spPr>
          <a:xfrm>
            <a:off x="12284528" y="2171693"/>
            <a:ext cx="4095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8C8A31A-0CAB-494E-B1C6-51B06E9CF4F9}" type="TxLink">
              <a:rPr lang="en-US" sz="1100" b="0" i="0" u="none" strike="noStrike" baseline="0">
                <a:solidFill>
                  <a:schemeClr val="bg1"/>
                </a:solidFill>
                <a:latin typeface="Calibri"/>
                <a:ea typeface="+mn-ea"/>
                <a:cs typeface="Calibri"/>
              </a:rPr>
              <a:pPr marL="0" indent="0" algn="l"/>
              <a:t>0%</a:t>
            </a:fld>
            <a:endParaRPr lang="en-US" sz="800" b="1" i="0" u="none" strike="noStrike" baseline="0">
              <a:solidFill>
                <a:schemeClr val="bg1"/>
              </a:solidFill>
              <a:latin typeface="Calibri"/>
              <a:ea typeface="+mn-ea"/>
              <a:cs typeface="Calibri"/>
            </a:endParaRPr>
          </a:p>
        </xdr:txBody>
      </xdr:sp>
      <xdr:sp macro="" textlink="'Pivot Tables'!AX23">
        <xdr:nvSpPr>
          <xdr:cNvPr id="220" name="TextBox 219">
            <a:extLst>
              <a:ext uri="{FF2B5EF4-FFF2-40B4-BE49-F238E27FC236}">
                <a16:creationId xmlns:a16="http://schemas.microsoft.com/office/drawing/2014/main" id="{489E35F4-2187-4E38-B553-88B99E316507}"/>
              </a:ext>
            </a:extLst>
          </xdr:cNvPr>
          <xdr:cNvSpPr txBox="1"/>
        </xdr:nvSpPr>
        <xdr:spPr>
          <a:xfrm>
            <a:off x="13737771" y="2619368"/>
            <a:ext cx="393247"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C9B7FD0-520F-4828-B02E-7F3147E22845}" type="TxLink">
              <a:rPr lang="en-US" sz="1100" b="0" i="0" u="none" strike="noStrike" baseline="0">
                <a:solidFill>
                  <a:schemeClr val="bg1"/>
                </a:solidFill>
                <a:latin typeface="Calibri"/>
                <a:ea typeface="+mn-ea"/>
                <a:cs typeface="Calibri"/>
              </a:rPr>
              <a:pPr marL="0" indent="0" algn="l"/>
              <a:t>7%</a:t>
            </a:fld>
            <a:endParaRPr lang="en-US" sz="800" b="1" i="0" u="none" strike="noStrike" baseline="0">
              <a:solidFill>
                <a:schemeClr val="bg1"/>
              </a:solidFill>
              <a:latin typeface="Calibri"/>
              <a:ea typeface="+mn-ea"/>
              <a:cs typeface="Calibri"/>
            </a:endParaRPr>
          </a:p>
        </xdr:txBody>
      </xdr:sp>
      <xdr:sp macro="" textlink="'Pivot Tables'!AX24">
        <xdr:nvSpPr>
          <xdr:cNvPr id="221" name="TextBox 220">
            <a:extLst>
              <a:ext uri="{FF2B5EF4-FFF2-40B4-BE49-F238E27FC236}">
                <a16:creationId xmlns:a16="http://schemas.microsoft.com/office/drawing/2014/main" id="{97093881-6120-4C28-B8AC-B5267CDA71D6}"/>
              </a:ext>
            </a:extLst>
          </xdr:cNvPr>
          <xdr:cNvSpPr txBox="1"/>
        </xdr:nvSpPr>
        <xdr:spPr>
          <a:xfrm>
            <a:off x="13623470" y="3514718"/>
            <a:ext cx="3619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DC7D025-50F1-42EB-AB28-B6066B69AC1A}" type="TxLink">
              <a:rPr lang="en-US" sz="1100" b="0" i="0" u="none" strike="noStrike" baseline="0">
                <a:solidFill>
                  <a:schemeClr val="bg1"/>
                </a:solidFill>
                <a:latin typeface="Calibri"/>
                <a:ea typeface="+mn-ea"/>
                <a:cs typeface="Calibri"/>
              </a:rPr>
              <a:pPr marL="0" indent="0" algn="l"/>
              <a:t>7%</a:t>
            </a:fld>
            <a:endParaRPr lang="en-US" sz="800" b="1" i="0" u="none" strike="noStrike" baseline="0">
              <a:solidFill>
                <a:schemeClr val="bg1"/>
              </a:solidFill>
              <a:latin typeface="Calibri"/>
              <a:ea typeface="+mn-ea"/>
              <a:cs typeface="Calibri"/>
            </a:endParaRPr>
          </a:p>
        </xdr:txBody>
      </xdr:sp>
      <xdr:sp macro="" textlink="'Pivot Tables'!AX25">
        <xdr:nvSpPr>
          <xdr:cNvPr id="222" name="TextBox 221">
            <a:extLst>
              <a:ext uri="{FF2B5EF4-FFF2-40B4-BE49-F238E27FC236}">
                <a16:creationId xmlns:a16="http://schemas.microsoft.com/office/drawing/2014/main" id="{9F0644A3-AF70-46F8-A397-8ABDD2FC5F23}"/>
              </a:ext>
            </a:extLst>
          </xdr:cNvPr>
          <xdr:cNvSpPr txBox="1"/>
        </xdr:nvSpPr>
        <xdr:spPr>
          <a:xfrm>
            <a:off x="13077823" y="4029068"/>
            <a:ext cx="459922"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713C064-E4E2-4923-898B-E71ADA904C21}" type="TxLink">
              <a:rPr lang="en-US" sz="1100" b="0" i="0" u="none" strike="noStrike" baseline="0">
                <a:solidFill>
                  <a:schemeClr val="bg1"/>
                </a:solidFill>
                <a:latin typeface="Calibri"/>
                <a:ea typeface="+mn-ea"/>
                <a:cs typeface="Calibri"/>
              </a:rPr>
              <a:pPr marL="0" indent="0" algn="l"/>
              <a:t>7%</a:t>
            </a:fld>
            <a:endParaRPr lang="en-US" sz="800" b="1" i="0" u="none" strike="noStrike" baseline="0">
              <a:solidFill>
                <a:schemeClr val="bg1"/>
              </a:solidFill>
              <a:latin typeface="Calibri"/>
              <a:ea typeface="+mn-ea"/>
              <a:cs typeface="Calibri"/>
            </a:endParaRPr>
          </a:p>
        </xdr:txBody>
      </xdr:sp>
      <xdr:grpSp>
        <xdr:nvGrpSpPr>
          <xdr:cNvPr id="243" name="Group 242">
            <a:extLst>
              <a:ext uri="{FF2B5EF4-FFF2-40B4-BE49-F238E27FC236}">
                <a16:creationId xmlns:a16="http://schemas.microsoft.com/office/drawing/2014/main" id="{792E1ED6-8080-2141-41B0-E8226A27A28B}"/>
              </a:ext>
            </a:extLst>
          </xdr:cNvPr>
          <xdr:cNvGrpSpPr/>
        </xdr:nvGrpSpPr>
        <xdr:grpSpPr>
          <a:xfrm>
            <a:off x="13764751" y="6341968"/>
            <a:ext cx="1416736" cy="1392325"/>
            <a:chOff x="11267263" y="5494250"/>
            <a:chExt cx="1410512" cy="1392325"/>
          </a:xfrm>
        </xdr:grpSpPr>
        <xdr:grpSp>
          <xdr:nvGrpSpPr>
            <xdr:cNvPr id="224" name="Group 223">
              <a:extLst>
                <a:ext uri="{FF2B5EF4-FFF2-40B4-BE49-F238E27FC236}">
                  <a16:creationId xmlns:a16="http://schemas.microsoft.com/office/drawing/2014/main" id="{0CCBB8C7-CCCE-41E4-A71A-2CAA562394CF}"/>
                </a:ext>
              </a:extLst>
            </xdr:cNvPr>
            <xdr:cNvGrpSpPr/>
          </xdr:nvGrpSpPr>
          <xdr:grpSpPr>
            <a:xfrm>
              <a:off x="11267263" y="5494250"/>
              <a:ext cx="648918" cy="1292973"/>
              <a:chOff x="9537425" y="790151"/>
              <a:chExt cx="578126" cy="1214617"/>
            </a:xfrm>
          </xdr:grpSpPr>
          <xdr:cxnSp macro="">
            <xdr:nvCxnSpPr>
              <xdr:cNvPr id="225" name="Straight Connector 224">
                <a:extLst>
                  <a:ext uri="{FF2B5EF4-FFF2-40B4-BE49-F238E27FC236}">
                    <a16:creationId xmlns:a16="http://schemas.microsoft.com/office/drawing/2014/main" id="{A54DF32E-31DF-9E5D-5BE0-733D29838CC0}"/>
                  </a:ext>
                </a:extLst>
              </xdr:cNvPr>
              <xdr:cNvCxnSpPr>
                <a:endCxn id="119" idx="3"/>
              </xdr:cNvCxnSpPr>
            </xdr:nvCxnSpPr>
            <xdr:spPr>
              <a:xfrm flipH="1" flipV="1">
                <a:off x="9537425" y="790151"/>
                <a:ext cx="349001" cy="1214617"/>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226" name="Circle: Hollow 225">
                <a:extLst>
                  <a:ext uri="{FF2B5EF4-FFF2-40B4-BE49-F238E27FC236}">
                    <a16:creationId xmlns:a16="http://schemas.microsoft.com/office/drawing/2014/main" id="{84FB4E72-26BC-828E-12D8-79D356ADE8E0}"/>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242" name="Group 241">
              <a:extLst>
                <a:ext uri="{FF2B5EF4-FFF2-40B4-BE49-F238E27FC236}">
                  <a16:creationId xmlns:a16="http://schemas.microsoft.com/office/drawing/2014/main" id="{0FD6B246-2F52-8065-F12E-6768C38263A0}"/>
                </a:ext>
              </a:extLst>
            </xdr:cNvPr>
            <xdr:cNvGrpSpPr/>
          </xdr:nvGrpSpPr>
          <xdr:grpSpPr>
            <a:xfrm>
              <a:off x="11458574" y="6096000"/>
              <a:ext cx="1219201" cy="790575"/>
              <a:chOff x="11458574" y="6096000"/>
              <a:chExt cx="1219201" cy="790575"/>
            </a:xfrm>
          </xdr:grpSpPr>
          <xdr:sp macro="" textlink="'Pivot Tables'!AV10">
            <xdr:nvSpPr>
              <xdr:cNvPr id="228" name="TextBox 227">
                <a:extLst>
                  <a:ext uri="{FF2B5EF4-FFF2-40B4-BE49-F238E27FC236}">
                    <a16:creationId xmlns:a16="http://schemas.microsoft.com/office/drawing/2014/main" id="{91A2DB92-6059-4902-BEBC-CF63ABC04E23}"/>
                  </a:ext>
                </a:extLst>
              </xdr:cNvPr>
              <xdr:cNvSpPr txBox="1"/>
            </xdr:nvSpPr>
            <xdr:spPr>
              <a:xfrm>
                <a:off x="11458574" y="635317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5CA7D03-3CCD-4917-85B3-A80B34371469}" type="TxLink">
                  <a:rPr lang="en-US" sz="1100" b="0" i="0" u="none" strike="noStrike" baseline="0">
                    <a:solidFill>
                      <a:schemeClr val="bg1"/>
                    </a:solidFill>
                    <a:latin typeface="Calibri"/>
                    <a:ea typeface="+mn-ea"/>
                    <a:cs typeface="Calibri"/>
                  </a:rPr>
                  <a:pPr marL="0" indent="0" algn="l"/>
                  <a:t>Prime</a:t>
                </a:fld>
                <a:endParaRPr lang="en-US" sz="800" b="1" i="0" u="none" strike="noStrike" baseline="0">
                  <a:solidFill>
                    <a:schemeClr val="bg1"/>
                  </a:solidFill>
                  <a:latin typeface="Calibri"/>
                  <a:ea typeface="+mn-ea"/>
                  <a:cs typeface="Calibri"/>
                </a:endParaRPr>
              </a:p>
            </xdr:txBody>
          </xdr:sp>
          <xdr:sp macro="" textlink="'Pivot Tables'!AW10">
            <xdr:nvSpPr>
              <xdr:cNvPr id="229" name="TextBox 228">
                <a:extLst>
                  <a:ext uri="{FF2B5EF4-FFF2-40B4-BE49-F238E27FC236}">
                    <a16:creationId xmlns:a16="http://schemas.microsoft.com/office/drawing/2014/main" id="{87330DF6-F785-4FB0-AB0C-4F23BB266D26}"/>
                  </a:ext>
                </a:extLst>
              </xdr:cNvPr>
              <xdr:cNvSpPr txBox="1"/>
            </xdr:nvSpPr>
            <xdr:spPr>
              <a:xfrm>
                <a:off x="11468099" y="652462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EE80B5F-00B0-4080-94A7-C97AB1932071}" type="TxLink">
                  <a:rPr lang="en-US" sz="1100" b="0" i="0" u="none" strike="noStrike" baseline="0">
                    <a:solidFill>
                      <a:schemeClr val="bg1"/>
                    </a:solidFill>
                    <a:latin typeface="Calibri"/>
                    <a:ea typeface="+mn-ea"/>
                    <a:cs typeface="Calibri"/>
                  </a:rPr>
                  <a:pPr marL="0" indent="0" algn="l"/>
                  <a:t> 70,645 </a:t>
                </a:fld>
                <a:endParaRPr lang="en-US" sz="800" b="1" i="0" u="none" strike="noStrike" baseline="0">
                  <a:solidFill>
                    <a:schemeClr val="bg1"/>
                  </a:solidFill>
                  <a:latin typeface="Calibri"/>
                  <a:ea typeface="+mn-ea"/>
                  <a:cs typeface="Calibri"/>
                </a:endParaRPr>
              </a:p>
            </xdr:txBody>
          </xdr:sp>
          <xdr:sp macro="" textlink="'Pivot Tables'!AX10">
            <xdr:nvSpPr>
              <xdr:cNvPr id="232" name="TextBox 231">
                <a:extLst>
                  <a:ext uri="{FF2B5EF4-FFF2-40B4-BE49-F238E27FC236}">
                    <a16:creationId xmlns:a16="http://schemas.microsoft.com/office/drawing/2014/main" id="{E57C27B8-0D04-4704-94DD-3E14CBD34DE3}"/>
                  </a:ext>
                </a:extLst>
              </xdr:cNvPr>
              <xdr:cNvSpPr txBox="1"/>
            </xdr:nvSpPr>
            <xdr:spPr>
              <a:xfrm>
                <a:off x="11563348" y="6096000"/>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CAF8739-89E2-40C4-92C2-F8DC14B85305}" type="TxLink">
                  <a:rPr lang="en-US" sz="1100" b="0" i="0" u="none" strike="noStrike" baseline="0">
                    <a:solidFill>
                      <a:schemeClr val="bg1"/>
                    </a:solidFill>
                    <a:latin typeface="Calibri"/>
                    <a:ea typeface="+mn-ea"/>
                    <a:cs typeface="Calibri"/>
                  </a:rPr>
                  <a:pPr marL="0" indent="0" algn="l"/>
                  <a:t>9%</a:t>
                </a:fld>
                <a:endParaRPr lang="en-US" sz="800" b="1" i="0" u="none" strike="noStrike" baseline="0">
                  <a:solidFill>
                    <a:schemeClr val="bg1"/>
                  </a:solidFill>
                  <a:latin typeface="Calibri"/>
                  <a:ea typeface="+mn-ea"/>
                  <a:cs typeface="Calibri"/>
                </a:endParaRPr>
              </a:p>
            </xdr:txBody>
          </xdr:sp>
        </xdr:grpSp>
      </xdr:grpSp>
      <xdr:grpSp>
        <xdr:nvGrpSpPr>
          <xdr:cNvPr id="233" name="Group 232">
            <a:extLst>
              <a:ext uri="{FF2B5EF4-FFF2-40B4-BE49-F238E27FC236}">
                <a16:creationId xmlns:a16="http://schemas.microsoft.com/office/drawing/2014/main" id="{A6746820-9563-4ED0-9A44-B5142E1987E7}"/>
              </a:ext>
            </a:extLst>
          </xdr:cNvPr>
          <xdr:cNvGrpSpPr/>
        </xdr:nvGrpSpPr>
        <xdr:grpSpPr>
          <a:xfrm>
            <a:off x="14178642" y="5715834"/>
            <a:ext cx="946099" cy="342059"/>
            <a:chOff x="9368433" y="1380549"/>
            <a:chExt cx="840463" cy="323850"/>
          </a:xfrm>
        </xdr:grpSpPr>
        <xdr:cxnSp macro="">
          <xdr:nvCxnSpPr>
            <xdr:cNvPr id="234" name="Straight Connector 233">
              <a:extLst>
                <a:ext uri="{FF2B5EF4-FFF2-40B4-BE49-F238E27FC236}">
                  <a16:creationId xmlns:a16="http://schemas.microsoft.com/office/drawing/2014/main" id="{25C5BEE0-C3D5-D39C-7F32-51BA2CB71B76}"/>
                </a:ext>
              </a:extLst>
            </xdr:cNvPr>
            <xdr:cNvCxnSpPr>
              <a:stCxn id="235" idx="2"/>
            </xdr:cNvCxnSpPr>
          </xdr:nvCxnSpPr>
          <xdr:spPr>
            <a:xfrm flipH="1">
              <a:off x="9368433" y="1542474"/>
              <a:ext cx="526133" cy="117186"/>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235" name="Circle: Hollow 234">
              <a:extLst>
                <a:ext uri="{FF2B5EF4-FFF2-40B4-BE49-F238E27FC236}">
                  <a16:creationId xmlns:a16="http://schemas.microsoft.com/office/drawing/2014/main" id="{676C9C47-D764-715D-8805-1419CF324D8E}"/>
                </a:ext>
              </a:extLst>
            </xdr:cNvPr>
            <xdr:cNvSpPr/>
          </xdr:nvSpPr>
          <xdr:spPr>
            <a:xfrm>
              <a:off x="9894570" y="1380549"/>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246" name="Group 245">
            <a:extLst>
              <a:ext uri="{FF2B5EF4-FFF2-40B4-BE49-F238E27FC236}">
                <a16:creationId xmlns:a16="http://schemas.microsoft.com/office/drawing/2014/main" id="{FBCC269B-686C-E33F-5F13-A1FF68131BC8}"/>
              </a:ext>
            </a:extLst>
          </xdr:cNvPr>
          <xdr:cNvGrpSpPr/>
        </xdr:nvGrpSpPr>
        <xdr:grpSpPr>
          <a:xfrm>
            <a:off x="14559642" y="5724518"/>
            <a:ext cx="1224644" cy="819150"/>
            <a:chOff x="11277599" y="6076950"/>
            <a:chExt cx="1219201" cy="819150"/>
          </a:xfrm>
        </xdr:grpSpPr>
        <xdr:sp macro="" textlink="'Pivot Tables'!AV9">
          <xdr:nvSpPr>
            <xdr:cNvPr id="247" name="TextBox 246">
              <a:extLst>
                <a:ext uri="{FF2B5EF4-FFF2-40B4-BE49-F238E27FC236}">
                  <a16:creationId xmlns:a16="http://schemas.microsoft.com/office/drawing/2014/main" id="{B9651C56-9E11-8C37-2964-9FFB75DDFB54}"/>
                </a:ext>
              </a:extLst>
            </xdr:cNvPr>
            <xdr:cNvSpPr txBox="1"/>
          </xdr:nvSpPr>
          <xdr:spPr>
            <a:xfrm>
              <a:off x="11287124" y="635317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C098F22-E041-421F-BE70-CCBF2C3D304B}" type="TxLink">
                <a:rPr lang="en-US" sz="1100" b="0" i="0" u="none" strike="noStrike" baseline="0">
                  <a:solidFill>
                    <a:schemeClr val="bg1"/>
                  </a:solidFill>
                  <a:latin typeface="Calibri"/>
                  <a:ea typeface="+mn-ea"/>
                  <a:cs typeface="Calibri"/>
                </a:rPr>
                <a:pPr marL="0" indent="0" algn="l"/>
                <a:t>Premium</a:t>
              </a:fld>
              <a:endParaRPr lang="en-US" sz="800" b="1" i="0" u="none" strike="noStrike" baseline="0">
                <a:solidFill>
                  <a:schemeClr val="bg1"/>
                </a:solidFill>
                <a:latin typeface="Calibri"/>
                <a:ea typeface="+mn-ea"/>
                <a:cs typeface="Calibri"/>
              </a:endParaRPr>
            </a:p>
          </xdr:txBody>
        </xdr:sp>
        <xdr:sp macro="" textlink="'Pivot Tables'!AW9">
          <xdr:nvSpPr>
            <xdr:cNvPr id="248" name="TextBox 247">
              <a:extLst>
                <a:ext uri="{FF2B5EF4-FFF2-40B4-BE49-F238E27FC236}">
                  <a16:creationId xmlns:a16="http://schemas.microsoft.com/office/drawing/2014/main" id="{7B2F551E-8A26-A4DB-DCD0-0296B766072A}"/>
                </a:ext>
              </a:extLst>
            </xdr:cNvPr>
            <xdr:cNvSpPr txBox="1"/>
          </xdr:nvSpPr>
          <xdr:spPr>
            <a:xfrm>
              <a:off x="11277599" y="6534150"/>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D7EA5B9-7D1A-4A42-B2E8-704701B10C56}" type="TxLink">
                <a:rPr lang="en-US" sz="1100" b="0" i="0" u="none" strike="noStrike" baseline="0">
                  <a:solidFill>
                    <a:schemeClr val="bg1"/>
                  </a:solidFill>
                  <a:latin typeface="Calibri"/>
                  <a:ea typeface="+mn-ea"/>
                  <a:cs typeface="Calibri"/>
                </a:rPr>
                <a:pPr marL="0" indent="0" algn="l"/>
                <a:t> 55,630 </a:t>
              </a:fld>
              <a:endParaRPr lang="en-US" sz="800" b="1" i="0" u="none" strike="noStrike" baseline="0">
                <a:solidFill>
                  <a:schemeClr val="bg1"/>
                </a:solidFill>
                <a:latin typeface="Calibri"/>
                <a:ea typeface="+mn-ea"/>
                <a:cs typeface="Calibri"/>
              </a:endParaRPr>
            </a:p>
          </xdr:txBody>
        </xdr:sp>
        <xdr:sp macro="" textlink="'Pivot Tables'!AX9">
          <xdr:nvSpPr>
            <xdr:cNvPr id="249" name="TextBox 248">
              <a:extLst>
                <a:ext uri="{FF2B5EF4-FFF2-40B4-BE49-F238E27FC236}">
                  <a16:creationId xmlns:a16="http://schemas.microsoft.com/office/drawing/2014/main" id="{42F409D4-D0C1-498A-3EEB-60D16B84A9D9}"/>
                </a:ext>
              </a:extLst>
            </xdr:cNvPr>
            <xdr:cNvSpPr txBox="1"/>
          </xdr:nvSpPr>
          <xdr:spPr>
            <a:xfrm>
              <a:off x="11487148" y="6076950"/>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3A16461-5DE3-4B34-B0D7-73A599330CA2}" type="TxLink">
                <a:rPr lang="en-US" sz="1100" b="0" i="0" u="none" strike="noStrike" baseline="0">
                  <a:solidFill>
                    <a:schemeClr val="bg1"/>
                  </a:solidFill>
                  <a:latin typeface="Calibri"/>
                  <a:ea typeface="+mn-ea"/>
                  <a:cs typeface="Calibri"/>
                </a:rPr>
                <a:pPr marL="0" indent="0" algn="l"/>
                <a:t>7%</a:t>
              </a:fld>
              <a:endParaRPr lang="en-US" sz="800" b="1" i="0" u="none" strike="noStrike" baseline="0">
                <a:solidFill>
                  <a:schemeClr val="bg1"/>
                </a:solidFill>
                <a:latin typeface="Calibri"/>
                <a:ea typeface="+mn-ea"/>
                <a:cs typeface="Calibri"/>
              </a:endParaRPr>
            </a:p>
          </xdr:txBody>
        </xdr:sp>
      </xdr:grpSp>
      <xdr:grpSp>
        <xdr:nvGrpSpPr>
          <xdr:cNvPr id="252" name="Group 251">
            <a:extLst>
              <a:ext uri="{FF2B5EF4-FFF2-40B4-BE49-F238E27FC236}">
                <a16:creationId xmlns:a16="http://schemas.microsoft.com/office/drawing/2014/main" id="{5B3EE85E-8EAB-44F6-8566-C7C7C02EB820}"/>
              </a:ext>
            </a:extLst>
          </xdr:cNvPr>
          <xdr:cNvGrpSpPr/>
        </xdr:nvGrpSpPr>
        <xdr:grpSpPr>
          <a:xfrm>
            <a:off x="10485661" y="7124693"/>
            <a:ext cx="2036993" cy="790575"/>
            <a:chOff x="10648948" y="6096000"/>
            <a:chExt cx="2028827" cy="790575"/>
          </a:xfrm>
        </xdr:grpSpPr>
        <xdr:grpSp>
          <xdr:nvGrpSpPr>
            <xdr:cNvPr id="253" name="Group 252">
              <a:extLst>
                <a:ext uri="{FF2B5EF4-FFF2-40B4-BE49-F238E27FC236}">
                  <a16:creationId xmlns:a16="http://schemas.microsoft.com/office/drawing/2014/main" id="{2026C57F-5488-8F3F-AA3D-763C973CA6B4}"/>
                </a:ext>
              </a:extLst>
            </xdr:cNvPr>
            <xdr:cNvGrpSpPr/>
          </xdr:nvGrpSpPr>
          <xdr:grpSpPr>
            <a:xfrm>
              <a:off x="10648948" y="6113207"/>
              <a:ext cx="1267221" cy="344743"/>
              <a:chOff x="8986573" y="1371601"/>
              <a:chExt cx="1128978" cy="323850"/>
            </a:xfrm>
          </xdr:grpSpPr>
          <xdr:cxnSp macro="">
            <xdr:nvCxnSpPr>
              <xdr:cNvPr id="258" name="Straight Connector 257">
                <a:extLst>
                  <a:ext uri="{FF2B5EF4-FFF2-40B4-BE49-F238E27FC236}">
                    <a16:creationId xmlns:a16="http://schemas.microsoft.com/office/drawing/2014/main" id="{0900C873-48AF-B7AA-07EA-DA968756DEE9}"/>
                  </a:ext>
                </a:extLst>
              </xdr:cNvPr>
              <xdr:cNvCxnSpPr>
                <a:stCxn id="257" idx="1"/>
                <a:endCxn id="129" idx="3"/>
              </xdr:cNvCxnSpPr>
            </xdr:nvCxnSpPr>
            <xdr:spPr>
              <a:xfrm flipH="1">
                <a:off x="8986573" y="1525444"/>
                <a:ext cx="814644" cy="85644"/>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259" name="Circle: Hollow 258">
                <a:extLst>
                  <a:ext uri="{FF2B5EF4-FFF2-40B4-BE49-F238E27FC236}">
                    <a16:creationId xmlns:a16="http://schemas.microsoft.com/office/drawing/2014/main" id="{8816196F-2C17-7C1C-793D-BDD2E9B3F443}"/>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254" name="Group 253">
              <a:extLst>
                <a:ext uri="{FF2B5EF4-FFF2-40B4-BE49-F238E27FC236}">
                  <a16:creationId xmlns:a16="http://schemas.microsoft.com/office/drawing/2014/main" id="{3CC0F751-7BB9-E1CD-B09F-B64B61AA8DB0}"/>
                </a:ext>
              </a:extLst>
            </xdr:cNvPr>
            <xdr:cNvGrpSpPr/>
          </xdr:nvGrpSpPr>
          <xdr:grpSpPr>
            <a:xfrm>
              <a:off x="11458574" y="6096000"/>
              <a:ext cx="1219201" cy="790575"/>
              <a:chOff x="11458574" y="6096000"/>
              <a:chExt cx="1219201" cy="790575"/>
            </a:xfrm>
          </xdr:grpSpPr>
          <xdr:sp macro="" textlink="'Pivot Tables'!AV12">
            <xdr:nvSpPr>
              <xdr:cNvPr id="255" name="TextBox 254">
                <a:extLst>
                  <a:ext uri="{FF2B5EF4-FFF2-40B4-BE49-F238E27FC236}">
                    <a16:creationId xmlns:a16="http://schemas.microsoft.com/office/drawing/2014/main" id="{9C413DCF-208E-0A7E-88F3-BB773BE15DF1}"/>
                  </a:ext>
                </a:extLst>
              </xdr:cNvPr>
              <xdr:cNvSpPr txBox="1"/>
            </xdr:nvSpPr>
            <xdr:spPr>
              <a:xfrm>
                <a:off x="11458574" y="635317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CA37A9B-0035-47F2-8AAB-AE25AEF58580}" type="TxLink">
                  <a:rPr lang="en-US" sz="1100" b="0" i="0" u="none" strike="noStrike" baseline="0">
                    <a:solidFill>
                      <a:schemeClr val="bg1"/>
                    </a:solidFill>
                    <a:latin typeface="Calibri"/>
                    <a:ea typeface="+mn-ea"/>
                    <a:cs typeface="Calibri"/>
                  </a:rPr>
                  <a:pPr marL="0" indent="0" algn="l"/>
                  <a:t>Equipments</a:t>
                </a:fld>
                <a:endParaRPr lang="en-US" sz="800" b="1" i="0" u="none" strike="noStrike" baseline="0">
                  <a:solidFill>
                    <a:schemeClr val="bg1"/>
                  </a:solidFill>
                  <a:latin typeface="Calibri"/>
                  <a:ea typeface="+mn-ea"/>
                  <a:cs typeface="Calibri"/>
                </a:endParaRPr>
              </a:p>
            </xdr:txBody>
          </xdr:sp>
          <xdr:sp macro="" textlink="'Pivot Tables'!AW12">
            <xdr:nvSpPr>
              <xdr:cNvPr id="256" name="TextBox 255">
                <a:extLst>
                  <a:ext uri="{FF2B5EF4-FFF2-40B4-BE49-F238E27FC236}">
                    <a16:creationId xmlns:a16="http://schemas.microsoft.com/office/drawing/2014/main" id="{3D72BFFB-D398-16BA-00B0-71A232205377}"/>
                  </a:ext>
                </a:extLst>
              </xdr:cNvPr>
              <xdr:cNvSpPr txBox="1"/>
            </xdr:nvSpPr>
            <xdr:spPr>
              <a:xfrm>
                <a:off x="11468099" y="652462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9A1CA91-A56E-49C3-B4A1-F7114139AF36}" type="TxLink">
                  <a:rPr lang="en-US" sz="1100" b="0" i="0" u="none" strike="noStrike" baseline="0">
                    <a:solidFill>
                      <a:schemeClr val="bg1"/>
                    </a:solidFill>
                    <a:latin typeface="Calibri"/>
                    <a:ea typeface="+mn-ea"/>
                    <a:cs typeface="Calibri"/>
                  </a:rPr>
                  <a:pPr marL="0" indent="0" algn="l"/>
                  <a:t> 56,300 </a:t>
                </a:fld>
                <a:endParaRPr lang="en-US" sz="800" b="1" i="0" u="none" strike="noStrike" baseline="0">
                  <a:solidFill>
                    <a:schemeClr val="bg1"/>
                  </a:solidFill>
                  <a:latin typeface="Calibri"/>
                  <a:ea typeface="+mn-ea"/>
                  <a:cs typeface="Calibri"/>
                </a:endParaRPr>
              </a:p>
            </xdr:txBody>
          </xdr:sp>
          <xdr:sp macro="" textlink="'Pivot Tables'!AX12">
            <xdr:nvSpPr>
              <xdr:cNvPr id="257" name="TextBox 256">
                <a:extLst>
                  <a:ext uri="{FF2B5EF4-FFF2-40B4-BE49-F238E27FC236}">
                    <a16:creationId xmlns:a16="http://schemas.microsoft.com/office/drawing/2014/main" id="{49C3C83C-C7C4-9211-73D2-1F85C37AC944}"/>
                  </a:ext>
                </a:extLst>
              </xdr:cNvPr>
              <xdr:cNvSpPr txBox="1"/>
            </xdr:nvSpPr>
            <xdr:spPr>
              <a:xfrm>
                <a:off x="11563348" y="6096000"/>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4740CE7-B728-4CD0-B583-EC63D35C8BB1}" type="TxLink">
                  <a:rPr lang="en-US" sz="1100" b="0" i="0" u="none" strike="noStrike" baseline="0">
                    <a:solidFill>
                      <a:schemeClr val="bg1"/>
                    </a:solidFill>
                    <a:latin typeface="Calibri"/>
                    <a:ea typeface="+mn-ea"/>
                    <a:cs typeface="Calibri"/>
                  </a:rPr>
                  <a:pPr marL="0" indent="0" algn="l"/>
                  <a:t>7%</a:t>
                </a:fld>
                <a:endParaRPr lang="en-US" sz="800" b="1" i="0" u="none" strike="noStrike" baseline="0">
                  <a:solidFill>
                    <a:schemeClr val="bg1"/>
                  </a:solidFill>
                  <a:latin typeface="Calibri"/>
                  <a:ea typeface="+mn-ea"/>
                  <a:cs typeface="Calibri"/>
                </a:endParaRPr>
              </a:p>
            </xdr:txBody>
          </xdr:sp>
        </xdr:grpSp>
      </xdr:grpSp>
      <xdr:grpSp>
        <xdr:nvGrpSpPr>
          <xdr:cNvPr id="260" name="Group 259">
            <a:extLst>
              <a:ext uri="{FF2B5EF4-FFF2-40B4-BE49-F238E27FC236}">
                <a16:creationId xmlns:a16="http://schemas.microsoft.com/office/drawing/2014/main" id="{EF2108D7-3633-4FCF-B7ED-080299C6D4D3}"/>
              </a:ext>
            </a:extLst>
          </xdr:cNvPr>
          <xdr:cNvGrpSpPr/>
        </xdr:nvGrpSpPr>
        <xdr:grpSpPr>
          <a:xfrm>
            <a:off x="5336720" y="6425285"/>
            <a:ext cx="881744" cy="1318532"/>
            <a:chOff x="11401424" y="5510892"/>
            <a:chExt cx="876301" cy="1318532"/>
          </a:xfrm>
        </xdr:grpSpPr>
        <xdr:grpSp>
          <xdr:nvGrpSpPr>
            <xdr:cNvPr id="261" name="Group 260">
              <a:extLst>
                <a:ext uri="{FF2B5EF4-FFF2-40B4-BE49-F238E27FC236}">
                  <a16:creationId xmlns:a16="http://schemas.microsoft.com/office/drawing/2014/main" id="{DA528775-D696-8EB3-928F-A831F850309C}"/>
                </a:ext>
              </a:extLst>
            </xdr:cNvPr>
            <xdr:cNvGrpSpPr/>
          </xdr:nvGrpSpPr>
          <xdr:grpSpPr>
            <a:xfrm>
              <a:off x="11563348" y="5510892"/>
              <a:ext cx="385870" cy="947057"/>
              <a:chOff x="9801225" y="805790"/>
              <a:chExt cx="343775" cy="889661"/>
            </a:xfrm>
          </xdr:grpSpPr>
          <xdr:cxnSp macro="">
            <xdr:nvCxnSpPr>
              <xdr:cNvPr id="266" name="Straight Connector 265">
                <a:extLst>
                  <a:ext uri="{FF2B5EF4-FFF2-40B4-BE49-F238E27FC236}">
                    <a16:creationId xmlns:a16="http://schemas.microsoft.com/office/drawing/2014/main" id="{0FED037A-8158-CC82-FD95-EC31E61477B6}"/>
                  </a:ext>
                </a:extLst>
              </xdr:cNvPr>
              <xdr:cNvCxnSpPr>
                <a:stCxn id="265" idx="0"/>
                <a:endCxn id="137" idx="4"/>
              </xdr:cNvCxnSpPr>
            </xdr:nvCxnSpPr>
            <xdr:spPr>
              <a:xfrm flipV="1">
                <a:off x="10004875" y="805790"/>
                <a:ext cx="140125" cy="576490"/>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267" name="Circle: Hollow 266">
                <a:extLst>
                  <a:ext uri="{FF2B5EF4-FFF2-40B4-BE49-F238E27FC236}">
                    <a16:creationId xmlns:a16="http://schemas.microsoft.com/office/drawing/2014/main" id="{7EACF97E-7AF9-351E-D2C4-717262D7C48B}"/>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262" name="Group 261">
              <a:extLst>
                <a:ext uri="{FF2B5EF4-FFF2-40B4-BE49-F238E27FC236}">
                  <a16:creationId xmlns:a16="http://schemas.microsoft.com/office/drawing/2014/main" id="{23B1034C-8CE9-8016-B7B5-80BB5F087A58}"/>
                </a:ext>
              </a:extLst>
            </xdr:cNvPr>
            <xdr:cNvGrpSpPr/>
          </xdr:nvGrpSpPr>
          <xdr:grpSpPr>
            <a:xfrm>
              <a:off x="11401424" y="6124575"/>
              <a:ext cx="876301" cy="704849"/>
              <a:chOff x="11401424" y="6124575"/>
              <a:chExt cx="876301" cy="704849"/>
            </a:xfrm>
          </xdr:grpSpPr>
          <xdr:sp macro="" textlink="'Pivot Tables'!AV7">
            <xdr:nvSpPr>
              <xdr:cNvPr id="263" name="TextBox 262">
                <a:extLst>
                  <a:ext uri="{FF2B5EF4-FFF2-40B4-BE49-F238E27FC236}">
                    <a16:creationId xmlns:a16="http://schemas.microsoft.com/office/drawing/2014/main" id="{AA7D5189-AE1C-EEFB-E25D-9B7939D0B927}"/>
                  </a:ext>
                </a:extLst>
              </xdr:cNvPr>
              <xdr:cNvSpPr txBox="1"/>
            </xdr:nvSpPr>
            <xdr:spPr>
              <a:xfrm>
                <a:off x="11458574" y="6353175"/>
                <a:ext cx="81915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6E59B75-8CCD-4FF0-BA73-6FFD80BE0EE9}" type="TxLink">
                  <a:rPr lang="en-US" sz="1100" b="0" i="0" u="none" strike="noStrike" baseline="0">
                    <a:solidFill>
                      <a:schemeClr val="bg1"/>
                    </a:solidFill>
                    <a:latin typeface="Calibri"/>
                    <a:ea typeface="+mn-ea"/>
                    <a:cs typeface="Calibri"/>
                  </a:rPr>
                  <a:pPr marL="0" indent="0" algn="l"/>
                  <a:t>Renewal</a:t>
                </a:fld>
                <a:endParaRPr lang="en-US" sz="800" b="1" i="0" u="none" strike="noStrike" baseline="0">
                  <a:solidFill>
                    <a:schemeClr val="bg1"/>
                  </a:solidFill>
                  <a:latin typeface="Calibri"/>
                  <a:ea typeface="+mn-ea"/>
                  <a:cs typeface="Calibri"/>
                </a:endParaRPr>
              </a:p>
            </xdr:txBody>
          </xdr:sp>
          <xdr:sp macro="" textlink="'Pivot Tables'!AW7">
            <xdr:nvSpPr>
              <xdr:cNvPr id="264" name="TextBox 263">
                <a:extLst>
                  <a:ext uri="{FF2B5EF4-FFF2-40B4-BE49-F238E27FC236}">
                    <a16:creationId xmlns:a16="http://schemas.microsoft.com/office/drawing/2014/main" id="{AC1A71B7-5CBD-FCA5-0F3D-8C17A7198501}"/>
                  </a:ext>
                </a:extLst>
              </xdr:cNvPr>
              <xdr:cNvSpPr txBox="1"/>
            </xdr:nvSpPr>
            <xdr:spPr>
              <a:xfrm>
                <a:off x="11401424" y="6629399"/>
                <a:ext cx="704851"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D8B19A6-8977-4D5A-AF28-E41B5CEFC9B1}" type="TxLink">
                  <a:rPr lang="en-US" sz="1100" b="0" i="0" u="none" strike="noStrike" baseline="0">
                    <a:solidFill>
                      <a:schemeClr val="bg1"/>
                    </a:solidFill>
                    <a:latin typeface="Calibri"/>
                    <a:ea typeface="+mn-ea"/>
                    <a:cs typeface="Calibri"/>
                  </a:rPr>
                  <a:pPr marL="0" indent="0" algn="l"/>
                  <a:t> 84,700 </a:t>
                </a:fld>
                <a:endParaRPr lang="en-US" sz="800" b="1" i="0" u="none" strike="noStrike" baseline="0">
                  <a:solidFill>
                    <a:schemeClr val="bg1"/>
                  </a:solidFill>
                  <a:latin typeface="Calibri"/>
                  <a:ea typeface="+mn-ea"/>
                  <a:cs typeface="Calibri"/>
                </a:endParaRPr>
              </a:p>
            </xdr:txBody>
          </xdr:sp>
          <xdr:sp macro="" textlink="'Pivot Tables'!AX7">
            <xdr:nvSpPr>
              <xdr:cNvPr id="265" name="TextBox 264">
                <a:extLst>
                  <a:ext uri="{FF2B5EF4-FFF2-40B4-BE49-F238E27FC236}">
                    <a16:creationId xmlns:a16="http://schemas.microsoft.com/office/drawing/2014/main" id="{CAE3733E-F57C-1F4F-12FC-ACCC4AC6AB99}"/>
                  </a:ext>
                </a:extLst>
              </xdr:cNvPr>
              <xdr:cNvSpPr txBox="1"/>
            </xdr:nvSpPr>
            <xdr:spPr>
              <a:xfrm>
                <a:off x="11563348" y="6124575"/>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A58AC65-8B53-4A84-A006-01819902A2AF}" type="TxLink">
                  <a:rPr lang="en-US" sz="1100" b="0" i="0" u="none" strike="noStrike" baseline="0">
                    <a:solidFill>
                      <a:schemeClr val="bg1"/>
                    </a:solidFill>
                    <a:latin typeface="Calibri"/>
                    <a:ea typeface="+mn-ea"/>
                    <a:cs typeface="Calibri"/>
                  </a:rPr>
                  <a:pPr marL="0" indent="0" algn="l"/>
                  <a:t>10%</a:t>
                </a:fld>
                <a:endParaRPr lang="en-US" sz="800" b="1" i="0" u="none" strike="noStrike" baseline="0">
                  <a:solidFill>
                    <a:schemeClr val="bg1"/>
                  </a:solidFill>
                  <a:latin typeface="Calibri"/>
                  <a:ea typeface="+mn-ea"/>
                  <a:cs typeface="Calibri"/>
                </a:endParaRPr>
              </a:p>
            </xdr:txBody>
          </xdr:sp>
        </xdr:grpSp>
      </xdr:grpSp>
      <xdr:grpSp>
        <xdr:nvGrpSpPr>
          <xdr:cNvPr id="268" name="Group 267">
            <a:extLst>
              <a:ext uri="{FF2B5EF4-FFF2-40B4-BE49-F238E27FC236}">
                <a16:creationId xmlns:a16="http://schemas.microsoft.com/office/drawing/2014/main" id="{82938537-1D2F-47D5-979D-1BE774077326}"/>
              </a:ext>
            </a:extLst>
          </xdr:cNvPr>
          <xdr:cNvGrpSpPr/>
        </xdr:nvGrpSpPr>
        <xdr:grpSpPr>
          <a:xfrm>
            <a:off x="10249588" y="7610468"/>
            <a:ext cx="1238923" cy="1323975"/>
            <a:chOff x="11444295" y="5562600"/>
            <a:chExt cx="1233480" cy="1323975"/>
          </a:xfrm>
        </xdr:grpSpPr>
        <xdr:grpSp>
          <xdr:nvGrpSpPr>
            <xdr:cNvPr id="269" name="Group 268">
              <a:extLst>
                <a:ext uri="{FF2B5EF4-FFF2-40B4-BE49-F238E27FC236}">
                  <a16:creationId xmlns:a16="http://schemas.microsoft.com/office/drawing/2014/main" id="{11D6977A-4781-044B-5742-9814C4191738}"/>
                </a:ext>
              </a:extLst>
            </xdr:cNvPr>
            <xdr:cNvGrpSpPr/>
          </xdr:nvGrpSpPr>
          <xdr:grpSpPr>
            <a:xfrm>
              <a:off x="11444295" y="5562600"/>
              <a:ext cx="471878" cy="895351"/>
              <a:chOff x="9695151" y="854363"/>
              <a:chExt cx="420400" cy="841088"/>
            </a:xfrm>
          </xdr:grpSpPr>
          <xdr:cxnSp macro="">
            <xdr:nvCxnSpPr>
              <xdr:cNvPr id="274" name="Straight Connector 273">
                <a:extLst>
                  <a:ext uri="{FF2B5EF4-FFF2-40B4-BE49-F238E27FC236}">
                    <a16:creationId xmlns:a16="http://schemas.microsoft.com/office/drawing/2014/main" id="{2AA2D979-D2B1-3CEE-0667-45420A2355BB}"/>
                  </a:ext>
                </a:extLst>
              </xdr:cNvPr>
              <xdr:cNvCxnSpPr/>
            </xdr:nvCxnSpPr>
            <xdr:spPr>
              <a:xfrm flipH="1" flipV="1">
                <a:off x="9695151" y="854363"/>
                <a:ext cx="191275" cy="536865"/>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275" name="Circle: Hollow 274">
                <a:extLst>
                  <a:ext uri="{FF2B5EF4-FFF2-40B4-BE49-F238E27FC236}">
                    <a16:creationId xmlns:a16="http://schemas.microsoft.com/office/drawing/2014/main" id="{19E43662-6BE3-912C-A7EE-E73989EE2A00}"/>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270" name="Group 269">
              <a:extLst>
                <a:ext uri="{FF2B5EF4-FFF2-40B4-BE49-F238E27FC236}">
                  <a16:creationId xmlns:a16="http://schemas.microsoft.com/office/drawing/2014/main" id="{36F97DD1-04E6-1780-4B0A-91933E1883BE}"/>
                </a:ext>
              </a:extLst>
            </xdr:cNvPr>
            <xdr:cNvGrpSpPr/>
          </xdr:nvGrpSpPr>
          <xdr:grpSpPr>
            <a:xfrm>
              <a:off x="11458574" y="6096000"/>
              <a:ext cx="1219201" cy="790575"/>
              <a:chOff x="11458574" y="6096000"/>
              <a:chExt cx="1219201" cy="790575"/>
            </a:xfrm>
          </xdr:grpSpPr>
          <xdr:sp macro="" textlink="'Pivot Tables'!AV13">
            <xdr:nvSpPr>
              <xdr:cNvPr id="271" name="TextBox 270">
                <a:extLst>
                  <a:ext uri="{FF2B5EF4-FFF2-40B4-BE49-F238E27FC236}">
                    <a16:creationId xmlns:a16="http://schemas.microsoft.com/office/drawing/2014/main" id="{D6889EE7-CAEA-19C6-2680-56672ECA599D}"/>
                  </a:ext>
                </a:extLst>
              </xdr:cNvPr>
              <xdr:cNvSpPr txBox="1"/>
            </xdr:nvSpPr>
            <xdr:spPr>
              <a:xfrm>
                <a:off x="11458574" y="635317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8BB7917-8702-4FD4-A954-7C7BBF05B8FB}" type="TxLink">
                  <a:rPr lang="en-US" sz="1100" b="0" i="0" u="none" strike="noStrike" baseline="0">
                    <a:solidFill>
                      <a:schemeClr val="bg1"/>
                    </a:solidFill>
                    <a:latin typeface="Calibri"/>
                    <a:ea typeface="+mn-ea"/>
                    <a:cs typeface="Calibri"/>
                  </a:rPr>
                  <a:pPr marL="0" indent="0" algn="l"/>
                  <a:t>Lands</a:t>
                </a:fld>
                <a:endParaRPr lang="en-US" sz="800" b="1" i="0" u="none" strike="noStrike" baseline="0">
                  <a:solidFill>
                    <a:schemeClr val="bg1"/>
                  </a:solidFill>
                  <a:latin typeface="Calibri"/>
                  <a:ea typeface="+mn-ea"/>
                  <a:cs typeface="Calibri"/>
                </a:endParaRPr>
              </a:p>
            </xdr:txBody>
          </xdr:sp>
          <xdr:sp macro="" textlink="'Pivot Tables'!AW13">
            <xdr:nvSpPr>
              <xdr:cNvPr id="272" name="TextBox 271">
                <a:extLst>
                  <a:ext uri="{FF2B5EF4-FFF2-40B4-BE49-F238E27FC236}">
                    <a16:creationId xmlns:a16="http://schemas.microsoft.com/office/drawing/2014/main" id="{7B5EF6E2-4511-5A36-CB41-39BC0F9D9BB2}"/>
                  </a:ext>
                </a:extLst>
              </xdr:cNvPr>
              <xdr:cNvSpPr txBox="1"/>
            </xdr:nvSpPr>
            <xdr:spPr>
              <a:xfrm>
                <a:off x="11468099" y="652462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296207-C041-470E-8387-F68FDD5043F1}" type="TxLink">
                  <a:rPr lang="en-US" sz="1100" b="0" i="0" u="none" strike="noStrike" baseline="0">
                    <a:solidFill>
                      <a:schemeClr val="bg1"/>
                    </a:solidFill>
                    <a:latin typeface="Calibri"/>
                    <a:ea typeface="+mn-ea"/>
                    <a:cs typeface="Calibri"/>
                  </a:rPr>
                  <a:pPr marL="0" indent="0" algn="l"/>
                  <a:t> 5,866 </a:t>
                </a:fld>
                <a:endParaRPr lang="en-US" sz="800" b="1" i="0" u="none" strike="noStrike" baseline="0">
                  <a:solidFill>
                    <a:schemeClr val="bg1"/>
                  </a:solidFill>
                  <a:latin typeface="Calibri"/>
                  <a:ea typeface="+mn-ea"/>
                  <a:cs typeface="Calibri"/>
                </a:endParaRPr>
              </a:p>
            </xdr:txBody>
          </xdr:sp>
          <xdr:sp macro="" textlink="'Pivot Tables'!AX13">
            <xdr:nvSpPr>
              <xdr:cNvPr id="273" name="TextBox 272">
                <a:extLst>
                  <a:ext uri="{FF2B5EF4-FFF2-40B4-BE49-F238E27FC236}">
                    <a16:creationId xmlns:a16="http://schemas.microsoft.com/office/drawing/2014/main" id="{8D8F56F3-8928-42E1-6612-045C3A3344F9}"/>
                  </a:ext>
                </a:extLst>
              </xdr:cNvPr>
              <xdr:cNvSpPr txBox="1"/>
            </xdr:nvSpPr>
            <xdr:spPr>
              <a:xfrm>
                <a:off x="11563348" y="6096000"/>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E447B83-D8E3-482F-9509-861C643992E7}" type="TxLink">
                  <a:rPr lang="en-US" sz="1100" b="0" i="0" u="none" strike="noStrike" baseline="0">
                    <a:solidFill>
                      <a:schemeClr val="bg1"/>
                    </a:solidFill>
                    <a:latin typeface="Calibri"/>
                    <a:ea typeface="+mn-ea"/>
                    <a:cs typeface="Calibri"/>
                  </a:rPr>
                  <a:pPr marL="0" indent="0" algn="l"/>
                  <a:t>1%</a:t>
                </a:fld>
                <a:endParaRPr lang="en-US" sz="800" b="1" i="0" u="none" strike="noStrike" baseline="0">
                  <a:solidFill>
                    <a:schemeClr val="bg1"/>
                  </a:solidFill>
                  <a:latin typeface="Calibri"/>
                  <a:ea typeface="+mn-ea"/>
                  <a:cs typeface="Calibri"/>
                </a:endParaRPr>
              </a:p>
            </xdr:txBody>
          </xdr:sp>
        </xdr:grpSp>
      </xdr:grpSp>
      <xdr:grpSp>
        <xdr:nvGrpSpPr>
          <xdr:cNvPr id="281" name="Group 280">
            <a:extLst>
              <a:ext uri="{FF2B5EF4-FFF2-40B4-BE49-F238E27FC236}">
                <a16:creationId xmlns:a16="http://schemas.microsoft.com/office/drawing/2014/main" id="{4DAEE867-CC38-4533-A84A-22981693ECBF}"/>
              </a:ext>
            </a:extLst>
          </xdr:cNvPr>
          <xdr:cNvGrpSpPr/>
        </xdr:nvGrpSpPr>
        <xdr:grpSpPr>
          <a:xfrm>
            <a:off x="9143999" y="7551957"/>
            <a:ext cx="1224644" cy="1506311"/>
            <a:chOff x="11458574" y="5380264"/>
            <a:chExt cx="1219201" cy="1506311"/>
          </a:xfrm>
        </xdr:grpSpPr>
        <xdr:grpSp>
          <xdr:nvGrpSpPr>
            <xdr:cNvPr id="282" name="Group 281">
              <a:extLst>
                <a:ext uri="{FF2B5EF4-FFF2-40B4-BE49-F238E27FC236}">
                  <a16:creationId xmlns:a16="http://schemas.microsoft.com/office/drawing/2014/main" id="{68AEB7FD-7993-498D-8C68-2371886CC17A}"/>
                </a:ext>
              </a:extLst>
            </xdr:cNvPr>
            <xdr:cNvGrpSpPr/>
          </xdr:nvGrpSpPr>
          <xdr:grpSpPr>
            <a:xfrm>
              <a:off x="11563350" y="5380264"/>
              <a:ext cx="708023" cy="1077686"/>
              <a:chOff x="9801225" y="683078"/>
              <a:chExt cx="630784" cy="1012373"/>
            </a:xfrm>
          </xdr:grpSpPr>
          <xdr:cxnSp macro="">
            <xdr:nvCxnSpPr>
              <xdr:cNvPr id="287" name="Straight Connector 286">
                <a:extLst>
                  <a:ext uri="{FF2B5EF4-FFF2-40B4-BE49-F238E27FC236}">
                    <a16:creationId xmlns:a16="http://schemas.microsoft.com/office/drawing/2014/main" id="{E2710E90-32D0-EE60-16C3-84D42B54E759}"/>
                  </a:ext>
                </a:extLst>
              </xdr:cNvPr>
              <xdr:cNvCxnSpPr>
                <a:stCxn id="286" idx="0"/>
              </xdr:cNvCxnSpPr>
            </xdr:nvCxnSpPr>
            <xdr:spPr>
              <a:xfrm flipV="1">
                <a:off x="10004884" y="683078"/>
                <a:ext cx="427125" cy="672359"/>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288" name="Circle: Hollow 287">
                <a:extLst>
                  <a:ext uri="{FF2B5EF4-FFF2-40B4-BE49-F238E27FC236}">
                    <a16:creationId xmlns:a16="http://schemas.microsoft.com/office/drawing/2014/main" id="{5DCAACA6-0003-D8F6-269E-8D3FF1758D75}"/>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283" name="Group 282">
              <a:extLst>
                <a:ext uri="{FF2B5EF4-FFF2-40B4-BE49-F238E27FC236}">
                  <a16:creationId xmlns:a16="http://schemas.microsoft.com/office/drawing/2014/main" id="{9A2E1D3F-EF48-6395-944C-C2F241387FDE}"/>
                </a:ext>
              </a:extLst>
            </xdr:cNvPr>
            <xdr:cNvGrpSpPr/>
          </xdr:nvGrpSpPr>
          <xdr:grpSpPr>
            <a:xfrm>
              <a:off x="11458574" y="6096000"/>
              <a:ext cx="1219201" cy="790575"/>
              <a:chOff x="11458574" y="6096000"/>
              <a:chExt cx="1219201" cy="790575"/>
            </a:xfrm>
          </xdr:grpSpPr>
          <xdr:sp macro="" textlink="'Pivot Tables'!AV14">
            <xdr:nvSpPr>
              <xdr:cNvPr id="284" name="TextBox 283">
                <a:extLst>
                  <a:ext uri="{FF2B5EF4-FFF2-40B4-BE49-F238E27FC236}">
                    <a16:creationId xmlns:a16="http://schemas.microsoft.com/office/drawing/2014/main" id="{8715C8E6-2663-DF1F-9970-C04FBD1BBC13}"/>
                  </a:ext>
                </a:extLst>
              </xdr:cNvPr>
              <xdr:cNvSpPr txBox="1"/>
            </xdr:nvSpPr>
            <xdr:spPr>
              <a:xfrm>
                <a:off x="11458574" y="635317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AE483B0-A614-473D-8CFC-D3BA8E59655F}" type="TxLink">
                  <a:rPr lang="en-US" sz="1100" b="0" i="0" u="none" strike="noStrike" baseline="0">
                    <a:solidFill>
                      <a:schemeClr val="bg1"/>
                    </a:solidFill>
                    <a:latin typeface="Calibri"/>
                    <a:ea typeface="+mn-ea"/>
                    <a:cs typeface="Calibri"/>
                  </a:rPr>
                  <a:pPr marL="0" indent="0" algn="l"/>
                  <a:t>Offices</a:t>
                </a:fld>
                <a:endParaRPr lang="en-US" sz="800" b="1" i="0" u="none" strike="noStrike" baseline="0">
                  <a:solidFill>
                    <a:schemeClr val="bg1"/>
                  </a:solidFill>
                  <a:latin typeface="Calibri"/>
                  <a:ea typeface="+mn-ea"/>
                  <a:cs typeface="Calibri"/>
                </a:endParaRPr>
              </a:p>
            </xdr:txBody>
          </xdr:sp>
          <xdr:sp macro="" textlink="'Pivot Tables'!AW14">
            <xdr:nvSpPr>
              <xdr:cNvPr id="285" name="TextBox 284">
                <a:extLst>
                  <a:ext uri="{FF2B5EF4-FFF2-40B4-BE49-F238E27FC236}">
                    <a16:creationId xmlns:a16="http://schemas.microsoft.com/office/drawing/2014/main" id="{A7A5D9A4-16D2-0F58-C036-FA022541B1F9}"/>
                  </a:ext>
                </a:extLst>
              </xdr:cNvPr>
              <xdr:cNvSpPr txBox="1"/>
            </xdr:nvSpPr>
            <xdr:spPr>
              <a:xfrm>
                <a:off x="11468099" y="652462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651A359-9C42-4744-BABE-78353B350B7B}" type="TxLink">
                  <a:rPr lang="en-US" sz="1100" b="0" i="0" u="none" strike="noStrike" baseline="0">
                    <a:solidFill>
                      <a:schemeClr val="bg1"/>
                    </a:solidFill>
                    <a:latin typeface="Calibri"/>
                    <a:ea typeface="+mn-ea"/>
                    <a:cs typeface="Calibri"/>
                  </a:rPr>
                  <a:pPr marL="0" indent="0" algn="l"/>
                  <a:t> 3,797 </a:t>
                </a:fld>
                <a:endParaRPr lang="en-US" sz="800" b="1" i="0" u="none" strike="noStrike" baseline="0">
                  <a:solidFill>
                    <a:schemeClr val="bg1"/>
                  </a:solidFill>
                  <a:latin typeface="Calibri"/>
                  <a:ea typeface="+mn-ea"/>
                  <a:cs typeface="Calibri"/>
                </a:endParaRPr>
              </a:p>
            </xdr:txBody>
          </xdr:sp>
          <xdr:sp macro="" textlink="'Pivot Tables'!AX14">
            <xdr:nvSpPr>
              <xdr:cNvPr id="286" name="TextBox 285">
                <a:extLst>
                  <a:ext uri="{FF2B5EF4-FFF2-40B4-BE49-F238E27FC236}">
                    <a16:creationId xmlns:a16="http://schemas.microsoft.com/office/drawing/2014/main" id="{DE33E4B5-E081-BCFE-3552-A431962F2391}"/>
                  </a:ext>
                </a:extLst>
              </xdr:cNvPr>
              <xdr:cNvSpPr txBox="1"/>
            </xdr:nvSpPr>
            <xdr:spPr>
              <a:xfrm>
                <a:off x="11563348" y="6096000"/>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C12A5B5-C4FF-47BF-9C23-DB8F578A474D}" type="TxLink">
                  <a:rPr lang="en-US" sz="1100" b="0" i="0" u="none" strike="noStrike" baseline="0">
                    <a:solidFill>
                      <a:schemeClr val="bg1"/>
                    </a:solidFill>
                    <a:latin typeface="Calibri"/>
                    <a:ea typeface="+mn-ea"/>
                    <a:cs typeface="Calibri"/>
                  </a:rPr>
                  <a:pPr marL="0" indent="0" algn="l"/>
                  <a:t>0%</a:t>
                </a:fld>
                <a:endParaRPr lang="en-US" sz="800" b="1" i="0" u="none" strike="noStrike" baseline="0">
                  <a:solidFill>
                    <a:schemeClr val="bg1"/>
                  </a:solidFill>
                  <a:latin typeface="Calibri"/>
                  <a:ea typeface="+mn-ea"/>
                  <a:cs typeface="Calibri"/>
                </a:endParaRPr>
              </a:p>
            </xdr:txBody>
          </xdr:sp>
        </xdr:grpSp>
      </xdr:grpSp>
      <xdr:grpSp>
        <xdr:nvGrpSpPr>
          <xdr:cNvPr id="289" name="Group 288">
            <a:extLst>
              <a:ext uri="{FF2B5EF4-FFF2-40B4-BE49-F238E27FC236}">
                <a16:creationId xmlns:a16="http://schemas.microsoft.com/office/drawing/2014/main" id="{C9ECCD86-896A-4EDF-B9AA-76D7998BD8CC}"/>
              </a:ext>
            </a:extLst>
          </xdr:cNvPr>
          <xdr:cNvGrpSpPr/>
        </xdr:nvGrpSpPr>
        <xdr:grpSpPr>
          <a:xfrm>
            <a:off x="4993819" y="4791068"/>
            <a:ext cx="1234170" cy="1209675"/>
            <a:chOff x="11563348" y="5572125"/>
            <a:chExt cx="1228727" cy="1209675"/>
          </a:xfrm>
        </xdr:grpSpPr>
        <xdr:grpSp>
          <xdr:nvGrpSpPr>
            <xdr:cNvPr id="290" name="Group 289">
              <a:extLst>
                <a:ext uri="{FF2B5EF4-FFF2-40B4-BE49-F238E27FC236}">
                  <a16:creationId xmlns:a16="http://schemas.microsoft.com/office/drawing/2014/main" id="{53AE6F91-89DC-CB38-1514-25A2E765FEFA}"/>
                </a:ext>
              </a:extLst>
            </xdr:cNvPr>
            <xdr:cNvGrpSpPr/>
          </xdr:nvGrpSpPr>
          <xdr:grpSpPr>
            <a:xfrm>
              <a:off x="11563349" y="6113206"/>
              <a:ext cx="666746" cy="668594"/>
              <a:chOff x="9801225" y="1371601"/>
              <a:chExt cx="594010" cy="628074"/>
            </a:xfrm>
          </xdr:grpSpPr>
          <xdr:cxnSp macro="">
            <xdr:nvCxnSpPr>
              <xdr:cNvPr id="295" name="Straight Connector 294">
                <a:extLst>
                  <a:ext uri="{FF2B5EF4-FFF2-40B4-BE49-F238E27FC236}">
                    <a16:creationId xmlns:a16="http://schemas.microsoft.com/office/drawing/2014/main" id="{263F3817-C3EE-F085-AA1F-22640F7CE574}"/>
                  </a:ext>
                </a:extLst>
              </xdr:cNvPr>
              <xdr:cNvCxnSpPr/>
            </xdr:nvCxnSpPr>
            <xdr:spPr>
              <a:xfrm>
                <a:off x="10021859" y="1650712"/>
                <a:ext cx="373376" cy="348963"/>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296" name="Circle: Hollow 295">
                <a:extLst>
                  <a:ext uri="{FF2B5EF4-FFF2-40B4-BE49-F238E27FC236}">
                    <a16:creationId xmlns:a16="http://schemas.microsoft.com/office/drawing/2014/main" id="{01714D53-225F-305E-CC43-EEF56BDA0F57}"/>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291" name="Group 290">
              <a:extLst>
                <a:ext uri="{FF2B5EF4-FFF2-40B4-BE49-F238E27FC236}">
                  <a16:creationId xmlns:a16="http://schemas.microsoft.com/office/drawing/2014/main" id="{9228210C-54A2-A09C-AA7F-603F782375D5}"/>
                </a:ext>
              </a:extLst>
            </xdr:cNvPr>
            <xdr:cNvGrpSpPr/>
          </xdr:nvGrpSpPr>
          <xdr:grpSpPr>
            <a:xfrm>
              <a:off x="11563348" y="5572125"/>
              <a:ext cx="1228727" cy="885825"/>
              <a:chOff x="11563348" y="5572125"/>
              <a:chExt cx="1228727" cy="885825"/>
            </a:xfrm>
          </xdr:grpSpPr>
          <xdr:sp macro="" textlink="'Pivot Tables'!AV6">
            <xdr:nvSpPr>
              <xdr:cNvPr id="292" name="TextBox 291">
                <a:extLst>
                  <a:ext uri="{FF2B5EF4-FFF2-40B4-BE49-F238E27FC236}">
                    <a16:creationId xmlns:a16="http://schemas.microsoft.com/office/drawing/2014/main" id="{8106FDC9-A13A-6857-A62B-A537F8F22139}"/>
                  </a:ext>
                </a:extLst>
              </xdr:cNvPr>
              <xdr:cNvSpPr txBox="1"/>
            </xdr:nvSpPr>
            <xdr:spPr>
              <a:xfrm>
                <a:off x="11582399" y="557212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89C7672-5692-447A-B6E9-63CE69ABDD74}" type="TxLink">
                  <a:rPr lang="en-US" sz="1100" b="0" i="0" u="none" strike="noStrike" baseline="0">
                    <a:solidFill>
                      <a:schemeClr val="bg1"/>
                    </a:solidFill>
                    <a:latin typeface="Calibri"/>
                    <a:ea typeface="+mn-ea"/>
                    <a:cs typeface="Calibri"/>
                  </a:rPr>
                  <a:pPr marL="0" indent="0" algn="l"/>
                  <a:t>New </a:t>
                </a:fld>
                <a:endParaRPr lang="en-US" sz="800" b="1" i="0" u="none" strike="noStrike" baseline="0">
                  <a:solidFill>
                    <a:schemeClr val="bg1"/>
                  </a:solidFill>
                  <a:latin typeface="Calibri"/>
                  <a:ea typeface="+mn-ea"/>
                  <a:cs typeface="Calibri"/>
                </a:endParaRPr>
              </a:p>
            </xdr:txBody>
          </xdr:sp>
          <xdr:sp macro="" textlink="'Pivot Tables'!AW6">
            <xdr:nvSpPr>
              <xdr:cNvPr id="293" name="TextBox 292">
                <a:extLst>
                  <a:ext uri="{FF2B5EF4-FFF2-40B4-BE49-F238E27FC236}">
                    <a16:creationId xmlns:a16="http://schemas.microsoft.com/office/drawing/2014/main" id="{124059BC-FEDA-D945-5039-79A93FF9165D}"/>
                  </a:ext>
                </a:extLst>
              </xdr:cNvPr>
              <xdr:cNvSpPr txBox="1"/>
            </xdr:nvSpPr>
            <xdr:spPr>
              <a:xfrm>
                <a:off x="11563349" y="576262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71232BA-24E6-41B6-8431-A283C7F7B25A}" type="TxLink">
                  <a:rPr lang="en-US" sz="1100" b="0" i="0" u="none" strike="noStrike" baseline="0">
                    <a:solidFill>
                      <a:schemeClr val="bg1"/>
                    </a:solidFill>
                    <a:latin typeface="Calibri"/>
                    <a:ea typeface="+mn-ea"/>
                    <a:cs typeface="Calibri"/>
                  </a:rPr>
                  <a:pPr marL="0" indent="0" algn="l"/>
                  <a:t> 86,016 </a:t>
                </a:fld>
                <a:endParaRPr lang="en-US" sz="800" b="1" i="0" u="none" strike="noStrike" baseline="0">
                  <a:solidFill>
                    <a:schemeClr val="bg1"/>
                  </a:solidFill>
                  <a:latin typeface="Calibri"/>
                  <a:ea typeface="+mn-ea"/>
                  <a:cs typeface="Calibri"/>
                </a:endParaRPr>
              </a:p>
            </xdr:txBody>
          </xdr:sp>
          <xdr:sp macro="" textlink="'Pivot Tables'!AX6">
            <xdr:nvSpPr>
              <xdr:cNvPr id="294" name="TextBox 293">
                <a:extLst>
                  <a:ext uri="{FF2B5EF4-FFF2-40B4-BE49-F238E27FC236}">
                    <a16:creationId xmlns:a16="http://schemas.microsoft.com/office/drawing/2014/main" id="{56B7982D-0E59-2EAF-591C-A94507A8AE61}"/>
                  </a:ext>
                </a:extLst>
              </xdr:cNvPr>
              <xdr:cNvSpPr txBox="1"/>
            </xdr:nvSpPr>
            <xdr:spPr>
              <a:xfrm>
                <a:off x="11563348" y="6096000"/>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8CCEFC-3859-49EA-B552-E8C794DE62FB}" type="TxLink">
                  <a:rPr lang="en-US" sz="1100" b="0" i="0" u="none" strike="noStrike" baseline="0">
                    <a:solidFill>
                      <a:schemeClr val="bg1"/>
                    </a:solidFill>
                    <a:latin typeface="Calibri"/>
                    <a:ea typeface="+mn-ea"/>
                    <a:cs typeface="Calibri"/>
                  </a:rPr>
                  <a:pPr marL="0" indent="0" algn="l"/>
                  <a:t>10%</a:t>
                </a:fld>
                <a:endParaRPr lang="en-US" sz="800" b="1" i="0" u="none" strike="noStrike" baseline="0">
                  <a:solidFill>
                    <a:schemeClr val="bg1"/>
                  </a:solidFill>
                  <a:latin typeface="Calibri"/>
                  <a:ea typeface="+mn-ea"/>
                  <a:cs typeface="Calibri"/>
                </a:endParaRPr>
              </a:p>
            </xdr:txBody>
          </xdr:sp>
        </xdr:grpSp>
      </xdr:grpSp>
      <xdr:grpSp>
        <xdr:nvGrpSpPr>
          <xdr:cNvPr id="303" name="Group 302">
            <a:extLst>
              <a:ext uri="{FF2B5EF4-FFF2-40B4-BE49-F238E27FC236}">
                <a16:creationId xmlns:a16="http://schemas.microsoft.com/office/drawing/2014/main" id="{F78365B9-41E6-4806-91EC-F1B73A451CC9}"/>
              </a:ext>
            </a:extLst>
          </xdr:cNvPr>
          <xdr:cNvGrpSpPr/>
        </xdr:nvGrpSpPr>
        <xdr:grpSpPr>
          <a:xfrm>
            <a:off x="5653767" y="2133594"/>
            <a:ext cx="1243694" cy="990599"/>
            <a:chOff x="11544299" y="5953126"/>
            <a:chExt cx="1238251" cy="990599"/>
          </a:xfrm>
        </xdr:grpSpPr>
        <xdr:grpSp>
          <xdr:nvGrpSpPr>
            <xdr:cNvPr id="304" name="Group 303">
              <a:extLst>
                <a:ext uri="{FF2B5EF4-FFF2-40B4-BE49-F238E27FC236}">
                  <a16:creationId xmlns:a16="http://schemas.microsoft.com/office/drawing/2014/main" id="{121E8BFB-8A72-195D-E72E-0A42C07590D8}"/>
                </a:ext>
              </a:extLst>
            </xdr:cNvPr>
            <xdr:cNvGrpSpPr/>
          </xdr:nvGrpSpPr>
          <xdr:grpSpPr>
            <a:xfrm>
              <a:off x="11563346" y="5953126"/>
              <a:ext cx="1047751" cy="504824"/>
              <a:chOff x="9801225" y="1221222"/>
              <a:chExt cx="933451" cy="474229"/>
            </a:xfrm>
          </xdr:grpSpPr>
          <xdr:cxnSp macro="">
            <xdr:nvCxnSpPr>
              <xdr:cNvPr id="309" name="Straight Connector 308">
                <a:extLst>
                  <a:ext uri="{FF2B5EF4-FFF2-40B4-BE49-F238E27FC236}">
                    <a16:creationId xmlns:a16="http://schemas.microsoft.com/office/drawing/2014/main" id="{51DF8412-B6E7-B29F-721C-A7CA61B3D915}"/>
                  </a:ext>
                </a:extLst>
              </xdr:cNvPr>
              <xdr:cNvCxnSpPr/>
            </xdr:nvCxnSpPr>
            <xdr:spPr>
              <a:xfrm flipV="1">
                <a:off x="10132179" y="1221222"/>
                <a:ext cx="602497" cy="214745"/>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310" name="Circle: Hollow 309">
                <a:extLst>
                  <a:ext uri="{FF2B5EF4-FFF2-40B4-BE49-F238E27FC236}">
                    <a16:creationId xmlns:a16="http://schemas.microsoft.com/office/drawing/2014/main" id="{76BF407A-99EC-C952-2B9B-54E9A1C60CD0}"/>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305" name="Group 304">
              <a:extLst>
                <a:ext uri="{FF2B5EF4-FFF2-40B4-BE49-F238E27FC236}">
                  <a16:creationId xmlns:a16="http://schemas.microsoft.com/office/drawing/2014/main" id="{6237ABD2-B6A5-55C7-38C3-72465BF644F3}"/>
                </a:ext>
              </a:extLst>
            </xdr:cNvPr>
            <xdr:cNvGrpSpPr/>
          </xdr:nvGrpSpPr>
          <xdr:grpSpPr>
            <a:xfrm>
              <a:off x="11544299" y="6096000"/>
              <a:ext cx="1238251" cy="847725"/>
              <a:chOff x="11544299" y="6096000"/>
              <a:chExt cx="1238251" cy="847725"/>
            </a:xfrm>
          </xdr:grpSpPr>
          <xdr:sp macro="" textlink="'Pivot Tables'!AV17">
            <xdr:nvSpPr>
              <xdr:cNvPr id="306" name="TextBox 305">
                <a:extLst>
                  <a:ext uri="{FF2B5EF4-FFF2-40B4-BE49-F238E27FC236}">
                    <a16:creationId xmlns:a16="http://schemas.microsoft.com/office/drawing/2014/main" id="{B2D404DD-A452-7ABE-F08F-64DB9D0102DF}"/>
                  </a:ext>
                </a:extLst>
              </xdr:cNvPr>
              <xdr:cNvSpPr txBox="1"/>
            </xdr:nvSpPr>
            <xdr:spPr>
              <a:xfrm>
                <a:off x="11572874" y="641032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B5BFEFF-DE6A-4B02-8127-E747393BE1A5}" type="TxLink">
                  <a:rPr lang="en-US" sz="1100" b="0" i="0" u="none" strike="noStrike" baseline="0">
                    <a:solidFill>
                      <a:schemeClr val="bg1"/>
                    </a:solidFill>
                    <a:latin typeface="Calibri"/>
                    <a:ea typeface="+mn-ea"/>
                    <a:cs typeface="Calibri"/>
                  </a:rPr>
                  <a:pPr marL="0" indent="0" algn="l"/>
                  <a:t>Software Metered License</a:t>
                </a:fld>
                <a:endParaRPr lang="en-US" sz="800" b="1" i="0" u="none" strike="noStrike" baseline="0">
                  <a:solidFill>
                    <a:schemeClr val="bg1"/>
                  </a:solidFill>
                  <a:latin typeface="Calibri"/>
                  <a:ea typeface="+mn-ea"/>
                  <a:cs typeface="Calibri"/>
                </a:endParaRPr>
              </a:p>
            </xdr:txBody>
          </xdr:sp>
          <xdr:sp macro="" textlink="'Pivot Tables'!AW17">
            <xdr:nvSpPr>
              <xdr:cNvPr id="307" name="TextBox 306">
                <a:extLst>
                  <a:ext uri="{FF2B5EF4-FFF2-40B4-BE49-F238E27FC236}">
                    <a16:creationId xmlns:a16="http://schemas.microsoft.com/office/drawing/2014/main" id="{6F97C9F8-4B3B-2D86-8020-3693C4241567}"/>
                  </a:ext>
                </a:extLst>
              </xdr:cNvPr>
              <xdr:cNvSpPr txBox="1"/>
            </xdr:nvSpPr>
            <xdr:spPr>
              <a:xfrm>
                <a:off x="11544299" y="658177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5D4125F-8529-402E-8130-F551A8F6477C}" type="TxLink">
                  <a:rPr lang="en-US" sz="1100" b="0" i="0" u="none" strike="noStrike" baseline="0">
                    <a:solidFill>
                      <a:schemeClr val="bg1"/>
                    </a:solidFill>
                    <a:latin typeface="Calibri"/>
                    <a:ea typeface="+mn-ea"/>
                    <a:cs typeface="Calibri"/>
                  </a:rPr>
                  <a:pPr marL="0" indent="0" algn="l"/>
                  <a:t> 56,301 </a:t>
                </a:fld>
                <a:endParaRPr lang="en-US" sz="800" b="1" i="0" u="none" strike="noStrike" baseline="0">
                  <a:solidFill>
                    <a:schemeClr val="bg1"/>
                  </a:solidFill>
                  <a:latin typeface="Calibri"/>
                  <a:ea typeface="+mn-ea"/>
                  <a:cs typeface="Calibri"/>
                </a:endParaRPr>
              </a:p>
            </xdr:txBody>
          </xdr:sp>
          <xdr:sp macro="" textlink="'Pivot Tables'!AX17">
            <xdr:nvSpPr>
              <xdr:cNvPr id="308" name="TextBox 307">
                <a:extLst>
                  <a:ext uri="{FF2B5EF4-FFF2-40B4-BE49-F238E27FC236}">
                    <a16:creationId xmlns:a16="http://schemas.microsoft.com/office/drawing/2014/main" id="{C7A48332-5941-30A6-235F-95415DEC8E0C}"/>
                  </a:ext>
                </a:extLst>
              </xdr:cNvPr>
              <xdr:cNvSpPr txBox="1"/>
            </xdr:nvSpPr>
            <xdr:spPr>
              <a:xfrm>
                <a:off x="11563348" y="6096000"/>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2FD0F80-202D-4757-AB25-B18DA5255B60}" type="TxLink">
                  <a:rPr lang="en-US" sz="1100" b="0" i="0" u="none" strike="noStrike" baseline="0">
                    <a:solidFill>
                      <a:schemeClr val="bg1"/>
                    </a:solidFill>
                    <a:latin typeface="Calibri"/>
                    <a:ea typeface="+mn-ea"/>
                    <a:cs typeface="Calibri"/>
                  </a:rPr>
                  <a:pPr marL="0" indent="0" algn="l"/>
                  <a:t>7%</a:t>
                </a:fld>
                <a:endParaRPr lang="en-US" sz="800" b="1" i="0" u="none" strike="noStrike" baseline="0">
                  <a:solidFill>
                    <a:schemeClr val="bg1"/>
                  </a:solidFill>
                  <a:latin typeface="Calibri"/>
                  <a:ea typeface="+mn-ea"/>
                  <a:cs typeface="Calibri"/>
                </a:endParaRPr>
              </a:p>
            </xdr:txBody>
          </xdr:sp>
        </xdr:grpSp>
      </xdr:grpSp>
      <xdr:grpSp>
        <xdr:nvGrpSpPr>
          <xdr:cNvPr id="311" name="Group 310">
            <a:extLst>
              <a:ext uri="{FF2B5EF4-FFF2-40B4-BE49-F238E27FC236}">
                <a16:creationId xmlns:a16="http://schemas.microsoft.com/office/drawing/2014/main" id="{B670247A-2130-4EB9-8010-DFC10E993151}"/>
              </a:ext>
            </a:extLst>
          </xdr:cNvPr>
          <xdr:cNvGrpSpPr/>
        </xdr:nvGrpSpPr>
        <xdr:grpSpPr>
          <a:xfrm>
            <a:off x="4657724" y="1114629"/>
            <a:ext cx="1827442" cy="776757"/>
            <a:chOff x="10534650" y="5924549"/>
            <a:chExt cx="1819277" cy="695326"/>
          </a:xfrm>
        </xdr:grpSpPr>
        <xdr:grpSp>
          <xdr:nvGrpSpPr>
            <xdr:cNvPr id="312" name="Group 311">
              <a:extLst>
                <a:ext uri="{FF2B5EF4-FFF2-40B4-BE49-F238E27FC236}">
                  <a16:creationId xmlns:a16="http://schemas.microsoft.com/office/drawing/2014/main" id="{8C2088CC-48F2-A7FE-1E7A-FC571F8358A3}"/>
                </a:ext>
              </a:extLst>
            </xdr:cNvPr>
            <xdr:cNvGrpSpPr/>
          </xdr:nvGrpSpPr>
          <xdr:grpSpPr>
            <a:xfrm>
              <a:off x="11563348" y="6113207"/>
              <a:ext cx="790579" cy="401895"/>
              <a:chOff x="9801225" y="1371601"/>
              <a:chExt cx="704334" cy="377538"/>
            </a:xfrm>
          </xdr:grpSpPr>
          <xdr:cxnSp macro="">
            <xdr:nvCxnSpPr>
              <xdr:cNvPr id="317" name="Straight Connector 316">
                <a:extLst>
                  <a:ext uri="{FF2B5EF4-FFF2-40B4-BE49-F238E27FC236}">
                    <a16:creationId xmlns:a16="http://schemas.microsoft.com/office/drawing/2014/main" id="{EE7C2F54-580A-5198-A01E-54C39111D563}"/>
                  </a:ext>
                </a:extLst>
              </xdr:cNvPr>
              <xdr:cNvCxnSpPr/>
            </xdr:nvCxnSpPr>
            <xdr:spPr>
              <a:xfrm>
                <a:off x="10098234" y="1614921"/>
                <a:ext cx="407325" cy="134218"/>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318" name="Circle: Hollow 317">
                <a:extLst>
                  <a:ext uri="{FF2B5EF4-FFF2-40B4-BE49-F238E27FC236}">
                    <a16:creationId xmlns:a16="http://schemas.microsoft.com/office/drawing/2014/main" id="{165E6D5C-6FFB-2B96-2326-6427D6B9FD62}"/>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313" name="Group 312">
              <a:extLst>
                <a:ext uri="{FF2B5EF4-FFF2-40B4-BE49-F238E27FC236}">
                  <a16:creationId xmlns:a16="http://schemas.microsoft.com/office/drawing/2014/main" id="{7AAB0EA0-710E-7CD0-20C2-3F8D6FBC412D}"/>
                </a:ext>
              </a:extLst>
            </xdr:cNvPr>
            <xdr:cNvGrpSpPr/>
          </xdr:nvGrpSpPr>
          <xdr:grpSpPr>
            <a:xfrm>
              <a:off x="10534650" y="5924549"/>
              <a:ext cx="1609725" cy="695326"/>
              <a:chOff x="10534650" y="5924549"/>
              <a:chExt cx="1609725" cy="695326"/>
            </a:xfrm>
          </xdr:grpSpPr>
          <xdr:sp macro="" textlink="'Pivot Tables'!AV16">
            <xdr:nvSpPr>
              <xdr:cNvPr id="314" name="TextBox 313">
                <a:extLst>
                  <a:ext uri="{FF2B5EF4-FFF2-40B4-BE49-F238E27FC236}">
                    <a16:creationId xmlns:a16="http://schemas.microsoft.com/office/drawing/2014/main" id="{85B4F046-6557-06F0-F21A-583376268AD0}"/>
                  </a:ext>
                </a:extLst>
              </xdr:cNvPr>
              <xdr:cNvSpPr txBox="1"/>
            </xdr:nvSpPr>
            <xdr:spPr>
              <a:xfrm>
                <a:off x="10534650" y="5924549"/>
                <a:ext cx="1209676"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3E2358-5D6F-4E9F-AB00-2CB2A246FA46}" type="TxLink">
                  <a:rPr lang="en-US" sz="1100" b="0" i="0" u="none" strike="noStrike" baseline="0">
                    <a:solidFill>
                      <a:schemeClr val="bg1"/>
                    </a:solidFill>
                    <a:latin typeface="Calibri"/>
                    <a:ea typeface="+mn-ea"/>
                    <a:cs typeface="Calibri"/>
                  </a:rPr>
                  <a:pPr marL="0" indent="0" algn="l"/>
                  <a:t>Floating License</a:t>
                </a:fld>
                <a:endParaRPr lang="en-US" sz="800" b="1" i="0" u="none" strike="noStrike" baseline="0">
                  <a:solidFill>
                    <a:schemeClr val="bg1"/>
                  </a:solidFill>
                  <a:latin typeface="Calibri"/>
                  <a:ea typeface="+mn-ea"/>
                  <a:cs typeface="Calibri"/>
                </a:endParaRPr>
              </a:p>
            </xdr:txBody>
          </xdr:sp>
          <xdr:sp macro="" textlink="'Pivot Tables'!AW16">
            <xdr:nvSpPr>
              <xdr:cNvPr id="315" name="TextBox 314">
                <a:extLst>
                  <a:ext uri="{FF2B5EF4-FFF2-40B4-BE49-F238E27FC236}">
                    <a16:creationId xmlns:a16="http://schemas.microsoft.com/office/drawing/2014/main" id="{BB7DFE3D-6DF7-584C-F440-A562DEA11D9A}"/>
                  </a:ext>
                </a:extLst>
              </xdr:cNvPr>
              <xdr:cNvSpPr txBox="1"/>
            </xdr:nvSpPr>
            <xdr:spPr>
              <a:xfrm>
                <a:off x="10934699" y="625792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62D4AB2-4C4D-4C5B-8B44-833ACF52169A}" type="TxLink">
                  <a:rPr lang="en-US" sz="1100" b="0" i="0" u="none" strike="noStrike" baseline="0">
                    <a:solidFill>
                      <a:schemeClr val="bg1"/>
                    </a:solidFill>
                    <a:latin typeface="Calibri"/>
                    <a:ea typeface="+mn-ea"/>
                    <a:cs typeface="Calibri"/>
                  </a:rPr>
                  <a:pPr marL="0" indent="0" algn="l"/>
                  <a:t> 98,400 </a:t>
                </a:fld>
                <a:endParaRPr lang="en-US" sz="800" b="1" i="0" u="none" strike="noStrike" baseline="0">
                  <a:solidFill>
                    <a:schemeClr val="bg1"/>
                  </a:solidFill>
                  <a:latin typeface="Calibri"/>
                  <a:ea typeface="+mn-ea"/>
                  <a:cs typeface="Calibri"/>
                </a:endParaRPr>
              </a:p>
            </xdr:txBody>
          </xdr:sp>
          <xdr:sp macro="" textlink="'Pivot Tables'!AX16">
            <xdr:nvSpPr>
              <xdr:cNvPr id="316" name="TextBox 315">
                <a:extLst>
                  <a:ext uri="{FF2B5EF4-FFF2-40B4-BE49-F238E27FC236}">
                    <a16:creationId xmlns:a16="http://schemas.microsoft.com/office/drawing/2014/main" id="{BBBF6FDF-4130-265E-FC55-A57555FCC899}"/>
                  </a:ext>
                </a:extLst>
              </xdr:cNvPr>
              <xdr:cNvSpPr txBox="1"/>
            </xdr:nvSpPr>
            <xdr:spPr>
              <a:xfrm>
                <a:off x="11563348" y="6096000"/>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1D987AB-31E4-471B-884E-593681243185}" type="TxLink">
                  <a:rPr lang="en-US" sz="1100" b="0" i="0" u="none" strike="noStrike" baseline="0">
                    <a:solidFill>
                      <a:schemeClr val="bg1"/>
                    </a:solidFill>
                    <a:latin typeface="Calibri"/>
                    <a:ea typeface="+mn-ea"/>
                    <a:cs typeface="Calibri"/>
                  </a:rPr>
                  <a:pPr marL="0" indent="0" algn="l"/>
                  <a:t>12%</a:t>
                </a:fld>
                <a:endParaRPr lang="en-US" sz="800" b="1" i="0" u="none" strike="noStrike" baseline="0">
                  <a:solidFill>
                    <a:schemeClr val="bg1"/>
                  </a:solidFill>
                  <a:latin typeface="Calibri"/>
                  <a:ea typeface="+mn-ea"/>
                  <a:cs typeface="Calibri"/>
                </a:endParaRPr>
              </a:p>
            </xdr:txBody>
          </xdr:sp>
        </xdr:grpSp>
      </xdr:grpSp>
      <xdr:grpSp>
        <xdr:nvGrpSpPr>
          <xdr:cNvPr id="334" name="Group 333">
            <a:extLst>
              <a:ext uri="{FF2B5EF4-FFF2-40B4-BE49-F238E27FC236}">
                <a16:creationId xmlns:a16="http://schemas.microsoft.com/office/drawing/2014/main" id="{F63E61F7-2FB3-45BA-AF10-062AAB6B65B4}"/>
              </a:ext>
            </a:extLst>
          </xdr:cNvPr>
          <xdr:cNvGrpSpPr/>
        </xdr:nvGrpSpPr>
        <xdr:grpSpPr>
          <a:xfrm>
            <a:off x="11672205" y="1101213"/>
            <a:ext cx="2332266" cy="628248"/>
            <a:chOff x="10868023" y="6048375"/>
            <a:chExt cx="2324102" cy="533400"/>
          </a:xfrm>
        </xdr:grpSpPr>
        <xdr:grpSp>
          <xdr:nvGrpSpPr>
            <xdr:cNvPr id="335" name="Group 334">
              <a:extLst>
                <a:ext uri="{FF2B5EF4-FFF2-40B4-BE49-F238E27FC236}">
                  <a16:creationId xmlns:a16="http://schemas.microsoft.com/office/drawing/2014/main" id="{39D1B86C-043B-ECD8-FBF8-02434A119C73}"/>
                </a:ext>
              </a:extLst>
            </xdr:cNvPr>
            <xdr:cNvGrpSpPr/>
          </xdr:nvGrpSpPr>
          <xdr:grpSpPr>
            <a:xfrm>
              <a:off x="10868023" y="6113206"/>
              <a:ext cx="1048142" cy="344743"/>
              <a:chOff x="9181752" y="1371601"/>
              <a:chExt cx="933799" cy="323850"/>
            </a:xfrm>
          </xdr:grpSpPr>
          <xdr:cxnSp macro="">
            <xdr:nvCxnSpPr>
              <xdr:cNvPr id="340" name="Straight Connector 339">
                <a:extLst>
                  <a:ext uri="{FF2B5EF4-FFF2-40B4-BE49-F238E27FC236}">
                    <a16:creationId xmlns:a16="http://schemas.microsoft.com/office/drawing/2014/main" id="{600274FD-8350-FCBF-F20F-80FABE5600F6}"/>
                  </a:ext>
                </a:extLst>
              </xdr:cNvPr>
              <xdr:cNvCxnSpPr>
                <a:stCxn id="339" idx="1"/>
              </xdr:cNvCxnSpPr>
            </xdr:nvCxnSpPr>
            <xdr:spPr>
              <a:xfrm flipH="1">
                <a:off x="9181752" y="1525445"/>
                <a:ext cx="619471" cy="26843"/>
              </a:xfrm>
              <a:prstGeom prst="line">
                <a:avLst/>
              </a:prstGeom>
              <a:ln w="9525">
                <a:gradFill>
                  <a:gsLst>
                    <a:gs pos="100000">
                      <a:schemeClr val="tx1">
                        <a:lumMod val="85000"/>
                        <a:lumOff val="15000"/>
                      </a:schemeClr>
                    </a:gs>
                    <a:gs pos="100000">
                      <a:schemeClr val="tx1">
                        <a:lumMod val="65000"/>
                        <a:lumOff val="35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341" name="Circle: Hollow 340">
                <a:extLst>
                  <a:ext uri="{FF2B5EF4-FFF2-40B4-BE49-F238E27FC236}">
                    <a16:creationId xmlns:a16="http://schemas.microsoft.com/office/drawing/2014/main" id="{3F65DACF-F2B2-5941-620B-EA1A7ACA8A29}"/>
                  </a:ext>
                </a:extLst>
              </xdr:cNvPr>
              <xdr:cNvSpPr/>
            </xdr:nvSpPr>
            <xdr:spPr>
              <a:xfrm>
                <a:off x="9801225" y="1371601"/>
                <a:ext cx="314326" cy="323850"/>
              </a:xfrm>
              <a:prstGeom prst="donut">
                <a:avLst>
                  <a:gd name="adj" fmla="val 5000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336" name="Group 335">
              <a:extLst>
                <a:ext uri="{FF2B5EF4-FFF2-40B4-BE49-F238E27FC236}">
                  <a16:creationId xmlns:a16="http://schemas.microsoft.com/office/drawing/2014/main" id="{F2A62F3F-0E9D-7A52-81BA-F94E2ABE1146}"/>
                </a:ext>
              </a:extLst>
            </xdr:cNvPr>
            <xdr:cNvGrpSpPr/>
          </xdr:nvGrpSpPr>
          <xdr:grpSpPr>
            <a:xfrm>
              <a:off x="11563348" y="6048375"/>
              <a:ext cx="1628777" cy="533400"/>
              <a:chOff x="11563348" y="6048375"/>
              <a:chExt cx="1628777" cy="533400"/>
            </a:xfrm>
          </xdr:grpSpPr>
          <xdr:sp macro="" textlink="'Pivot Tables'!AV19">
            <xdr:nvSpPr>
              <xdr:cNvPr id="337" name="TextBox 336">
                <a:extLst>
                  <a:ext uri="{FF2B5EF4-FFF2-40B4-BE49-F238E27FC236}">
                    <a16:creationId xmlns:a16="http://schemas.microsoft.com/office/drawing/2014/main" id="{ED59A5FE-5CF7-3091-5FBB-A6110E9E44E7}"/>
                  </a:ext>
                </a:extLst>
              </xdr:cNvPr>
              <xdr:cNvSpPr txBox="1"/>
            </xdr:nvSpPr>
            <xdr:spPr>
              <a:xfrm>
                <a:off x="11906249" y="604837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F223A04-3D4B-4991-BF36-30854F378015}" type="TxLink">
                  <a:rPr lang="en-US" sz="1100" b="0" i="0" u="none" strike="noStrike" baseline="0">
                    <a:solidFill>
                      <a:schemeClr val="bg1"/>
                    </a:solidFill>
                    <a:latin typeface="Calibri"/>
                    <a:ea typeface="+mn-ea"/>
                    <a:cs typeface="Calibri"/>
                  </a:rPr>
                  <a:pPr marL="0" indent="0" algn="l"/>
                  <a:t>Asset sale</a:t>
                </a:fld>
                <a:endParaRPr lang="en-US" sz="800" b="1" i="0" u="none" strike="noStrike" baseline="0">
                  <a:solidFill>
                    <a:schemeClr val="bg1"/>
                  </a:solidFill>
                  <a:latin typeface="Calibri"/>
                  <a:ea typeface="+mn-ea"/>
                  <a:cs typeface="Calibri"/>
                </a:endParaRPr>
              </a:p>
            </xdr:txBody>
          </xdr:sp>
          <xdr:sp macro="" textlink="'Pivot Tables'!AW19">
            <xdr:nvSpPr>
              <xdr:cNvPr id="338" name="TextBox 337">
                <a:extLst>
                  <a:ext uri="{FF2B5EF4-FFF2-40B4-BE49-F238E27FC236}">
                    <a16:creationId xmlns:a16="http://schemas.microsoft.com/office/drawing/2014/main" id="{1E496C6C-F7CD-1046-3225-3A9C62C83F12}"/>
                  </a:ext>
                </a:extLst>
              </xdr:cNvPr>
              <xdr:cNvSpPr txBox="1"/>
            </xdr:nvSpPr>
            <xdr:spPr>
              <a:xfrm>
                <a:off x="11982449" y="6219825"/>
                <a:ext cx="1209676"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40AE51-9592-4745-92C1-EBA24F7B3BB6}" type="TxLink">
                  <a:rPr lang="en-US" sz="1100" b="0" i="0" u="none" strike="noStrike" baseline="0">
                    <a:solidFill>
                      <a:schemeClr val="bg1"/>
                    </a:solidFill>
                    <a:latin typeface="Calibri"/>
                    <a:ea typeface="+mn-ea"/>
                    <a:cs typeface="Calibri"/>
                  </a:rPr>
                  <a:pPr marL="0" indent="0" algn="l"/>
                  <a:t> 79,860 </a:t>
                </a:fld>
                <a:endParaRPr lang="en-US" sz="800" b="1" i="0" u="none" strike="noStrike" baseline="0">
                  <a:solidFill>
                    <a:schemeClr val="bg1"/>
                  </a:solidFill>
                  <a:latin typeface="Calibri"/>
                  <a:ea typeface="+mn-ea"/>
                  <a:cs typeface="Calibri"/>
                </a:endParaRPr>
              </a:p>
            </xdr:txBody>
          </xdr:sp>
          <xdr:sp macro="" textlink="'Pivot Tables'!AX19">
            <xdr:nvSpPr>
              <xdr:cNvPr id="339" name="TextBox 338">
                <a:extLst>
                  <a:ext uri="{FF2B5EF4-FFF2-40B4-BE49-F238E27FC236}">
                    <a16:creationId xmlns:a16="http://schemas.microsoft.com/office/drawing/2014/main" id="{1B194D33-FB22-007A-282D-78479C66F550}"/>
                  </a:ext>
                </a:extLst>
              </xdr:cNvPr>
              <xdr:cNvSpPr txBox="1"/>
            </xdr:nvSpPr>
            <xdr:spPr>
              <a:xfrm>
                <a:off x="11563348" y="6096000"/>
                <a:ext cx="457201"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B7400EA-6BB8-48D5-B5A9-B354D0E1C8D5}" type="TxLink">
                  <a:rPr lang="en-US" sz="1100" b="0" i="0" u="none" strike="noStrike" baseline="0">
                    <a:solidFill>
                      <a:schemeClr val="bg1"/>
                    </a:solidFill>
                    <a:latin typeface="Calibri"/>
                    <a:ea typeface="+mn-ea"/>
                    <a:cs typeface="Calibri"/>
                  </a:rPr>
                  <a:pPr marL="0" indent="0" algn="l"/>
                  <a:t>10%</a:t>
                </a:fld>
                <a:endParaRPr lang="en-US" sz="800" b="1" i="0" u="none" strike="noStrike" baseline="0">
                  <a:solidFill>
                    <a:schemeClr val="bg1"/>
                  </a:solidFill>
                  <a:latin typeface="Calibri"/>
                  <a:ea typeface="+mn-ea"/>
                  <a:cs typeface="Calibri"/>
                </a:endParaRPr>
              </a:p>
            </xdr:txBody>
          </xdr:sp>
        </xdr:grpSp>
      </xdr:grpSp>
      <xdr:sp macro="" textlink="">
        <xdr:nvSpPr>
          <xdr:cNvPr id="351" name="TextBox 350">
            <a:extLst>
              <a:ext uri="{FF2B5EF4-FFF2-40B4-BE49-F238E27FC236}">
                <a16:creationId xmlns:a16="http://schemas.microsoft.com/office/drawing/2014/main" id="{3F7DD796-C650-48F7-9086-89E0E9D9A2CA}"/>
              </a:ext>
            </a:extLst>
          </xdr:cNvPr>
          <xdr:cNvSpPr txBox="1"/>
        </xdr:nvSpPr>
        <xdr:spPr>
          <a:xfrm>
            <a:off x="8812772" y="4065424"/>
            <a:ext cx="1187174" cy="259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100" b="0" i="0" u="none" strike="noStrike" baseline="0">
              <a:solidFill>
                <a:schemeClr val="bg1"/>
              </a:solidFill>
              <a:latin typeface="Calibri"/>
              <a:cs typeface="Calibri"/>
            </a:endParaRPr>
          </a:p>
        </xdr:txBody>
      </xdr:sp>
      <xdr:pic>
        <xdr:nvPicPr>
          <xdr:cNvPr id="353" name="Graphic 352" descr="Money with solid fill">
            <a:extLst>
              <a:ext uri="{FF2B5EF4-FFF2-40B4-BE49-F238E27FC236}">
                <a16:creationId xmlns:a16="http://schemas.microsoft.com/office/drawing/2014/main" id="{94A2A92E-49EC-D5D4-6453-17D30EE5462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198237" y="3877071"/>
            <a:ext cx="389049" cy="394415"/>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35</xdr:col>
      <xdr:colOff>86391</xdr:colOff>
      <xdr:row>44</xdr:row>
      <xdr:rowOff>72559</xdr:rowOff>
    </xdr:to>
    <xdr:grpSp>
      <xdr:nvGrpSpPr>
        <xdr:cNvPr id="12" name="Group 11">
          <a:extLst>
            <a:ext uri="{FF2B5EF4-FFF2-40B4-BE49-F238E27FC236}">
              <a16:creationId xmlns:a16="http://schemas.microsoft.com/office/drawing/2014/main" id="{488C04AF-7A76-CBE7-83D8-6AEDD9077223}"/>
            </a:ext>
          </a:extLst>
        </xdr:cNvPr>
        <xdr:cNvGrpSpPr/>
      </xdr:nvGrpSpPr>
      <xdr:grpSpPr>
        <a:xfrm>
          <a:off x="0" y="0"/>
          <a:ext cx="21517641" cy="8454559"/>
          <a:chOff x="0" y="0"/>
          <a:chExt cx="21517641" cy="8454559"/>
        </a:xfrm>
      </xdr:grpSpPr>
      <xdr:sp macro="" textlink="'Pivot Tables (2)'!$X$6">
        <xdr:nvSpPr>
          <xdr:cNvPr id="70" name="TextBox 69">
            <a:extLst>
              <a:ext uri="{FF2B5EF4-FFF2-40B4-BE49-F238E27FC236}">
                <a16:creationId xmlns:a16="http://schemas.microsoft.com/office/drawing/2014/main" id="{50E4122D-262A-4A55-97DD-9A74C5C344F2}"/>
              </a:ext>
            </a:extLst>
          </xdr:cNvPr>
          <xdr:cNvSpPr txBox="1"/>
        </xdr:nvSpPr>
        <xdr:spPr>
          <a:xfrm>
            <a:off x="802820" y="6195779"/>
            <a:ext cx="1542141" cy="1469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041392-5D9A-40FA-9848-C7E94F56F587}" type="TxLink">
              <a:rPr lang="en-US" sz="4400" b="0" i="0" u="none" strike="noStrike" baseline="0">
                <a:solidFill>
                  <a:schemeClr val="bg1"/>
                </a:solidFill>
                <a:latin typeface="Calibri"/>
                <a:cs typeface="Calibri"/>
              </a:rPr>
              <a:pPr algn="ctr"/>
              <a:t>73%</a:t>
            </a:fld>
            <a:endParaRPr lang="en-US" sz="4400" b="0" i="0" u="none" strike="noStrike" baseline="0">
              <a:solidFill>
                <a:schemeClr val="bg1"/>
              </a:solidFill>
              <a:latin typeface="Calibri"/>
              <a:cs typeface="Calibri"/>
            </a:endParaRPr>
          </a:p>
          <a:p>
            <a:pPr algn="ctr"/>
            <a:r>
              <a:rPr lang="en-US" sz="1400" b="0" i="0" u="none" strike="noStrike" baseline="0">
                <a:solidFill>
                  <a:schemeClr val="bg1"/>
                </a:solidFill>
                <a:latin typeface="Calibri"/>
                <a:cs typeface="Calibri"/>
              </a:rPr>
              <a:t>Sales Percentage</a:t>
            </a:r>
            <a:endParaRPr lang="en-US" sz="1100" b="0" i="0" u="none" strike="noStrike" baseline="0">
              <a:solidFill>
                <a:schemeClr val="bg1"/>
              </a:solidFill>
              <a:latin typeface="Calibri"/>
              <a:cs typeface="Calibri"/>
            </a:endParaRPr>
          </a:p>
          <a:p>
            <a:pPr algn="ctr"/>
            <a:r>
              <a:rPr lang="en-US" sz="2000" b="0" i="0" u="none" strike="noStrike" baseline="0">
                <a:solidFill>
                  <a:schemeClr val="bg1"/>
                </a:solidFill>
                <a:latin typeface="Calibri"/>
                <a:cs typeface="Calibri"/>
              </a:rPr>
              <a:t>Achieved</a:t>
            </a:r>
            <a:endParaRPr lang="en-US" sz="1100" b="0" i="0" u="none" strike="noStrike" baseline="0">
              <a:solidFill>
                <a:schemeClr val="bg1"/>
              </a:solidFill>
              <a:latin typeface="Calibri"/>
              <a:cs typeface="Calibri"/>
            </a:endParaRPr>
          </a:p>
        </xdr:txBody>
      </xdr:sp>
      <xdr:pic>
        <xdr:nvPicPr>
          <xdr:cNvPr id="118" name="Picture 117">
            <a:extLst>
              <a:ext uri="{FF2B5EF4-FFF2-40B4-BE49-F238E27FC236}">
                <a16:creationId xmlns:a16="http://schemas.microsoft.com/office/drawing/2014/main" id="{88673907-F8F8-2B86-CB59-628C81BB621F}"/>
              </a:ext>
            </a:extLst>
          </xdr:cNvPr>
          <xdr:cNvPicPr>
            <a:picLocks noChangeAspect="1"/>
          </xdr:cNvPicPr>
        </xdr:nvPicPr>
        <xdr:blipFill>
          <a:blip xmlns:r="http://schemas.openxmlformats.org/officeDocument/2006/relationships" r:embed="rId1">
            <a:duotone>
              <a:prstClr val="black"/>
              <a:schemeClr val="accent5">
                <a:tint val="45000"/>
                <a:satMod val="400000"/>
              </a:schemeClr>
            </a:duotone>
            <a:alphaModFix amt="50000"/>
            <a:extLst>
              <a:ext uri="{BEBA8EAE-BF5A-486C-A8C5-ECC9F3942E4B}">
                <a14:imgProps xmlns:a14="http://schemas.microsoft.com/office/drawing/2010/main">
                  <a14:imgLayer r:embed="rId2">
                    <a14:imgEffect>
                      <a14:artisticWatercolorSponge/>
                    </a14:imgEffect>
                    <a14:imgEffect>
                      <a14:sharpenSoften amount="100000"/>
                    </a14:imgEffect>
                  </a14:imgLayer>
                </a14:imgProps>
              </a:ext>
              <a:ext uri="{28A0092B-C50C-407E-A947-70E740481C1C}">
                <a14:useLocalDpi xmlns:a14="http://schemas.microsoft.com/office/drawing/2010/main" val="0"/>
              </a:ext>
            </a:extLst>
          </a:blip>
          <a:stretch>
            <a:fillRect/>
          </a:stretch>
        </xdr:blipFill>
        <xdr:spPr>
          <a:xfrm>
            <a:off x="3765289" y="911016"/>
            <a:ext cx="13797005" cy="7415576"/>
          </a:xfrm>
          <a:prstGeom prst="rect">
            <a:avLst/>
          </a:prstGeom>
        </xdr:spPr>
      </xdr:pic>
      <xdr:grpSp>
        <xdr:nvGrpSpPr>
          <xdr:cNvPr id="128" name="Group 127">
            <a:extLst>
              <a:ext uri="{FF2B5EF4-FFF2-40B4-BE49-F238E27FC236}">
                <a16:creationId xmlns:a16="http://schemas.microsoft.com/office/drawing/2014/main" id="{35008F41-546E-4EB5-3DC3-223A6359876C}"/>
              </a:ext>
            </a:extLst>
          </xdr:cNvPr>
          <xdr:cNvGrpSpPr/>
        </xdr:nvGrpSpPr>
        <xdr:grpSpPr>
          <a:xfrm>
            <a:off x="4708807" y="1685862"/>
            <a:ext cx="1796090" cy="643591"/>
            <a:chOff x="5578927" y="2394857"/>
            <a:chExt cx="1877787" cy="762000"/>
          </a:xfrm>
        </xdr:grpSpPr>
        <xdr:grpSp>
          <xdr:nvGrpSpPr>
            <xdr:cNvPr id="127" name="Group 126">
              <a:extLst>
                <a:ext uri="{FF2B5EF4-FFF2-40B4-BE49-F238E27FC236}">
                  <a16:creationId xmlns:a16="http://schemas.microsoft.com/office/drawing/2014/main" id="{46ACE372-07E1-B13B-0BB0-35646202BD83}"/>
                </a:ext>
              </a:extLst>
            </xdr:cNvPr>
            <xdr:cNvGrpSpPr/>
          </xdr:nvGrpSpPr>
          <xdr:grpSpPr>
            <a:xfrm>
              <a:off x="5578927" y="2394857"/>
              <a:ext cx="1877787" cy="762000"/>
              <a:chOff x="5606141" y="2081893"/>
              <a:chExt cx="1877787" cy="762000"/>
            </a:xfrm>
          </xdr:grpSpPr>
          <xdr:sp macro="" textlink="">
            <xdr:nvSpPr>
              <xdr:cNvPr id="120" name="Rectangle: Rounded Corners 119">
                <a:extLst>
                  <a:ext uri="{FF2B5EF4-FFF2-40B4-BE49-F238E27FC236}">
                    <a16:creationId xmlns:a16="http://schemas.microsoft.com/office/drawing/2014/main" id="{B842A9A8-4930-1A87-1D2F-77F7BB6DCC40}"/>
                  </a:ext>
                </a:extLst>
              </xdr:cNvPr>
              <xdr:cNvSpPr/>
            </xdr:nvSpPr>
            <xdr:spPr>
              <a:xfrm>
                <a:off x="5606141" y="2081893"/>
                <a:ext cx="1768930" cy="762000"/>
              </a:xfrm>
              <a:prstGeom prst="roundRect">
                <a:avLst>
                  <a:gd name="adj" fmla="val 37821"/>
                </a:avLst>
              </a:prstGeom>
              <a:solidFill>
                <a:srgbClr val="0D0D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24" name="Group 123">
                <a:extLst>
                  <a:ext uri="{FF2B5EF4-FFF2-40B4-BE49-F238E27FC236}">
                    <a16:creationId xmlns:a16="http://schemas.microsoft.com/office/drawing/2014/main" id="{A5D8C7EC-2751-94F5-97FB-659ADE861E2B}"/>
                  </a:ext>
                </a:extLst>
              </xdr:cNvPr>
              <xdr:cNvGrpSpPr/>
            </xdr:nvGrpSpPr>
            <xdr:grpSpPr>
              <a:xfrm>
                <a:off x="5772152" y="2177144"/>
                <a:ext cx="527958" cy="530677"/>
                <a:chOff x="3486150" y="3020785"/>
                <a:chExt cx="623207" cy="476251"/>
              </a:xfrm>
            </xdr:grpSpPr>
            <xdr:sp macro="" textlink="">
              <xdr:nvSpPr>
                <xdr:cNvPr id="123" name="Rectangle: Rounded Corners 122">
                  <a:extLst>
                    <a:ext uri="{FF2B5EF4-FFF2-40B4-BE49-F238E27FC236}">
                      <a16:creationId xmlns:a16="http://schemas.microsoft.com/office/drawing/2014/main" id="{11DC3B11-AFF7-4D65-A473-11C736B859E6}"/>
                    </a:ext>
                  </a:extLst>
                </xdr:cNvPr>
                <xdr:cNvSpPr/>
              </xdr:nvSpPr>
              <xdr:spPr>
                <a:xfrm>
                  <a:off x="3486150" y="3020785"/>
                  <a:ext cx="623207" cy="476251"/>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2" name="Graphic 121" descr="City with solid fill">
                  <a:extLst>
                    <a:ext uri="{FF2B5EF4-FFF2-40B4-BE49-F238E27FC236}">
                      <a16:creationId xmlns:a16="http://schemas.microsoft.com/office/drawing/2014/main" id="{7EEF7158-B912-BAD2-41AA-BA85168BD18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30495" y="3055632"/>
                  <a:ext cx="530673" cy="369717"/>
                </a:xfrm>
                <a:prstGeom prst="rect">
                  <a:avLst/>
                </a:prstGeom>
              </xdr:spPr>
            </xdr:pic>
          </xdr:grpSp>
          <xdr:sp macro="" textlink="'Pivot Tables (2)'!P11">
            <xdr:nvSpPr>
              <xdr:cNvPr id="126" name="TextBox 125">
                <a:extLst>
                  <a:ext uri="{FF2B5EF4-FFF2-40B4-BE49-F238E27FC236}">
                    <a16:creationId xmlns:a16="http://schemas.microsoft.com/office/drawing/2014/main" id="{9C5CD2A3-EDAF-4F22-A67C-4142D9A8ECD2}"/>
                  </a:ext>
                </a:extLst>
              </xdr:cNvPr>
              <xdr:cNvSpPr txBox="1"/>
            </xdr:nvSpPr>
            <xdr:spPr>
              <a:xfrm>
                <a:off x="6253838" y="2386691"/>
                <a:ext cx="123009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82CE67-0C95-42A7-ABCF-7815E33D437B}" type="TxLink">
                  <a:rPr lang="en-US" sz="1800" b="0" i="0" u="none" strike="noStrike" baseline="0">
                    <a:solidFill>
                      <a:schemeClr val="bg1"/>
                    </a:solidFill>
                    <a:latin typeface="Calibri"/>
                    <a:cs typeface="Calibri"/>
                  </a:rPr>
                  <a:pPr/>
                  <a:t> $62,256 </a:t>
                </a:fld>
                <a:endParaRPr lang="en-US" sz="2400" baseline="0">
                  <a:solidFill>
                    <a:schemeClr val="bg1"/>
                  </a:solidFill>
                </a:endParaRPr>
              </a:p>
            </xdr:txBody>
          </xdr:sp>
        </xdr:grpSp>
        <xdr:sp macro="" textlink="'Pivot Tables (2)'!N11">
          <xdr:nvSpPr>
            <xdr:cNvPr id="125" name="TextBox 124">
              <a:extLst>
                <a:ext uri="{FF2B5EF4-FFF2-40B4-BE49-F238E27FC236}">
                  <a16:creationId xmlns:a16="http://schemas.microsoft.com/office/drawing/2014/main" id="{A460B394-1DB6-4555-B922-A157CA13F75D}"/>
                </a:ext>
              </a:extLst>
            </xdr:cNvPr>
            <xdr:cNvSpPr txBox="1"/>
          </xdr:nvSpPr>
          <xdr:spPr>
            <a:xfrm>
              <a:off x="6291941" y="2465616"/>
              <a:ext cx="906240"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57159D-9072-40AD-A3E8-97725E464065}" type="TxLink">
                <a:rPr lang="en-US" sz="1400" b="0" i="0" u="none" strike="noStrike" baseline="0">
                  <a:solidFill>
                    <a:schemeClr val="bg1"/>
                  </a:solidFill>
                  <a:latin typeface="Calibri"/>
                  <a:cs typeface="Calibri"/>
                </a:rPr>
                <a:pPr/>
                <a:t>Canada</a:t>
              </a:fld>
              <a:endParaRPr lang="en-US" sz="1800" baseline="0">
                <a:solidFill>
                  <a:schemeClr val="bg1"/>
                </a:solidFill>
              </a:endParaRPr>
            </a:p>
          </xdr:txBody>
        </xdr:sp>
      </xdr:grpSp>
      <xdr:grpSp>
        <xdr:nvGrpSpPr>
          <xdr:cNvPr id="185" name="Group 184">
            <a:extLst>
              <a:ext uri="{FF2B5EF4-FFF2-40B4-BE49-F238E27FC236}">
                <a16:creationId xmlns:a16="http://schemas.microsoft.com/office/drawing/2014/main" id="{643CE277-7934-4843-B6F5-E255528318A8}"/>
              </a:ext>
            </a:extLst>
          </xdr:cNvPr>
          <xdr:cNvGrpSpPr/>
        </xdr:nvGrpSpPr>
        <xdr:grpSpPr>
          <a:xfrm>
            <a:off x="4202739" y="3554450"/>
            <a:ext cx="1796090" cy="643591"/>
            <a:chOff x="5578927" y="2394857"/>
            <a:chExt cx="1877787" cy="762000"/>
          </a:xfrm>
        </xdr:grpSpPr>
        <xdr:grpSp>
          <xdr:nvGrpSpPr>
            <xdr:cNvPr id="186" name="Group 185">
              <a:extLst>
                <a:ext uri="{FF2B5EF4-FFF2-40B4-BE49-F238E27FC236}">
                  <a16:creationId xmlns:a16="http://schemas.microsoft.com/office/drawing/2014/main" id="{D50B50F6-F305-D3B0-415D-C649B61C8DFB}"/>
                </a:ext>
              </a:extLst>
            </xdr:cNvPr>
            <xdr:cNvGrpSpPr/>
          </xdr:nvGrpSpPr>
          <xdr:grpSpPr>
            <a:xfrm>
              <a:off x="5578927" y="2394857"/>
              <a:ext cx="1877787" cy="762000"/>
              <a:chOff x="5606141" y="2081893"/>
              <a:chExt cx="1877787" cy="762000"/>
            </a:xfrm>
          </xdr:grpSpPr>
          <xdr:sp macro="" textlink="">
            <xdr:nvSpPr>
              <xdr:cNvPr id="188" name="Rectangle: Rounded Corners 187">
                <a:extLst>
                  <a:ext uri="{FF2B5EF4-FFF2-40B4-BE49-F238E27FC236}">
                    <a16:creationId xmlns:a16="http://schemas.microsoft.com/office/drawing/2014/main" id="{28930CC9-D937-8D92-0BF7-D8DDD3140879}"/>
                  </a:ext>
                </a:extLst>
              </xdr:cNvPr>
              <xdr:cNvSpPr/>
            </xdr:nvSpPr>
            <xdr:spPr>
              <a:xfrm>
                <a:off x="5606141" y="2081893"/>
                <a:ext cx="1768930" cy="762000"/>
              </a:xfrm>
              <a:prstGeom prst="roundRect">
                <a:avLst>
                  <a:gd name="adj" fmla="val 37821"/>
                </a:avLst>
              </a:prstGeom>
              <a:solidFill>
                <a:srgbClr val="0D0D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nvGrpSpPr>
              <xdr:cNvPr id="189" name="Group 188">
                <a:extLst>
                  <a:ext uri="{FF2B5EF4-FFF2-40B4-BE49-F238E27FC236}">
                    <a16:creationId xmlns:a16="http://schemas.microsoft.com/office/drawing/2014/main" id="{9D8B3454-0269-6112-5876-1877B4EC8B6E}"/>
                  </a:ext>
                </a:extLst>
              </xdr:cNvPr>
              <xdr:cNvGrpSpPr/>
            </xdr:nvGrpSpPr>
            <xdr:grpSpPr>
              <a:xfrm>
                <a:off x="5772151" y="2177144"/>
                <a:ext cx="527958" cy="530677"/>
                <a:chOff x="3486149" y="3020785"/>
                <a:chExt cx="623207" cy="476251"/>
              </a:xfrm>
            </xdr:grpSpPr>
            <xdr:sp macro="" textlink="">
              <xdr:nvSpPr>
                <xdr:cNvPr id="191" name="Rectangle: Rounded Corners 190">
                  <a:extLst>
                    <a:ext uri="{FF2B5EF4-FFF2-40B4-BE49-F238E27FC236}">
                      <a16:creationId xmlns:a16="http://schemas.microsoft.com/office/drawing/2014/main" id="{A6E4CB57-A49E-404C-122B-69B6DD09AC9E}"/>
                    </a:ext>
                  </a:extLst>
                </xdr:cNvPr>
                <xdr:cNvSpPr/>
              </xdr:nvSpPr>
              <xdr:spPr>
                <a:xfrm>
                  <a:off x="3486149" y="3020785"/>
                  <a:ext cx="623207" cy="476251"/>
                </a:xfrm>
                <a:prstGeom prst="roundRect">
                  <a:avLst/>
                </a:prstGeom>
                <a:solidFill>
                  <a:srgbClr val="790C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pic>
              <xdr:nvPicPr>
                <xdr:cNvPr id="192" name="Graphic 191" descr="City with solid fill">
                  <a:extLst>
                    <a:ext uri="{FF2B5EF4-FFF2-40B4-BE49-F238E27FC236}">
                      <a16:creationId xmlns:a16="http://schemas.microsoft.com/office/drawing/2014/main" id="{63D605DF-E55C-8573-71F5-095653330B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5"/>
                    </a:ext>
                  </a:extLst>
                </a:blip>
                <a:stretch>
                  <a:fillRect/>
                </a:stretch>
              </xdr:blipFill>
              <xdr:spPr>
                <a:xfrm>
                  <a:off x="3530495" y="3055632"/>
                  <a:ext cx="530673" cy="369717"/>
                </a:xfrm>
                <a:prstGeom prst="rect">
                  <a:avLst/>
                </a:prstGeom>
              </xdr:spPr>
            </xdr:pic>
          </xdr:grpSp>
          <xdr:sp macro="" textlink="'Pivot Tables (2)'!P7">
            <xdr:nvSpPr>
              <xdr:cNvPr id="190" name="TextBox 189">
                <a:extLst>
                  <a:ext uri="{FF2B5EF4-FFF2-40B4-BE49-F238E27FC236}">
                    <a16:creationId xmlns:a16="http://schemas.microsoft.com/office/drawing/2014/main" id="{8332FACA-C5D9-BA18-3931-D228DCB94DCB}"/>
                  </a:ext>
                </a:extLst>
              </xdr:cNvPr>
              <xdr:cNvSpPr txBox="1"/>
            </xdr:nvSpPr>
            <xdr:spPr>
              <a:xfrm>
                <a:off x="6253838" y="2386691"/>
                <a:ext cx="123009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294E16-E07E-4C76-B91E-E69CDBC535F3}" type="TxLink">
                  <a:rPr lang="en-US" sz="1600" b="0" i="0" u="none" strike="noStrike" baseline="0">
                    <a:solidFill>
                      <a:schemeClr val="bg1"/>
                    </a:solidFill>
                    <a:latin typeface="Calibri"/>
                    <a:cs typeface="Calibri"/>
                  </a:rPr>
                  <a:pPr/>
                  <a:t> $109,940 </a:t>
                </a:fld>
                <a:endParaRPr lang="en-US" sz="3600" baseline="0">
                  <a:solidFill>
                    <a:schemeClr val="bg1"/>
                  </a:solidFill>
                </a:endParaRPr>
              </a:p>
            </xdr:txBody>
          </xdr:sp>
        </xdr:grpSp>
        <xdr:sp macro="" textlink="'Pivot Tables (2)'!N7">
          <xdr:nvSpPr>
            <xdr:cNvPr id="187" name="TextBox 186">
              <a:extLst>
                <a:ext uri="{FF2B5EF4-FFF2-40B4-BE49-F238E27FC236}">
                  <a16:creationId xmlns:a16="http://schemas.microsoft.com/office/drawing/2014/main" id="{5A3DCC59-5E96-AFC0-950E-6F765FDBEF15}"/>
                </a:ext>
              </a:extLst>
            </xdr:cNvPr>
            <xdr:cNvSpPr txBox="1"/>
          </xdr:nvSpPr>
          <xdr:spPr>
            <a:xfrm>
              <a:off x="6291941" y="2465616"/>
              <a:ext cx="906240"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FBAF0D-A9AD-460B-9C4E-5F4C28854B98}" type="TxLink">
                <a:rPr lang="en-US" sz="1400" b="0" i="0" u="none" strike="noStrike" baseline="0">
                  <a:solidFill>
                    <a:schemeClr val="bg1"/>
                  </a:solidFill>
                  <a:latin typeface="Calibri"/>
                  <a:cs typeface="Calibri"/>
                </a:rPr>
                <a:pPr/>
                <a:t>USA</a:t>
              </a:fld>
              <a:endParaRPr lang="en-US" sz="2400" baseline="0">
                <a:solidFill>
                  <a:schemeClr val="bg1"/>
                </a:solidFill>
              </a:endParaRPr>
            </a:p>
          </xdr:txBody>
        </xdr:sp>
      </xdr:grpSp>
      <xdr:grpSp>
        <xdr:nvGrpSpPr>
          <xdr:cNvPr id="193" name="Group 192">
            <a:extLst>
              <a:ext uri="{FF2B5EF4-FFF2-40B4-BE49-F238E27FC236}">
                <a16:creationId xmlns:a16="http://schemas.microsoft.com/office/drawing/2014/main" id="{385D19B5-86B6-48B8-8F67-130530F657C6}"/>
              </a:ext>
            </a:extLst>
          </xdr:cNvPr>
          <xdr:cNvGrpSpPr/>
        </xdr:nvGrpSpPr>
        <xdr:grpSpPr>
          <a:xfrm>
            <a:off x="10157866" y="3472192"/>
            <a:ext cx="1805301" cy="603733"/>
            <a:chOff x="5578927" y="2394857"/>
            <a:chExt cx="1877787" cy="762000"/>
          </a:xfrm>
        </xdr:grpSpPr>
        <xdr:grpSp>
          <xdr:nvGrpSpPr>
            <xdr:cNvPr id="194" name="Group 193">
              <a:extLst>
                <a:ext uri="{FF2B5EF4-FFF2-40B4-BE49-F238E27FC236}">
                  <a16:creationId xmlns:a16="http://schemas.microsoft.com/office/drawing/2014/main" id="{0C9F6D97-BAF7-7511-D5AD-D1E519F4F358}"/>
                </a:ext>
              </a:extLst>
            </xdr:cNvPr>
            <xdr:cNvGrpSpPr/>
          </xdr:nvGrpSpPr>
          <xdr:grpSpPr>
            <a:xfrm>
              <a:off x="5578927" y="2394857"/>
              <a:ext cx="1877787" cy="762000"/>
              <a:chOff x="5606141" y="2081893"/>
              <a:chExt cx="1877787" cy="762000"/>
            </a:xfrm>
          </xdr:grpSpPr>
          <xdr:sp macro="" textlink="">
            <xdr:nvSpPr>
              <xdr:cNvPr id="196" name="Rectangle: Rounded Corners 195">
                <a:extLst>
                  <a:ext uri="{FF2B5EF4-FFF2-40B4-BE49-F238E27FC236}">
                    <a16:creationId xmlns:a16="http://schemas.microsoft.com/office/drawing/2014/main" id="{DCF1F740-81E2-E0AE-09A4-6E8D0B01BDEB}"/>
                  </a:ext>
                </a:extLst>
              </xdr:cNvPr>
              <xdr:cNvSpPr/>
            </xdr:nvSpPr>
            <xdr:spPr>
              <a:xfrm>
                <a:off x="5606141" y="2081893"/>
                <a:ext cx="1768930" cy="762000"/>
              </a:xfrm>
              <a:prstGeom prst="roundRect">
                <a:avLst>
                  <a:gd name="adj" fmla="val 37821"/>
                </a:avLst>
              </a:prstGeom>
              <a:solidFill>
                <a:srgbClr val="0D0D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nvGrpSpPr>
              <xdr:cNvPr id="197" name="Group 196">
                <a:extLst>
                  <a:ext uri="{FF2B5EF4-FFF2-40B4-BE49-F238E27FC236}">
                    <a16:creationId xmlns:a16="http://schemas.microsoft.com/office/drawing/2014/main" id="{93439325-98C4-7211-8DE2-91ABCF84A356}"/>
                  </a:ext>
                </a:extLst>
              </xdr:cNvPr>
              <xdr:cNvGrpSpPr/>
            </xdr:nvGrpSpPr>
            <xdr:grpSpPr>
              <a:xfrm>
                <a:off x="5772151" y="2177144"/>
                <a:ext cx="527958" cy="530677"/>
                <a:chOff x="3486149" y="3020785"/>
                <a:chExt cx="623207" cy="476251"/>
              </a:xfrm>
            </xdr:grpSpPr>
            <xdr:sp macro="" textlink="">
              <xdr:nvSpPr>
                <xdr:cNvPr id="199" name="Rectangle: Rounded Corners 198">
                  <a:extLst>
                    <a:ext uri="{FF2B5EF4-FFF2-40B4-BE49-F238E27FC236}">
                      <a16:creationId xmlns:a16="http://schemas.microsoft.com/office/drawing/2014/main" id="{456A2672-04D6-3963-6307-80BA7EA28CA0}"/>
                    </a:ext>
                  </a:extLst>
                </xdr:cNvPr>
                <xdr:cNvSpPr/>
              </xdr:nvSpPr>
              <xdr:spPr>
                <a:xfrm>
                  <a:off x="3486149" y="3020785"/>
                  <a:ext cx="623207" cy="476251"/>
                </a:xfrm>
                <a:prstGeom prst="roundRect">
                  <a:avLst/>
                </a:prstGeom>
                <a:solidFill>
                  <a:srgbClr val="B036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pic>
              <xdr:nvPicPr>
                <xdr:cNvPr id="200" name="Graphic 199" descr="City with solid fill">
                  <a:extLst>
                    <a:ext uri="{FF2B5EF4-FFF2-40B4-BE49-F238E27FC236}">
                      <a16:creationId xmlns:a16="http://schemas.microsoft.com/office/drawing/2014/main" id="{9DB4DBBE-61CC-6C26-7525-CF82EA7B2E4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5"/>
                    </a:ext>
                  </a:extLst>
                </a:blip>
                <a:stretch>
                  <a:fillRect/>
                </a:stretch>
              </xdr:blipFill>
              <xdr:spPr>
                <a:xfrm>
                  <a:off x="3530495" y="3055632"/>
                  <a:ext cx="530673" cy="369717"/>
                </a:xfrm>
                <a:prstGeom prst="rect">
                  <a:avLst/>
                </a:prstGeom>
              </xdr:spPr>
            </xdr:pic>
          </xdr:grpSp>
          <xdr:sp macro="" textlink="'Pivot Tables (2)'!P6">
            <xdr:nvSpPr>
              <xdr:cNvPr id="198" name="TextBox 197">
                <a:extLst>
                  <a:ext uri="{FF2B5EF4-FFF2-40B4-BE49-F238E27FC236}">
                    <a16:creationId xmlns:a16="http://schemas.microsoft.com/office/drawing/2014/main" id="{9D87709A-D8B4-CB5C-CA5F-A9F7885C8EEE}"/>
                  </a:ext>
                </a:extLst>
              </xdr:cNvPr>
              <xdr:cNvSpPr txBox="1"/>
            </xdr:nvSpPr>
            <xdr:spPr>
              <a:xfrm>
                <a:off x="6253838" y="2386691"/>
                <a:ext cx="123009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0397DF-702C-4C45-9A25-634D33C7C498}" type="TxLink">
                  <a:rPr lang="en-US" sz="1800" b="0" i="0" u="none" strike="noStrike" baseline="0">
                    <a:solidFill>
                      <a:schemeClr val="bg1"/>
                    </a:solidFill>
                    <a:latin typeface="Calibri"/>
                    <a:cs typeface="Calibri"/>
                  </a:rPr>
                  <a:pPr/>
                  <a:t> $190,380 </a:t>
                </a:fld>
                <a:endParaRPr lang="en-US" sz="4000" baseline="0">
                  <a:solidFill>
                    <a:schemeClr val="bg1"/>
                  </a:solidFill>
                </a:endParaRPr>
              </a:p>
            </xdr:txBody>
          </xdr:sp>
        </xdr:grpSp>
        <xdr:sp macro="" textlink="'Pivot Tables (2)'!N6">
          <xdr:nvSpPr>
            <xdr:cNvPr id="195" name="TextBox 194">
              <a:extLst>
                <a:ext uri="{FF2B5EF4-FFF2-40B4-BE49-F238E27FC236}">
                  <a16:creationId xmlns:a16="http://schemas.microsoft.com/office/drawing/2014/main" id="{AE9BF839-2279-C15D-3F4F-FFA09439E32F}"/>
                </a:ext>
              </a:extLst>
            </xdr:cNvPr>
            <xdr:cNvSpPr txBox="1"/>
          </xdr:nvSpPr>
          <xdr:spPr>
            <a:xfrm>
              <a:off x="6291941" y="2465616"/>
              <a:ext cx="906240"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8EEE17-1666-434A-AFDE-D9FC3606FB07}" type="TxLink">
                <a:rPr lang="en-US" sz="1400" b="0" i="0" u="none" strike="noStrike" baseline="0">
                  <a:solidFill>
                    <a:schemeClr val="bg1"/>
                  </a:solidFill>
                  <a:latin typeface="Calibri"/>
                  <a:cs typeface="Calibri"/>
                </a:rPr>
                <a:pPr/>
                <a:t>Egypt</a:t>
              </a:fld>
              <a:endParaRPr lang="en-US" sz="2400" baseline="0">
                <a:solidFill>
                  <a:schemeClr val="bg1"/>
                </a:solidFill>
              </a:endParaRPr>
            </a:p>
          </xdr:txBody>
        </xdr:sp>
      </xdr:grpSp>
      <xdr:grpSp>
        <xdr:nvGrpSpPr>
          <xdr:cNvPr id="201" name="Group 200">
            <a:extLst>
              <a:ext uri="{FF2B5EF4-FFF2-40B4-BE49-F238E27FC236}">
                <a16:creationId xmlns:a16="http://schemas.microsoft.com/office/drawing/2014/main" id="{E7846C62-A52E-4E8B-9B31-55F8906F8CC6}"/>
              </a:ext>
            </a:extLst>
          </xdr:cNvPr>
          <xdr:cNvGrpSpPr/>
        </xdr:nvGrpSpPr>
        <xdr:grpSpPr>
          <a:xfrm>
            <a:off x="9795080" y="1698296"/>
            <a:ext cx="2440033" cy="643592"/>
            <a:chOff x="5578927" y="2394857"/>
            <a:chExt cx="2230227" cy="762000"/>
          </a:xfrm>
        </xdr:grpSpPr>
        <xdr:grpSp>
          <xdr:nvGrpSpPr>
            <xdr:cNvPr id="202" name="Group 201">
              <a:extLst>
                <a:ext uri="{FF2B5EF4-FFF2-40B4-BE49-F238E27FC236}">
                  <a16:creationId xmlns:a16="http://schemas.microsoft.com/office/drawing/2014/main" id="{15780DFD-6B19-0C1F-475A-CAF7F95B1F22}"/>
                </a:ext>
              </a:extLst>
            </xdr:cNvPr>
            <xdr:cNvGrpSpPr/>
          </xdr:nvGrpSpPr>
          <xdr:grpSpPr>
            <a:xfrm>
              <a:off x="5578927" y="2394857"/>
              <a:ext cx="1989198" cy="762000"/>
              <a:chOff x="5606141" y="2081893"/>
              <a:chExt cx="1989198" cy="762000"/>
            </a:xfrm>
          </xdr:grpSpPr>
          <xdr:sp macro="" textlink="">
            <xdr:nvSpPr>
              <xdr:cNvPr id="204" name="Rectangle: Rounded Corners 203">
                <a:extLst>
                  <a:ext uri="{FF2B5EF4-FFF2-40B4-BE49-F238E27FC236}">
                    <a16:creationId xmlns:a16="http://schemas.microsoft.com/office/drawing/2014/main" id="{C1C97BC1-94E7-AA1D-8A7F-52D71F70E6B8}"/>
                  </a:ext>
                </a:extLst>
              </xdr:cNvPr>
              <xdr:cNvSpPr/>
            </xdr:nvSpPr>
            <xdr:spPr>
              <a:xfrm>
                <a:off x="5606141" y="2081893"/>
                <a:ext cx="1989198" cy="762000"/>
              </a:xfrm>
              <a:prstGeom prst="roundRect">
                <a:avLst>
                  <a:gd name="adj" fmla="val 37821"/>
                </a:avLst>
              </a:prstGeom>
              <a:solidFill>
                <a:srgbClr val="0D0D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chemeClr val="bg1"/>
                  </a:solidFill>
                </a:endParaRPr>
              </a:p>
            </xdr:txBody>
          </xdr:sp>
          <xdr:grpSp>
            <xdr:nvGrpSpPr>
              <xdr:cNvPr id="205" name="Group 204">
                <a:extLst>
                  <a:ext uri="{FF2B5EF4-FFF2-40B4-BE49-F238E27FC236}">
                    <a16:creationId xmlns:a16="http://schemas.microsoft.com/office/drawing/2014/main" id="{4DE081D5-BDB1-3701-A850-B7925902503C}"/>
                  </a:ext>
                </a:extLst>
              </xdr:cNvPr>
              <xdr:cNvGrpSpPr/>
            </xdr:nvGrpSpPr>
            <xdr:grpSpPr>
              <a:xfrm>
                <a:off x="5772151" y="2177144"/>
                <a:ext cx="527958" cy="530677"/>
                <a:chOff x="3486149" y="3020785"/>
                <a:chExt cx="623207" cy="476251"/>
              </a:xfrm>
            </xdr:grpSpPr>
            <xdr:sp macro="" textlink="">
              <xdr:nvSpPr>
                <xdr:cNvPr id="207" name="Rectangle: Rounded Corners 206">
                  <a:extLst>
                    <a:ext uri="{FF2B5EF4-FFF2-40B4-BE49-F238E27FC236}">
                      <a16:creationId xmlns:a16="http://schemas.microsoft.com/office/drawing/2014/main" id="{639579D8-BB3E-2593-F2F5-CE3FE5369ACC}"/>
                    </a:ext>
                  </a:extLst>
                </xdr:cNvPr>
                <xdr:cNvSpPr/>
              </xdr:nvSpPr>
              <xdr:spPr>
                <a:xfrm>
                  <a:off x="3486149" y="3020785"/>
                  <a:ext cx="623207" cy="476251"/>
                </a:xfrm>
                <a:prstGeom prst="roundRect">
                  <a:avLst/>
                </a:prstGeom>
                <a:solidFill>
                  <a:srgbClr val="0DAF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chemeClr val="bg1"/>
                    </a:solidFill>
                  </a:endParaRPr>
                </a:p>
              </xdr:txBody>
            </xdr:sp>
            <xdr:pic>
              <xdr:nvPicPr>
                <xdr:cNvPr id="208" name="Graphic 207" descr="City with solid fill">
                  <a:extLst>
                    <a:ext uri="{FF2B5EF4-FFF2-40B4-BE49-F238E27FC236}">
                      <a16:creationId xmlns:a16="http://schemas.microsoft.com/office/drawing/2014/main" id="{B9B4234F-9CB8-4429-F0DC-B8A2D9A41B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5"/>
                    </a:ext>
                  </a:extLst>
                </a:blip>
                <a:stretch>
                  <a:fillRect/>
                </a:stretch>
              </xdr:blipFill>
              <xdr:spPr>
                <a:xfrm>
                  <a:off x="3530495" y="3055632"/>
                  <a:ext cx="530673" cy="369717"/>
                </a:xfrm>
                <a:prstGeom prst="rect">
                  <a:avLst/>
                </a:prstGeom>
              </xdr:spPr>
            </xdr:pic>
          </xdr:grpSp>
          <xdr:sp macro="" textlink="'Pivot Tables (2)'!P9">
            <xdr:nvSpPr>
              <xdr:cNvPr id="206" name="TextBox 205">
                <a:extLst>
                  <a:ext uri="{FF2B5EF4-FFF2-40B4-BE49-F238E27FC236}">
                    <a16:creationId xmlns:a16="http://schemas.microsoft.com/office/drawing/2014/main" id="{9F7BDDA4-A560-F810-C15E-A0CB90878A81}"/>
                  </a:ext>
                </a:extLst>
              </xdr:cNvPr>
              <xdr:cNvSpPr txBox="1"/>
            </xdr:nvSpPr>
            <xdr:spPr>
              <a:xfrm>
                <a:off x="6253838" y="2386691"/>
                <a:ext cx="123009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B734A3-F6E4-4D4A-95C5-CAD494E02184}" type="TxLink">
                  <a:rPr lang="en-US" sz="1800" b="0" i="0" u="none" strike="noStrike" baseline="0">
                    <a:solidFill>
                      <a:schemeClr val="bg1"/>
                    </a:solidFill>
                    <a:latin typeface="Calibri"/>
                    <a:cs typeface="Calibri"/>
                  </a:rPr>
                  <a:pPr/>
                  <a:t> $106,948 </a:t>
                </a:fld>
                <a:endParaRPr lang="en-US" sz="4000" baseline="0">
                  <a:solidFill>
                    <a:schemeClr val="bg1"/>
                  </a:solidFill>
                </a:endParaRPr>
              </a:p>
            </xdr:txBody>
          </xdr:sp>
        </xdr:grpSp>
        <xdr:sp macro="" textlink="'Pivot Tables (2)'!N9">
          <xdr:nvSpPr>
            <xdr:cNvPr id="203" name="TextBox 202">
              <a:extLst>
                <a:ext uri="{FF2B5EF4-FFF2-40B4-BE49-F238E27FC236}">
                  <a16:creationId xmlns:a16="http://schemas.microsoft.com/office/drawing/2014/main" id="{9B4DA848-68B6-664A-CF31-6AE7D1AD7E6C}"/>
                </a:ext>
              </a:extLst>
            </xdr:cNvPr>
            <xdr:cNvSpPr txBox="1"/>
          </xdr:nvSpPr>
          <xdr:spPr>
            <a:xfrm>
              <a:off x="6291940" y="2465616"/>
              <a:ext cx="1517214"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0C828C-D889-4481-A9A2-3D8C2DC63776}" type="TxLink">
                <a:rPr lang="en-US" sz="1400" b="0" i="0" u="none" strike="noStrike" baseline="0">
                  <a:solidFill>
                    <a:schemeClr val="bg1"/>
                  </a:solidFill>
                  <a:latin typeface="Calibri"/>
                  <a:cs typeface="Calibri"/>
                </a:rPr>
                <a:pPr/>
                <a:t>United Kingdom</a:t>
              </a:fld>
              <a:endParaRPr lang="en-US" sz="2400" baseline="0">
                <a:solidFill>
                  <a:schemeClr val="bg1"/>
                </a:solidFill>
              </a:endParaRPr>
            </a:p>
          </xdr:txBody>
        </xdr:sp>
      </xdr:grpSp>
      <xdr:grpSp>
        <xdr:nvGrpSpPr>
          <xdr:cNvPr id="209" name="Group 208">
            <a:extLst>
              <a:ext uri="{FF2B5EF4-FFF2-40B4-BE49-F238E27FC236}">
                <a16:creationId xmlns:a16="http://schemas.microsoft.com/office/drawing/2014/main" id="{B2B140B4-F9F3-4BA0-8183-8593E31A08D6}"/>
              </a:ext>
            </a:extLst>
          </xdr:cNvPr>
          <xdr:cNvGrpSpPr/>
        </xdr:nvGrpSpPr>
        <xdr:grpSpPr>
          <a:xfrm>
            <a:off x="13405563" y="1375769"/>
            <a:ext cx="1796090" cy="643591"/>
            <a:chOff x="5578927" y="2394857"/>
            <a:chExt cx="1877787" cy="762000"/>
          </a:xfrm>
        </xdr:grpSpPr>
        <xdr:grpSp>
          <xdr:nvGrpSpPr>
            <xdr:cNvPr id="210" name="Group 209">
              <a:extLst>
                <a:ext uri="{FF2B5EF4-FFF2-40B4-BE49-F238E27FC236}">
                  <a16:creationId xmlns:a16="http://schemas.microsoft.com/office/drawing/2014/main" id="{2DB6FE82-45AF-F5DD-83CC-F11A812D74E2}"/>
                </a:ext>
              </a:extLst>
            </xdr:cNvPr>
            <xdr:cNvGrpSpPr/>
          </xdr:nvGrpSpPr>
          <xdr:grpSpPr>
            <a:xfrm>
              <a:off x="5578927" y="2394857"/>
              <a:ext cx="1877787" cy="762000"/>
              <a:chOff x="5606141" y="2081893"/>
              <a:chExt cx="1877787" cy="762000"/>
            </a:xfrm>
          </xdr:grpSpPr>
          <xdr:sp macro="" textlink="">
            <xdr:nvSpPr>
              <xdr:cNvPr id="212" name="Rectangle: Rounded Corners 211">
                <a:extLst>
                  <a:ext uri="{FF2B5EF4-FFF2-40B4-BE49-F238E27FC236}">
                    <a16:creationId xmlns:a16="http://schemas.microsoft.com/office/drawing/2014/main" id="{87EB827B-36F4-195D-96A0-06A4B0E9BC04}"/>
                  </a:ext>
                </a:extLst>
              </xdr:cNvPr>
              <xdr:cNvSpPr/>
            </xdr:nvSpPr>
            <xdr:spPr>
              <a:xfrm>
                <a:off x="5606141" y="2081893"/>
                <a:ext cx="1768930" cy="762000"/>
              </a:xfrm>
              <a:prstGeom prst="roundRect">
                <a:avLst>
                  <a:gd name="adj" fmla="val 37821"/>
                </a:avLst>
              </a:prstGeom>
              <a:solidFill>
                <a:srgbClr val="0D0D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nvGrpSpPr>
              <xdr:cNvPr id="213" name="Group 212">
                <a:extLst>
                  <a:ext uri="{FF2B5EF4-FFF2-40B4-BE49-F238E27FC236}">
                    <a16:creationId xmlns:a16="http://schemas.microsoft.com/office/drawing/2014/main" id="{1923E88D-D374-C33B-C6AA-C64DD69325B4}"/>
                  </a:ext>
                </a:extLst>
              </xdr:cNvPr>
              <xdr:cNvGrpSpPr/>
            </xdr:nvGrpSpPr>
            <xdr:grpSpPr>
              <a:xfrm>
                <a:off x="5772151" y="2177144"/>
                <a:ext cx="527958" cy="530677"/>
                <a:chOff x="3486149" y="3020785"/>
                <a:chExt cx="623207" cy="476251"/>
              </a:xfrm>
            </xdr:grpSpPr>
            <xdr:sp macro="" textlink="">
              <xdr:nvSpPr>
                <xdr:cNvPr id="215" name="Rectangle: Rounded Corners 214">
                  <a:extLst>
                    <a:ext uri="{FF2B5EF4-FFF2-40B4-BE49-F238E27FC236}">
                      <a16:creationId xmlns:a16="http://schemas.microsoft.com/office/drawing/2014/main" id="{69B63724-468F-4882-4D62-B6A4C56BB795}"/>
                    </a:ext>
                  </a:extLst>
                </xdr:cNvPr>
                <xdr:cNvSpPr/>
              </xdr:nvSpPr>
              <xdr:spPr>
                <a:xfrm>
                  <a:off x="3486149" y="3020785"/>
                  <a:ext cx="623207" cy="476251"/>
                </a:xfrm>
                <a:prstGeom prst="roundRect">
                  <a:avLst/>
                </a:prstGeom>
                <a:solidFill>
                  <a:srgbClr val="D2A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pic>
              <xdr:nvPicPr>
                <xdr:cNvPr id="216" name="Graphic 215" descr="City with solid fill">
                  <a:extLst>
                    <a:ext uri="{FF2B5EF4-FFF2-40B4-BE49-F238E27FC236}">
                      <a16:creationId xmlns:a16="http://schemas.microsoft.com/office/drawing/2014/main" id="{5E2EACF7-3498-AF4B-E3DD-42B368ACC4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5"/>
                    </a:ext>
                  </a:extLst>
                </a:blip>
                <a:stretch>
                  <a:fillRect/>
                </a:stretch>
              </xdr:blipFill>
              <xdr:spPr>
                <a:xfrm>
                  <a:off x="3530495" y="3055632"/>
                  <a:ext cx="530673" cy="369717"/>
                </a:xfrm>
                <a:prstGeom prst="rect">
                  <a:avLst/>
                </a:prstGeom>
              </xdr:spPr>
            </xdr:pic>
          </xdr:grpSp>
          <xdr:sp macro="" textlink="'Pivot Tables (2)'!P8">
            <xdr:nvSpPr>
              <xdr:cNvPr id="214" name="TextBox 213">
                <a:extLst>
                  <a:ext uri="{FF2B5EF4-FFF2-40B4-BE49-F238E27FC236}">
                    <a16:creationId xmlns:a16="http://schemas.microsoft.com/office/drawing/2014/main" id="{E8AB7075-7960-D573-02F4-C88FDAA7A5BE}"/>
                  </a:ext>
                </a:extLst>
              </xdr:cNvPr>
              <xdr:cNvSpPr txBox="1"/>
            </xdr:nvSpPr>
            <xdr:spPr>
              <a:xfrm>
                <a:off x="6253838" y="2386691"/>
                <a:ext cx="123009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293E1C-3A74-4CC9-B3BF-90E7EC5CE39D}" type="TxLink">
                  <a:rPr lang="en-US" sz="1800" b="0" i="0" u="none" strike="noStrike" baseline="0">
                    <a:solidFill>
                      <a:schemeClr val="bg1"/>
                    </a:solidFill>
                    <a:latin typeface="Calibri"/>
                    <a:cs typeface="Calibri"/>
                  </a:rPr>
                  <a:pPr/>
                  <a:t> $112,620 </a:t>
                </a:fld>
                <a:endParaRPr lang="en-US" sz="4000" baseline="0">
                  <a:solidFill>
                    <a:schemeClr val="bg1"/>
                  </a:solidFill>
                </a:endParaRPr>
              </a:p>
            </xdr:txBody>
          </xdr:sp>
        </xdr:grpSp>
        <xdr:sp macro="" textlink="'Pivot Tables (2)'!N8">
          <xdr:nvSpPr>
            <xdr:cNvPr id="211" name="TextBox 210">
              <a:extLst>
                <a:ext uri="{FF2B5EF4-FFF2-40B4-BE49-F238E27FC236}">
                  <a16:creationId xmlns:a16="http://schemas.microsoft.com/office/drawing/2014/main" id="{756BA042-F7DF-8464-682C-55B6D230909F}"/>
                </a:ext>
              </a:extLst>
            </xdr:cNvPr>
            <xdr:cNvSpPr txBox="1"/>
          </xdr:nvSpPr>
          <xdr:spPr>
            <a:xfrm>
              <a:off x="6291941" y="2465616"/>
              <a:ext cx="906240"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C7E908-D9B5-4748-A477-EBB3A42B43A8}" type="TxLink">
                <a:rPr lang="en-US" sz="1400" b="0" i="0" u="none" strike="noStrike" baseline="0">
                  <a:solidFill>
                    <a:schemeClr val="bg1"/>
                  </a:solidFill>
                  <a:latin typeface="Calibri"/>
                  <a:cs typeface="Calibri"/>
                </a:rPr>
                <a:pPr/>
                <a:t>Russia</a:t>
              </a:fld>
              <a:endParaRPr lang="en-US" sz="2400" baseline="0">
                <a:solidFill>
                  <a:schemeClr val="bg1"/>
                </a:solidFill>
              </a:endParaRPr>
            </a:p>
          </xdr:txBody>
        </xdr:sp>
      </xdr:grpSp>
      <xdr:sp macro="" textlink="'Pivot Tables (2)'!G6">
        <xdr:nvSpPr>
          <xdr:cNvPr id="225" name="TextBox 224">
            <a:extLst>
              <a:ext uri="{FF2B5EF4-FFF2-40B4-BE49-F238E27FC236}">
                <a16:creationId xmlns:a16="http://schemas.microsoft.com/office/drawing/2014/main" id="{DD7D0FBA-D394-4434-B0E0-B0F7CF14312E}"/>
              </a:ext>
            </a:extLst>
          </xdr:cNvPr>
          <xdr:cNvSpPr txBox="1"/>
        </xdr:nvSpPr>
        <xdr:spPr>
          <a:xfrm>
            <a:off x="10622696" y="4249868"/>
            <a:ext cx="216817" cy="186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H6">
        <xdr:nvSpPr>
          <xdr:cNvPr id="229" name="TextBox 228">
            <a:extLst>
              <a:ext uri="{FF2B5EF4-FFF2-40B4-BE49-F238E27FC236}">
                <a16:creationId xmlns:a16="http://schemas.microsoft.com/office/drawing/2014/main" id="{BEC6B0FA-9D97-4F7A-B1FD-B414440D609B}"/>
              </a:ext>
            </a:extLst>
          </xdr:cNvPr>
          <xdr:cNvSpPr txBox="1"/>
        </xdr:nvSpPr>
        <xdr:spPr>
          <a:xfrm>
            <a:off x="10701756" y="4270258"/>
            <a:ext cx="273466" cy="285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I6">
        <xdr:nvSpPr>
          <xdr:cNvPr id="230" name="TextBox 229">
            <a:extLst>
              <a:ext uri="{FF2B5EF4-FFF2-40B4-BE49-F238E27FC236}">
                <a16:creationId xmlns:a16="http://schemas.microsoft.com/office/drawing/2014/main" id="{601BDE6A-A2F8-4EE5-8DAF-691B0A0B4F84}"/>
              </a:ext>
            </a:extLst>
          </xdr:cNvPr>
          <xdr:cNvSpPr txBox="1"/>
        </xdr:nvSpPr>
        <xdr:spPr>
          <a:xfrm>
            <a:off x="11209385" y="4535297"/>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J6">
        <xdr:nvSpPr>
          <xdr:cNvPr id="231" name="TextBox 230">
            <a:extLst>
              <a:ext uri="{FF2B5EF4-FFF2-40B4-BE49-F238E27FC236}">
                <a16:creationId xmlns:a16="http://schemas.microsoft.com/office/drawing/2014/main" id="{2E891A27-79CA-4375-BA27-32C863B603DA}"/>
              </a:ext>
            </a:extLst>
          </xdr:cNvPr>
          <xdr:cNvSpPr txBox="1"/>
        </xdr:nvSpPr>
        <xdr:spPr>
          <a:xfrm>
            <a:off x="10623241" y="4531828"/>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I10">
        <xdr:nvSpPr>
          <xdr:cNvPr id="234" name="TextBox 233">
            <a:extLst>
              <a:ext uri="{FF2B5EF4-FFF2-40B4-BE49-F238E27FC236}">
                <a16:creationId xmlns:a16="http://schemas.microsoft.com/office/drawing/2014/main" id="{230195BC-69A9-4B42-B410-2219299C3DC5}"/>
              </a:ext>
            </a:extLst>
          </xdr:cNvPr>
          <xdr:cNvSpPr txBox="1"/>
        </xdr:nvSpPr>
        <xdr:spPr>
          <a:xfrm>
            <a:off x="7921551" y="5888044"/>
            <a:ext cx="283527" cy="21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J10">
        <xdr:nvSpPr>
          <xdr:cNvPr id="235" name="TextBox 234">
            <a:extLst>
              <a:ext uri="{FF2B5EF4-FFF2-40B4-BE49-F238E27FC236}">
                <a16:creationId xmlns:a16="http://schemas.microsoft.com/office/drawing/2014/main" id="{2D13BF77-59BA-4D55-954C-E8639E753F6E}"/>
              </a:ext>
            </a:extLst>
          </xdr:cNvPr>
          <xdr:cNvSpPr txBox="1"/>
        </xdr:nvSpPr>
        <xdr:spPr>
          <a:xfrm>
            <a:off x="8011897" y="5529853"/>
            <a:ext cx="280597"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I8">
        <xdr:nvSpPr>
          <xdr:cNvPr id="238" name="TextBox 237">
            <a:extLst>
              <a:ext uri="{FF2B5EF4-FFF2-40B4-BE49-F238E27FC236}">
                <a16:creationId xmlns:a16="http://schemas.microsoft.com/office/drawing/2014/main" id="{DAEF0188-8BB4-4767-A0CB-2CA0A7D357E1}"/>
              </a:ext>
            </a:extLst>
          </xdr:cNvPr>
          <xdr:cNvSpPr txBox="1"/>
        </xdr:nvSpPr>
        <xdr:spPr>
          <a:xfrm>
            <a:off x="14295704" y="2461249"/>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J8">
        <xdr:nvSpPr>
          <xdr:cNvPr id="239" name="TextBox 238">
            <a:extLst>
              <a:ext uri="{FF2B5EF4-FFF2-40B4-BE49-F238E27FC236}">
                <a16:creationId xmlns:a16="http://schemas.microsoft.com/office/drawing/2014/main" id="{AA54C773-A3E2-4385-A8F1-37ED6904279B}"/>
              </a:ext>
            </a:extLst>
          </xdr:cNvPr>
          <xdr:cNvSpPr txBox="1"/>
        </xdr:nvSpPr>
        <xdr:spPr>
          <a:xfrm>
            <a:off x="14382236" y="2097883"/>
            <a:ext cx="275043"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I9">
        <xdr:nvSpPr>
          <xdr:cNvPr id="242" name="TextBox 241">
            <a:extLst>
              <a:ext uri="{FF2B5EF4-FFF2-40B4-BE49-F238E27FC236}">
                <a16:creationId xmlns:a16="http://schemas.microsoft.com/office/drawing/2014/main" id="{A203427E-D33F-4A39-86B0-6AF76A5B9F90}"/>
              </a:ext>
            </a:extLst>
          </xdr:cNvPr>
          <xdr:cNvSpPr txBox="1"/>
        </xdr:nvSpPr>
        <xdr:spPr>
          <a:xfrm>
            <a:off x="11209754" y="2821017"/>
            <a:ext cx="277879" cy="217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B065F-8BF5-4731-89D3-EA53B27398A6}"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N39">
        <xdr:nvSpPr>
          <xdr:cNvPr id="246" name="TextBox 245">
            <a:extLst>
              <a:ext uri="{FF2B5EF4-FFF2-40B4-BE49-F238E27FC236}">
                <a16:creationId xmlns:a16="http://schemas.microsoft.com/office/drawing/2014/main" id="{B7A3D6A2-D987-4307-AD07-A5E31872E1E5}"/>
              </a:ext>
            </a:extLst>
          </xdr:cNvPr>
          <xdr:cNvSpPr txBox="1"/>
        </xdr:nvSpPr>
        <xdr:spPr>
          <a:xfrm>
            <a:off x="4617617" y="1357991"/>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G7">
        <xdr:nvSpPr>
          <xdr:cNvPr id="248" name="TextBox 247">
            <a:extLst>
              <a:ext uri="{FF2B5EF4-FFF2-40B4-BE49-F238E27FC236}">
                <a16:creationId xmlns:a16="http://schemas.microsoft.com/office/drawing/2014/main" id="{CAD70CF3-E3F5-4FF8-B476-43CF33731E64}"/>
              </a:ext>
            </a:extLst>
          </xdr:cNvPr>
          <xdr:cNvSpPr txBox="1"/>
        </xdr:nvSpPr>
        <xdr:spPr>
          <a:xfrm>
            <a:off x="6665849" y="3627927"/>
            <a:ext cx="286627"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H7">
        <xdr:nvSpPr>
          <xdr:cNvPr id="249" name="TextBox 248">
            <a:extLst>
              <a:ext uri="{FF2B5EF4-FFF2-40B4-BE49-F238E27FC236}">
                <a16:creationId xmlns:a16="http://schemas.microsoft.com/office/drawing/2014/main" id="{F47775E5-989D-4B18-AECD-39AE6B78C894}"/>
              </a:ext>
            </a:extLst>
          </xdr:cNvPr>
          <xdr:cNvSpPr txBox="1"/>
        </xdr:nvSpPr>
        <xdr:spPr>
          <a:xfrm>
            <a:off x="6011145" y="3627409"/>
            <a:ext cx="283527"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I7">
        <xdr:nvSpPr>
          <xdr:cNvPr id="250" name="TextBox 249">
            <a:extLst>
              <a:ext uri="{FF2B5EF4-FFF2-40B4-BE49-F238E27FC236}">
                <a16:creationId xmlns:a16="http://schemas.microsoft.com/office/drawing/2014/main" id="{3425B9D2-1597-4B20-A087-951B31387CDE}"/>
              </a:ext>
            </a:extLst>
          </xdr:cNvPr>
          <xdr:cNvSpPr txBox="1"/>
        </xdr:nvSpPr>
        <xdr:spPr>
          <a:xfrm>
            <a:off x="6517491" y="3884644"/>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P27">
        <xdr:nvSpPr>
          <xdr:cNvPr id="251" name="TextBox 250">
            <a:extLst>
              <a:ext uri="{FF2B5EF4-FFF2-40B4-BE49-F238E27FC236}">
                <a16:creationId xmlns:a16="http://schemas.microsoft.com/office/drawing/2014/main" id="{C76ED00F-DABD-4969-9038-AEE8AA49F64E}"/>
              </a:ext>
            </a:extLst>
          </xdr:cNvPr>
          <xdr:cNvSpPr txBox="1"/>
        </xdr:nvSpPr>
        <xdr:spPr>
          <a:xfrm>
            <a:off x="6093869" y="3619521"/>
            <a:ext cx="283885"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G6">
        <xdr:nvSpPr>
          <xdr:cNvPr id="252" name="TextBox 251">
            <a:extLst>
              <a:ext uri="{FF2B5EF4-FFF2-40B4-BE49-F238E27FC236}">
                <a16:creationId xmlns:a16="http://schemas.microsoft.com/office/drawing/2014/main" id="{15B5DBDF-4DCE-4B3F-B1AB-D082D2ADCC80}"/>
              </a:ext>
            </a:extLst>
          </xdr:cNvPr>
          <xdr:cNvSpPr txBox="1"/>
        </xdr:nvSpPr>
        <xdr:spPr>
          <a:xfrm>
            <a:off x="10623998" y="4443567"/>
            <a:ext cx="216817"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53" name="TextBox 252">
            <a:extLst>
              <a:ext uri="{FF2B5EF4-FFF2-40B4-BE49-F238E27FC236}">
                <a16:creationId xmlns:a16="http://schemas.microsoft.com/office/drawing/2014/main" id="{B259960E-124B-4153-BB24-45EC9441C30D}"/>
              </a:ext>
            </a:extLst>
          </xdr:cNvPr>
          <xdr:cNvSpPr txBox="1"/>
        </xdr:nvSpPr>
        <xdr:spPr>
          <a:xfrm>
            <a:off x="10710268" y="4621888"/>
            <a:ext cx="216817"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54" name="TextBox 253">
            <a:extLst>
              <a:ext uri="{FF2B5EF4-FFF2-40B4-BE49-F238E27FC236}">
                <a16:creationId xmlns:a16="http://schemas.microsoft.com/office/drawing/2014/main" id="{1E0BF693-BB6C-4D21-BBAB-6EF42B834AE9}"/>
              </a:ext>
            </a:extLst>
          </xdr:cNvPr>
          <xdr:cNvSpPr txBox="1"/>
        </xdr:nvSpPr>
        <xdr:spPr>
          <a:xfrm>
            <a:off x="10608249" y="4800209"/>
            <a:ext cx="216817"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55" name="TextBox 254">
            <a:extLst>
              <a:ext uri="{FF2B5EF4-FFF2-40B4-BE49-F238E27FC236}">
                <a16:creationId xmlns:a16="http://schemas.microsoft.com/office/drawing/2014/main" id="{EC10540B-7B6B-40E2-93F8-6437D680ACF5}"/>
              </a:ext>
            </a:extLst>
          </xdr:cNvPr>
          <xdr:cNvSpPr txBox="1"/>
        </xdr:nvSpPr>
        <xdr:spPr>
          <a:xfrm>
            <a:off x="10789234" y="4896074"/>
            <a:ext cx="224806"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56" name="TextBox 255">
            <a:extLst>
              <a:ext uri="{FF2B5EF4-FFF2-40B4-BE49-F238E27FC236}">
                <a16:creationId xmlns:a16="http://schemas.microsoft.com/office/drawing/2014/main" id="{407E2FAB-D488-4E19-BD59-4CE9D26A8D11}"/>
              </a:ext>
            </a:extLst>
          </xdr:cNvPr>
          <xdr:cNvSpPr txBox="1"/>
        </xdr:nvSpPr>
        <xdr:spPr>
          <a:xfrm>
            <a:off x="10956812" y="4883208"/>
            <a:ext cx="224806"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57" name="TextBox 256">
            <a:extLst>
              <a:ext uri="{FF2B5EF4-FFF2-40B4-BE49-F238E27FC236}">
                <a16:creationId xmlns:a16="http://schemas.microsoft.com/office/drawing/2014/main" id="{D29E2E59-A02D-457F-AEBD-4838F33D1041}"/>
              </a:ext>
            </a:extLst>
          </xdr:cNvPr>
          <xdr:cNvSpPr txBox="1"/>
        </xdr:nvSpPr>
        <xdr:spPr>
          <a:xfrm>
            <a:off x="11212954" y="4792343"/>
            <a:ext cx="218358"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58" name="TextBox 257">
            <a:extLst>
              <a:ext uri="{FF2B5EF4-FFF2-40B4-BE49-F238E27FC236}">
                <a16:creationId xmlns:a16="http://schemas.microsoft.com/office/drawing/2014/main" id="{8D89CC19-4EA0-49AA-8B85-A815A3CBD54C}"/>
              </a:ext>
            </a:extLst>
          </xdr:cNvPr>
          <xdr:cNvSpPr txBox="1"/>
        </xdr:nvSpPr>
        <xdr:spPr>
          <a:xfrm>
            <a:off x="11116516" y="4880127"/>
            <a:ext cx="224806"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59" name="TextBox 258">
            <a:extLst>
              <a:ext uri="{FF2B5EF4-FFF2-40B4-BE49-F238E27FC236}">
                <a16:creationId xmlns:a16="http://schemas.microsoft.com/office/drawing/2014/main" id="{076FAEE7-C65E-4515-826B-9E7BDBE614A0}"/>
              </a:ext>
            </a:extLst>
          </xdr:cNvPr>
          <xdr:cNvSpPr txBox="1"/>
        </xdr:nvSpPr>
        <xdr:spPr>
          <a:xfrm>
            <a:off x="10958180" y="4711592"/>
            <a:ext cx="224806"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60" name="TextBox 259">
            <a:extLst>
              <a:ext uri="{FF2B5EF4-FFF2-40B4-BE49-F238E27FC236}">
                <a16:creationId xmlns:a16="http://schemas.microsoft.com/office/drawing/2014/main" id="{8A57BD87-BE93-475B-95B9-1AA40F47A0F0}"/>
              </a:ext>
            </a:extLst>
          </xdr:cNvPr>
          <xdr:cNvSpPr txBox="1"/>
        </xdr:nvSpPr>
        <xdr:spPr>
          <a:xfrm>
            <a:off x="10783413" y="4707785"/>
            <a:ext cx="224806"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61" name="TextBox 260">
            <a:extLst>
              <a:ext uri="{FF2B5EF4-FFF2-40B4-BE49-F238E27FC236}">
                <a16:creationId xmlns:a16="http://schemas.microsoft.com/office/drawing/2014/main" id="{0902AE98-E1CD-4949-ABC2-24C03ABFE26E}"/>
              </a:ext>
            </a:extLst>
          </xdr:cNvPr>
          <xdr:cNvSpPr txBox="1"/>
        </xdr:nvSpPr>
        <xdr:spPr>
          <a:xfrm>
            <a:off x="10869684" y="4527290"/>
            <a:ext cx="224806" cy="183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62" name="TextBox 261">
            <a:extLst>
              <a:ext uri="{FF2B5EF4-FFF2-40B4-BE49-F238E27FC236}">
                <a16:creationId xmlns:a16="http://schemas.microsoft.com/office/drawing/2014/main" id="{E61A0365-9E9A-46A1-9B8D-231D9495C326}"/>
              </a:ext>
            </a:extLst>
          </xdr:cNvPr>
          <xdr:cNvSpPr txBox="1"/>
        </xdr:nvSpPr>
        <xdr:spPr>
          <a:xfrm>
            <a:off x="10874648" y="4341358"/>
            <a:ext cx="224806"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63" name="TextBox 262">
            <a:extLst>
              <a:ext uri="{FF2B5EF4-FFF2-40B4-BE49-F238E27FC236}">
                <a16:creationId xmlns:a16="http://schemas.microsoft.com/office/drawing/2014/main" id="{D3041549-4CE6-4BBE-B70D-02A90384FA37}"/>
              </a:ext>
            </a:extLst>
          </xdr:cNvPr>
          <xdr:cNvSpPr txBox="1"/>
        </xdr:nvSpPr>
        <xdr:spPr>
          <a:xfrm>
            <a:off x="10781189" y="4428164"/>
            <a:ext cx="224806"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64" name="TextBox 263">
            <a:extLst>
              <a:ext uri="{FF2B5EF4-FFF2-40B4-BE49-F238E27FC236}">
                <a16:creationId xmlns:a16="http://schemas.microsoft.com/office/drawing/2014/main" id="{22A4492C-F718-471D-9148-12F8F9F83C74}"/>
              </a:ext>
            </a:extLst>
          </xdr:cNvPr>
          <xdr:cNvSpPr txBox="1"/>
        </xdr:nvSpPr>
        <xdr:spPr>
          <a:xfrm>
            <a:off x="11034353" y="4437950"/>
            <a:ext cx="224806"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65" name="TextBox 264">
            <a:extLst>
              <a:ext uri="{FF2B5EF4-FFF2-40B4-BE49-F238E27FC236}">
                <a16:creationId xmlns:a16="http://schemas.microsoft.com/office/drawing/2014/main" id="{C484A43C-9646-423A-B75E-16F20B1C9DFB}"/>
              </a:ext>
            </a:extLst>
          </xdr:cNvPr>
          <xdr:cNvSpPr txBox="1"/>
        </xdr:nvSpPr>
        <xdr:spPr>
          <a:xfrm>
            <a:off x="10873383" y="4624825"/>
            <a:ext cx="224806" cy="183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66" name="TextBox 265">
            <a:extLst>
              <a:ext uri="{FF2B5EF4-FFF2-40B4-BE49-F238E27FC236}">
                <a16:creationId xmlns:a16="http://schemas.microsoft.com/office/drawing/2014/main" id="{184413B4-804C-46BD-984D-2DC41E37EEBF}"/>
              </a:ext>
            </a:extLst>
          </xdr:cNvPr>
          <xdr:cNvSpPr txBox="1"/>
        </xdr:nvSpPr>
        <xdr:spPr>
          <a:xfrm>
            <a:off x="11206895" y="4434869"/>
            <a:ext cx="216818"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68" name="TextBox 267">
            <a:extLst>
              <a:ext uri="{FF2B5EF4-FFF2-40B4-BE49-F238E27FC236}">
                <a16:creationId xmlns:a16="http://schemas.microsoft.com/office/drawing/2014/main" id="{21C5C356-C740-47E9-AD8C-8161E093975F}"/>
              </a:ext>
            </a:extLst>
          </xdr:cNvPr>
          <xdr:cNvSpPr txBox="1"/>
        </xdr:nvSpPr>
        <xdr:spPr>
          <a:xfrm>
            <a:off x="10623743" y="4360134"/>
            <a:ext cx="216818"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69" name="TextBox 268">
            <a:extLst>
              <a:ext uri="{FF2B5EF4-FFF2-40B4-BE49-F238E27FC236}">
                <a16:creationId xmlns:a16="http://schemas.microsoft.com/office/drawing/2014/main" id="{CE93BA0F-4B51-408C-B1A4-4AC1AC9F8464}"/>
              </a:ext>
            </a:extLst>
          </xdr:cNvPr>
          <xdr:cNvSpPr txBox="1"/>
        </xdr:nvSpPr>
        <xdr:spPr>
          <a:xfrm>
            <a:off x="11208265" y="4263254"/>
            <a:ext cx="216818"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70" name="TextBox 269">
            <a:extLst>
              <a:ext uri="{FF2B5EF4-FFF2-40B4-BE49-F238E27FC236}">
                <a16:creationId xmlns:a16="http://schemas.microsoft.com/office/drawing/2014/main" id="{70D0DCC2-EC07-4FFA-9C8F-5F638141364B}"/>
              </a:ext>
            </a:extLst>
          </xdr:cNvPr>
          <xdr:cNvSpPr txBox="1"/>
        </xdr:nvSpPr>
        <xdr:spPr>
          <a:xfrm>
            <a:off x="11046335" y="4259448"/>
            <a:ext cx="224806"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G6">
        <xdr:nvSpPr>
          <xdr:cNvPr id="271" name="TextBox 270">
            <a:extLst>
              <a:ext uri="{FF2B5EF4-FFF2-40B4-BE49-F238E27FC236}">
                <a16:creationId xmlns:a16="http://schemas.microsoft.com/office/drawing/2014/main" id="{9A76F177-6C56-4F89-B7AA-D8B5CEF314A5}"/>
              </a:ext>
            </a:extLst>
          </xdr:cNvPr>
          <xdr:cNvSpPr txBox="1"/>
        </xdr:nvSpPr>
        <xdr:spPr>
          <a:xfrm>
            <a:off x="11213914" y="4975087"/>
            <a:ext cx="216818" cy="184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F3613E-C7DA-45F5-8F49-E6C1147F7A54}" type="TxLink">
              <a:rPr lang="en-US" sz="1100" b="0" i="0" u="none" strike="noStrike" baseline="0">
                <a:solidFill>
                  <a:srgbClr val="C2408D"/>
                </a:solidFill>
                <a:latin typeface="Calibri"/>
                <a:cs typeface="Calibri"/>
              </a:rPr>
              <a:pPr/>
              <a:t>•</a:t>
            </a:fld>
            <a:endParaRPr lang="en-US" sz="1100" b="0" i="0" u="none" strike="noStrike" baseline="0">
              <a:solidFill>
                <a:srgbClr val="C2408D"/>
              </a:solidFill>
              <a:latin typeface="Calibri"/>
              <a:cs typeface="Calibri"/>
            </a:endParaRPr>
          </a:p>
        </xdr:txBody>
      </xdr:sp>
      <xdr:sp macro="" textlink="'Pivot Tables (2)'!H6">
        <xdr:nvSpPr>
          <xdr:cNvPr id="272" name="TextBox 271">
            <a:extLst>
              <a:ext uri="{FF2B5EF4-FFF2-40B4-BE49-F238E27FC236}">
                <a16:creationId xmlns:a16="http://schemas.microsoft.com/office/drawing/2014/main" id="{1FD47ECC-75CB-499F-A33F-D5692C94F337}"/>
              </a:ext>
            </a:extLst>
          </xdr:cNvPr>
          <xdr:cNvSpPr txBox="1"/>
        </xdr:nvSpPr>
        <xdr:spPr>
          <a:xfrm>
            <a:off x="10705382" y="4438880"/>
            <a:ext cx="273466"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73" name="TextBox 272">
            <a:extLst>
              <a:ext uri="{FF2B5EF4-FFF2-40B4-BE49-F238E27FC236}">
                <a16:creationId xmlns:a16="http://schemas.microsoft.com/office/drawing/2014/main" id="{F3B2EB48-8904-4901-B6A0-F1C4592B85D1}"/>
              </a:ext>
            </a:extLst>
          </xdr:cNvPr>
          <xdr:cNvSpPr txBox="1"/>
        </xdr:nvSpPr>
        <xdr:spPr>
          <a:xfrm>
            <a:off x="10618341" y="4623501"/>
            <a:ext cx="273466"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74" name="TextBox 273">
            <a:extLst>
              <a:ext uri="{FF2B5EF4-FFF2-40B4-BE49-F238E27FC236}">
                <a16:creationId xmlns:a16="http://schemas.microsoft.com/office/drawing/2014/main" id="{846339D3-5F19-4363-997C-2CF346B47148}"/>
              </a:ext>
            </a:extLst>
          </xdr:cNvPr>
          <xdr:cNvSpPr txBox="1"/>
        </xdr:nvSpPr>
        <xdr:spPr>
          <a:xfrm>
            <a:off x="10621968" y="4711333"/>
            <a:ext cx="273466" cy="285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75" name="TextBox 274">
            <a:extLst>
              <a:ext uri="{FF2B5EF4-FFF2-40B4-BE49-F238E27FC236}">
                <a16:creationId xmlns:a16="http://schemas.microsoft.com/office/drawing/2014/main" id="{3C3292FA-1761-4E44-A469-ECE3AE7EAE05}"/>
              </a:ext>
            </a:extLst>
          </xdr:cNvPr>
          <xdr:cNvSpPr txBox="1"/>
        </xdr:nvSpPr>
        <xdr:spPr>
          <a:xfrm>
            <a:off x="10708707" y="4899954"/>
            <a:ext cx="273466" cy="28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76" name="TextBox 275">
            <a:extLst>
              <a:ext uri="{FF2B5EF4-FFF2-40B4-BE49-F238E27FC236}">
                <a16:creationId xmlns:a16="http://schemas.microsoft.com/office/drawing/2014/main" id="{AD9BBC77-2EDE-4A7A-98AA-9A964499F4D1}"/>
              </a:ext>
            </a:extLst>
          </xdr:cNvPr>
          <xdr:cNvSpPr txBox="1"/>
        </xdr:nvSpPr>
        <xdr:spPr>
          <a:xfrm>
            <a:off x="10867727" y="4887796"/>
            <a:ext cx="280519" cy="28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77" name="TextBox 276">
            <a:extLst>
              <a:ext uri="{FF2B5EF4-FFF2-40B4-BE49-F238E27FC236}">
                <a16:creationId xmlns:a16="http://schemas.microsoft.com/office/drawing/2014/main" id="{78F78225-AABB-48C3-985B-06F9F08E0956}"/>
              </a:ext>
            </a:extLst>
          </xdr:cNvPr>
          <xdr:cNvSpPr txBox="1"/>
        </xdr:nvSpPr>
        <xdr:spPr>
          <a:xfrm>
            <a:off x="11037578" y="4887636"/>
            <a:ext cx="280519" cy="28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78" name="TextBox 277">
            <a:extLst>
              <a:ext uri="{FF2B5EF4-FFF2-40B4-BE49-F238E27FC236}">
                <a16:creationId xmlns:a16="http://schemas.microsoft.com/office/drawing/2014/main" id="{60B307F4-9BA9-4E42-BB5A-4BA839DC4C0F}"/>
              </a:ext>
            </a:extLst>
          </xdr:cNvPr>
          <xdr:cNvSpPr txBox="1"/>
        </xdr:nvSpPr>
        <xdr:spPr>
          <a:xfrm>
            <a:off x="11375287" y="4549470"/>
            <a:ext cx="283473" cy="280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79" name="TextBox 278">
            <a:extLst>
              <a:ext uri="{FF2B5EF4-FFF2-40B4-BE49-F238E27FC236}">
                <a16:creationId xmlns:a16="http://schemas.microsoft.com/office/drawing/2014/main" id="{8DC099F1-3568-48A8-AD02-86B3FDD909E5}"/>
              </a:ext>
            </a:extLst>
          </xdr:cNvPr>
          <xdr:cNvSpPr txBox="1"/>
        </xdr:nvSpPr>
        <xdr:spPr>
          <a:xfrm>
            <a:off x="10870808" y="4796445"/>
            <a:ext cx="279915" cy="285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0" name="TextBox 279">
            <a:extLst>
              <a:ext uri="{FF2B5EF4-FFF2-40B4-BE49-F238E27FC236}">
                <a16:creationId xmlns:a16="http://schemas.microsoft.com/office/drawing/2014/main" id="{81DE348D-17E6-4C05-93EA-8410BD8C1D14}"/>
              </a:ext>
            </a:extLst>
          </xdr:cNvPr>
          <xdr:cNvSpPr txBox="1"/>
        </xdr:nvSpPr>
        <xdr:spPr>
          <a:xfrm>
            <a:off x="10783797" y="4630575"/>
            <a:ext cx="280519"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1" name="TextBox 280">
            <a:extLst>
              <a:ext uri="{FF2B5EF4-FFF2-40B4-BE49-F238E27FC236}">
                <a16:creationId xmlns:a16="http://schemas.microsoft.com/office/drawing/2014/main" id="{7EA72F83-FD0F-49C9-AD3C-2EC3131B0D76}"/>
              </a:ext>
            </a:extLst>
          </xdr:cNvPr>
          <xdr:cNvSpPr txBox="1"/>
        </xdr:nvSpPr>
        <xdr:spPr>
          <a:xfrm>
            <a:off x="10783857" y="4803006"/>
            <a:ext cx="280519"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2" name="TextBox 281">
            <a:extLst>
              <a:ext uri="{FF2B5EF4-FFF2-40B4-BE49-F238E27FC236}">
                <a16:creationId xmlns:a16="http://schemas.microsoft.com/office/drawing/2014/main" id="{CDF577F6-AA41-492F-B310-47F38A968E2C}"/>
              </a:ext>
            </a:extLst>
          </xdr:cNvPr>
          <xdr:cNvSpPr txBox="1"/>
        </xdr:nvSpPr>
        <xdr:spPr>
          <a:xfrm>
            <a:off x="10631635" y="4525978"/>
            <a:ext cx="274072"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3" name="TextBox 282">
            <a:extLst>
              <a:ext uri="{FF2B5EF4-FFF2-40B4-BE49-F238E27FC236}">
                <a16:creationId xmlns:a16="http://schemas.microsoft.com/office/drawing/2014/main" id="{22DD6E01-8859-4299-8568-FC9CF1E9A243}"/>
              </a:ext>
            </a:extLst>
          </xdr:cNvPr>
          <xdr:cNvSpPr txBox="1"/>
        </xdr:nvSpPr>
        <xdr:spPr>
          <a:xfrm>
            <a:off x="10794948" y="4531226"/>
            <a:ext cx="280519" cy="270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4" name="TextBox 283">
            <a:extLst>
              <a:ext uri="{FF2B5EF4-FFF2-40B4-BE49-F238E27FC236}">
                <a16:creationId xmlns:a16="http://schemas.microsoft.com/office/drawing/2014/main" id="{9876E6E3-C8BC-4C00-89DF-9ED7BC08C770}"/>
              </a:ext>
            </a:extLst>
          </xdr:cNvPr>
          <xdr:cNvSpPr txBox="1"/>
        </xdr:nvSpPr>
        <xdr:spPr>
          <a:xfrm>
            <a:off x="10953405" y="4356971"/>
            <a:ext cx="280519"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5" name="TextBox 284">
            <a:extLst>
              <a:ext uri="{FF2B5EF4-FFF2-40B4-BE49-F238E27FC236}">
                <a16:creationId xmlns:a16="http://schemas.microsoft.com/office/drawing/2014/main" id="{DE1D8BC4-391F-4DE4-8FE4-9F7883C95CDC}"/>
              </a:ext>
            </a:extLst>
          </xdr:cNvPr>
          <xdr:cNvSpPr txBox="1"/>
        </xdr:nvSpPr>
        <xdr:spPr>
          <a:xfrm>
            <a:off x="11115338" y="4356811"/>
            <a:ext cx="273467"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6" name="TextBox 285">
            <a:extLst>
              <a:ext uri="{FF2B5EF4-FFF2-40B4-BE49-F238E27FC236}">
                <a16:creationId xmlns:a16="http://schemas.microsoft.com/office/drawing/2014/main" id="{64717781-12D2-41B8-8FBE-8AC0242E2951}"/>
              </a:ext>
            </a:extLst>
          </xdr:cNvPr>
          <xdr:cNvSpPr txBox="1"/>
        </xdr:nvSpPr>
        <xdr:spPr>
          <a:xfrm>
            <a:off x="10953104" y="4255862"/>
            <a:ext cx="280519" cy="285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7" name="TextBox 286">
            <a:extLst>
              <a:ext uri="{FF2B5EF4-FFF2-40B4-BE49-F238E27FC236}">
                <a16:creationId xmlns:a16="http://schemas.microsoft.com/office/drawing/2014/main" id="{219FDF10-E8F1-4D31-81CD-828F62EDDC2D}"/>
              </a:ext>
            </a:extLst>
          </xdr:cNvPr>
          <xdr:cNvSpPr txBox="1"/>
        </xdr:nvSpPr>
        <xdr:spPr>
          <a:xfrm>
            <a:off x="10711695" y="4530680"/>
            <a:ext cx="273467"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8" name="TextBox 287">
            <a:extLst>
              <a:ext uri="{FF2B5EF4-FFF2-40B4-BE49-F238E27FC236}">
                <a16:creationId xmlns:a16="http://schemas.microsoft.com/office/drawing/2014/main" id="{68674E79-6D2C-4F15-A2DC-90651BBCC7DA}"/>
              </a:ext>
            </a:extLst>
          </xdr:cNvPr>
          <xdr:cNvSpPr txBox="1"/>
        </xdr:nvSpPr>
        <xdr:spPr>
          <a:xfrm>
            <a:off x="11202139" y="4533112"/>
            <a:ext cx="273467"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H6">
        <xdr:nvSpPr>
          <xdr:cNvPr id="289" name="TextBox 288">
            <a:extLst>
              <a:ext uri="{FF2B5EF4-FFF2-40B4-BE49-F238E27FC236}">
                <a16:creationId xmlns:a16="http://schemas.microsoft.com/office/drawing/2014/main" id="{88CAE93E-37DE-41FB-A4FB-344A0D56DF3C}"/>
              </a:ext>
            </a:extLst>
          </xdr:cNvPr>
          <xdr:cNvSpPr txBox="1"/>
        </xdr:nvSpPr>
        <xdr:spPr>
          <a:xfrm>
            <a:off x="11288877" y="4352170"/>
            <a:ext cx="273467" cy="28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0560E-7C07-4B0F-B87B-B5B576E40CA6}" type="TxLink">
              <a:rPr lang="en-US" sz="1100" b="0" i="0" u="none" strike="noStrike" baseline="0">
                <a:solidFill>
                  <a:srgbClr val="5A097C"/>
                </a:solidFill>
                <a:latin typeface="Calibri"/>
                <a:cs typeface="Calibri"/>
              </a:rPr>
              <a:pPr/>
              <a:t>•</a:t>
            </a:fld>
            <a:endParaRPr lang="en-US" sz="1100" b="0" i="0" u="none" strike="noStrike" baseline="0">
              <a:solidFill>
                <a:srgbClr val="5A097C"/>
              </a:solidFill>
              <a:latin typeface="Calibri"/>
              <a:cs typeface="Calibri"/>
            </a:endParaRPr>
          </a:p>
        </xdr:txBody>
      </xdr:sp>
      <xdr:sp macro="" textlink="'Pivot Tables (2)'!J6">
        <xdr:nvSpPr>
          <xdr:cNvPr id="290" name="TextBox 289">
            <a:extLst>
              <a:ext uri="{FF2B5EF4-FFF2-40B4-BE49-F238E27FC236}">
                <a16:creationId xmlns:a16="http://schemas.microsoft.com/office/drawing/2014/main" id="{B6FACFC8-30A3-4EDA-AED2-001CE94815D6}"/>
              </a:ext>
            </a:extLst>
          </xdr:cNvPr>
          <xdr:cNvSpPr txBox="1"/>
        </xdr:nvSpPr>
        <xdr:spPr>
          <a:xfrm>
            <a:off x="10624325" y="4352121"/>
            <a:ext cx="208884" cy="271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291" name="TextBox 290">
            <a:extLst>
              <a:ext uri="{FF2B5EF4-FFF2-40B4-BE49-F238E27FC236}">
                <a16:creationId xmlns:a16="http://schemas.microsoft.com/office/drawing/2014/main" id="{54D816BC-972F-4FCA-8090-09B58A9FE7BC}"/>
              </a:ext>
            </a:extLst>
          </xdr:cNvPr>
          <xdr:cNvSpPr txBox="1"/>
        </xdr:nvSpPr>
        <xdr:spPr>
          <a:xfrm>
            <a:off x="11215326" y="4348484"/>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292" name="TextBox 291">
            <a:extLst>
              <a:ext uri="{FF2B5EF4-FFF2-40B4-BE49-F238E27FC236}">
                <a16:creationId xmlns:a16="http://schemas.microsoft.com/office/drawing/2014/main" id="{BE3F6E2C-2CF0-45FB-9FC3-F1C5F59A073F}"/>
              </a:ext>
            </a:extLst>
          </xdr:cNvPr>
          <xdr:cNvSpPr txBox="1"/>
        </xdr:nvSpPr>
        <xdr:spPr>
          <a:xfrm>
            <a:off x="10707842" y="4269251"/>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293" name="TextBox 292">
            <a:extLst>
              <a:ext uri="{FF2B5EF4-FFF2-40B4-BE49-F238E27FC236}">
                <a16:creationId xmlns:a16="http://schemas.microsoft.com/office/drawing/2014/main" id="{2DB861C8-6FBC-4F89-A652-35B08BDF94AB}"/>
              </a:ext>
            </a:extLst>
          </xdr:cNvPr>
          <xdr:cNvSpPr txBox="1"/>
        </xdr:nvSpPr>
        <xdr:spPr>
          <a:xfrm>
            <a:off x="10712360" y="4626180"/>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294" name="TextBox 293">
            <a:extLst>
              <a:ext uri="{FF2B5EF4-FFF2-40B4-BE49-F238E27FC236}">
                <a16:creationId xmlns:a16="http://schemas.microsoft.com/office/drawing/2014/main" id="{2B898B49-C127-4898-86CB-59EF4F8F47B0}"/>
              </a:ext>
            </a:extLst>
          </xdr:cNvPr>
          <xdr:cNvSpPr txBox="1"/>
        </xdr:nvSpPr>
        <xdr:spPr>
          <a:xfrm>
            <a:off x="10791598" y="4530489"/>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295" name="TextBox 294">
            <a:extLst>
              <a:ext uri="{FF2B5EF4-FFF2-40B4-BE49-F238E27FC236}">
                <a16:creationId xmlns:a16="http://schemas.microsoft.com/office/drawing/2014/main" id="{B817F92C-2CCB-4697-AB4A-E25D8EF5A841}"/>
              </a:ext>
            </a:extLst>
          </xdr:cNvPr>
          <xdr:cNvSpPr txBox="1"/>
        </xdr:nvSpPr>
        <xdr:spPr>
          <a:xfrm>
            <a:off x="10782560" y="4721870"/>
            <a:ext cx="215512" cy="243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296" name="TextBox 295">
            <a:extLst>
              <a:ext uri="{FF2B5EF4-FFF2-40B4-BE49-F238E27FC236}">
                <a16:creationId xmlns:a16="http://schemas.microsoft.com/office/drawing/2014/main" id="{3E6DB789-EF08-4B22-8F05-726C6B4FC309}"/>
              </a:ext>
            </a:extLst>
          </xdr:cNvPr>
          <xdr:cNvSpPr txBox="1"/>
        </xdr:nvSpPr>
        <xdr:spPr>
          <a:xfrm>
            <a:off x="10859387" y="4797467"/>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297" name="TextBox 296">
            <a:extLst>
              <a:ext uri="{FF2B5EF4-FFF2-40B4-BE49-F238E27FC236}">
                <a16:creationId xmlns:a16="http://schemas.microsoft.com/office/drawing/2014/main" id="{7096F2EB-502A-437C-A16C-0353775FCEC1}"/>
              </a:ext>
            </a:extLst>
          </xdr:cNvPr>
          <xdr:cNvSpPr txBox="1"/>
        </xdr:nvSpPr>
        <xdr:spPr>
          <a:xfrm>
            <a:off x="11031120" y="4802251"/>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298" name="TextBox 297">
            <a:extLst>
              <a:ext uri="{FF2B5EF4-FFF2-40B4-BE49-F238E27FC236}">
                <a16:creationId xmlns:a16="http://schemas.microsoft.com/office/drawing/2014/main" id="{F29F80AA-15BE-4406-AF07-E3EC39CE2EE7}"/>
              </a:ext>
            </a:extLst>
          </xdr:cNvPr>
          <xdr:cNvSpPr txBox="1"/>
        </xdr:nvSpPr>
        <xdr:spPr>
          <a:xfrm>
            <a:off x="11035640" y="4621394"/>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299" name="TextBox 298">
            <a:extLst>
              <a:ext uri="{FF2B5EF4-FFF2-40B4-BE49-F238E27FC236}">
                <a16:creationId xmlns:a16="http://schemas.microsoft.com/office/drawing/2014/main" id="{143A6402-4E3C-43AE-B91D-6CF9CA6B6A3E}"/>
              </a:ext>
            </a:extLst>
          </xdr:cNvPr>
          <xdr:cNvSpPr txBox="1"/>
        </xdr:nvSpPr>
        <xdr:spPr>
          <a:xfrm>
            <a:off x="11116986" y="4535273"/>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0" name="TextBox 299">
            <a:extLst>
              <a:ext uri="{FF2B5EF4-FFF2-40B4-BE49-F238E27FC236}">
                <a16:creationId xmlns:a16="http://schemas.microsoft.com/office/drawing/2014/main" id="{262CB4C3-41BB-4B26-8B6C-C8BF34FD6246}"/>
              </a:ext>
            </a:extLst>
          </xdr:cNvPr>
          <xdr:cNvSpPr txBox="1"/>
        </xdr:nvSpPr>
        <xdr:spPr>
          <a:xfrm>
            <a:off x="11207372" y="4626179"/>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1" name="TextBox 300">
            <a:extLst>
              <a:ext uri="{FF2B5EF4-FFF2-40B4-BE49-F238E27FC236}">
                <a16:creationId xmlns:a16="http://schemas.microsoft.com/office/drawing/2014/main" id="{A8134A9B-3CE5-AA1C-7BE4-B4CC0BC5A64A}"/>
              </a:ext>
            </a:extLst>
          </xdr:cNvPr>
          <xdr:cNvSpPr txBox="1"/>
        </xdr:nvSpPr>
        <xdr:spPr>
          <a:xfrm>
            <a:off x="10796118" y="4797467"/>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2" name="TextBox 301">
            <a:extLst>
              <a:ext uri="{FF2B5EF4-FFF2-40B4-BE49-F238E27FC236}">
                <a16:creationId xmlns:a16="http://schemas.microsoft.com/office/drawing/2014/main" id="{E9FAF0EA-05C2-EF28-12E3-F3591907E7BE}"/>
              </a:ext>
            </a:extLst>
          </xdr:cNvPr>
          <xdr:cNvSpPr txBox="1"/>
        </xdr:nvSpPr>
        <xdr:spPr>
          <a:xfrm>
            <a:off x="11144102" y="4626179"/>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3" name="TextBox 302">
            <a:extLst>
              <a:ext uri="{FF2B5EF4-FFF2-40B4-BE49-F238E27FC236}">
                <a16:creationId xmlns:a16="http://schemas.microsoft.com/office/drawing/2014/main" id="{8FA4B55F-3A86-4B46-9481-937D9683A037}"/>
              </a:ext>
            </a:extLst>
          </xdr:cNvPr>
          <xdr:cNvSpPr txBox="1"/>
        </xdr:nvSpPr>
        <xdr:spPr>
          <a:xfrm>
            <a:off x="10949772" y="4450108"/>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4" name="TextBox 303">
            <a:extLst>
              <a:ext uri="{FF2B5EF4-FFF2-40B4-BE49-F238E27FC236}">
                <a16:creationId xmlns:a16="http://schemas.microsoft.com/office/drawing/2014/main" id="{933F8936-CC5D-4C1F-8D0F-7A67719EC6E2}"/>
              </a:ext>
            </a:extLst>
          </xdr:cNvPr>
          <xdr:cNvSpPr txBox="1"/>
        </xdr:nvSpPr>
        <xdr:spPr>
          <a:xfrm>
            <a:off x="11202852" y="4440539"/>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5" name="TextBox 304">
            <a:extLst>
              <a:ext uri="{FF2B5EF4-FFF2-40B4-BE49-F238E27FC236}">
                <a16:creationId xmlns:a16="http://schemas.microsoft.com/office/drawing/2014/main" id="{3A09B134-D4E4-4E05-A3DD-FDC26162080E}"/>
              </a:ext>
            </a:extLst>
          </xdr:cNvPr>
          <xdr:cNvSpPr txBox="1"/>
        </xdr:nvSpPr>
        <xdr:spPr>
          <a:xfrm>
            <a:off x="11126025" y="4349632"/>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6" name="TextBox 305">
            <a:extLst>
              <a:ext uri="{FF2B5EF4-FFF2-40B4-BE49-F238E27FC236}">
                <a16:creationId xmlns:a16="http://schemas.microsoft.com/office/drawing/2014/main" id="{F4B51757-91A0-45C4-8E18-713DACCC1E17}"/>
              </a:ext>
            </a:extLst>
          </xdr:cNvPr>
          <xdr:cNvSpPr txBox="1"/>
        </xdr:nvSpPr>
        <xdr:spPr>
          <a:xfrm>
            <a:off x="10945253" y="4264468"/>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7" name="TextBox 306">
            <a:extLst>
              <a:ext uri="{FF2B5EF4-FFF2-40B4-BE49-F238E27FC236}">
                <a16:creationId xmlns:a16="http://schemas.microsoft.com/office/drawing/2014/main" id="{BCB8F65C-0798-4EEE-B3D5-F88A008FC84F}"/>
              </a:ext>
            </a:extLst>
          </xdr:cNvPr>
          <xdr:cNvSpPr txBox="1"/>
        </xdr:nvSpPr>
        <xdr:spPr>
          <a:xfrm>
            <a:off x="11049197" y="4264468"/>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8" name="TextBox 307">
            <a:extLst>
              <a:ext uri="{FF2B5EF4-FFF2-40B4-BE49-F238E27FC236}">
                <a16:creationId xmlns:a16="http://schemas.microsoft.com/office/drawing/2014/main" id="{583A2E67-5E05-440F-B07C-4C5E047C212C}"/>
              </a:ext>
            </a:extLst>
          </xdr:cNvPr>
          <xdr:cNvSpPr txBox="1"/>
        </xdr:nvSpPr>
        <xdr:spPr>
          <a:xfrm>
            <a:off x="11297757" y="4535273"/>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6">
        <xdr:nvSpPr>
          <xdr:cNvPr id="309" name="TextBox 308">
            <a:extLst>
              <a:ext uri="{FF2B5EF4-FFF2-40B4-BE49-F238E27FC236}">
                <a16:creationId xmlns:a16="http://schemas.microsoft.com/office/drawing/2014/main" id="{BC0274C3-49D8-4BA9-B83D-786DDDE2D8A8}"/>
              </a:ext>
            </a:extLst>
          </xdr:cNvPr>
          <xdr:cNvSpPr txBox="1"/>
        </xdr:nvSpPr>
        <xdr:spPr>
          <a:xfrm>
            <a:off x="11216411" y="4254898"/>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548411-0146-48A1-B85B-18961260F643}"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I6">
        <xdr:nvSpPr>
          <xdr:cNvPr id="310" name="TextBox 309">
            <a:extLst>
              <a:ext uri="{FF2B5EF4-FFF2-40B4-BE49-F238E27FC236}">
                <a16:creationId xmlns:a16="http://schemas.microsoft.com/office/drawing/2014/main" id="{C4B3322C-EADA-464E-AE6E-31B810EA580E}"/>
              </a:ext>
            </a:extLst>
          </xdr:cNvPr>
          <xdr:cNvSpPr txBox="1"/>
        </xdr:nvSpPr>
        <xdr:spPr>
          <a:xfrm>
            <a:off x="10701900" y="4350804"/>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11" name="TextBox 310">
            <a:extLst>
              <a:ext uri="{FF2B5EF4-FFF2-40B4-BE49-F238E27FC236}">
                <a16:creationId xmlns:a16="http://schemas.microsoft.com/office/drawing/2014/main" id="{ED896080-FC23-4119-9FBB-30C4BB674CE2}"/>
              </a:ext>
            </a:extLst>
          </xdr:cNvPr>
          <xdr:cNvSpPr txBox="1"/>
        </xdr:nvSpPr>
        <xdr:spPr>
          <a:xfrm>
            <a:off x="10706418" y="4451280"/>
            <a:ext cx="208884"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12" name="TextBox 311">
            <a:extLst>
              <a:ext uri="{FF2B5EF4-FFF2-40B4-BE49-F238E27FC236}">
                <a16:creationId xmlns:a16="http://schemas.microsoft.com/office/drawing/2014/main" id="{756EC229-EC29-4AFD-94CA-B0800A6C3E40}"/>
              </a:ext>
            </a:extLst>
          </xdr:cNvPr>
          <xdr:cNvSpPr txBox="1"/>
        </xdr:nvSpPr>
        <xdr:spPr>
          <a:xfrm>
            <a:off x="10790176" y="4627351"/>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13" name="TextBox 312">
            <a:extLst>
              <a:ext uri="{FF2B5EF4-FFF2-40B4-BE49-F238E27FC236}">
                <a16:creationId xmlns:a16="http://schemas.microsoft.com/office/drawing/2014/main" id="{78524495-8C1D-4FFC-9EF5-D6F932688A9C}"/>
              </a:ext>
            </a:extLst>
          </xdr:cNvPr>
          <xdr:cNvSpPr txBox="1"/>
        </xdr:nvSpPr>
        <xdr:spPr>
          <a:xfrm>
            <a:off x="10871523" y="4627351"/>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14" name="TextBox 313">
            <a:extLst>
              <a:ext uri="{FF2B5EF4-FFF2-40B4-BE49-F238E27FC236}">
                <a16:creationId xmlns:a16="http://schemas.microsoft.com/office/drawing/2014/main" id="{3417F38D-AA36-4C13-83D8-BA1A73D16915}"/>
              </a:ext>
            </a:extLst>
          </xdr:cNvPr>
          <xdr:cNvSpPr txBox="1"/>
        </xdr:nvSpPr>
        <xdr:spPr>
          <a:xfrm>
            <a:off x="11043256" y="4713473"/>
            <a:ext cx="215512" cy="243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15" name="TextBox 314">
            <a:extLst>
              <a:ext uri="{FF2B5EF4-FFF2-40B4-BE49-F238E27FC236}">
                <a16:creationId xmlns:a16="http://schemas.microsoft.com/office/drawing/2014/main" id="{6726DFC8-3963-4341-9C85-A3DA50B8AB70}"/>
              </a:ext>
            </a:extLst>
          </xdr:cNvPr>
          <xdr:cNvSpPr txBox="1"/>
        </xdr:nvSpPr>
        <xdr:spPr>
          <a:xfrm>
            <a:off x="11047775" y="4441710"/>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16" name="TextBox 315">
            <a:extLst>
              <a:ext uri="{FF2B5EF4-FFF2-40B4-BE49-F238E27FC236}">
                <a16:creationId xmlns:a16="http://schemas.microsoft.com/office/drawing/2014/main" id="{1650347C-8E3E-4A78-BB5A-1CD04754A8A2}"/>
              </a:ext>
            </a:extLst>
          </xdr:cNvPr>
          <xdr:cNvSpPr txBox="1"/>
        </xdr:nvSpPr>
        <xdr:spPr>
          <a:xfrm>
            <a:off x="10867005" y="4360373"/>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17" name="TextBox 316">
            <a:extLst>
              <a:ext uri="{FF2B5EF4-FFF2-40B4-BE49-F238E27FC236}">
                <a16:creationId xmlns:a16="http://schemas.microsoft.com/office/drawing/2014/main" id="{2E3A7066-5D4C-4733-B7FE-283F430FD183}"/>
              </a:ext>
            </a:extLst>
          </xdr:cNvPr>
          <xdr:cNvSpPr txBox="1"/>
        </xdr:nvSpPr>
        <xdr:spPr>
          <a:xfrm>
            <a:off x="10871523" y="4713473"/>
            <a:ext cx="215512" cy="243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18" name="TextBox 317">
            <a:extLst>
              <a:ext uri="{FF2B5EF4-FFF2-40B4-BE49-F238E27FC236}">
                <a16:creationId xmlns:a16="http://schemas.microsoft.com/office/drawing/2014/main" id="{DB854DEA-EBE3-476F-8157-48B4EE201633}"/>
              </a:ext>
            </a:extLst>
          </xdr:cNvPr>
          <xdr:cNvSpPr txBox="1"/>
        </xdr:nvSpPr>
        <xdr:spPr>
          <a:xfrm>
            <a:off x="10948351" y="4708689"/>
            <a:ext cx="215512" cy="243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19" name="TextBox 318">
            <a:extLst>
              <a:ext uri="{FF2B5EF4-FFF2-40B4-BE49-F238E27FC236}">
                <a16:creationId xmlns:a16="http://schemas.microsoft.com/office/drawing/2014/main" id="{D43BFA7F-34A8-4AD7-8187-DC9516BF6EEC}"/>
              </a:ext>
            </a:extLst>
          </xdr:cNvPr>
          <xdr:cNvSpPr txBox="1"/>
        </xdr:nvSpPr>
        <xdr:spPr>
          <a:xfrm>
            <a:off x="10943832" y="4526877"/>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20" name="TextBox 319">
            <a:extLst>
              <a:ext uri="{FF2B5EF4-FFF2-40B4-BE49-F238E27FC236}">
                <a16:creationId xmlns:a16="http://schemas.microsoft.com/office/drawing/2014/main" id="{A270034D-40B4-4462-976D-5D59D897A0E3}"/>
              </a:ext>
            </a:extLst>
          </xdr:cNvPr>
          <xdr:cNvSpPr txBox="1"/>
        </xdr:nvSpPr>
        <xdr:spPr>
          <a:xfrm>
            <a:off x="10862485" y="4451281"/>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21" name="TextBox 320">
            <a:extLst>
              <a:ext uri="{FF2B5EF4-FFF2-40B4-BE49-F238E27FC236}">
                <a16:creationId xmlns:a16="http://schemas.microsoft.com/office/drawing/2014/main" id="{8512E09A-9586-4DF7-BD4C-10B2FACBDF1E}"/>
              </a:ext>
            </a:extLst>
          </xdr:cNvPr>
          <xdr:cNvSpPr txBox="1"/>
        </xdr:nvSpPr>
        <xdr:spPr>
          <a:xfrm>
            <a:off x="11043256" y="4523049"/>
            <a:ext cx="215512" cy="243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22" name="TextBox 321">
            <a:extLst>
              <a:ext uri="{FF2B5EF4-FFF2-40B4-BE49-F238E27FC236}">
                <a16:creationId xmlns:a16="http://schemas.microsoft.com/office/drawing/2014/main" id="{3FE15602-C085-4C0A-9848-2028E935945E}"/>
              </a:ext>
            </a:extLst>
          </xdr:cNvPr>
          <xdr:cNvSpPr txBox="1"/>
        </xdr:nvSpPr>
        <xdr:spPr>
          <a:xfrm>
            <a:off x="11034218" y="4350804"/>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23" name="TextBox 322">
            <a:extLst>
              <a:ext uri="{FF2B5EF4-FFF2-40B4-BE49-F238E27FC236}">
                <a16:creationId xmlns:a16="http://schemas.microsoft.com/office/drawing/2014/main" id="{C2BF07CD-96DD-4584-BACF-CEA1C466D8D0}"/>
              </a:ext>
            </a:extLst>
          </xdr:cNvPr>
          <xdr:cNvSpPr txBox="1"/>
        </xdr:nvSpPr>
        <xdr:spPr>
          <a:xfrm>
            <a:off x="10952871" y="4350805"/>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24" name="TextBox 323">
            <a:extLst>
              <a:ext uri="{FF2B5EF4-FFF2-40B4-BE49-F238E27FC236}">
                <a16:creationId xmlns:a16="http://schemas.microsoft.com/office/drawing/2014/main" id="{7367DBF6-CE33-4A46-B4E3-08CC6CCCCFBF}"/>
              </a:ext>
            </a:extLst>
          </xdr:cNvPr>
          <xdr:cNvSpPr txBox="1"/>
        </xdr:nvSpPr>
        <xdr:spPr>
          <a:xfrm>
            <a:off x="10871524" y="4541231"/>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6">
        <xdr:nvSpPr>
          <xdr:cNvPr id="325" name="TextBox 324">
            <a:extLst>
              <a:ext uri="{FF2B5EF4-FFF2-40B4-BE49-F238E27FC236}">
                <a16:creationId xmlns:a16="http://schemas.microsoft.com/office/drawing/2014/main" id="{220AF3E9-1CC4-41F6-B430-FE47F6B96306}"/>
              </a:ext>
            </a:extLst>
          </xdr:cNvPr>
          <xdr:cNvSpPr txBox="1"/>
        </xdr:nvSpPr>
        <xdr:spPr>
          <a:xfrm>
            <a:off x="11124604" y="4446496"/>
            <a:ext cx="215512" cy="244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20E1F0-B6A8-4D89-A718-E915358C9164}"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J8">
        <xdr:nvSpPr>
          <xdr:cNvPr id="327" name="TextBox 326">
            <a:extLst>
              <a:ext uri="{FF2B5EF4-FFF2-40B4-BE49-F238E27FC236}">
                <a16:creationId xmlns:a16="http://schemas.microsoft.com/office/drawing/2014/main" id="{D7E992B0-BA09-472C-A8FD-41FF32BAA50C}"/>
              </a:ext>
            </a:extLst>
          </xdr:cNvPr>
          <xdr:cNvSpPr txBox="1"/>
        </xdr:nvSpPr>
        <xdr:spPr>
          <a:xfrm>
            <a:off x="14139946" y="2175484"/>
            <a:ext cx="275043"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28" name="TextBox 327">
            <a:extLst>
              <a:ext uri="{FF2B5EF4-FFF2-40B4-BE49-F238E27FC236}">
                <a16:creationId xmlns:a16="http://schemas.microsoft.com/office/drawing/2014/main" id="{BCA0178B-3D58-4D99-B2E4-C96AE5C33BB3}"/>
              </a:ext>
            </a:extLst>
          </xdr:cNvPr>
          <xdr:cNvSpPr txBox="1"/>
        </xdr:nvSpPr>
        <xdr:spPr>
          <a:xfrm>
            <a:off x="14043233" y="2277872"/>
            <a:ext cx="28352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29" name="TextBox 328">
            <a:extLst>
              <a:ext uri="{FF2B5EF4-FFF2-40B4-BE49-F238E27FC236}">
                <a16:creationId xmlns:a16="http://schemas.microsoft.com/office/drawing/2014/main" id="{92E61EEF-AD69-4DCF-9997-DE2E79398518}"/>
              </a:ext>
            </a:extLst>
          </xdr:cNvPr>
          <xdr:cNvSpPr txBox="1"/>
        </xdr:nvSpPr>
        <xdr:spPr>
          <a:xfrm>
            <a:off x="13966882" y="2369485"/>
            <a:ext cx="28352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0" name="TextBox 329">
            <a:extLst>
              <a:ext uri="{FF2B5EF4-FFF2-40B4-BE49-F238E27FC236}">
                <a16:creationId xmlns:a16="http://schemas.microsoft.com/office/drawing/2014/main" id="{208B7FBC-7678-4DF0-BB8A-2EDF63C2C3B6}"/>
              </a:ext>
            </a:extLst>
          </xdr:cNvPr>
          <xdr:cNvSpPr txBox="1"/>
        </xdr:nvSpPr>
        <xdr:spPr>
          <a:xfrm>
            <a:off x="13961792" y="2461096"/>
            <a:ext cx="28352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1" name="TextBox 330">
            <a:extLst>
              <a:ext uri="{FF2B5EF4-FFF2-40B4-BE49-F238E27FC236}">
                <a16:creationId xmlns:a16="http://schemas.microsoft.com/office/drawing/2014/main" id="{CAE462B5-2797-4618-A3B6-53F0831BD875}"/>
              </a:ext>
            </a:extLst>
          </xdr:cNvPr>
          <xdr:cNvSpPr txBox="1"/>
        </xdr:nvSpPr>
        <xdr:spPr>
          <a:xfrm>
            <a:off x="14048324" y="2628153"/>
            <a:ext cx="28352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2" name="TextBox 331">
            <a:extLst>
              <a:ext uri="{FF2B5EF4-FFF2-40B4-BE49-F238E27FC236}">
                <a16:creationId xmlns:a16="http://schemas.microsoft.com/office/drawing/2014/main" id="{A84D2E9B-04A9-4538-BF02-A3A7DB3CAC56}"/>
              </a:ext>
            </a:extLst>
          </xdr:cNvPr>
          <xdr:cNvSpPr txBox="1"/>
        </xdr:nvSpPr>
        <xdr:spPr>
          <a:xfrm>
            <a:off x="14147074" y="2818921"/>
            <a:ext cx="275043"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3" name="TextBox 332">
            <a:extLst>
              <a:ext uri="{FF2B5EF4-FFF2-40B4-BE49-F238E27FC236}">
                <a16:creationId xmlns:a16="http://schemas.microsoft.com/office/drawing/2014/main" id="{FC1A8CBB-A4AF-4123-8C11-D8724C7A45FF}"/>
              </a:ext>
            </a:extLst>
          </xdr:cNvPr>
          <xdr:cNvSpPr txBox="1"/>
        </xdr:nvSpPr>
        <xdr:spPr>
          <a:xfrm>
            <a:off x="14393436" y="2718688"/>
            <a:ext cx="275043"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4" name="TextBox 333">
            <a:extLst>
              <a:ext uri="{FF2B5EF4-FFF2-40B4-BE49-F238E27FC236}">
                <a16:creationId xmlns:a16="http://schemas.microsoft.com/office/drawing/2014/main" id="{E38D5A6A-8FFC-4D61-92F7-2121E9E326A1}"/>
              </a:ext>
            </a:extLst>
          </xdr:cNvPr>
          <xdr:cNvSpPr txBox="1"/>
        </xdr:nvSpPr>
        <xdr:spPr>
          <a:xfrm>
            <a:off x="14565143" y="2640010"/>
            <a:ext cx="28352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5" name="TextBox 334">
            <a:extLst>
              <a:ext uri="{FF2B5EF4-FFF2-40B4-BE49-F238E27FC236}">
                <a16:creationId xmlns:a16="http://schemas.microsoft.com/office/drawing/2014/main" id="{6D188308-B9A3-4F61-AB5E-28A645552894}"/>
              </a:ext>
            </a:extLst>
          </xdr:cNvPr>
          <xdr:cNvSpPr txBox="1"/>
        </xdr:nvSpPr>
        <xdr:spPr>
          <a:xfrm>
            <a:off x="14735154" y="2539775"/>
            <a:ext cx="28352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6" name="TextBox 335">
            <a:extLst>
              <a:ext uri="{FF2B5EF4-FFF2-40B4-BE49-F238E27FC236}">
                <a16:creationId xmlns:a16="http://schemas.microsoft.com/office/drawing/2014/main" id="{2D8156B7-3696-4F82-9110-43DF2EDD019B}"/>
              </a:ext>
            </a:extLst>
          </xdr:cNvPr>
          <xdr:cNvSpPr txBox="1"/>
        </xdr:nvSpPr>
        <xdr:spPr>
          <a:xfrm>
            <a:off x="14394455" y="2461097"/>
            <a:ext cx="275043"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7" name="TextBox 336">
            <a:extLst>
              <a:ext uri="{FF2B5EF4-FFF2-40B4-BE49-F238E27FC236}">
                <a16:creationId xmlns:a16="http://schemas.microsoft.com/office/drawing/2014/main" id="{B1348318-A1D5-41F9-8620-E6B9A097F21E}"/>
              </a:ext>
            </a:extLst>
          </xdr:cNvPr>
          <xdr:cNvSpPr txBox="1"/>
        </xdr:nvSpPr>
        <xdr:spPr>
          <a:xfrm>
            <a:off x="14474540" y="2183029"/>
            <a:ext cx="28352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8" name="TextBox 337">
            <a:extLst>
              <a:ext uri="{FF2B5EF4-FFF2-40B4-BE49-F238E27FC236}">
                <a16:creationId xmlns:a16="http://schemas.microsoft.com/office/drawing/2014/main" id="{72CC56F7-2EFD-4B13-AE53-8FCF45AEB8C2}"/>
              </a:ext>
            </a:extLst>
          </xdr:cNvPr>
          <xdr:cNvSpPr txBox="1"/>
        </xdr:nvSpPr>
        <xdr:spPr>
          <a:xfrm>
            <a:off x="14311994" y="2195962"/>
            <a:ext cx="275043"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39" name="TextBox 338">
            <a:extLst>
              <a:ext uri="{FF2B5EF4-FFF2-40B4-BE49-F238E27FC236}">
                <a16:creationId xmlns:a16="http://schemas.microsoft.com/office/drawing/2014/main" id="{640FC533-004F-453F-9481-1CD3D367FCDB}"/>
              </a:ext>
            </a:extLst>
          </xdr:cNvPr>
          <xdr:cNvSpPr txBox="1"/>
        </xdr:nvSpPr>
        <xdr:spPr>
          <a:xfrm>
            <a:off x="14646585" y="2101117"/>
            <a:ext cx="28352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8">
        <xdr:nvSpPr>
          <xdr:cNvPr id="340" name="TextBox 339">
            <a:extLst>
              <a:ext uri="{FF2B5EF4-FFF2-40B4-BE49-F238E27FC236}">
                <a16:creationId xmlns:a16="http://schemas.microsoft.com/office/drawing/2014/main" id="{E72AA933-0853-4C4B-9045-25631981A220}"/>
              </a:ext>
            </a:extLst>
          </xdr:cNvPr>
          <xdr:cNvSpPr txBox="1"/>
        </xdr:nvSpPr>
        <xdr:spPr>
          <a:xfrm>
            <a:off x="14643531" y="2275718"/>
            <a:ext cx="28352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6F318-D67C-4F2C-9297-1A290212B8AC}"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I8">
        <xdr:nvSpPr>
          <xdr:cNvPr id="341" name="TextBox 340">
            <a:extLst>
              <a:ext uri="{FF2B5EF4-FFF2-40B4-BE49-F238E27FC236}">
                <a16:creationId xmlns:a16="http://schemas.microsoft.com/office/drawing/2014/main" id="{B0FF2231-5E32-40EA-95DF-AFB63D660D55}"/>
              </a:ext>
            </a:extLst>
          </xdr:cNvPr>
          <xdr:cNvSpPr txBox="1"/>
        </xdr:nvSpPr>
        <xdr:spPr>
          <a:xfrm>
            <a:off x="14129766" y="2727461"/>
            <a:ext cx="289079"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42" name="TextBox 341">
            <a:extLst>
              <a:ext uri="{FF2B5EF4-FFF2-40B4-BE49-F238E27FC236}">
                <a16:creationId xmlns:a16="http://schemas.microsoft.com/office/drawing/2014/main" id="{2A7589A6-EF79-4D63-BE48-D40791BDA9D6}"/>
              </a:ext>
            </a:extLst>
          </xdr:cNvPr>
          <xdr:cNvSpPr txBox="1"/>
        </xdr:nvSpPr>
        <xdr:spPr>
          <a:xfrm>
            <a:off x="14228514" y="2724228"/>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CU56">
        <xdr:nvSpPr>
          <xdr:cNvPr id="343" name="TextBox 342">
            <a:extLst>
              <a:ext uri="{FF2B5EF4-FFF2-40B4-BE49-F238E27FC236}">
                <a16:creationId xmlns:a16="http://schemas.microsoft.com/office/drawing/2014/main" id="{AAB29EA8-49B4-4535-AB4E-48FB03F7EAD1}"/>
              </a:ext>
            </a:extLst>
          </xdr:cNvPr>
          <xdr:cNvSpPr txBox="1"/>
        </xdr:nvSpPr>
        <xdr:spPr>
          <a:xfrm>
            <a:off x="14388345" y="2904217"/>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 </a:t>
            </a:fld>
            <a:endParaRPr lang="en-US" sz="1100" b="0" i="0" u="none" strike="noStrike" baseline="0">
              <a:solidFill>
                <a:srgbClr val="0F11A7"/>
              </a:solidFill>
              <a:latin typeface="Calibri"/>
              <a:cs typeface="Calibri"/>
            </a:endParaRPr>
          </a:p>
        </xdr:txBody>
      </xdr:sp>
      <xdr:sp macro="" textlink="'Pivot Tables (2)'!I8">
        <xdr:nvSpPr>
          <xdr:cNvPr id="348" name="TextBox 347">
            <a:extLst>
              <a:ext uri="{FF2B5EF4-FFF2-40B4-BE49-F238E27FC236}">
                <a16:creationId xmlns:a16="http://schemas.microsoft.com/office/drawing/2014/main" id="{DDF325D8-AC2A-4A22-B306-685B18589869}"/>
              </a:ext>
            </a:extLst>
          </xdr:cNvPr>
          <xdr:cNvSpPr txBox="1"/>
        </xdr:nvSpPr>
        <xdr:spPr>
          <a:xfrm>
            <a:off x="14318102" y="2722073"/>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49" name="TextBox 348">
            <a:extLst>
              <a:ext uri="{FF2B5EF4-FFF2-40B4-BE49-F238E27FC236}">
                <a16:creationId xmlns:a16="http://schemas.microsoft.com/office/drawing/2014/main" id="{C631524F-82F7-4A97-9F51-746241432DF7}"/>
              </a:ext>
            </a:extLst>
          </xdr:cNvPr>
          <xdr:cNvSpPr txBox="1"/>
        </xdr:nvSpPr>
        <xdr:spPr>
          <a:xfrm>
            <a:off x="14313011" y="2544239"/>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50" name="TextBox 349">
            <a:extLst>
              <a:ext uri="{FF2B5EF4-FFF2-40B4-BE49-F238E27FC236}">
                <a16:creationId xmlns:a16="http://schemas.microsoft.com/office/drawing/2014/main" id="{4E098BAB-4C33-0F4C-5888-7F9F904B9495}"/>
              </a:ext>
            </a:extLst>
          </xdr:cNvPr>
          <xdr:cNvSpPr txBox="1"/>
        </xdr:nvSpPr>
        <xdr:spPr>
          <a:xfrm>
            <a:off x="14226478" y="2549627"/>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51" name="TextBox 350">
            <a:extLst>
              <a:ext uri="{FF2B5EF4-FFF2-40B4-BE49-F238E27FC236}">
                <a16:creationId xmlns:a16="http://schemas.microsoft.com/office/drawing/2014/main" id="{8A2B7EE2-4D5C-4BE8-A88E-8E69F8735C42}"/>
              </a:ext>
            </a:extLst>
          </xdr:cNvPr>
          <xdr:cNvSpPr txBox="1"/>
        </xdr:nvSpPr>
        <xdr:spPr>
          <a:xfrm>
            <a:off x="14136892" y="2460172"/>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52" name="TextBox 351">
            <a:extLst>
              <a:ext uri="{FF2B5EF4-FFF2-40B4-BE49-F238E27FC236}">
                <a16:creationId xmlns:a16="http://schemas.microsoft.com/office/drawing/2014/main" id="{F98D9CE5-BD5D-434B-820B-4E411FD41CCB}"/>
              </a:ext>
            </a:extLst>
          </xdr:cNvPr>
          <xdr:cNvSpPr txBox="1"/>
        </xdr:nvSpPr>
        <xdr:spPr>
          <a:xfrm>
            <a:off x="14466393" y="2462327"/>
            <a:ext cx="289079"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53" name="TextBox 352">
            <a:extLst>
              <a:ext uri="{FF2B5EF4-FFF2-40B4-BE49-F238E27FC236}">
                <a16:creationId xmlns:a16="http://schemas.microsoft.com/office/drawing/2014/main" id="{91F7E6EB-50A5-4C68-B220-12530BD2EB9D}"/>
              </a:ext>
            </a:extLst>
          </xdr:cNvPr>
          <xdr:cNvSpPr txBox="1"/>
        </xdr:nvSpPr>
        <xdr:spPr>
          <a:xfrm>
            <a:off x="14319119" y="2362094"/>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61" name="TextBox 360">
            <a:extLst>
              <a:ext uri="{FF2B5EF4-FFF2-40B4-BE49-F238E27FC236}">
                <a16:creationId xmlns:a16="http://schemas.microsoft.com/office/drawing/2014/main" id="{FA96D00D-2579-4F94-A52B-8F033DA9C0D9}"/>
              </a:ext>
            </a:extLst>
          </xdr:cNvPr>
          <xdr:cNvSpPr txBox="1"/>
        </xdr:nvSpPr>
        <xdr:spPr>
          <a:xfrm>
            <a:off x="14224444" y="2466640"/>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62" name="TextBox 361">
            <a:extLst>
              <a:ext uri="{FF2B5EF4-FFF2-40B4-BE49-F238E27FC236}">
                <a16:creationId xmlns:a16="http://schemas.microsoft.com/office/drawing/2014/main" id="{49F02690-20AD-4DA2-BF09-486B980BCDC7}"/>
              </a:ext>
            </a:extLst>
          </xdr:cNvPr>
          <xdr:cNvSpPr txBox="1"/>
        </xdr:nvSpPr>
        <xdr:spPr>
          <a:xfrm>
            <a:off x="14134857" y="2366407"/>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63" name="TextBox 362">
            <a:extLst>
              <a:ext uri="{FF2B5EF4-FFF2-40B4-BE49-F238E27FC236}">
                <a16:creationId xmlns:a16="http://schemas.microsoft.com/office/drawing/2014/main" id="{047E0D81-205F-4EAF-9093-908D1141B50F}"/>
              </a:ext>
            </a:extLst>
          </xdr:cNvPr>
          <xdr:cNvSpPr txBox="1"/>
        </xdr:nvSpPr>
        <xdr:spPr>
          <a:xfrm>
            <a:off x="14223425" y="2287729"/>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64" name="TextBox 363">
            <a:extLst>
              <a:ext uri="{FF2B5EF4-FFF2-40B4-BE49-F238E27FC236}">
                <a16:creationId xmlns:a16="http://schemas.microsoft.com/office/drawing/2014/main" id="{D02E428D-4FFB-48C5-9087-6626F38322C8}"/>
              </a:ext>
            </a:extLst>
          </xdr:cNvPr>
          <xdr:cNvSpPr txBox="1"/>
        </xdr:nvSpPr>
        <xdr:spPr>
          <a:xfrm>
            <a:off x="14461305" y="2365330"/>
            <a:ext cx="289079"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65" name="TextBox 364">
            <a:extLst>
              <a:ext uri="{FF2B5EF4-FFF2-40B4-BE49-F238E27FC236}">
                <a16:creationId xmlns:a16="http://schemas.microsoft.com/office/drawing/2014/main" id="{69E0D506-CBF3-42B2-ABB0-96352AC06D5A}"/>
              </a:ext>
            </a:extLst>
          </xdr:cNvPr>
          <xdr:cNvSpPr txBox="1"/>
        </xdr:nvSpPr>
        <xdr:spPr>
          <a:xfrm>
            <a:off x="14473520" y="2281263"/>
            <a:ext cx="289079"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8">
        <xdr:nvSpPr>
          <xdr:cNvPr id="366" name="TextBox 365">
            <a:extLst>
              <a:ext uri="{FF2B5EF4-FFF2-40B4-BE49-F238E27FC236}">
                <a16:creationId xmlns:a16="http://schemas.microsoft.com/office/drawing/2014/main" id="{E92EFE2D-FEAE-4147-91CB-DC109832D2F2}"/>
              </a:ext>
            </a:extLst>
          </xdr:cNvPr>
          <xdr:cNvSpPr txBox="1"/>
        </xdr:nvSpPr>
        <xdr:spPr>
          <a:xfrm>
            <a:off x="14397508" y="2542087"/>
            <a:ext cx="28059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9F1C1-F4FC-4BEE-B2BF-3BCEC62455D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G8">
        <xdr:nvSpPr>
          <xdr:cNvPr id="367" name="TextBox 366">
            <a:extLst>
              <a:ext uri="{FF2B5EF4-FFF2-40B4-BE49-F238E27FC236}">
                <a16:creationId xmlns:a16="http://schemas.microsoft.com/office/drawing/2014/main" id="{D169593B-768C-4BF0-B90B-A02406D7ACEF}"/>
              </a:ext>
            </a:extLst>
          </xdr:cNvPr>
          <xdr:cNvSpPr txBox="1"/>
        </xdr:nvSpPr>
        <xdr:spPr>
          <a:xfrm>
            <a:off x="14239569" y="2545454"/>
            <a:ext cx="28059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68" name="TextBox 367">
            <a:extLst>
              <a:ext uri="{FF2B5EF4-FFF2-40B4-BE49-F238E27FC236}">
                <a16:creationId xmlns:a16="http://schemas.microsoft.com/office/drawing/2014/main" id="{16D8DCF2-B374-479F-9F0B-9BF7F76CDB0B}"/>
              </a:ext>
            </a:extLst>
          </xdr:cNvPr>
          <xdr:cNvSpPr txBox="1"/>
        </xdr:nvSpPr>
        <xdr:spPr>
          <a:xfrm>
            <a:off x="14152528" y="2647014"/>
            <a:ext cx="28059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69" name="TextBox 368">
            <a:extLst>
              <a:ext uri="{FF2B5EF4-FFF2-40B4-BE49-F238E27FC236}">
                <a16:creationId xmlns:a16="http://schemas.microsoft.com/office/drawing/2014/main" id="{333437BB-5884-4BE5-A969-7D177534B2BA}"/>
              </a:ext>
            </a:extLst>
          </xdr:cNvPr>
          <xdr:cNvSpPr txBox="1"/>
        </xdr:nvSpPr>
        <xdr:spPr>
          <a:xfrm>
            <a:off x="14052417" y="2814988"/>
            <a:ext cx="288873"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0" name="TextBox 369">
            <a:extLst>
              <a:ext uri="{FF2B5EF4-FFF2-40B4-BE49-F238E27FC236}">
                <a16:creationId xmlns:a16="http://schemas.microsoft.com/office/drawing/2014/main" id="{392D964F-A9AC-4095-8FBA-04C769247AFC}"/>
              </a:ext>
            </a:extLst>
          </xdr:cNvPr>
          <xdr:cNvSpPr txBox="1"/>
        </xdr:nvSpPr>
        <xdr:spPr>
          <a:xfrm>
            <a:off x="14069930" y="2913780"/>
            <a:ext cx="28887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1" name="TextBox 370">
            <a:extLst>
              <a:ext uri="{FF2B5EF4-FFF2-40B4-BE49-F238E27FC236}">
                <a16:creationId xmlns:a16="http://schemas.microsoft.com/office/drawing/2014/main" id="{785D482F-477A-448D-94BD-8F103957CB08}"/>
              </a:ext>
            </a:extLst>
          </xdr:cNvPr>
          <xdr:cNvSpPr txBox="1"/>
        </xdr:nvSpPr>
        <xdr:spPr>
          <a:xfrm>
            <a:off x="14152789" y="3095591"/>
            <a:ext cx="28059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2" name="TextBox 371">
            <a:extLst>
              <a:ext uri="{FF2B5EF4-FFF2-40B4-BE49-F238E27FC236}">
                <a16:creationId xmlns:a16="http://schemas.microsoft.com/office/drawing/2014/main" id="{7EB1A059-504C-4DCB-820F-367A4600ED9C}"/>
              </a:ext>
            </a:extLst>
          </xdr:cNvPr>
          <xdr:cNvSpPr txBox="1"/>
        </xdr:nvSpPr>
        <xdr:spPr>
          <a:xfrm>
            <a:off x="13882778" y="2916272"/>
            <a:ext cx="28887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3" name="TextBox 372">
            <a:extLst>
              <a:ext uri="{FF2B5EF4-FFF2-40B4-BE49-F238E27FC236}">
                <a16:creationId xmlns:a16="http://schemas.microsoft.com/office/drawing/2014/main" id="{BC9BE59A-0365-4AE1-8A30-CA5DA19E3DAA}"/>
              </a:ext>
            </a:extLst>
          </xdr:cNvPr>
          <xdr:cNvSpPr txBox="1"/>
        </xdr:nvSpPr>
        <xdr:spPr>
          <a:xfrm>
            <a:off x="14227022" y="2819971"/>
            <a:ext cx="28059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4" name="TextBox 373">
            <a:extLst>
              <a:ext uri="{FF2B5EF4-FFF2-40B4-BE49-F238E27FC236}">
                <a16:creationId xmlns:a16="http://schemas.microsoft.com/office/drawing/2014/main" id="{08D1CBEA-F7E5-43A3-AC14-545582D96F09}"/>
              </a:ext>
            </a:extLst>
          </xdr:cNvPr>
          <xdr:cNvSpPr txBox="1"/>
        </xdr:nvSpPr>
        <xdr:spPr>
          <a:xfrm>
            <a:off x="14316415" y="3091717"/>
            <a:ext cx="280596" cy="214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5" name="TextBox 374">
            <a:extLst>
              <a:ext uri="{FF2B5EF4-FFF2-40B4-BE49-F238E27FC236}">
                <a16:creationId xmlns:a16="http://schemas.microsoft.com/office/drawing/2014/main" id="{EF83A1FD-C68D-4BDC-84DD-12D80E7AEC31}"/>
              </a:ext>
            </a:extLst>
          </xdr:cNvPr>
          <xdr:cNvSpPr txBox="1"/>
        </xdr:nvSpPr>
        <xdr:spPr>
          <a:xfrm>
            <a:off x="14475948" y="3100573"/>
            <a:ext cx="28887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6" name="TextBox 375">
            <a:extLst>
              <a:ext uri="{FF2B5EF4-FFF2-40B4-BE49-F238E27FC236}">
                <a16:creationId xmlns:a16="http://schemas.microsoft.com/office/drawing/2014/main" id="{2B83E392-DD80-4DF6-8EE8-72F51FE46F4B}"/>
              </a:ext>
            </a:extLst>
          </xdr:cNvPr>
          <xdr:cNvSpPr txBox="1"/>
        </xdr:nvSpPr>
        <xdr:spPr>
          <a:xfrm>
            <a:off x="14637223" y="3004271"/>
            <a:ext cx="28887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7" name="TextBox 376">
            <a:extLst>
              <a:ext uri="{FF2B5EF4-FFF2-40B4-BE49-F238E27FC236}">
                <a16:creationId xmlns:a16="http://schemas.microsoft.com/office/drawing/2014/main" id="{5B84C8D8-8EB3-43C0-B7DB-BF614A8D2796}"/>
              </a:ext>
            </a:extLst>
          </xdr:cNvPr>
          <xdr:cNvSpPr txBox="1"/>
        </xdr:nvSpPr>
        <xdr:spPr>
          <a:xfrm>
            <a:off x="14648201" y="2838788"/>
            <a:ext cx="288873"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8" name="TextBox 377">
            <a:extLst>
              <a:ext uri="{FF2B5EF4-FFF2-40B4-BE49-F238E27FC236}">
                <a16:creationId xmlns:a16="http://schemas.microsoft.com/office/drawing/2014/main" id="{93049582-11D1-493F-BE97-A0E16A9925E3}"/>
              </a:ext>
            </a:extLst>
          </xdr:cNvPr>
          <xdr:cNvSpPr txBox="1"/>
        </xdr:nvSpPr>
        <xdr:spPr>
          <a:xfrm>
            <a:off x="14646110" y="2631795"/>
            <a:ext cx="28887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79" name="TextBox 378">
            <a:extLst>
              <a:ext uri="{FF2B5EF4-FFF2-40B4-BE49-F238E27FC236}">
                <a16:creationId xmlns:a16="http://schemas.microsoft.com/office/drawing/2014/main" id="{A5CA3BB9-8D69-46C8-AC4A-423A8EEB77F4}"/>
              </a:ext>
            </a:extLst>
          </xdr:cNvPr>
          <xdr:cNvSpPr txBox="1"/>
        </xdr:nvSpPr>
        <xdr:spPr>
          <a:xfrm>
            <a:off x="14563184" y="2549021"/>
            <a:ext cx="28887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80" name="TextBox 379">
            <a:extLst>
              <a:ext uri="{FF2B5EF4-FFF2-40B4-BE49-F238E27FC236}">
                <a16:creationId xmlns:a16="http://schemas.microsoft.com/office/drawing/2014/main" id="{42E09F23-360B-4251-9A26-3A9DF8892E8D}"/>
              </a:ext>
            </a:extLst>
          </xdr:cNvPr>
          <xdr:cNvSpPr txBox="1"/>
        </xdr:nvSpPr>
        <xdr:spPr>
          <a:xfrm>
            <a:off x="14555310" y="2367619"/>
            <a:ext cx="28887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8">
        <xdr:nvSpPr>
          <xdr:cNvPr id="381" name="TextBox 380">
            <a:extLst>
              <a:ext uri="{FF2B5EF4-FFF2-40B4-BE49-F238E27FC236}">
                <a16:creationId xmlns:a16="http://schemas.microsoft.com/office/drawing/2014/main" id="{6889A65F-BCEC-41A8-B39E-6A4707390B64}"/>
              </a:ext>
            </a:extLst>
          </xdr:cNvPr>
          <xdr:cNvSpPr txBox="1"/>
        </xdr:nvSpPr>
        <xdr:spPr>
          <a:xfrm>
            <a:off x="14397089" y="2368345"/>
            <a:ext cx="28088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4799-3C09-473C-B87C-D35D8828EBBB}"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H8">
        <xdr:nvSpPr>
          <xdr:cNvPr id="382" name="TextBox 381">
            <a:extLst>
              <a:ext uri="{FF2B5EF4-FFF2-40B4-BE49-F238E27FC236}">
                <a16:creationId xmlns:a16="http://schemas.microsoft.com/office/drawing/2014/main" id="{F996DF42-A837-4ADD-B1E9-8C77E9DD1AAC}"/>
              </a:ext>
            </a:extLst>
          </xdr:cNvPr>
          <xdr:cNvSpPr txBox="1"/>
        </xdr:nvSpPr>
        <xdr:spPr>
          <a:xfrm>
            <a:off x="14137071" y="2993824"/>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83" name="TextBox 382">
            <a:extLst>
              <a:ext uri="{FF2B5EF4-FFF2-40B4-BE49-F238E27FC236}">
                <a16:creationId xmlns:a16="http://schemas.microsoft.com/office/drawing/2014/main" id="{FAC6EBCD-43AB-413A-B41F-233BCB03318D}"/>
              </a:ext>
            </a:extLst>
          </xdr:cNvPr>
          <xdr:cNvSpPr txBox="1"/>
        </xdr:nvSpPr>
        <xdr:spPr>
          <a:xfrm>
            <a:off x="14227622" y="2903940"/>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84" name="TextBox 383">
            <a:extLst>
              <a:ext uri="{FF2B5EF4-FFF2-40B4-BE49-F238E27FC236}">
                <a16:creationId xmlns:a16="http://schemas.microsoft.com/office/drawing/2014/main" id="{322A7631-208A-4F99-9EDB-EAFCD6966F3B}"/>
              </a:ext>
            </a:extLst>
          </xdr:cNvPr>
          <xdr:cNvSpPr txBox="1"/>
        </xdr:nvSpPr>
        <xdr:spPr>
          <a:xfrm>
            <a:off x="14313893" y="2990745"/>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85" name="TextBox 384">
            <a:extLst>
              <a:ext uri="{FF2B5EF4-FFF2-40B4-BE49-F238E27FC236}">
                <a16:creationId xmlns:a16="http://schemas.microsoft.com/office/drawing/2014/main" id="{85356085-F3B1-43B4-B37C-36A6A1919239}"/>
              </a:ext>
            </a:extLst>
          </xdr:cNvPr>
          <xdr:cNvSpPr txBox="1"/>
        </xdr:nvSpPr>
        <xdr:spPr>
          <a:xfrm>
            <a:off x="14473484" y="2996000"/>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86" name="TextBox 385">
            <a:extLst>
              <a:ext uri="{FF2B5EF4-FFF2-40B4-BE49-F238E27FC236}">
                <a16:creationId xmlns:a16="http://schemas.microsoft.com/office/drawing/2014/main" id="{156E9090-6123-48FB-B0AA-282E3799740E}"/>
              </a:ext>
            </a:extLst>
          </xdr:cNvPr>
          <xdr:cNvSpPr txBox="1"/>
        </xdr:nvSpPr>
        <xdr:spPr>
          <a:xfrm>
            <a:off x="14396570" y="2814598"/>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87" name="TextBox 386">
            <a:extLst>
              <a:ext uri="{FF2B5EF4-FFF2-40B4-BE49-F238E27FC236}">
                <a16:creationId xmlns:a16="http://schemas.microsoft.com/office/drawing/2014/main" id="{4E13889E-B9F0-443F-9A3B-5464465CA04A}"/>
              </a:ext>
            </a:extLst>
          </xdr:cNvPr>
          <xdr:cNvSpPr txBox="1"/>
        </xdr:nvSpPr>
        <xdr:spPr>
          <a:xfrm>
            <a:off x="14315946" y="2724713"/>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88" name="TextBox 387">
            <a:extLst>
              <a:ext uri="{FF2B5EF4-FFF2-40B4-BE49-F238E27FC236}">
                <a16:creationId xmlns:a16="http://schemas.microsoft.com/office/drawing/2014/main" id="{071C3C8F-013F-4DDF-99E4-6FA542C2E2EA}"/>
              </a:ext>
            </a:extLst>
          </xdr:cNvPr>
          <xdr:cNvSpPr txBox="1"/>
        </xdr:nvSpPr>
        <xdr:spPr>
          <a:xfrm>
            <a:off x="14393659" y="2629391"/>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89" name="TextBox 388">
            <a:extLst>
              <a:ext uri="{FF2B5EF4-FFF2-40B4-BE49-F238E27FC236}">
                <a16:creationId xmlns:a16="http://schemas.microsoft.com/office/drawing/2014/main" id="{F33DFE51-3BB1-4EA6-83F3-52FEAEFFA391}"/>
              </a:ext>
            </a:extLst>
          </xdr:cNvPr>
          <xdr:cNvSpPr txBox="1"/>
        </xdr:nvSpPr>
        <xdr:spPr>
          <a:xfrm>
            <a:off x="14471942" y="2630116"/>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90" name="TextBox 389">
            <a:extLst>
              <a:ext uri="{FF2B5EF4-FFF2-40B4-BE49-F238E27FC236}">
                <a16:creationId xmlns:a16="http://schemas.microsoft.com/office/drawing/2014/main" id="{3EEE58A9-D7D1-494E-A123-6EA84039F835}"/>
              </a:ext>
            </a:extLst>
          </xdr:cNvPr>
          <xdr:cNvSpPr txBox="1"/>
        </xdr:nvSpPr>
        <xdr:spPr>
          <a:xfrm>
            <a:off x="14560439" y="2810793"/>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91" name="TextBox 390">
            <a:extLst>
              <a:ext uri="{FF2B5EF4-FFF2-40B4-BE49-F238E27FC236}">
                <a16:creationId xmlns:a16="http://schemas.microsoft.com/office/drawing/2014/main" id="{E08F7D6F-0E9E-4713-B644-132718D6676A}"/>
              </a:ext>
            </a:extLst>
          </xdr:cNvPr>
          <xdr:cNvSpPr txBox="1"/>
        </xdr:nvSpPr>
        <xdr:spPr>
          <a:xfrm>
            <a:off x="14719457" y="2984584"/>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94" name="TextBox 393">
            <a:extLst>
              <a:ext uri="{FF2B5EF4-FFF2-40B4-BE49-F238E27FC236}">
                <a16:creationId xmlns:a16="http://schemas.microsoft.com/office/drawing/2014/main" id="{D7AFCD37-51FA-4AE1-A114-4F55227B6740}"/>
              </a:ext>
            </a:extLst>
          </xdr:cNvPr>
          <xdr:cNvSpPr txBox="1"/>
        </xdr:nvSpPr>
        <xdr:spPr>
          <a:xfrm>
            <a:off x="14476221" y="2903760"/>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95" name="TextBox 394">
            <a:extLst>
              <a:ext uri="{FF2B5EF4-FFF2-40B4-BE49-F238E27FC236}">
                <a16:creationId xmlns:a16="http://schemas.microsoft.com/office/drawing/2014/main" id="{31E0D5AF-4871-40AF-8756-E1A4BEAAF33F}"/>
              </a:ext>
            </a:extLst>
          </xdr:cNvPr>
          <xdr:cNvSpPr txBox="1"/>
        </xdr:nvSpPr>
        <xdr:spPr>
          <a:xfrm>
            <a:off x="14206738" y="2722359"/>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96" name="TextBox 395">
            <a:extLst>
              <a:ext uri="{FF2B5EF4-FFF2-40B4-BE49-F238E27FC236}">
                <a16:creationId xmlns:a16="http://schemas.microsoft.com/office/drawing/2014/main" id="{80A7B8C8-CBC4-449E-9A7A-FB96B2D0EA8F}"/>
              </a:ext>
            </a:extLst>
          </xdr:cNvPr>
          <xdr:cNvSpPr txBox="1"/>
        </xdr:nvSpPr>
        <xdr:spPr>
          <a:xfrm>
            <a:off x="14395712" y="2909740"/>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97" name="TextBox 396">
            <a:extLst>
              <a:ext uri="{FF2B5EF4-FFF2-40B4-BE49-F238E27FC236}">
                <a16:creationId xmlns:a16="http://schemas.microsoft.com/office/drawing/2014/main" id="{ACCE12E5-EF40-4F2E-AC51-5C6BC3F55E63}"/>
              </a:ext>
            </a:extLst>
          </xdr:cNvPr>
          <xdr:cNvSpPr txBox="1"/>
        </xdr:nvSpPr>
        <xdr:spPr>
          <a:xfrm>
            <a:off x="14469716" y="2445635"/>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8">
        <xdr:nvSpPr>
          <xdr:cNvPr id="398" name="TextBox 397">
            <a:extLst>
              <a:ext uri="{FF2B5EF4-FFF2-40B4-BE49-F238E27FC236}">
                <a16:creationId xmlns:a16="http://schemas.microsoft.com/office/drawing/2014/main" id="{E1AF8205-2297-4C7D-91E8-B315120A2DAE}"/>
              </a:ext>
            </a:extLst>
          </xdr:cNvPr>
          <xdr:cNvSpPr txBox="1"/>
        </xdr:nvSpPr>
        <xdr:spPr>
          <a:xfrm>
            <a:off x="14397081" y="2710942"/>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767FBF-CC4B-4312-81C2-48462140638C}"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J9">
        <xdr:nvSpPr>
          <xdr:cNvPr id="399" name="TextBox 398">
            <a:extLst>
              <a:ext uri="{FF2B5EF4-FFF2-40B4-BE49-F238E27FC236}">
                <a16:creationId xmlns:a16="http://schemas.microsoft.com/office/drawing/2014/main" id="{1D0B4321-8B66-4194-AF36-E459A5DFCC34}"/>
              </a:ext>
            </a:extLst>
          </xdr:cNvPr>
          <xdr:cNvSpPr txBox="1"/>
        </xdr:nvSpPr>
        <xdr:spPr>
          <a:xfrm>
            <a:off x="10787643" y="2811414"/>
            <a:ext cx="283526"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9">
        <xdr:nvSpPr>
          <xdr:cNvPr id="400" name="TextBox 399">
            <a:extLst>
              <a:ext uri="{FF2B5EF4-FFF2-40B4-BE49-F238E27FC236}">
                <a16:creationId xmlns:a16="http://schemas.microsoft.com/office/drawing/2014/main" id="{912F909A-8735-46B0-9DDB-CE9522A1AF6A}"/>
              </a:ext>
            </a:extLst>
          </xdr:cNvPr>
          <xdr:cNvSpPr txBox="1"/>
        </xdr:nvSpPr>
        <xdr:spPr>
          <a:xfrm>
            <a:off x="10957814" y="2993732"/>
            <a:ext cx="283526"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9">
        <xdr:nvSpPr>
          <xdr:cNvPr id="401" name="TextBox 400">
            <a:extLst>
              <a:ext uri="{FF2B5EF4-FFF2-40B4-BE49-F238E27FC236}">
                <a16:creationId xmlns:a16="http://schemas.microsoft.com/office/drawing/2014/main" id="{DFF8315C-F50E-461E-8D6A-7BEC28F9289D}"/>
              </a:ext>
            </a:extLst>
          </xdr:cNvPr>
          <xdr:cNvSpPr txBox="1"/>
        </xdr:nvSpPr>
        <xdr:spPr>
          <a:xfrm>
            <a:off x="10874736" y="3186090"/>
            <a:ext cx="283526"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9">
        <xdr:nvSpPr>
          <xdr:cNvPr id="402" name="TextBox 401">
            <a:extLst>
              <a:ext uri="{FF2B5EF4-FFF2-40B4-BE49-F238E27FC236}">
                <a16:creationId xmlns:a16="http://schemas.microsoft.com/office/drawing/2014/main" id="{E7535E33-3A7D-4855-967B-30D2446B8B76}"/>
              </a:ext>
            </a:extLst>
          </xdr:cNvPr>
          <xdr:cNvSpPr txBox="1"/>
        </xdr:nvSpPr>
        <xdr:spPr>
          <a:xfrm>
            <a:off x="11124603" y="2905947"/>
            <a:ext cx="277712"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9">
        <xdr:nvSpPr>
          <xdr:cNvPr id="403" name="TextBox 402">
            <a:extLst>
              <a:ext uri="{FF2B5EF4-FFF2-40B4-BE49-F238E27FC236}">
                <a16:creationId xmlns:a16="http://schemas.microsoft.com/office/drawing/2014/main" id="{ADF253D9-A60C-4C22-80DA-F16DA7B0AEC4}"/>
              </a:ext>
            </a:extLst>
          </xdr:cNvPr>
          <xdr:cNvSpPr txBox="1"/>
        </xdr:nvSpPr>
        <xdr:spPr>
          <a:xfrm>
            <a:off x="10950362" y="2726512"/>
            <a:ext cx="283526" cy="217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9">
        <xdr:nvSpPr>
          <xdr:cNvPr id="404" name="TextBox 403">
            <a:extLst>
              <a:ext uri="{FF2B5EF4-FFF2-40B4-BE49-F238E27FC236}">
                <a16:creationId xmlns:a16="http://schemas.microsoft.com/office/drawing/2014/main" id="{A372F1F3-2D7B-4C3A-9E0E-F47ADDC360C0}"/>
              </a:ext>
            </a:extLst>
          </xdr:cNvPr>
          <xdr:cNvSpPr txBox="1"/>
        </xdr:nvSpPr>
        <xdr:spPr>
          <a:xfrm>
            <a:off x="10942593" y="2827391"/>
            <a:ext cx="283526" cy="217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9">
        <xdr:nvSpPr>
          <xdr:cNvPr id="405" name="TextBox 404">
            <a:extLst>
              <a:ext uri="{FF2B5EF4-FFF2-40B4-BE49-F238E27FC236}">
                <a16:creationId xmlns:a16="http://schemas.microsoft.com/office/drawing/2014/main" id="{45A9554E-28CF-40B9-8C6E-06C72FA5F207}"/>
              </a:ext>
            </a:extLst>
          </xdr:cNvPr>
          <xdr:cNvSpPr txBox="1"/>
        </xdr:nvSpPr>
        <xdr:spPr>
          <a:xfrm>
            <a:off x="10710747" y="2902253"/>
            <a:ext cx="277713"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9">
        <xdr:nvSpPr>
          <xdr:cNvPr id="406" name="TextBox 405">
            <a:extLst>
              <a:ext uri="{FF2B5EF4-FFF2-40B4-BE49-F238E27FC236}">
                <a16:creationId xmlns:a16="http://schemas.microsoft.com/office/drawing/2014/main" id="{2FDB1836-7F59-42EC-909C-38BAF8D5CA1A}"/>
              </a:ext>
            </a:extLst>
          </xdr:cNvPr>
          <xdr:cNvSpPr txBox="1"/>
        </xdr:nvSpPr>
        <xdr:spPr>
          <a:xfrm>
            <a:off x="10859674" y="3066076"/>
            <a:ext cx="283526"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9">
        <xdr:nvSpPr>
          <xdr:cNvPr id="407" name="TextBox 406">
            <a:extLst>
              <a:ext uri="{FF2B5EF4-FFF2-40B4-BE49-F238E27FC236}">
                <a16:creationId xmlns:a16="http://schemas.microsoft.com/office/drawing/2014/main" id="{24DF6648-525D-F7E0-72BB-7C5BB598BC75}"/>
              </a:ext>
            </a:extLst>
          </xdr:cNvPr>
          <xdr:cNvSpPr txBox="1"/>
        </xdr:nvSpPr>
        <xdr:spPr>
          <a:xfrm>
            <a:off x="10627036" y="2994068"/>
            <a:ext cx="277713"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9">
        <xdr:nvSpPr>
          <xdr:cNvPr id="408" name="TextBox 407">
            <a:extLst>
              <a:ext uri="{FF2B5EF4-FFF2-40B4-BE49-F238E27FC236}">
                <a16:creationId xmlns:a16="http://schemas.microsoft.com/office/drawing/2014/main" id="{D1A522DE-BE20-A5EE-861A-819EA7B5CE15}"/>
              </a:ext>
            </a:extLst>
          </xdr:cNvPr>
          <xdr:cNvSpPr txBox="1"/>
        </xdr:nvSpPr>
        <xdr:spPr>
          <a:xfrm>
            <a:off x="11117310" y="3003132"/>
            <a:ext cx="277712"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I9">
        <xdr:nvSpPr>
          <xdr:cNvPr id="409" name="TextBox 408">
            <a:extLst>
              <a:ext uri="{FF2B5EF4-FFF2-40B4-BE49-F238E27FC236}">
                <a16:creationId xmlns:a16="http://schemas.microsoft.com/office/drawing/2014/main" id="{A218AF85-4181-4281-8318-27243CE819A7}"/>
              </a:ext>
            </a:extLst>
          </xdr:cNvPr>
          <xdr:cNvSpPr txBox="1"/>
        </xdr:nvSpPr>
        <xdr:spPr>
          <a:xfrm>
            <a:off x="10948312" y="3084712"/>
            <a:ext cx="283693" cy="217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B065F-8BF5-4731-89D3-EA53B27398A6}"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9">
        <xdr:nvSpPr>
          <xdr:cNvPr id="410" name="TextBox 409">
            <a:extLst>
              <a:ext uri="{FF2B5EF4-FFF2-40B4-BE49-F238E27FC236}">
                <a16:creationId xmlns:a16="http://schemas.microsoft.com/office/drawing/2014/main" id="{0725F328-469E-43A2-BF5F-5D9ED65108DC}"/>
              </a:ext>
            </a:extLst>
          </xdr:cNvPr>
          <xdr:cNvSpPr txBox="1"/>
        </xdr:nvSpPr>
        <xdr:spPr>
          <a:xfrm>
            <a:off x="11027743" y="2729033"/>
            <a:ext cx="283693" cy="217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B065F-8BF5-4731-89D3-EA53B27398A6}"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9">
        <xdr:nvSpPr>
          <xdr:cNvPr id="411" name="TextBox 410">
            <a:extLst>
              <a:ext uri="{FF2B5EF4-FFF2-40B4-BE49-F238E27FC236}">
                <a16:creationId xmlns:a16="http://schemas.microsoft.com/office/drawing/2014/main" id="{124AAEE3-8AA4-41EB-98AB-B3234E3E61F1}"/>
              </a:ext>
            </a:extLst>
          </xdr:cNvPr>
          <xdr:cNvSpPr txBox="1"/>
        </xdr:nvSpPr>
        <xdr:spPr>
          <a:xfrm>
            <a:off x="11035830" y="3005317"/>
            <a:ext cx="283693"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B065F-8BF5-4731-89D3-EA53B27398A6}"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9">
        <xdr:nvSpPr>
          <xdr:cNvPr id="412" name="TextBox 411">
            <a:extLst>
              <a:ext uri="{FF2B5EF4-FFF2-40B4-BE49-F238E27FC236}">
                <a16:creationId xmlns:a16="http://schemas.microsoft.com/office/drawing/2014/main" id="{BDDF0C65-69C3-4012-B979-D39696FB1FE8}"/>
              </a:ext>
            </a:extLst>
          </xdr:cNvPr>
          <xdr:cNvSpPr txBox="1"/>
        </xdr:nvSpPr>
        <xdr:spPr>
          <a:xfrm>
            <a:off x="11043916" y="2913166"/>
            <a:ext cx="283693"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B065F-8BF5-4731-89D3-EA53B27398A6}"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9">
        <xdr:nvSpPr>
          <xdr:cNvPr id="413" name="TextBox 412">
            <a:extLst>
              <a:ext uri="{FF2B5EF4-FFF2-40B4-BE49-F238E27FC236}">
                <a16:creationId xmlns:a16="http://schemas.microsoft.com/office/drawing/2014/main" id="{6F3ABB1B-C7E7-42B2-BA70-AF7F0A2ECA20}"/>
              </a:ext>
            </a:extLst>
          </xdr:cNvPr>
          <xdr:cNvSpPr txBox="1"/>
        </xdr:nvSpPr>
        <xdr:spPr>
          <a:xfrm>
            <a:off x="10709015" y="3001457"/>
            <a:ext cx="277880"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B065F-8BF5-4731-89D3-EA53B27398A6}"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9">
        <xdr:nvSpPr>
          <xdr:cNvPr id="414" name="TextBox 413">
            <a:extLst>
              <a:ext uri="{FF2B5EF4-FFF2-40B4-BE49-F238E27FC236}">
                <a16:creationId xmlns:a16="http://schemas.microsoft.com/office/drawing/2014/main" id="{C1A339B9-CF39-45D7-BC8D-DD68A73B994F}"/>
              </a:ext>
            </a:extLst>
          </xdr:cNvPr>
          <xdr:cNvSpPr txBox="1"/>
        </xdr:nvSpPr>
        <xdr:spPr>
          <a:xfrm>
            <a:off x="11036306" y="3097299"/>
            <a:ext cx="283693"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B065F-8BF5-4731-89D3-EA53B27398A6}"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9">
        <xdr:nvSpPr>
          <xdr:cNvPr id="415" name="TextBox 414">
            <a:extLst>
              <a:ext uri="{FF2B5EF4-FFF2-40B4-BE49-F238E27FC236}">
                <a16:creationId xmlns:a16="http://schemas.microsoft.com/office/drawing/2014/main" id="{F3D22B96-86B6-4F35-9AAC-017C46FF071B}"/>
              </a:ext>
            </a:extLst>
          </xdr:cNvPr>
          <xdr:cNvSpPr txBox="1"/>
        </xdr:nvSpPr>
        <xdr:spPr>
          <a:xfrm>
            <a:off x="11127628" y="2734069"/>
            <a:ext cx="277879" cy="217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B065F-8BF5-4731-89D3-EA53B27398A6}"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9">
        <xdr:nvSpPr>
          <xdr:cNvPr id="416" name="TextBox 415">
            <a:extLst>
              <a:ext uri="{FF2B5EF4-FFF2-40B4-BE49-F238E27FC236}">
                <a16:creationId xmlns:a16="http://schemas.microsoft.com/office/drawing/2014/main" id="{5E479021-246B-4043-B5A1-11CE170E3AFA}"/>
              </a:ext>
            </a:extLst>
          </xdr:cNvPr>
          <xdr:cNvSpPr txBox="1"/>
        </xdr:nvSpPr>
        <xdr:spPr>
          <a:xfrm>
            <a:off x="10949264" y="2634197"/>
            <a:ext cx="283693"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EB065F-8BF5-4731-89D3-EA53B27398A6}"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J11">
        <xdr:nvSpPr>
          <xdr:cNvPr id="417" name="TextBox 416">
            <a:extLst>
              <a:ext uri="{FF2B5EF4-FFF2-40B4-BE49-F238E27FC236}">
                <a16:creationId xmlns:a16="http://schemas.microsoft.com/office/drawing/2014/main" id="{A482707F-6A9D-4FE0-A3EA-285A243B3DE8}"/>
              </a:ext>
            </a:extLst>
          </xdr:cNvPr>
          <xdr:cNvSpPr txBox="1"/>
        </xdr:nvSpPr>
        <xdr:spPr>
          <a:xfrm>
            <a:off x="5082112" y="2455899"/>
            <a:ext cx="27856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18" name="TextBox 417">
            <a:extLst>
              <a:ext uri="{FF2B5EF4-FFF2-40B4-BE49-F238E27FC236}">
                <a16:creationId xmlns:a16="http://schemas.microsoft.com/office/drawing/2014/main" id="{5712017F-05D0-4279-A4A3-67F63B516A29}"/>
              </a:ext>
            </a:extLst>
          </xdr:cNvPr>
          <xdr:cNvSpPr txBox="1"/>
        </xdr:nvSpPr>
        <xdr:spPr>
          <a:xfrm>
            <a:off x="5078307" y="2639864"/>
            <a:ext cx="27856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19" name="TextBox 418">
            <a:extLst>
              <a:ext uri="{FF2B5EF4-FFF2-40B4-BE49-F238E27FC236}">
                <a16:creationId xmlns:a16="http://schemas.microsoft.com/office/drawing/2014/main" id="{2C84172C-74E0-48D9-91FB-82BC973246E4}"/>
              </a:ext>
            </a:extLst>
          </xdr:cNvPr>
          <xdr:cNvSpPr txBox="1"/>
        </xdr:nvSpPr>
        <xdr:spPr>
          <a:xfrm>
            <a:off x="5086393" y="2735707"/>
            <a:ext cx="278567"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20" name="TextBox 419">
            <a:extLst>
              <a:ext uri="{FF2B5EF4-FFF2-40B4-BE49-F238E27FC236}">
                <a16:creationId xmlns:a16="http://schemas.microsoft.com/office/drawing/2014/main" id="{836A8889-10E3-4DC7-A71D-DBF29DA51905}"/>
              </a:ext>
            </a:extLst>
          </xdr:cNvPr>
          <xdr:cNvSpPr txBox="1"/>
        </xdr:nvSpPr>
        <xdr:spPr>
          <a:xfrm>
            <a:off x="5251173" y="2823997"/>
            <a:ext cx="284380"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26" name="TextBox 425">
            <a:extLst>
              <a:ext uri="{FF2B5EF4-FFF2-40B4-BE49-F238E27FC236}">
                <a16:creationId xmlns:a16="http://schemas.microsoft.com/office/drawing/2014/main" id="{B7276DFD-C235-428D-951F-9691352EB349}"/>
              </a:ext>
            </a:extLst>
          </xdr:cNvPr>
          <xdr:cNvSpPr txBox="1"/>
        </xdr:nvSpPr>
        <xdr:spPr>
          <a:xfrm>
            <a:off x="5413841" y="2828360"/>
            <a:ext cx="284380"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27" name="TextBox 426">
            <a:extLst>
              <a:ext uri="{FF2B5EF4-FFF2-40B4-BE49-F238E27FC236}">
                <a16:creationId xmlns:a16="http://schemas.microsoft.com/office/drawing/2014/main" id="{38ABC89F-59AC-4FF5-8208-06CFEEC8865D}"/>
              </a:ext>
            </a:extLst>
          </xdr:cNvPr>
          <xdr:cNvSpPr txBox="1"/>
        </xdr:nvSpPr>
        <xdr:spPr>
          <a:xfrm>
            <a:off x="5334728" y="2915812"/>
            <a:ext cx="284380"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28" name="TextBox 427">
            <a:extLst>
              <a:ext uri="{FF2B5EF4-FFF2-40B4-BE49-F238E27FC236}">
                <a16:creationId xmlns:a16="http://schemas.microsoft.com/office/drawing/2014/main" id="{E1CEDBCE-853E-13E6-0A5F-9F581A47C0F5}"/>
              </a:ext>
            </a:extLst>
          </xdr:cNvPr>
          <xdr:cNvSpPr txBox="1"/>
        </xdr:nvSpPr>
        <xdr:spPr>
          <a:xfrm>
            <a:off x="5588401" y="2911615"/>
            <a:ext cx="278568"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29" name="TextBox 428">
            <a:extLst>
              <a:ext uri="{FF2B5EF4-FFF2-40B4-BE49-F238E27FC236}">
                <a16:creationId xmlns:a16="http://schemas.microsoft.com/office/drawing/2014/main" id="{152A2F75-9313-4304-9D24-35A954543F7E}"/>
              </a:ext>
            </a:extLst>
          </xdr:cNvPr>
          <xdr:cNvSpPr txBox="1"/>
        </xdr:nvSpPr>
        <xdr:spPr>
          <a:xfrm>
            <a:off x="5170265" y="2632310"/>
            <a:ext cx="27856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30" name="TextBox 429">
            <a:extLst>
              <a:ext uri="{FF2B5EF4-FFF2-40B4-BE49-F238E27FC236}">
                <a16:creationId xmlns:a16="http://schemas.microsoft.com/office/drawing/2014/main" id="{76FF91E9-C4B7-4EE1-9664-591EB0251251}"/>
              </a:ext>
            </a:extLst>
          </xdr:cNvPr>
          <xdr:cNvSpPr txBox="1"/>
        </xdr:nvSpPr>
        <xdr:spPr>
          <a:xfrm>
            <a:off x="5497554" y="2916147"/>
            <a:ext cx="284380"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31" name="TextBox 430">
            <a:extLst>
              <a:ext uri="{FF2B5EF4-FFF2-40B4-BE49-F238E27FC236}">
                <a16:creationId xmlns:a16="http://schemas.microsoft.com/office/drawing/2014/main" id="{6F943CAA-75BF-4220-BB21-85DF70139F3E}"/>
              </a:ext>
            </a:extLst>
          </xdr:cNvPr>
          <xdr:cNvSpPr txBox="1"/>
        </xdr:nvSpPr>
        <xdr:spPr>
          <a:xfrm>
            <a:off x="5668148" y="2808050"/>
            <a:ext cx="278568"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32" name="TextBox 431">
            <a:extLst>
              <a:ext uri="{FF2B5EF4-FFF2-40B4-BE49-F238E27FC236}">
                <a16:creationId xmlns:a16="http://schemas.microsoft.com/office/drawing/2014/main" id="{772B5FFE-BD1C-4C1E-B619-791883DA8182}"/>
              </a:ext>
            </a:extLst>
          </xdr:cNvPr>
          <xdr:cNvSpPr txBox="1"/>
        </xdr:nvSpPr>
        <xdr:spPr>
          <a:xfrm>
            <a:off x="5327435" y="2641206"/>
            <a:ext cx="284380"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33" name="TextBox 432">
            <a:extLst>
              <a:ext uri="{FF2B5EF4-FFF2-40B4-BE49-F238E27FC236}">
                <a16:creationId xmlns:a16="http://schemas.microsoft.com/office/drawing/2014/main" id="{39579858-ECDD-400A-BCAF-206E56A23194}"/>
              </a:ext>
            </a:extLst>
          </xdr:cNvPr>
          <xdr:cNvSpPr txBox="1"/>
        </xdr:nvSpPr>
        <xdr:spPr>
          <a:xfrm>
            <a:off x="5672269" y="2637009"/>
            <a:ext cx="278568"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34" name="TextBox 433">
            <a:extLst>
              <a:ext uri="{FF2B5EF4-FFF2-40B4-BE49-F238E27FC236}">
                <a16:creationId xmlns:a16="http://schemas.microsoft.com/office/drawing/2014/main" id="{4E0B87E4-C435-4120-8184-DB639DE7722D}"/>
              </a:ext>
            </a:extLst>
          </xdr:cNvPr>
          <xdr:cNvSpPr txBox="1"/>
        </xdr:nvSpPr>
        <xdr:spPr>
          <a:xfrm>
            <a:off x="5763591" y="2641374"/>
            <a:ext cx="278568"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35" name="TextBox 434">
            <a:extLst>
              <a:ext uri="{FF2B5EF4-FFF2-40B4-BE49-F238E27FC236}">
                <a16:creationId xmlns:a16="http://schemas.microsoft.com/office/drawing/2014/main" id="{1FB3AF24-0289-473B-9075-2C8554702B46}"/>
              </a:ext>
            </a:extLst>
          </xdr:cNvPr>
          <xdr:cNvSpPr txBox="1"/>
        </xdr:nvSpPr>
        <xdr:spPr>
          <a:xfrm>
            <a:off x="5585386" y="2553420"/>
            <a:ext cx="278568"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I11">
        <xdr:nvSpPr>
          <xdr:cNvPr id="436" name="TextBox 435">
            <a:extLst>
              <a:ext uri="{FF2B5EF4-FFF2-40B4-BE49-F238E27FC236}">
                <a16:creationId xmlns:a16="http://schemas.microsoft.com/office/drawing/2014/main" id="{7FFABF9B-3884-483E-BDA0-10D12715CC08}"/>
              </a:ext>
            </a:extLst>
          </xdr:cNvPr>
          <xdr:cNvSpPr txBox="1"/>
        </xdr:nvSpPr>
        <xdr:spPr>
          <a:xfrm>
            <a:off x="5169659" y="2723464"/>
            <a:ext cx="281278"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37" name="TextBox 436">
            <a:extLst>
              <a:ext uri="{FF2B5EF4-FFF2-40B4-BE49-F238E27FC236}">
                <a16:creationId xmlns:a16="http://schemas.microsoft.com/office/drawing/2014/main" id="{AE759194-9D3B-40AF-90C6-9314AF72976F}"/>
              </a:ext>
            </a:extLst>
          </xdr:cNvPr>
          <xdr:cNvSpPr txBox="1"/>
        </xdr:nvSpPr>
        <xdr:spPr>
          <a:xfrm>
            <a:off x="5330476" y="2820146"/>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38" name="TextBox 437">
            <a:extLst>
              <a:ext uri="{FF2B5EF4-FFF2-40B4-BE49-F238E27FC236}">
                <a16:creationId xmlns:a16="http://schemas.microsoft.com/office/drawing/2014/main" id="{5C8C858A-DF4F-4A61-845A-E145A54AFECE}"/>
              </a:ext>
            </a:extLst>
          </xdr:cNvPr>
          <xdr:cNvSpPr txBox="1"/>
        </xdr:nvSpPr>
        <xdr:spPr>
          <a:xfrm>
            <a:off x="5417834" y="2907598"/>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39" name="TextBox 438">
            <a:extLst>
              <a:ext uri="{FF2B5EF4-FFF2-40B4-BE49-F238E27FC236}">
                <a16:creationId xmlns:a16="http://schemas.microsoft.com/office/drawing/2014/main" id="{C72100EC-C83D-4B38-82FA-643E08F9B33C}"/>
              </a:ext>
            </a:extLst>
          </xdr:cNvPr>
          <xdr:cNvSpPr txBox="1"/>
        </xdr:nvSpPr>
        <xdr:spPr>
          <a:xfrm>
            <a:off x="5501229" y="2820482"/>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0" name="TextBox 439">
            <a:extLst>
              <a:ext uri="{FF2B5EF4-FFF2-40B4-BE49-F238E27FC236}">
                <a16:creationId xmlns:a16="http://schemas.microsoft.com/office/drawing/2014/main" id="{95B1BAE0-8B9C-4E08-9AC0-895ED2BB867C}"/>
              </a:ext>
            </a:extLst>
          </xdr:cNvPr>
          <xdr:cNvSpPr txBox="1"/>
        </xdr:nvSpPr>
        <xdr:spPr>
          <a:xfrm>
            <a:off x="5584624" y="2820649"/>
            <a:ext cx="28127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1" name="TextBox 440">
            <a:extLst>
              <a:ext uri="{FF2B5EF4-FFF2-40B4-BE49-F238E27FC236}">
                <a16:creationId xmlns:a16="http://schemas.microsoft.com/office/drawing/2014/main" id="{6EEC8E34-E4EF-4091-8C3C-388AE6224F53}"/>
              </a:ext>
            </a:extLst>
          </xdr:cNvPr>
          <xdr:cNvSpPr txBox="1"/>
        </xdr:nvSpPr>
        <xdr:spPr>
          <a:xfrm>
            <a:off x="5580819" y="2732695"/>
            <a:ext cx="28127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2" name="TextBox 441">
            <a:extLst>
              <a:ext uri="{FF2B5EF4-FFF2-40B4-BE49-F238E27FC236}">
                <a16:creationId xmlns:a16="http://schemas.microsoft.com/office/drawing/2014/main" id="{838883A1-BBBE-49EF-98B9-7A3DCD7D46AD}"/>
              </a:ext>
            </a:extLst>
          </xdr:cNvPr>
          <xdr:cNvSpPr txBox="1"/>
        </xdr:nvSpPr>
        <xdr:spPr>
          <a:xfrm>
            <a:off x="5588906" y="2637188"/>
            <a:ext cx="281279"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3" name="TextBox 442">
            <a:extLst>
              <a:ext uri="{FF2B5EF4-FFF2-40B4-BE49-F238E27FC236}">
                <a16:creationId xmlns:a16="http://schemas.microsoft.com/office/drawing/2014/main" id="{10E2DB0A-C789-43C7-B10E-42349FDA9A94}"/>
              </a:ext>
            </a:extLst>
          </xdr:cNvPr>
          <xdr:cNvSpPr txBox="1"/>
        </xdr:nvSpPr>
        <xdr:spPr>
          <a:xfrm>
            <a:off x="5426556" y="2728834"/>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4" name="TextBox 443">
            <a:extLst>
              <a:ext uri="{FF2B5EF4-FFF2-40B4-BE49-F238E27FC236}">
                <a16:creationId xmlns:a16="http://schemas.microsoft.com/office/drawing/2014/main" id="{85C803B8-58EC-4561-BC7A-40E84A538DE9}"/>
              </a:ext>
            </a:extLst>
          </xdr:cNvPr>
          <xdr:cNvSpPr txBox="1"/>
        </xdr:nvSpPr>
        <xdr:spPr>
          <a:xfrm>
            <a:off x="5494096" y="2645915"/>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5" name="TextBox 444">
            <a:extLst>
              <a:ext uri="{FF2B5EF4-FFF2-40B4-BE49-F238E27FC236}">
                <a16:creationId xmlns:a16="http://schemas.microsoft.com/office/drawing/2014/main" id="{7847876E-199F-47CE-BB49-BCBB484FE086}"/>
              </a:ext>
            </a:extLst>
          </xdr:cNvPr>
          <xdr:cNvSpPr txBox="1"/>
        </xdr:nvSpPr>
        <xdr:spPr>
          <a:xfrm>
            <a:off x="5244545" y="2737563"/>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6" name="TextBox 445">
            <a:extLst>
              <a:ext uri="{FF2B5EF4-FFF2-40B4-BE49-F238E27FC236}">
                <a16:creationId xmlns:a16="http://schemas.microsoft.com/office/drawing/2014/main" id="{485624E7-F953-4E70-8DF6-CDFC710078F2}"/>
              </a:ext>
            </a:extLst>
          </xdr:cNvPr>
          <xdr:cNvSpPr txBox="1"/>
        </xdr:nvSpPr>
        <xdr:spPr>
          <a:xfrm>
            <a:off x="5427031" y="2549737"/>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7" name="TextBox 446">
            <a:extLst>
              <a:ext uri="{FF2B5EF4-FFF2-40B4-BE49-F238E27FC236}">
                <a16:creationId xmlns:a16="http://schemas.microsoft.com/office/drawing/2014/main" id="{2071EE37-F95D-45DD-9887-3802E1A9C8D2}"/>
              </a:ext>
            </a:extLst>
          </xdr:cNvPr>
          <xdr:cNvSpPr txBox="1"/>
        </xdr:nvSpPr>
        <xdr:spPr>
          <a:xfrm>
            <a:off x="5668494" y="2921193"/>
            <a:ext cx="350951" cy="236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8" name="TextBox 447">
            <a:extLst>
              <a:ext uri="{FF2B5EF4-FFF2-40B4-BE49-F238E27FC236}">
                <a16:creationId xmlns:a16="http://schemas.microsoft.com/office/drawing/2014/main" id="{55989A56-ADD4-444E-9528-C21504DF1146}"/>
              </a:ext>
            </a:extLst>
          </xdr:cNvPr>
          <xdr:cNvSpPr txBox="1"/>
        </xdr:nvSpPr>
        <xdr:spPr>
          <a:xfrm>
            <a:off x="5759816" y="2817292"/>
            <a:ext cx="350951" cy="219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49" name="TextBox 448">
            <a:extLst>
              <a:ext uri="{FF2B5EF4-FFF2-40B4-BE49-F238E27FC236}">
                <a16:creationId xmlns:a16="http://schemas.microsoft.com/office/drawing/2014/main" id="{AE0E578D-D242-4A2E-88D9-8AD9092B65B3}"/>
              </a:ext>
            </a:extLst>
          </xdr:cNvPr>
          <xdr:cNvSpPr txBox="1"/>
        </xdr:nvSpPr>
        <xdr:spPr>
          <a:xfrm>
            <a:off x="5748085" y="2729338"/>
            <a:ext cx="350951" cy="236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450" name="TextBox 449">
            <a:extLst>
              <a:ext uri="{FF2B5EF4-FFF2-40B4-BE49-F238E27FC236}">
                <a16:creationId xmlns:a16="http://schemas.microsoft.com/office/drawing/2014/main" id="{788ACC48-C60D-4C5C-82F7-309E416E4CAE}"/>
              </a:ext>
            </a:extLst>
          </xdr:cNvPr>
          <xdr:cNvSpPr txBox="1"/>
        </xdr:nvSpPr>
        <xdr:spPr>
          <a:xfrm>
            <a:off x="5839407" y="2733702"/>
            <a:ext cx="350951" cy="236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J10">
        <xdr:nvSpPr>
          <xdr:cNvPr id="451" name="TextBox 450">
            <a:extLst>
              <a:ext uri="{FF2B5EF4-FFF2-40B4-BE49-F238E27FC236}">
                <a16:creationId xmlns:a16="http://schemas.microsoft.com/office/drawing/2014/main" id="{ADD28C07-4CE2-4DC1-A907-D13A77C029D6}"/>
              </a:ext>
            </a:extLst>
          </xdr:cNvPr>
          <xdr:cNvSpPr txBox="1"/>
        </xdr:nvSpPr>
        <xdr:spPr>
          <a:xfrm>
            <a:off x="7676471" y="5794833"/>
            <a:ext cx="280596"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0">
        <xdr:nvSpPr>
          <xdr:cNvPr id="452" name="TextBox 451">
            <a:extLst>
              <a:ext uri="{FF2B5EF4-FFF2-40B4-BE49-F238E27FC236}">
                <a16:creationId xmlns:a16="http://schemas.microsoft.com/office/drawing/2014/main" id="{FEF2AA29-A784-48A1-B385-8F07C53FD39D}"/>
              </a:ext>
            </a:extLst>
          </xdr:cNvPr>
          <xdr:cNvSpPr txBox="1"/>
        </xdr:nvSpPr>
        <xdr:spPr>
          <a:xfrm>
            <a:off x="7686337" y="5972225"/>
            <a:ext cx="28564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0">
        <xdr:nvSpPr>
          <xdr:cNvPr id="453" name="TextBox 452">
            <a:extLst>
              <a:ext uri="{FF2B5EF4-FFF2-40B4-BE49-F238E27FC236}">
                <a16:creationId xmlns:a16="http://schemas.microsoft.com/office/drawing/2014/main" id="{5BF16A1D-78A9-4E7C-82BB-661F7985A8EA}"/>
              </a:ext>
            </a:extLst>
          </xdr:cNvPr>
          <xdr:cNvSpPr txBox="1"/>
        </xdr:nvSpPr>
        <xdr:spPr>
          <a:xfrm>
            <a:off x="7928467" y="5981847"/>
            <a:ext cx="28564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0">
        <xdr:nvSpPr>
          <xdr:cNvPr id="454" name="TextBox 453">
            <a:extLst>
              <a:ext uri="{FF2B5EF4-FFF2-40B4-BE49-F238E27FC236}">
                <a16:creationId xmlns:a16="http://schemas.microsoft.com/office/drawing/2014/main" id="{7375867D-57AA-40E4-9D6D-71BF18AE8B8C}"/>
              </a:ext>
            </a:extLst>
          </xdr:cNvPr>
          <xdr:cNvSpPr txBox="1"/>
        </xdr:nvSpPr>
        <xdr:spPr>
          <a:xfrm>
            <a:off x="7756947" y="5692936"/>
            <a:ext cx="28564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0">
        <xdr:nvSpPr>
          <xdr:cNvPr id="455" name="TextBox 454">
            <a:extLst>
              <a:ext uri="{FF2B5EF4-FFF2-40B4-BE49-F238E27FC236}">
                <a16:creationId xmlns:a16="http://schemas.microsoft.com/office/drawing/2014/main" id="{8CB51C02-09CA-4A36-8033-431D330E6EF6}"/>
              </a:ext>
            </a:extLst>
          </xdr:cNvPr>
          <xdr:cNvSpPr txBox="1"/>
        </xdr:nvSpPr>
        <xdr:spPr>
          <a:xfrm>
            <a:off x="7929165" y="5616206"/>
            <a:ext cx="28564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P30">
        <xdr:nvSpPr>
          <xdr:cNvPr id="456" name="TextBox 455">
            <a:extLst>
              <a:ext uri="{FF2B5EF4-FFF2-40B4-BE49-F238E27FC236}">
                <a16:creationId xmlns:a16="http://schemas.microsoft.com/office/drawing/2014/main" id="{DCD09541-F567-4FF2-8F5F-86DB888AD7A4}"/>
              </a:ext>
            </a:extLst>
          </xdr:cNvPr>
          <xdr:cNvSpPr txBox="1"/>
        </xdr:nvSpPr>
        <xdr:spPr>
          <a:xfrm>
            <a:off x="8101383" y="5799767"/>
            <a:ext cx="28059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10">
        <xdr:nvSpPr>
          <xdr:cNvPr id="460" name="TextBox 459">
            <a:extLst>
              <a:ext uri="{FF2B5EF4-FFF2-40B4-BE49-F238E27FC236}">
                <a16:creationId xmlns:a16="http://schemas.microsoft.com/office/drawing/2014/main" id="{8B1A0886-CB0D-4FCE-AFC8-7A90604D57FC}"/>
              </a:ext>
            </a:extLst>
          </xdr:cNvPr>
          <xdr:cNvSpPr txBox="1"/>
        </xdr:nvSpPr>
        <xdr:spPr>
          <a:xfrm>
            <a:off x="7683074" y="6159981"/>
            <a:ext cx="285646" cy="218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0">
        <xdr:nvSpPr>
          <xdr:cNvPr id="461" name="TextBox 460">
            <a:extLst>
              <a:ext uri="{FF2B5EF4-FFF2-40B4-BE49-F238E27FC236}">
                <a16:creationId xmlns:a16="http://schemas.microsoft.com/office/drawing/2014/main" id="{A0649732-EC9F-4A02-9F0E-DC72645B1811}"/>
              </a:ext>
            </a:extLst>
          </xdr:cNvPr>
          <xdr:cNvSpPr txBox="1"/>
        </xdr:nvSpPr>
        <xdr:spPr>
          <a:xfrm>
            <a:off x="7680512" y="6244854"/>
            <a:ext cx="285646"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0">
        <xdr:nvSpPr>
          <xdr:cNvPr id="462" name="TextBox 461">
            <a:extLst>
              <a:ext uri="{FF2B5EF4-FFF2-40B4-BE49-F238E27FC236}">
                <a16:creationId xmlns:a16="http://schemas.microsoft.com/office/drawing/2014/main" id="{79E6AAAF-B7D5-4461-AB46-438992DAA5B7}"/>
              </a:ext>
            </a:extLst>
          </xdr:cNvPr>
          <xdr:cNvSpPr txBox="1"/>
        </xdr:nvSpPr>
        <xdr:spPr>
          <a:xfrm>
            <a:off x="7852730" y="6074369"/>
            <a:ext cx="28564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0">
        <xdr:nvSpPr>
          <xdr:cNvPr id="463" name="TextBox 462">
            <a:extLst>
              <a:ext uri="{FF2B5EF4-FFF2-40B4-BE49-F238E27FC236}">
                <a16:creationId xmlns:a16="http://schemas.microsoft.com/office/drawing/2014/main" id="{BC71A241-1BA1-4BF0-A6DC-3BDBCD274982}"/>
              </a:ext>
            </a:extLst>
          </xdr:cNvPr>
          <xdr:cNvSpPr txBox="1"/>
        </xdr:nvSpPr>
        <xdr:spPr>
          <a:xfrm>
            <a:off x="8019122" y="5705274"/>
            <a:ext cx="280597"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0">
        <xdr:nvSpPr>
          <xdr:cNvPr id="464" name="TextBox 463">
            <a:extLst>
              <a:ext uri="{FF2B5EF4-FFF2-40B4-BE49-F238E27FC236}">
                <a16:creationId xmlns:a16="http://schemas.microsoft.com/office/drawing/2014/main" id="{848B0FA9-8390-4F6D-B49D-374BDFC44C25}"/>
              </a:ext>
            </a:extLst>
          </xdr:cNvPr>
          <xdr:cNvSpPr txBox="1"/>
        </xdr:nvSpPr>
        <xdr:spPr>
          <a:xfrm>
            <a:off x="7853428" y="5616209"/>
            <a:ext cx="28564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0">
        <xdr:nvSpPr>
          <xdr:cNvPr id="465" name="TextBox 464">
            <a:extLst>
              <a:ext uri="{FF2B5EF4-FFF2-40B4-BE49-F238E27FC236}">
                <a16:creationId xmlns:a16="http://schemas.microsoft.com/office/drawing/2014/main" id="{2B800695-F724-43ED-AD2A-C25CE5297F83}"/>
              </a:ext>
            </a:extLst>
          </xdr:cNvPr>
          <xdr:cNvSpPr txBox="1"/>
        </xdr:nvSpPr>
        <xdr:spPr>
          <a:xfrm>
            <a:off x="7846203" y="5694911"/>
            <a:ext cx="28564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6AEE0-E8C2-452E-B77C-5E42B3DFC2F1}"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I10">
        <xdr:nvSpPr>
          <xdr:cNvPr id="466" name="TextBox 465">
            <a:extLst>
              <a:ext uri="{FF2B5EF4-FFF2-40B4-BE49-F238E27FC236}">
                <a16:creationId xmlns:a16="http://schemas.microsoft.com/office/drawing/2014/main" id="{D4769656-BDC3-4429-9D7A-C8D2EE87E6DF}"/>
              </a:ext>
            </a:extLst>
          </xdr:cNvPr>
          <xdr:cNvSpPr txBox="1"/>
        </xdr:nvSpPr>
        <xdr:spPr>
          <a:xfrm>
            <a:off x="7678138" y="5884534"/>
            <a:ext cx="278477" cy="217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67" name="TextBox 466">
            <a:extLst>
              <a:ext uri="{FF2B5EF4-FFF2-40B4-BE49-F238E27FC236}">
                <a16:creationId xmlns:a16="http://schemas.microsoft.com/office/drawing/2014/main" id="{D995126C-AB99-4AD3-A2EE-B71A262F21FD}"/>
              </a:ext>
            </a:extLst>
          </xdr:cNvPr>
          <xdr:cNvSpPr txBox="1"/>
        </xdr:nvSpPr>
        <xdr:spPr>
          <a:xfrm>
            <a:off x="7767056" y="5887987"/>
            <a:ext cx="283527" cy="217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68" name="TextBox 467">
            <a:extLst>
              <a:ext uri="{FF2B5EF4-FFF2-40B4-BE49-F238E27FC236}">
                <a16:creationId xmlns:a16="http://schemas.microsoft.com/office/drawing/2014/main" id="{4A3D1EBC-019F-41F0-AA6F-AE0EAD29E8A3}"/>
              </a:ext>
            </a:extLst>
          </xdr:cNvPr>
          <xdr:cNvSpPr txBox="1"/>
        </xdr:nvSpPr>
        <xdr:spPr>
          <a:xfrm>
            <a:off x="7846761" y="5804663"/>
            <a:ext cx="283527" cy="217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69" name="TextBox 468">
            <a:extLst>
              <a:ext uri="{FF2B5EF4-FFF2-40B4-BE49-F238E27FC236}">
                <a16:creationId xmlns:a16="http://schemas.microsoft.com/office/drawing/2014/main" id="{F037D798-53C4-496A-A94A-F658E02C8A79}"/>
              </a:ext>
            </a:extLst>
          </xdr:cNvPr>
          <xdr:cNvSpPr txBox="1"/>
        </xdr:nvSpPr>
        <xdr:spPr>
          <a:xfrm>
            <a:off x="8026513" y="5889046"/>
            <a:ext cx="279080" cy="217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70" name="TextBox 469">
            <a:extLst>
              <a:ext uri="{FF2B5EF4-FFF2-40B4-BE49-F238E27FC236}">
                <a16:creationId xmlns:a16="http://schemas.microsoft.com/office/drawing/2014/main" id="{8D5156E4-5DF7-4927-B2FF-2193FEBBF7EB}"/>
              </a:ext>
            </a:extLst>
          </xdr:cNvPr>
          <xdr:cNvSpPr txBox="1"/>
        </xdr:nvSpPr>
        <xdr:spPr>
          <a:xfrm>
            <a:off x="7943641" y="5796896"/>
            <a:ext cx="283527" cy="217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71" name="TextBox 470">
            <a:extLst>
              <a:ext uri="{FF2B5EF4-FFF2-40B4-BE49-F238E27FC236}">
                <a16:creationId xmlns:a16="http://schemas.microsoft.com/office/drawing/2014/main" id="{0A3C2674-C5D8-4B5D-B429-53FB74F40FD4}"/>
              </a:ext>
            </a:extLst>
          </xdr:cNvPr>
          <xdr:cNvSpPr txBox="1"/>
        </xdr:nvSpPr>
        <xdr:spPr>
          <a:xfrm>
            <a:off x="7927466" y="5702980"/>
            <a:ext cx="283527" cy="217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72" name="TextBox 471">
            <a:extLst>
              <a:ext uri="{FF2B5EF4-FFF2-40B4-BE49-F238E27FC236}">
                <a16:creationId xmlns:a16="http://schemas.microsoft.com/office/drawing/2014/main" id="{1AF8EED3-A8D8-4708-92E2-D57F97DC71D6}"/>
              </a:ext>
            </a:extLst>
          </xdr:cNvPr>
          <xdr:cNvSpPr txBox="1"/>
        </xdr:nvSpPr>
        <xdr:spPr>
          <a:xfrm>
            <a:off x="7848762" y="5886221"/>
            <a:ext cx="283527" cy="217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74" name="TextBox 473">
            <a:extLst>
              <a:ext uri="{FF2B5EF4-FFF2-40B4-BE49-F238E27FC236}">
                <a16:creationId xmlns:a16="http://schemas.microsoft.com/office/drawing/2014/main" id="{AC960932-FD2A-4B7F-A692-E8C5072F217A}"/>
              </a:ext>
            </a:extLst>
          </xdr:cNvPr>
          <xdr:cNvSpPr txBox="1"/>
        </xdr:nvSpPr>
        <xdr:spPr>
          <a:xfrm>
            <a:off x="8026267" y="5804721"/>
            <a:ext cx="279080" cy="21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75" name="TextBox 474">
            <a:extLst>
              <a:ext uri="{FF2B5EF4-FFF2-40B4-BE49-F238E27FC236}">
                <a16:creationId xmlns:a16="http://schemas.microsoft.com/office/drawing/2014/main" id="{36FCA9B9-58D7-4347-A847-F0627CAFFF54}"/>
              </a:ext>
            </a:extLst>
          </xdr:cNvPr>
          <xdr:cNvSpPr txBox="1"/>
        </xdr:nvSpPr>
        <xdr:spPr>
          <a:xfrm>
            <a:off x="7768311" y="5796425"/>
            <a:ext cx="283527" cy="21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76" name="TextBox 475">
            <a:extLst>
              <a:ext uri="{FF2B5EF4-FFF2-40B4-BE49-F238E27FC236}">
                <a16:creationId xmlns:a16="http://schemas.microsoft.com/office/drawing/2014/main" id="{894AEDD9-9F28-4C21-8DF0-2CA0AFC6710B}"/>
              </a:ext>
            </a:extLst>
          </xdr:cNvPr>
          <xdr:cNvSpPr txBox="1"/>
        </xdr:nvSpPr>
        <xdr:spPr>
          <a:xfrm>
            <a:off x="7843848" y="5988494"/>
            <a:ext cx="283527" cy="21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77" name="TextBox 476">
            <a:extLst>
              <a:ext uri="{FF2B5EF4-FFF2-40B4-BE49-F238E27FC236}">
                <a16:creationId xmlns:a16="http://schemas.microsoft.com/office/drawing/2014/main" id="{18F2B637-D343-465B-9495-77B1CFB96BA8}"/>
              </a:ext>
            </a:extLst>
          </xdr:cNvPr>
          <xdr:cNvSpPr txBox="1"/>
        </xdr:nvSpPr>
        <xdr:spPr>
          <a:xfrm>
            <a:off x="8098636" y="5716280"/>
            <a:ext cx="279080" cy="21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78" name="TextBox 477">
            <a:extLst>
              <a:ext uri="{FF2B5EF4-FFF2-40B4-BE49-F238E27FC236}">
                <a16:creationId xmlns:a16="http://schemas.microsoft.com/office/drawing/2014/main" id="{A39B936D-94C0-46DD-9DDB-EE5C68060216}"/>
              </a:ext>
            </a:extLst>
          </xdr:cNvPr>
          <xdr:cNvSpPr txBox="1"/>
        </xdr:nvSpPr>
        <xdr:spPr>
          <a:xfrm>
            <a:off x="7765644" y="5985140"/>
            <a:ext cx="283527" cy="21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79" name="TextBox 478">
            <a:extLst>
              <a:ext uri="{FF2B5EF4-FFF2-40B4-BE49-F238E27FC236}">
                <a16:creationId xmlns:a16="http://schemas.microsoft.com/office/drawing/2014/main" id="{DD43F0C4-12CC-4C4C-A1A1-F9C20B9C48CA}"/>
              </a:ext>
            </a:extLst>
          </xdr:cNvPr>
          <xdr:cNvSpPr txBox="1"/>
        </xdr:nvSpPr>
        <xdr:spPr>
          <a:xfrm>
            <a:off x="7774482" y="6065109"/>
            <a:ext cx="283527" cy="21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0">
        <xdr:nvSpPr>
          <xdr:cNvPr id="480" name="TextBox 479">
            <a:extLst>
              <a:ext uri="{FF2B5EF4-FFF2-40B4-BE49-F238E27FC236}">
                <a16:creationId xmlns:a16="http://schemas.microsoft.com/office/drawing/2014/main" id="{BDADAFE6-23E7-416E-8E50-3769F5B601CF}"/>
              </a:ext>
            </a:extLst>
          </xdr:cNvPr>
          <xdr:cNvSpPr txBox="1"/>
        </xdr:nvSpPr>
        <xdr:spPr>
          <a:xfrm>
            <a:off x="8020931" y="5625188"/>
            <a:ext cx="279080" cy="21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B6BE61-8A79-41A0-85E9-AD9297EB089F}"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H7">
        <xdr:nvSpPr>
          <xdr:cNvPr id="481" name="TextBox 480">
            <a:extLst>
              <a:ext uri="{FF2B5EF4-FFF2-40B4-BE49-F238E27FC236}">
                <a16:creationId xmlns:a16="http://schemas.microsoft.com/office/drawing/2014/main" id="{A090BA14-DC52-43D3-B89A-0ADD84FBDF93}"/>
              </a:ext>
            </a:extLst>
          </xdr:cNvPr>
          <xdr:cNvSpPr txBox="1"/>
        </xdr:nvSpPr>
        <xdr:spPr>
          <a:xfrm>
            <a:off x="6001606" y="3724303"/>
            <a:ext cx="283063"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G7">
        <xdr:nvSpPr>
          <xdr:cNvPr id="482" name="TextBox 481">
            <a:extLst>
              <a:ext uri="{FF2B5EF4-FFF2-40B4-BE49-F238E27FC236}">
                <a16:creationId xmlns:a16="http://schemas.microsoft.com/office/drawing/2014/main" id="{68C492F2-AAD5-43C1-B064-36CCF0CA76E7}"/>
              </a:ext>
            </a:extLst>
          </xdr:cNvPr>
          <xdr:cNvSpPr txBox="1"/>
        </xdr:nvSpPr>
        <xdr:spPr>
          <a:xfrm>
            <a:off x="5926279" y="3623242"/>
            <a:ext cx="287091"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83" name="TextBox 482">
            <a:extLst>
              <a:ext uri="{FF2B5EF4-FFF2-40B4-BE49-F238E27FC236}">
                <a16:creationId xmlns:a16="http://schemas.microsoft.com/office/drawing/2014/main" id="{FE139B8F-2F57-4F02-A3C5-B489B46E627D}"/>
              </a:ext>
            </a:extLst>
          </xdr:cNvPr>
          <xdr:cNvSpPr txBox="1"/>
        </xdr:nvSpPr>
        <xdr:spPr>
          <a:xfrm>
            <a:off x="5922291" y="3730010"/>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84" name="TextBox 483">
            <a:extLst>
              <a:ext uri="{FF2B5EF4-FFF2-40B4-BE49-F238E27FC236}">
                <a16:creationId xmlns:a16="http://schemas.microsoft.com/office/drawing/2014/main" id="{CD14B188-0602-4364-B426-3F55D3CC5F5E}"/>
              </a:ext>
            </a:extLst>
          </xdr:cNvPr>
          <xdr:cNvSpPr txBox="1"/>
        </xdr:nvSpPr>
        <xdr:spPr>
          <a:xfrm>
            <a:off x="6599367" y="3539421"/>
            <a:ext cx="28662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85" name="TextBox 484">
            <a:extLst>
              <a:ext uri="{FF2B5EF4-FFF2-40B4-BE49-F238E27FC236}">
                <a16:creationId xmlns:a16="http://schemas.microsoft.com/office/drawing/2014/main" id="{A677D28D-923A-4847-8AEB-8AD6EB3FD92F}"/>
              </a:ext>
            </a:extLst>
          </xdr:cNvPr>
          <xdr:cNvSpPr txBox="1"/>
        </xdr:nvSpPr>
        <xdr:spPr>
          <a:xfrm>
            <a:off x="6182609" y="3455680"/>
            <a:ext cx="279463" cy="191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86" name="TextBox 485">
            <a:extLst>
              <a:ext uri="{FF2B5EF4-FFF2-40B4-BE49-F238E27FC236}">
                <a16:creationId xmlns:a16="http://schemas.microsoft.com/office/drawing/2014/main" id="{F64C7520-8BC4-402F-AA73-DE3A7AAD10F0}"/>
              </a:ext>
            </a:extLst>
          </xdr:cNvPr>
          <xdr:cNvSpPr txBox="1"/>
        </xdr:nvSpPr>
        <xdr:spPr>
          <a:xfrm>
            <a:off x="6349598" y="3536016"/>
            <a:ext cx="27946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87" name="TextBox 486">
            <a:extLst>
              <a:ext uri="{FF2B5EF4-FFF2-40B4-BE49-F238E27FC236}">
                <a16:creationId xmlns:a16="http://schemas.microsoft.com/office/drawing/2014/main" id="{A5D96A35-6995-406A-B7E6-EC82FC67CCAB}"/>
              </a:ext>
            </a:extLst>
          </xdr:cNvPr>
          <xdr:cNvSpPr txBox="1"/>
        </xdr:nvSpPr>
        <xdr:spPr>
          <a:xfrm>
            <a:off x="6511853" y="3532195"/>
            <a:ext cx="28662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88" name="TextBox 487">
            <a:extLst>
              <a:ext uri="{FF2B5EF4-FFF2-40B4-BE49-F238E27FC236}">
                <a16:creationId xmlns:a16="http://schemas.microsoft.com/office/drawing/2014/main" id="{A38B7873-84AD-4B51-A492-60F623F93637}"/>
              </a:ext>
            </a:extLst>
          </xdr:cNvPr>
          <xdr:cNvSpPr txBox="1"/>
        </xdr:nvSpPr>
        <xdr:spPr>
          <a:xfrm>
            <a:off x="6003932" y="3529161"/>
            <a:ext cx="28662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89" name="TextBox 488">
            <a:extLst>
              <a:ext uri="{FF2B5EF4-FFF2-40B4-BE49-F238E27FC236}">
                <a16:creationId xmlns:a16="http://schemas.microsoft.com/office/drawing/2014/main" id="{8ED0B8AF-DF14-4673-B2F6-567C35FEF331}"/>
              </a:ext>
            </a:extLst>
          </xdr:cNvPr>
          <xdr:cNvSpPr txBox="1"/>
        </xdr:nvSpPr>
        <xdr:spPr>
          <a:xfrm>
            <a:off x="6079869" y="3537503"/>
            <a:ext cx="28662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90" name="TextBox 489">
            <a:extLst>
              <a:ext uri="{FF2B5EF4-FFF2-40B4-BE49-F238E27FC236}">
                <a16:creationId xmlns:a16="http://schemas.microsoft.com/office/drawing/2014/main" id="{2B346726-F2BE-4EFE-B1FA-C52B4B98A5C8}"/>
              </a:ext>
            </a:extLst>
          </xdr:cNvPr>
          <xdr:cNvSpPr txBox="1"/>
        </xdr:nvSpPr>
        <xdr:spPr>
          <a:xfrm>
            <a:off x="6259683" y="3803715"/>
            <a:ext cx="27946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93" name="TextBox 492">
            <a:extLst>
              <a:ext uri="{FF2B5EF4-FFF2-40B4-BE49-F238E27FC236}">
                <a16:creationId xmlns:a16="http://schemas.microsoft.com/office/drawing/2014/main" id="{5538E930-A0E3-4FB0-BB94-C2FCD5F4F1B7}"/>
              </a:ext>
            </a:extLst>
          </xdr:cNvPr>
          <xdr:cNvSpPr txBox="1"/>
        </xdr:nvSpPr>
        <xdr:spPr>
          <a:xfrm>
            <a:off x="6432332" y="3724837"/>
            <a:ext cx="27946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94" name="TextBox 493">
            <a:extLst>
              <a:ext uri="{FF2B5EF4-FFF2-40B4-BE49-F238E27FC236}">
                <a16:creationId xmlns:a16="http://schemas.microsoft.com/office/drawing/2014/main" id="{77057965-7A66-45A7-A734-3D8F3BFC43FE}"/>
              </a:ext>
            </a:extLst>
          </xdr:cNvPr>
          <xdr:cNvSpPr txBox="1"/>
        </xdr:nvSpPr>
        <xdr:spPr>
          <a:xfrm>
            <a:off x="6005480" y="3805633"/>
            <a:ext cx="28662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95" name="TextBox 494">
            <a:extLst>
              <a:ext uri="{FF2B5EF4-FFF2-40B4-BE49-F238E27FC236}">
                <a16:creationId xmlns:a16="http://schemas.microsoft.com/office/drawing/2014/main" id="{3B5068ED-BFAF-4B27-A884-3EA62EF7D87A}"/>
              </a:ext>
            </a:extLst>
          </xdr:cNvPr>
          <xdr:cNvSpPr txBox="1"/>
        </xdr:nvSpPr>
        <xdr:spPr>
          <a:xfrm>
            <a:off x="6504087" y="3628158"/>
            <a:ext cx="286626"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G7">
        <xdr:nvSpPr>
          <xdr:cNvPr id="496" name="TextBox 495">
            <a:extLst>
              <a:ext uri="{FF2B5EF4-FFF2-40B4-BE49-F238E27FC236}">
                <a16:creationId xmlns:a16="http://schemas.microsoft.com/office/drawing/2014/main" id="{B0B6ACB4-3EAB-42BE-BDD1-9818207607A3}"/>
              </a:ext>
            </a:extLst>
          </xdr:cNvPr>
          <xdr:cNvSpPr txBox="1"/>
        </xdr:nvSpPr>
        <xdr:spPr>
          <a:xfrm>
            <a:off x="6171683" y="3549280"/>
            <a:ext cx="279463" cy="2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A0E5F3-4B12-4938-B505-A78D664B1689}" type="TxLink">
              <a:rPr lang="en-US" sz="1100" b="0" i="0" u="none" strike="noStrike" baseline="0">
                <a:solidFill>
                  <a:srgbClr val="C2408D"/>
                </a:solidFill>
                <a:latin typeface="Calibri"/>
                <a:cs typeface="Calibri"/>
              </a:rPr>
              <a:pPr/>
              <a:t> </a:t>
            </a:fld>
            <a:endParaRPr lang="en-US" sz="1100" b="0" i="0" u="none" strike="noStrike" baseline="0">
              <a:solidFill>
                <a:srgbClr val="C2408D"/>
              </a:solidFill>
              <a:latin typeface="Calibri"/>
              <a:cs typeface="Calibri"/>
            </a:endParaRPr>
          </a:p>
        </xdr:txBody>
      </xdr:sp>
      <xdr:sp macro="" textlink="'Pivot Tables (2)'!H7">
        <xdr:nvSpPr>
          <xdr:cNvPr id="497" name="TextBox 496">
            <a:extLst>
              <a:ext uri="{FF2B5EF4-FFF2-40B4-BE49-F238E27FC236}">
                <a16:creationId xmlns:a16="http://schemas.microsoft.com/office/drawing/2014/main" id="{2646CA82-2EAB-486F-85E0-8F14859223C0}"/>
              </a:ext>
            </a:extLst>
          </xdr:cNvPr>
          <xdr:cNvSpPr txBox="1"/>
        </xdr:nvSpPr>
        <xdr:spPr>
          <a:xfrm>
            <a:off x="6345610" y="3438963"/>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500" name="TextBox 499">
            <a:extLst>
              <a:ext uri="{FF2B5EF4-FFF2-40B4-BE49-F238E27FC236}">
                <a16:creationId xmlns:a16="http://schemas.microsoft.com/office/drawing/2014/main" id="{FDC9BCCB-0F5F-42E0-841B-EA5582CFF46D}"/>
              </a:ext>
            </a:extLst>
          </xdr:cNvPr>
          <xdr:cNvSpPr txBox="1"/>
        </xdr:nvSpPr>
        <xdr:spPr>
          <a:xfrm>
            <a:off x="6084845" y="3803771"/>
            <a:ext cx="283063"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501" name="TextBox 500">
            <a:extLst>
              <a:ext uri="{FF2B5EF4-FFF2-40B4-BE49-F238E27FC236}">
                <a16:creationId xmlns:a16="http://schemas.microsoft.com/office/drawing/2014/main" id="{89F9CC34-C5F5-493F-8A75-773C4E1ADF61}"/>
              </a:ext>
            </a:extLst>
          </xdr:cNvPr>
          <xdr:cNvSpPr txBox="1"/>
        </xdr:nvSpPr>
        <xdr:spPr>
          <a:xfrm>
            <a:off x="6171528" y="3705932"/>
            <a:ext cx="283063"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502" name="TextBox 501">
            <a:extLst>
              <a:ext uri="{FF2B5EF4-FFF2-40B4-BE49-F238E27FC236}">
                <a16:creationId xmlns:a16="http://schemas.microsoft.com/office/drawing/2014/main" id="{B54D6253-67B8-4696-94BF-F5B0E5E5E185}"/>
              </a:ext>
            </a:extLst>
          </xdr:cNvPr>
          <xdr:cNvSpPr txBox="1"/>
        </xdr:nvSpPr>
        <xdr:spPr>
          <a:xfrm>
            <a:off x="6346328" y="3629332"/>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24" name="TextBox 23">
            <a:extLst>
              <a:ext uri="{FF2B5EF4-FFF2-40B4-BE49-F238E27FC236}">
                <a16:creationId xmlns:a16="http://schemas.microsoft.com/office/drawing/2014/main" id="{8708C2BC-C645-4F79-9B94-EB238B99DF7E}"/>
              </a:ext>
            </a:extLst>
          </xdr:cNvPr>
          <xdr:cNvSpPr txBox="1"/>
        </xdr:nvSpPr>
        <xdr:spPr>
          <a:xfrm>
            <a:off x="6339162" y="3724134"/>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28" name="TextBox 27">
            <a:extLst>
              <a:ext uri="{FF2B5EF4-FFF2-40B4-BE49-F238E27FC236}">
                <a16:creationId xmlns:a16="http://schemas.microsoft.com/office/drawing/2014/main" id="{A0208A30-D532-48CE-B511-33857D8C94A9}"/>
              </a:ext>
            </a:extLst>
          </xdr:cNvPr>
          <xdr:cNvSpPr txBox="1"/>
        </xdr:nvSpPr>
        <xdr:spPr>
          <a:xfrm>
            <a:off x="6418682" y="3804529"/>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37" name="TextBox 36">
            <a:extLst>
              <a:ext uri="{FF2B5EF4-FFF2-40B4-BE49-F238E27FC236}">
                <a16:creationId xmlns:a16="http://schemas.microsoft.com/office/drawing/2014/main" id="{6F1F8A29-9028-4383-8C21-B48488D81F77}"/>
              </a:ext>
            </a:extLst>
          </xdr:cNvPr>
          <xdr:cNvSpPr txBox="1"/>
        </xdr:nvSpPr>
        <xdr:spPr>
          <a:xfrm>
            <a:off x="6419399" y="3623263"/>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38" name="TextBox 37">
            <a:extLst>
              <a:ext uri="{FF2B5EF4-FFF2-40B4-BE49-F238E27FC236}">
                <a16:creationId xmlns:a16="http://schemas.microsoft.com/office/drawing/2014/main" id="{0943D731-8979-4FFD-9465-06A8247B2336}"/>
              </a:ext>
            </a:extLst>
          </xdr:cNvPr>
          <xdr:cNvSpPr txBox="1"/>
        </xdr:nvSpPr>
        <xdr:spPr>
          <a:xfrm>
            <a:off x="6251764" y="3544386"/>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39" name="TextBox 38">
            <a:extLst>
              <a:ext uri="{FF2B5EF4-FFF2-40B4-BE49-F238E27FC236}">
                <a16:creationId xmlns:a16="http://schemas.microsoft.com/office/drawing/2014/main" id="{63CF42C1-E369-46B3-B6AF-794D6D457C65}"/>
              </a:ext>
            </a:extLst>
          </xdr:cNvPr>
          <xdr:cNvSpPr txBox="1"/>
        </xdr:nvSpPr>
        <xdr:spPr>
          <a:xfrm>
            <a:off x="6427996" y="3533769"/>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45" name="TextBox 44">
            <a:extLst>
              <a:ext uri="{FF2B5EF4-FFF2-40B4-BE49-F238E27FC236}">
                <a16:creationId xmlns:a16="http://schemas.microsoft.com/office/drawing/2014/main" id="{B116D796-19A3-47DE-B7DE-38618A57D666}"/>
              </a:ext>
            </a:extLst>
          </xdr:cNvPr>
          <xdr:cNvSpPr txBox="1"/>
        </xdr:nvSpPr>
        <xdr:spPr>
          <a:xfrm>
            <a:off x="6174394" y="3629332"/>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46" name="TextBox 45">
            <a:extLst>
              <a:ext uri="{FF2B5EF4-FFF2-40B4-BE49-F238E27FC236}">
                <a16:creationId xmlns:a16="http://schemas.microsoft.com/office/drawing/2014/main" id="{08F8E73F-8569-42EE-9D4F-E6A7407E3192}"/>
              </a:ext>
            </a:extLst>
          </xdr:cNvPr>
          <xdr:cNvSpPr txBox="1"/>
        </xdr:nvSpPr>
        <xdr:spPr>
          <a:xfrm>
            <a:off x="6583452" y="3633882"/>
            <a:ext cx="283063"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47" name="TextBox 46">
            <a:extLst>
              <a:ext uri="{FF2B5EF4-FFF2-40B4-BE49-F238E27FC236}">
                <a16:creationId xmlns:a16="http://schemas.microsoft.com/office/drawing/2014/main" id="{0AE8B508-FF08-401F-85C7-635A46362C97}"/>
              </a:ext>
            </a:extLst>
          </xdr:cNvPr>
          <xdr:cNvSpPr txBox="1"/>
        </xdr:nvSpPr>
        <xdr:spPr>
          <a:xfrm>
            <a:off x="6261792" y="3623264"/>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48" name="TextBox 47">
            <a:extLst>
              <a:ext uri="{FF2B5EF4-FFF2-40B4-BE49-F238E27FC236}">
                <a16:creationId xmlns:a16="http://schemas.microsoft.com/office/drawing/2014/main" id="{51FC183E-4307-40C3-902F-3078330450CD}"/>
              </a:ext>
            </a:extLst>
          </xdr:cNvPr>
          <xdr:cNvSpPr txBox="1"/>
        </xdr:nvSpPr>
        <xdr:spPr>
          <a:xfrm>
            <a:off x="6258926" y="3718827"/>
            <a:ext cx="27589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49" name="TextBox 48">
            <a:extLst>
              <a:ext uri="{FF2B5EF4-FFF2-40B4-BE49-F238E27FC236}">
                <a16:creationId xmlns:a16="http://schemas.microsoft.com/office/drawing/2014/main" id="{97808443-497E-4273-B424-516F2F5D3E2B}"/>
              </a:ext>
            </a:extLst>
          </xdr:cNvPr>
          <xdr:cNvSpPr txBox="1"/>
        </xdr:nvSpPr>
        <xdr:spPr>
          <a:xfrm>
            <a:off x="6084844" y="3625538"/>
            <a:ext cx="283063"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H7">
        <xdr:nvSpPr>
          <xdr:cNvPr id="50" name="TextBox 49">
            <a:extLst>
              <a:ext uri="{FF2B5EF4-FFF2-40B4-BE49-F238E27FC236}">
                <a16:creationId xmlns:a16="http://schemas.microsoft.com/office/drawing/2014/main" id="{33B02E82-664A-4EB9-AC17-7B412EB684B6}"/>
              </a:ext>
            </a:extLst>
          </xdr:cNvPr>
          <xdr:cNvSpPr txBox="1"/>
        </xdr:nvSpPr>
        <xdr:spPr>
          <a:xfrm>
            <a:off x="6084844" y="3720343"/>
            <a:ext cx="283063"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F30BFE-CFFF-4EA4-A274-F126C179EDD7}" type="TxLink">
              <a:rPr lang="en-US" sz="1100" b="0" i="0" u="none" strike="noStrike" baseline="0">
                <a:solidFill>
                  <a:srgbClr val="5A097C"/>
                </a:solidFill>
                <a:latin typeface="Calibri"/>
                <a:cs typeface="Calibri"/>
              </a:rPr>
              <a:pPr/>
              <a:t> </a:t>
            </a:fld>
            <a:endParaRPr lang="en-US" sz="1100" b="0" i="0" u="none" strike="noStrike" baseline="0">
              <a:solidFill>
                <a:srgbClr val="5A097C"/>
              </a:solidFill>
              <a:latin typeface="Calibri"/>
              <a:cs typeface="Calibri"/>
            </a:endParaRPr>
          </a:p>
        </xdr:txBody>
      </xdr:sp>
      <xdr:sp macro="" textlink="'Pivot Tables (2)'!I11">
        <xdr:nvSpPr>
          <xdr:cNvPr id="51" name="TextBox 50">
            <a:extLst>
              <a:ext uri="{FF2B5EF4-FFF2-40B4-BE49-F238E27FC236}">
                <a16:creationId xmlns:a16="http://schemas.microsoft.com/office/drawing/2014/main" id="{079467C4-2297-4F2D-A5EE-E37BD43E06AC}"/>
              </a:ext>
            </a:extLst>
          </xdr:cNvPr>
          <xdr:cNvSpPr txBox="1"/>
        </xdr:nvSpPr>
        <xdr:spPr>
          <a:xfrm>
            <a:off x="5675693" y="2547018"/>
            <a:ext cx="28127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52" name="TextBox 51">
            <a:extLst>
              <a:ext uri="{FF2B5EF4-FFF2-40B4-BE49-F238E27FC236}">
                <a16:creationId xmlns:a16="http://schemas.microsoft.com/office/drawing/2014/main" id="{5FCF358B-485C-4732-B5D3-A118F37EA7F4}"/>
              </a:ext>
            </a:extLst>
          </xdr:cNvPr>
          <xdr:cNvSpPr txBox="1"/>
        </xdr:nvSpPr>
        <xdr:spPr>
          <a:xfrm>
            <a:off x="5679562" y="2456916"/>
            <a:ext cx="281279"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53" name="TextBox 52">
            <a:extLst>
              <a:ext uri="{FF2B5EF4-FFF2-40B4-BE49-F238E27FC236}">
                <a16:creationId xmlns:a16="http://schemas.microsoft.com/office/drawing/2014/main" id="{37160096-23F3-4A24-B24F-88491A765654}"/>
              </a:ext>
            </a:extLst>
          </xdr:cNvPr>
          <xdr:cNvSpPr txBox="1"/>
        </xdr:nvSpPr>
        <xdr:spPr>
          <a:xfrm>
            <a:off x="5843328" y="2456916"/>
            <a:ext cx="28772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54" name="TextBox 53">
            <a:extLst>
              <a:ext uri="{FF2B5EF4-FFF2-40B4-BE49-F238E27FC236}">
                <a16:creationId xmlns:a16="http://schemas.microsoft.com/office/drawing/2014/main" id="{CE4FB905-17B1-4C9E-918E-58C7108F90DB}"/>
              </a:ext>
            </a:extLst>
          </xdr:cNvPr>
          <xdr:cNvSpPr txBox="1"/>
        </xdr:nvSpPr>
        <xdr:spPr>
          <a:xfrm>
            <a:off x="5916830" y="2637121"/>
            <a:ext cx="28772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11">
        <xdr:nvSpPr>
          <xdr:cNvPr id="55" name="TextBox 54">
            <a:extLst>
              <a:ext uri="{FF2B5EF4-FFF2-40B4-BE49-F238E27FC236}">
                <a16:creationId xmlns:a16="http://schemas.microsoft.com/office/drawing/2014/main" id="{847BDDEF-72FE-42B4-870A-2BA06F82CA73}"/>
              </a:ext>
            </a:extLst>
          </xdr:cNvPr>
          <xdr:cNvSpPr txBox="1"/>
        </xdr:nvSpPr>
        <xdr:spPr>
          <a:xfrm>
            <a:off x="5916830" y="2456916"/>
            <a:ext cx="287726"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600860-6939-4334-82AC-DB99367F0AEC}"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J11">
        <xdr:nvSpPr>
          <xdr:cNvPr id="57" name="TextBox 56">
            <a:extLst>
              <a:ext uri="{FF2B5EF4-FFF2-40B4-BE49-F238E27FC236}">
                <a16:creationId xmlns:a16="http://schemas.microsoft.com/office/drawing/2014/main" id="{CC3C0662-94D3-4229-B49E-0E77CBCB2767}"/>
              </a:ext>
            </a:extLst>
          </xdr:cNvPr>
          <xdr:cNvSpPr txBox="1"/>
        </xdr:nvSpPr>
        <xdr:spPr>
          <a:xfrm>
            <a:off x="5770789" y="2551138"/>
            <a:ext cx="27856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58" name="TextBox 57">
            <a:extLst>
              <a:ext uri="{FF2B5EF4-FFF2-40B4-BE49-F238E27FC236}">
                <a16:creationId xmlns:a16="http://schemas.microsoft.com/office/drawing/2014/main" id="{69E2F6ED-6DD3-4778-881E-869BFDE6D96C}"/>
              </a:ext>
            </a:extLst>
          </xdr:cNvPr>
          <xdr:cNvSpPr txBox="1"/>
        </xdr:nvSpPr>
        <xdr:spPr>
          <a:xfrm>
            <a:off x="5919082" y="2714961"/>
            <a:ext cx="28501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63" name="TextBox 62">
            <a:extLst>
              <a:ext uri="{FF2B5EF4-FFF2-40B4-BE49-F238E27FC236}">
                <a16:creationId xmlns:a16="http://schemas.microsoft.com/office/drawing/2014/main" id="{A5090D95-354B-4433-A6C5-C7772C83253A}"/>
              </a:ext>
            </a:extLst>
          </xdr:cNvPr>
          <xdr:cNvSpPr txBox="1"/>
        </xdr:nvSpPr>
        <xdr:spPr>
          <a:xfrm>
            <a:off x="5499994" y="2563424"/>
            <a:ext cx="28501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57" name="TextBox 456">
            <a:extLst>
              <a:ext uri="{FF2B5EF4-FFF2-40B4-BE49-F238E27FC236}">
                <a16:creationId xmlns:a16="http://schemas.microsoft.com/office/drawing/2014/main" id="{BDB3C295-2FAF-41F6-B8F6-9269348DD0F1}"/>
              </a:ext>
            </a:extLst>
          </xdr:cNvPr>
          <xdr:cNvSpPr txBox="1"/>
        </xdr:nvSpPr>
        <xdr:spPr>
          <a:xfrm>
            <a:off x="5919082" y="2547042"/>
            <a:ext cx="28501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58" name="TextBox 457">
            <a:extLst>
              <a:ext uri="{FF2B5EF4-FFF2-40B4-BE49-F238E27FC236}">
                <a16:creationId xmlns:a16="http://schemas.microsoft.com/office/drawing/2014/main" id="{AF534244-DC1F-4714-97C8-9057920E5DD9}"/>
              </a:ext>
            </a:extLst>
          </xdr:cNvPr>
          <xdr:cNvSpPr txBox="1"/>
        </xdr:nvSpPr>
        <xdr:spPr>
          <a:xfrm>
            <a:off x="6004189" y="2743630"/>
            <a:ext cx="28501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11">
        <xdr:nvSpPr>
          <xdr:cNvPr id="459" name="TextBox 458">
            <a:extLst>
              <a:ext uri="{FF2B5EF4-FFF2-40B4-BE49-F238E27FC236}">
                <a16:creationId xmlns:a16="http://schemas.microsoft.com/office/drawing/2014/main" id="{566EA767-A502-4741-9E70-A4D6799AB991}"/>
              </a:ext>
            </a:extLst>
          </xdr:cNvPr>
          <xdr:cNvSpPr txBox="1"/>
        </xdr:nvSpPr>
        <xdr:spPr>
          <a:xfrm>
            <a:off x="6089296" y="2547042"/>
            <a:ext cx="28501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B21D04-DB60-4AAA-88DD-C8138888BFE9}"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473" name="TextBox 472">
            <a:extLst>
              <a:ext uri="{FF2B5EF4-FFF2-40B4-BE49-F238E27FC236}">
                <a16:creationId xmlns:a16="http://schemas.microsoft.com/office/drawing/2014/main" id="{C63C90F3-9FC3-4C61-AB14-06A70072B432}"/>
              </a:ext>
            </a:extLst>
          </xdr:cNvPr>
          <xdr:cNvSpPr txBox="1"/>
        </xdr:nvSpPr>
        <xdr:spPr>
          <a:xfrm>
            <a:off x="6171580" y="3806903"/>
            <a:ext cx="28388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491" name="TextBox 490">
            <a:extLst>
              <a:ext uri="{FF2B5EF4-FFF2-40B4-BE49-F238E27FC236}">
                <a16:creationId xmlns:a16="http://schemas.microsoft.com/office/drawing/2014/main" id="{4233FD67-8FEF-4D67-B29E-029A8A767C45}"/>
              </a:ext>
            </a:extLst>
          </xdr:cNvPr>
          <xdr:cNvSpPr txBox="1"/>
        </xdr:nvSpPr>
        <xdr:spPr>
          <a:xfrm>
            <a:off x="6343437" y="3803097"/>
            <a:ext cx="27589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492" name="TextBox 491">
            <a:extLst>
              <a:ext uri="{FF2B5EF4-FFF2-40B4-BE49-F238E27FC236}">
                <a16:creationId xmlns:a16="http://schemas.microsoft.com/office/drawing/2014/main" id="{757529C7-9652-4FBA-90DC-FC47257D2DC4}"/>
              </a:ext>
            </a:extLst>
          </xdr:cNvPr>
          <xdr:cNvSpPr txBox="1"/>
        </xdr:nvSpPr>
        <xdr:spPr>
          <a:xfrm>
            <a:off x="6433987" y="3808353"/>
            <a:ext cx="27589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498" name="TextBox 497">
            <a:extLst>
              <a:ext uri="{FF2B5EF4-FFF2-40B4-BE49-F238E27FC236}">
                <a16:creationId xmlns:a16="http://schemas.microsoft.com/office/drawing/2014/main" id="{CCE60F55-E0EF-42D1-9D23-12F33500EB84}"/>
              </a:ext>
            </a:extLst>
          </xdr:cNvPr>
          <xdr:cNvSpPr txBox="1"/>
        </xdr:nvSpPr>
        <xdr:spPr>
          <a:xfrm>
            <a:off x="6499432" y="3718468"/>
            <a:ext cx="28388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499" name="TextBox 498">
            <a:extLst>
              <a:ext uri="{FF2B5EF4-FFF2-40B4-BE49-F238E27FC236}">
                <a16:creationId xmlns:a16="http://schemas.microsoft.com/office/drawing/2014/main" id="{F72D626D-38CC-462F-B0C2-D8223360BB35}"/>
              </a:ext>
            </a:extLst>
          </xdr:cNvPr>
          <xdr:cNvSpPr txBox="1"/>
        </xdr:nvSpPr>
        <xdr:spPr>
          <a:xfrm>
            <a:off x="6093011" y="3723724"/>
            <a:ext cx="28388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P27">
        <xdr:nvSpPr>
          <xdr:cNvPr id="503" name="TextBox 502">
            <a:extLst>
              <a:ext uri="{FF2B5EF4-FFF2-40B4-BE49-F238E27FC236}">
                <a16:creationId xmlns:a16="http://schemas.microsoft.com/office/drawing/2014/main" id="{38251F38-72AA-4A60-9F82-D1AE6E163285}"/>
              </a:ext>
            </a:extLst>
          </xdr:cNvPr>
          <xdr:cNvSpPr txBox="1"/>
        </xdr:nvSpPr>
        <xdr:spPr>
          <a:xfrm>
            <a:off x="6247751" y="3887547"/>
            <a:ext cx="275897"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 </a:t>
            </a:fld>
            <a:endParaRPr lang="en-US" sz="1100" b="0" i="0" u="none" strike="noStrike" baseline="0">
              <a:solidFill>
                <a:srgbClr val="296EFC"/>
              </a:solidFill>
              <a:latin typeface="Calibri"/>
              <a:cs typeface="Calibri"/>
            </a:endParaRPr>
          </a:p>
        </xdr:txBody>
      </xdr:sp>
      <xdr:sp macro="" textlink="'Pivot Tables (2)'!J7">
        <xdr:nvSpPr>
          <xdr:cNvPr id="506" name="TextBox 505">
            <a:extLst>
              <a:ext uri="{FF2B5EF4-FFF2-40B4-BE49-F238E27FC236}">
                <a16:creationId xmlns:a16="http://schemas.microsoft.com/office/drawing/2014/main" id="{89AE507C-14B9-46C7-BEA6-ADE910671420}"/>
              </a:ext>
            </a:extLst>
          </xdr:cNvPr>
          <xdr:cNvSpPr txBox="1"/>
        </xdr:nvSpPr>
        <xdr:spPr>
          <a:xfrm>
            <a:off x="6681217" y="3802193"/>
            <a:ext cx="28388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507" name="TextBox 506">
            <a:extLst>
              <a:ext uri="{FF2B5EF4-FFF2-40B4-BE49-F238E27FC236}">
                <a16:creationId xmlns:a16="http://schemas.microsoft.com/office/drawing/2014/main" id="{24305A5E-3ED8-4245-938F-3D4009F7791F}"/>
              </a:ext>
            </a:extLst>
          </xdr:cNvPr>
          <xdr:cNvSpPr txBox="1"/>
        </xdr:nvSpPr>
        <xdr:spPr>
          <a:xfrm>
            <a:off x="6420293" y="3625320"/>
            <a:ext cx="275897"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508" name="TextBox 507">
            <a:extLst>
              <a:ext uri="{FF2B5EF4-FFF2-40B4-BE49-F238E27FC236}">
                <a16:creationId xmlns:a16="http://schemas.microsoft.com/office/drawing/2014/main" id="{5A84FEA8-0182-4941-859C-D4572757AA08}"/>
              </a:ext>
            </a:extLst>
          </xdr:cNvPr>
          <xdr:cNvSpPr txBox="1"/>
        </xdr:nvSpPr>
        <xdr:spPr>
          <a:xfrm>
            <a:off x="6596316" y="3712307"/>
            <a:ext cx="28388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509" name="TextBox 508">
            <a:extLst>
              <a:ext uri="{FF2B5EF4-FFF2-40B4-BE49-F238E27FC236}">
                <a16:creationId xmlns:a16="http://schemas.microsoft.com/office/drawing/2014/main" id="{67B74707-75B0-490E-BEF7-CE7ABAEDE600}"/>
              </a:ext>
            </a:extLst>
          </xdr:cNvPr>
          <xdr:cNvSpPr txBox="1"/>
        </xdr:nvSpPr>
        <xdr:spPr>
          <a:xfrm>
            <a:off x="6172778" y="3626046"/>
            <a:ext cx="283885"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510" name="TextBox 509">
            <a:extLst>
              <a:ext uri="{FF2B5EF4-FFF2-40B4-BE49-F238E27FC236}">
                <a16:creationId xmlns:a16="http://schemas.microsoft.com/office/drawing/2014/main" id="{670F9B1B-DAB2-4EFC-8E86-FBE283BD7ACA}"/>
              </a:ext>
            </a:extLst>
          </xdr:cNvPr>
          <xdr:cNvSpPr txBox="1"/>
        </xdr:nvSpPr>
        <xdr:spPr>
          <a:xfrm>
            <a:off x="6593407" y="3631301"/>
            <a:ext cx="283885"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511" name="TextBox 510">
            <a:extLst>
              <a:ext uri="{FF2B5EF4-FFF2-40B4-BE49-F238E27FC236}">
                <a16:creationId xmlns:a16="http://schemas.microsoft.com/office/drawing/2014/main" id="{33A5CF10-B94E-437F-BE30-08F33BFACE1E}"/>
              </a:ext>
            </a:extLst>
          </xdr:cNvPr>
          <xdr:cNvSpPr txBox="1"/>
        </xdr:nvSpPr>
        <xdr:spPr>
          <a:xfrm>
            <a:off x="6675399" y="3613904"/>
            <a:ext cx="283885"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71" name="TextBox 70">
            <a:extLst>
              <a:ext uri="{FF2B5EF4-FFF2-40B4-BE49-F238E27FC236}">
                <a16:creationId xmlns:a16="http://schemas.microsoft.com/office/drawing/2014/main" id="{C63EFF53-01E2-4FF3-8735-D19A5DE4FF14}"/>
              </a:ext>
            </a:extLst>
          </xdr:cNvPr>
          <xdr:cNvSpPr txBox="1"/>
        </xdr:nvSpPr>
        <xdr:spPr>
          <a:xfrm>
            <a:off x="6097805" y="3978880"/>
            <a:ext cx="283885"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72" name="TextBox 71">
            <a:extLst>
              <a:ext uri="{FF2B5EF4-FFF2-40B4-BE49-F238E27FC236}">
                <a16:creationId xmlns:a16="http://schemas.microsoft.com/office/drawing/2014/main" id="{7CC16DA4-9B85-447A-967F-0AE5273B1DA9}"/>
              </a:ext>
            </a:extLst>
          </xdr:cNvPr>
          <xdr:cNvSpPr txBox="1"/>
        </xdr:nvSpPr>
        <xdr:spPr>
          <a:xfrm>
            <a:off x="6004345" y="3815602"/>
            <a:ext cx="283885"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J7">
        <xdr:nvSpPr>
          <xdr:cNvPr id="73" name="TextBox 72">
            <a:extLst>
              <a:ext uri="{FF2B5EF4-FFF2-40B4-BE49-F238E27FC236}">
                <a16:creationId xmlns:a16="http://schemas.microsoft.com/office/drawing/2014/main" id="{5B590E1D-6780-4133-B91A-C5BD543EB6C1}"/>
              </a:ext>
            </a:extLst>
          </xdr:cNvPr>
          <xdr:cNvSpPr txBox="1"/>
        </xdr:nvSpPr>
        <xdr:spPr>
          <a:xfrm>
            <a:off x="6763209" y="3616259"/>
            <a:ext cx="283885"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4D8770-8FF4-4E41-BAD9-4D8EB154C706}"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Pivot Tables (2)'!I7">
        <xdr:nvSpPr>
          <xdr:cNvPr id="74" name="TextBox 73">
            <a:extLst>
              <a:ext uri="{FF2B5EF4-FFF2-40B4-BE49-F238E27FC236}">
                <a16:creationId xmlns:a16="http://schemas.microsoft.com/office/drawing/2014/main" id="{8CE19FF5-201F-4D18-A528-32555A5ED195}"/>
              </a:ext>
            </a:extLst>
          </xdr:cNvPr>
          <xdr:cNvSpPr txBox="1"/>
        </xdr:nvSpPr>
        <xdr:spPr>
          <a:xfrm>
            <a:off x="6085394" y="3803820"/>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75" name="TextBox 74">
            <a:extLst>
              <a:ext uri="{FF2B5EF4-FFF2-40B4-BE49-F238E27FC236}">
                <a16:creationId xmlns:a16="http://schemas.microsoft.com/office/drawing/2014/main" id="{93F83D7C-32AD-4717-87C0-E9D02E078FBD}"/>
              </a:ext>
            </a:extLst>
          </xdr:cNvPr>
          <xdr:cNvSpPr txBox="1"/>
        </xdr:nvSpPr>
        <xdr:spPr>
          <a:xfrm>
            <a:off x="6094637" y="3895154"/>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76" name="TextBox 75">
            <a:extLst>
              <a:ext uri="{FF2B5EF4-FFF2-40B4-BE49-F238E27FC236}">
                <a16:creationId xmlns:a16="http://schemas.microsoft.com/office/drawing/2014/main" id="{29340DF3-3151-4BC1-A6FB-3E1F4B8ED4EA}"/>
              </a:ext>
            </a:extLst>
          </xdr:cNvPr>
          <xdr:cNvSpPr txBox="1"/>
        </xdr:nvSpPr>
        <xdr:spPr>
          <a:xfrm>
            <a:off x="6168069" y="3987394"/>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77" name="TextBox 76">
            <a:extLst>
              <a:ext uri="{FF2B5EF4-FFF2-40B4-BE49-F238E27FC236}">
                <a16:creationId xmlns:a16="http://schemas.microsoft.com/office/drawing/2014/main" id="{08359523-A345-4703-9126-11B9A72EB70C}"/>
              </a:ext>
            </a:extLst>
          </xdr:cNvPr>
          <xdr:cNvSpPr txBox="1"/>
        </xdr:nvSpPr>
        <xdr:spPr>
          <a:xfrm>
            <a:off x="6262899" y="3983589"/>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78" name="TextBox 77">
            <a:extLst>
              <a:ext uri="{FF2B5EF4-FFF2-40B4-BE49-F238E27FC236}">
                <a16:creationId xmlns:a16="http://schemas.microsoft.com/office/drawing/2014/main" id="{D0CC22C3-2862-4BDA-8C26-BA4E7056E03C}"/>
              </a:ext>
            </a:extLst>
          </xdr:cNvPr>
          <xdr:cNvSpPr txBox="1"/>
        </xdr:nvSpPr>
        <xdr:spPr>
          <a:xfrm>
            <a:off x="6430477" y="3892799"/>
            <a:ext cx="27910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79" name="TextBox 78">
            <a:extLst>
              <a:ext uri="{FF2B5EF4-FFF2-40B4-BE49-F238E27FC236}">
                <a16:creationId xmlns:a16="http://schemas.microsoft.com/office/drawing/2014/main" id="{222156B7-9934-4D46-9BBA-8E7DF3852A84}"/>
              </a:ext>
            </a:extLst>
          </xdr:cNvPr>
          <xdr:cNvSpPr txBox="1"/>
        </xdr:nvSpPr>
        <xdr:spPr>
          <a:xfrm>
            <a:off x="6590067" y="3802915"/>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0" name="TextBox 79">
            <a:extLst>
              <a:ext uri="{FF2B5EF4-FFF2-40B4-BE49-F238E27FC236}">
                <a16:creationId xmlns:a16="http://schemas.microsoft.com/office/drawing/2014/main" id="{5C9F7B20-F7C3-4C3E-804B-C783B7BA13D3}"/>
              </a:ext>
            </a:extLst>
          </xdr:cNvPr>
          <xdr:cNvSpPr txBox="1"/>
        </xdr:nvSpPr>
        <xdr:spPr>
          <a:xfrm>
            <a:off x="6676338" y="3708499"/>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1" name="TextBox 80">
            <a:extLst>
              <a:ext uri="{FF2B5EF4-FFF2-40B4-BE49-F238E27FC236}">
                <a16:creationId xmlns:a16="http://schemas.microsoft.com/office/drawing/2014/main" id="{2FA73E46-41DB-4C37-8D76-A1F892A36D2C}"/>
              </a:ext>
            </a:extLst>
          </xdr:cNvPr>
          <xdr:cNvSpPr txBox="1"/>
        </xdr:nvSpPr>
        <xdr:spPr>
          <a:xfrm>
            <a:off x="6175772" y="3718284"/>
            <a:ext cx="27910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2" name="TextBox 81">
            <a:extLst>
              <a:ext uri="{FF2B5EF4-FFF2-40B4-BE49-F238E27FC236}">
                <a16:creationId xmlns:a16="http://schemas.microsoft.com/office/drawing/2014/main" id="{1819BC12-2111-4A09-840C-8E4A54CF6E7B}"/>
              </a:ext>
            </a:extLst>
          </xdr:cNvPr>
          <xdr:cNvSpPr txBox="1"/>
        </xdr:nvSpPr>
        <xdr:spPr>
          <a:xfrm>
            <a:off x="6343351" y="3709948"/>
            <a:ext cx="27910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3" name="TextBox 82">
            <a:extLst>
              <a:ext uri="{FF2B5EF4-FFF2-40B4-BE49-F238E27FC236}">
                <a16:creationId xmlns:a16="http://schemas.microsoft.com/office/drawing/2014/main" id="{F1CDA0D6-9C2B-41A1-A0AB-19DCE292C262}"/>
              </a:ext>
            </a:extLst>
          </xdr:cNvPr>
          <xdr:cNvSpPr txBox="1"/>
        </xdr:nvSpPr>
        <xdr:spPr>
          <a:xfrm>
            <a:off x="6258449" y="3628218"/>
            <a:ext cx="279104"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4" name="TextBox 83">
            <a:extLst>
              <a:ext uri="{FF2B5EF4-FFF2-40B4-BE49-F238E27FC236}">
                <a16:creationId xmlns:a16="http://schemas.microsoft.com/office/drawing/2014/main" id="{1026342E-DD21-4B46-8972-DED60C577453}"/>
              </a:ext>
            </a:extLst>
          </xdr:cNvPr>
          <xdr:cNvSpPr txBox="1"/>
        </xdr:nvSpPr>
        <xdr:spPr>
          <a:xfrm>
            <a:off x="6503625" y="3619882"/>
            <a:ext cx="287091" cy="217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5" name="TextBox 84">
            <a:extLst>
              <a:ext uri="{FF2B5EF4-FFF2-40B4-BE49-F238E27FC236}">
                <a16:creationId xmlns:a16="http://schemas.microsoft.com/office/drawing/2014/main" id="{373680A1-C861-4F72-94CD-A8FD0A918553}"/>
              </a:ext>
            </a:extLst>
          </xdr:cNvPr>
          <xdr:cNvSpPr txBox="1"/>
        </xdr:nvSpPr>
        <xdr:spPr>
          <a:xfrm>
            <a:off x="6336846" y="3893343"/>
            <a:ext cx="27910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6" name="TextBox 85">
            <a:extLst>
              <a:ext uri="{FF2B5EF4-FFF2-40B4-BE49-F238E27FC236}">
                <a16:creationId xmlns:a16="http://schemas.microsoft.com/office/drawing/2014/main" id="{E29FFFD8-ED4E-42AE-AA50-E219875814AB}"/>
              </a:ext>
            </a:extLst>
          </xdr:cNvPr>
          <xdr:cNvSpPr txBox="1"/>
        </xdr:nvSpPr>
        <xdr:spPr>
          <a:xfrm>
            <a:off x="6256224" y="3717378"/>
            <a:ext cx="27910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7" name="TextBox 86">
            <a:extLst>
              <a:ext uri="{FF2B5EF4-FFF2-40B4-BE49-F238E27FC236}">
                <a16:creationId xmlns:a16="http://schemas.microsoft.com/office/drawing/2014/main" id="{590A4FEA-C26E-4AAE-A631-58C35A930776}"/>
              </a:ext>
            </a:extLst>
          </xdr:cNvPr>
          <xdr:cNvSpPr txBox="1"/>
        </xdr:nvSpPr>
        <xdr:spPr>
          <a:xfrm>
            <a:off x="6256908" y="3799653"/>
            <a:ext cx="27910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8" name="TextBox 87">
            <a:extLst>
              <a:ext uri="{FF2B5EF4-FFF2-40B4-BE49-F238E27FC236}">
                <a16:creationId xmlns:a16="http://schemas.microsoft.com/office/drawing/2014/main" id="{436BAF6E-355E-6DEE-5323-89CD013E77F2}"/>
              </a:ext>
            </a:extLst>
          </xdr:cNvPr>
          <xdr:cNvSpPr txBox="1"/>
        </xdr:nvSpPr>
        <xdr:spPr>
          <a:xfrm>
            <a:off x="6171322" y="3903854"/>
            <a:ext cx="279104" cy="218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89" name="TextBox 88">
            <a:extLst>
              <a:ext uri="{FF2B5EF4-FFF2-40B4-BE49-F238E27FC236}">
                <a16:creationId xmlns:a16="http://schemas.microsoft.com/office/drawing/2014/main" id="{EA81CC62-0560-45F2-831F-64C02623FDEC}"/>
              </a:ext>
            </a:extLst>
          </xdr:cNvPr>
          <xdr:cNvSpPr txBox="1"/>
        </xdr:nvSpPr>
        <xdr:spPr>
          <a:xfrm>
            <a:off x="6510643" y="3809437"/>
            <a:ext cx="287091"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90" name="TextBox 89">
            <a:extLst>
              <a:ext uri="{FF2B5EF4-FFF2-40B4-BE49-F238E27FC236}">
                <a16:creationId xmlns:a16="http://schemas.microsoft.com/office/drawing/2014/main" id="{A8A62716-2BED-40DA-9D4C-05503B8B8071}"/>
              </a:ext>
            </a:extLst>
          </xdr:cNvPr>
          <xdr:cNvSpPr txBox="1"/>
        </xdr:nvSpPr>
        <xdr:spPr>
          <a:xfrm>
            <a:off x="6429450" y="3719553"/>
            <a:ext cx="279104" cy="21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Pivot Tables (2)'!I7">
        <xdr:nvSpPr>
          <xdr:cNvPr id="91" name="TextBox 90">
            <a:extLst>
              <a:ext uri="{FF2B5EF4-FFF2-40B4-BE49-F238E27FC236}">
                <a16:creationId xmlns:a16="http://schemas.microsoft.com/office/drawing/2014/main" id="{44E98D67-4788-4F23-A92A-21153B89C7C6}"/>
              </a:ext>
            </a:extLst>
          </xdr:cNvPr>
          <xdr:cNvSpPr txBox="1"/>
        </xdr:nvSpPr>
        <xdr:spPr>
          <a:xfrm>
            <a:off x="6589039" y="3896968"/>
            <a:ext cx="287091" cy="218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856DE3-9107-4EC0-A699-136945C5678E}" type="TxLink">
              <a:rPr lang="en-US" sz="1100" b="0" i="0" u="none" strike="noStrike" baseline="0">
                <a:solidFill>
                  <a:srgbClr val="0F11A7"/>
                </a:solidFill>
                <a:latin typeface="Calibri"/>
                <a:cs typeface="Calibri"/>
              </a:rPr>
              <a:pPr/>
              <a:t>•</a:t>
            </a:fld>
            <a:endParaRPr lang="en-US" sz="1100" b="0" i="0" u="none" strike="noStrike" baseline="0">
              <a:solidFill>
                <a:srgbClr val="0F11A7"/>
              </a:solidFill>
              <a:latin typeface="Calibri"/>
              <a:cs typeface="Calibri"/>
            </a:endParaRPr>
          </a:p>
        </xdr:txBody>
      </xdr:sp>
      <xdr:sp macro="" textlink="">
        <xdr:nvSpPr>
          <xdr:cNvPr id="32" name="Arc 31">
            <a:extLst>
              <a:ext uri="{FF2B5EF4-FFF2-40B4-BE49-F238E27FC236}">
                <a16:creationId xmlns:a16="http://schemas.microsoft.com/office/drawing/2014/main" id="{A70D413B-C951-8407-9384-FB5DDC85D3A8}"/>
              </a:ext>
            </a:extLst>
          </xdr:cNvPr>
          <xdr:cNvSpPr/>
        </xdr:nvSpPr>
        <xdr:spPr>
          <a:xfrm rot="256124">
            <a:off x="5917923" y="1989927"/>
            <a:ext cx="5138311" cy="2486348"/>
          </a:xfrm>
          <a:prstGeom prst="arc">
            <a:avLst>
              <a:gd name="adj1" fmla="val 11298345"/>
              <a:gd name="adj2" fmla="val 21176070"/>
            </a:avLst>
          </a:prstGeom>
          <a:ln w="22225">
            <a:gradFill flip="none" rotWithShape="1">
              <a:gsLst>
                <a:gs pos="39000">
                  <a:srgbClr val="5063F3"/>
                </a:gs>
                <a:gs pos="100000">
                  <a:schemeClr val="accent1">
                    <a:lumMod val="30000"/>
                    <a:lumOff val="70000"/>
                  </a:schemeClr>
                </a:gs>
              </a:gsLst>
              <a:lin ang="135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36" name="Arc 35">
            <a:extLst>
              <a:ext uri="{FF2B5EF4-FFF2-40B4-BE49-F238E27FC236}">
                <a16:creationId xmlns:a16="http://schemas.microsoft.com/office/drawing/2014/main" id="{232419C8-EECC-451C-ABB0-AE82F55624D2}"/>
              </a:ext>
            </a:extLst>
          </xdr:cNvPr>
          <xdr:cNvSpPr/>
        </xdr:nvSpPr>
        <xdr:spPr>
          <a:xfrm rot="20987429">
            <a:off x="6355746" y="2744351"/>
            <a:ext cx="4831891" cy="2204237"/>
          </a:xfrm>
          <a:prstGeom prst="arc">
            <a:avLst>
              <a:gd name="adj1" fmla="val 11491874"/>
              <a:gd name="adj2" fmla="val 21167757"/>
            </a:avLst>
          </a:prstGeom>
          <a:ln w="22225">
            <a:gradFill flip="none" rotWithShape="1">
              <a:gsLst>
                <a:gs pos="62000">
                  <a:srgbClr val="5063F3"/>
                </a:gs>
                <a:gs pos="100000">
                  <a:srgbClr val="790CA4"/>
                </a:gs>
              </a:gsLst>
              <a:lin ang="135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Pivot Tables (2)'!J9">
        <xdr:nvSpPr>
          <xdr:cNvPr id="56" name="TextBox 55">
            <a:extLst>
              <a:ext uri="{FF2B5EF4-FFF2-40B4-BE49-F238E27FC236}">
                <a16:creationId xmlns:a16="http://schemas.microsoft.com/office/drawing/2014/main" id="{726D1C8D-FD66-41DF-8F86-E23B7FC46AA8}"/>
              </a:ext>
            </a:extLst>
          </xdr:cNvPr>
          <xdr:cNvSpPr txBox="1"/>
        </xdr:nvSpPr>
        <xdr:spPr>
          <a:xfrm>
            <a:off x="10865546" y="2971247"/>
            <a:ext cx="283526" cy="217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43204F-4CF6-4F4D-A75F-40B6528E8C3B}" type="TxLink">
              <a:rPr lang="en-US" sz="1100" b="0" i="0" u="none" strike="noStrike" baseline="0">
                <a:solidFill>
                  <a:srgbClr val="296EFC"/>
                </a:solidFill>
                <a:latin typeface="Calibri"/>
                <a:cs typeface="Calibri"/>
              </a:rPr>
              <a:pPr/>
              <a:t>•</a:t>
            </a:fld>
            <a:endParaRPr lang="en-US" sz="1100" b="0" i="0" u="none" strike="noStrike" baseline="0">
              <a:solidFill>
                <a:srgbClr val="296EFC"/>
              </a:solidFill>
              <a:latin typeface="Calibri"/>
              <a:cs typeface="Calibri"/>
            </a:endParaRPr>
          </a:p>
        </xdr:txBody>
      </xdr:sp>
      <xdr:sp macro="" textlink="">
        <xdr:nvSpPr>
          <xdr:cNvPr id="504" name="Arc 503">
            <a:extLst>
              <a:ext uri="{FF2B5EF4-FFF2-40B4-BE49-F238E27FC236}">
                <a16:creationId xmlns:a16="http://schemas.microsoft.com/office/drawing/2014/main" id="{AF6A5F26-81BE-4AD5-B375-4B6606946E7B}"/>
              </a:ext>
            </a:extLst>
          </xdr:cNvPr>
          <xdr:cNvSpPr/>
        </xdr:nvSpPr>
        <xdr:spPr>
          <a:xfrm rot="589407">
            <a:off x="6229481" y="3495715"/>
            <a:ext cx="5043305" cy="2204237"/>
          </a:xfrm>
          <a:prstGeom prst="arc">
            <a:avLst>
              <a:gd name="adj1" fmla="val 11491874"/>
              <a:gd name="adj2" fmla="val 20941485"/>
            </a:avLst>
          </a:prstGeom>
          <a:ln w="22225">
            <a:gradFill flip="none" rotWithShape="1">
              <a:gsLst>
                <a:gs pos="55000">
                  <a:srgbClr val="5063F3"/>
                </a:gs>
                <a:gs pos="100000">
                  <a:srgbClr val="790CA4"/>
                </a:gs>
              </a:gsLst>
              <a:lin ang="135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2" name="Arc 91">
            <a:extLst>
              <a:ext uri="{FF2B5EF4-FFF2-40B4-BE49-F238E27FC236}">
                <a16:creationId xmlns:a16="http://schemas.microsoft.com/office/drawing/2014/main" id="{21887E1A-F496-4099-BC99-C317ACB2BECD}"/>
              </a:ext>
            </a:extLst>
          </xdr:cNvPr>
          <xdr:cNvSpPr/>
        </xdr:nvSpPr>
        <xdr:spPr>
          <a:xfrm rot="3602063">
            <a:off x="5575536" y="4583111"/>
            <a:ext cx="3068745" cy="1000651"/>
          </a:xfrm>
          <a:prstGeom prst="arc">
            <a:avLst>
              <a:gd name="adj1" fmla="val 11242621"/>
              <a:gd name="adj2" fmla="val 20613776"/>
            </a:avLst>
          </a:prstGeom>
          <a:ln w="22225">
            <a:gradFill flip="none" rotWithShape="1">
              <a:gsLst>
                <a:gs pos="39000">
                  <a:srgbClr val="5063F3"/>
                </a:gs>
                <a:gs pos="100000">
                  <a:schemeClr val="accent1">
                    <a:lumMod val="30000"/>
                    <a:lumOff val="70000"/>
                  </a:schemeClr>
                </a:gs>
              </a:gsLst>
              <a:lin ang="135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3" name="Arc 92">
            <a:extLst>
              <a:ext uri="{FF2B5EF4-FFF2-40B4-BE49-F238E27FC236}">
                <a16:creationId xmlns:a16="http://schemas.microsoft.com/office/drawing/2014/main" id="{36AD681E-0405-4FA1-A851-9682219F2037}"/>
              </a:ext>
            </a:extLst>
          </xdr:cNvPr>
          <xdr:cNvSpPr/>
        </xdr:nvSpPr>
        <xdr:spPr>
          <a:xfrm rot="20987429">
            <a:off x="10832404" y="2270973"/>
            <a:ext cx="3770547" cy="1788038"/>
          </a:xfrm>
          <a:prstGeom prst="arc">
            <a:avLst>
              <a:gd name="adj1" fmla="val 11491874"/>
              <a:gd name="adj2" fmla="val 21149357"/>
            </a:avLst>
          </a:prstGeom>
          <a:ln w="22225">
            <a:gradFill flip="none" rotWithShape="1">
              <a:gsLst>
                <a:gs pos="0">
                  <a:srgbClr val="5063F3"/>
                </a:gs>
                <a:gs pos="65000">
                  <a:srgbClr val="790CA4"/>
                </a:gs>
              </a:gsLst>
              <a:lin ang="135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nvGrpSpPr>
          <xdr:cNvPr id="217" name="Group 216">
            <a:extLst>
              <a:ext uri="{FF2B5EF4-FFF2-40B4-BE49-F238E27FC236}">
                <a16:creationId xmlns:a16="http://schemas.microsoft.com/office/drawing/2014/main" id="{9579F05B-A5B8-4B59-848B-82C50CDF1626}"/>
              </a:ext>
            </a:extLst>
          </xdr:cNvPr>
          <xdr:cNvGrpSpPr/>
        </xdr:nvGrpSpPr>
        <xdr:grpSpPr>
          <a:xfrm>
            <a:off x="6712670" y="4788070"/>
            <a:ext cx="1796091" cy="643590"/>
            <a:chOff x="5578927" y="2394857"/>
            <a:chExt cx="1877787" cy="762000"/>
          </a:xfrm>
        </xdr:grpSpPr>
        <xdr:grpSp>
          <xdr:nvGrpSpPr>
            <xdr:cNvPr id="218" name="Group 217">
              <a:extLst>
                <a:ext uri="{FF2B5EF4-FFF2-40B4-BE49-F238E27FC236}">
                  <a16:creationId xmlns:a16="http://schemas.microsoft.com/office/drawing/2014/main" id="{217DDB45-978F-018A-2C4E-7C7E0564F89D}"/>
                </a:ext>
              </a:extLst>
            </xdr:cNvPr>
            <xdr:cNvGrpSpPr/>
          </xdr:nvGrpSpPr>
          <xdr:grpSpPr>
            <a:xfrm>
              <a:off x="5578927" y="2394857"/>
              <a:ext cx="1877787" cy="762000"/>
              <a:chOff x="5606141" y="2081893"/>
              <a:chExt cx="1877787" cy="762000"/>
            </a:xfrm>
          </xdr:grpSpPr>
          <xdr:sp macro="" textlink="">
            <xdr:nvSpPr>
              <xdr:cNvPr id="220" name="Rectangle: Rounded Corners 219">
                <a:extLst>
                  <a:ext uri="{FF2B5EF4-FFF2-40B4-BE49-F238E27FC236}">
                    <a16:creationId xmlns:a16="http://schemas.microsoft.com/office/drawing/2014/main" id="{ECD16C0B-FF86-06C6-C9BE-9A5480D96ECD}"/>
                  </a:ext>
                </a:extLst>
              </xdr:cNvPr>
              <xdr:cNvSpPr/>
            </xdr:nvSpPr>
            <xdr:spPr>
              <a:xfrm>
                <a:off x="5606141" y="2081893"/>
                <a:ext cx="1768930" cy="762000"/>
              </a:xfrm>
              <a:prstGeom prst="roundRect">
                <a:avLst>
                  <a:gd name="adj" fmla="val 37821"/>
                </a:avLst>
              </a:prstGeom>
              <a:solidFill>
                <a:srgbClr val="0D0D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nvGrpSpPr>
              <xdr:cNvPr id="221" name="Group 220">
                <a:extLst>
                  <a:ext uri="{FF2B5EF4-FFF2-40B4-BE49-F238E27FC236}">
                    <a16:creationId xmlns:a16="http://schemas.microsoft.com/office/drawing/2014/main" id="{467369C9-B32F-A91C-FA4B-FA70A6A54C5C}"/>
                  </a:ext>
                </a:extLst>
              </xdr:cNvPr>
              <xdr:cNvGrpSpPr/>
            </xdr:nvGrpSpPr>
            <xdr:grpSpPr>
              <a:xfrm>
                <a:off x="5772151" y="2177144"/>
                <a:ext cx="527958" cy="530677"/>
                <a:chOff x="3486149" y="3020785"/>
                <a:chExt cx="623207" cy="476251"/>
              </a:xfrm>
            </xdr:grpSpPr>
            <xdr:sp macro="" textlink="">
              <xdr:nvSpPr>
                <xdr:cNvPr id="223" name="Rectangle: Rounded Corners 222">
                  <a:extLst>
                    <a:ext uri="{FF2B5EF4-FFF2-40B4-BE49-F238E27FC236}">
                      <a16:creationId xmlns:a16="http://schemas.microsoft.com/office/drawing/2014/main" id="{20878462-0A2F-CE19-0C60-1D9A27582C1B}"/>
                    </a:ext>
                  </a:extLst>
                </xdr:cNvPr>
                <xdr:cNvSpPr/>
              </xdr:nvSpPr>
              <xdr:spPr>
                <a:xfrm>
                  <a:off x="3486149" y="3020785"/>
                  <a:ext cx="623207" cy="476251"/>
                </a:xfrm>
                <a:prstGeom prst="roundRect">
                  <a:avLst/>
                </a:prstGeom>
                <a:solidFill>
                  <a:srgbClr val="35088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pic>
              <xdr:nvPicPr>
                <xdr:cNvPr id="224" name="Graphic 223" descr="City with solid fill">
                  <a:extLst>
                    <a:ext uri="{FF2B5EF4-FFF2-40B4-BE49-F238E27FC236}">
                      <a16:creationId xmlns:a16="http://schemas.microsoft.com/office/drawing/2014/main" id="{E0D9A45D-68A3-E757-EEBD-0629A49702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5"/>
                    </a:ext>
                  </a:extLst>
                </a:blip>
                <a:stretch>
                  <a:fillRect/>
                </a:stretch>
              </xdr:blipFill>
              <xdr:spPr>
                <a:xfrm>
                  <a:off x="3530495" y="3055632"/>
                  <a:ext cx="530673" cy="369717"/>
                </a:xfrm>
                <a:prstGeom prst="rect">
                  <a:avLst/>
                </a:prstGeom>
              </xdr:spPr>
            </xdr:pic>
          </xdr:grpSp>
          <xdr:sp macro="" textlink="'Pivot Tables (2)'!P10">
            <xdr:nvSpPr>
              <xdr:cNvPr id="222" name="TextBox 221">
                <a:extLst>
                  <a:ext uri="{FF2B5EF4-FFF2-40B4-BE49-F238E27FC236}">
                    <a16:creationId xmlns:a16="http://schemas.microsoft.com/office/drawing/2014/main" id="{C1EDED8E-7A1F-4071-0413-564E373010AC}"/>
                  </a:ext>
                </a:extLst>
              </xdr:cNvPr>
              <xdr:cNvSpPr txBox="1"/>
            </xdr:nvSpPr>
            <xdr:spPr>
              <a:xfrm>
                <a:off x="6253838" y="2386691"/>
                <a:ext cx="1230090"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8DB28B-AD61-4414-BE37-8D88574771A5}" type="TxLink">
                  <a:rPr lang="en-US" sz="1800" b="0" i="0" u="none" strike="noStrike" baseline="0">
                    <a:solidFill>
                      <a:schemeClr val="bg1"/>
                    </a:solidFill>
                    <a:latin typeface="Calibri"/>
                    <a:cs typeface="Calibri"/>
                  </a:rPr>
                  <a:pPr/>
                  <a:t> $62,240 </a:t>
                </a:fld>
                <a:endParaRPr lang="en-US" sz="4000" baseline="0">
                  <a:solidFill>
                    <a:schemeClr val="bg1"/>
                  </a:solidFill>
                </a:endParaRPr>
              </a:p>
            </xdr:txBody>
          </xdr:sp>
        </xdr:grpSp>
        <xdr:sp macro="" textlink="'Pivot Tables (2)'!N10">
          <xdr:nvSpPr>
            <xdr:cNvPr id="219" name="TextBox 218">
              <a:extLst>
                <a:ext uri="{FF2B5EF4-FFF2-40B4-BE49-F238E27FC236}">
                  <a16:creationId xmlns:a16="http://schemas.microsoft.com/office/drawing/2014/main" id="{EF74D947-7CF6-AB2C-6771-911F88759C9F}"/>
                </a:ext>
              </a:extLst>
            </xdr:cNvPr>
            <xdr:cNvSpPr txBox="1"/>
          </xdr:nvSpPr>
          <xdr:spPr>
            <a:xfrm>
              <a:off x="6291941" y="2465616"/>
              <a:ext cx="906240"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ADE93B-705A-4A23-BBEC-4C753222CD8D}" type="TxLink">
                <a:rPr lang="en-US" sz="1400" b="0" i="0" u="none" strike="noStrike" baseline="0">
                  <a:solidFill>
                    <a:schemeClr val="bg1"/>
                  </a:solidFill>
                  <a:latin typeface="Calibri"/>
                  <a:cs typeface="Calibri"/>
                </a:rPr>
                <a:pPr/>
                <a:t>Brazil</a:t>
              </a:fld>
              <a:endParaRPr lang="en-US" sz="2400" baseline="0">
                <a:solidFill>
                  <a:schemeClr val="bg1"/>
                </a:solidFill>
              </a:endParaRPr>
            </a:p>
          </xdr:txBody>
        </xdr:sp>
      </xdr:grpSp>
      <xdr:grpSp>
        <xdr:nvGrpSpPr>
          <xdr:cNvPr id="115" name="Group 114">
            <a:extLst>
              <a:ext uri="{FF2B5EF4-FFF2-40B4-BE49-F238E27FC236}">
                <a16:creationId xmlns:a16="http://schemas.microsoft.com/office/drawing/2014/main" id="{AE922185-AEEC-1287-790C-6BD00F69D31A}"/>
              </a:ext>
            </a:extLst>
          </xdr:cNvPr>
          <xdr:cNvGrpSpPr/>
        </xdr:nvGrpSpPr>
        <xdr:grpSpPr>
          <a:xfrm>
            <a:off x="8297631" y="6844388"/>
            <a:ext cx="7475768" cy="1496788"/>
            <a:chOff x="9059631" y="6191249"/>
            <a:chExt cx="7475768" cy="1496788"/>
          </a:xfrm>
        </xdr:grpSpPr>
        <xdr:grpSp>
          <xdr:nvGrpSpPr>
            <xdr:cNvPr id="113" name="Group 112">
              <a:extLst>
                <a:ext uri="{FF2B5EF4-FFF2-40B4-BE49-F238E27FC236}">
                  <a16:creationId xmlns:a16="http://schemas.microsoft.com/office/drawing/2014/main" id="{34AC148F-8F82-A861-E6E9-8775DA3CB7E6}"/>
                </a:ext>
              </a:extLst>
            </xdr:cNvPr>
            <xdr:cNvGrpSpPr/>
          </xdr:nvGrpSpPr>
          <xdr:grpSpPr>
            <a:xfrm>
              <a:off x="11613237" y="6637566"/>
              <a:ext cx="4922162" cy="903512"/>
              <a:chOff x="11082558" y="6623959"/>
              <a:chExt cx="4922162" cy="903512"/>
            </a:xfrm>
          </xdr:grpSpPr>
          <xdr:grpSp>
            <xdr:nvGrpSpPr>
              <xdr:cNvPr id="99" name="Group 98">
                <a:extLst>
                  <a:ext uri="{FF2B5EF4-FFF2-40B4-BE49-F238E27FC236}">
                    <a16:creationId xmlns:a16="http://schemas.microsoft.com/office/drawing/2014/main" id="{A1D1D2E9-DF9F-15F7-7FE6-6D9E73EA49DD}"/>
                  </a:ext>
                </a:extLst>
              </xdr:cNvPr>
              <xdr:cNvGrpSpPr/>
            </xdr:nvGrpSpPr>
            <xdr:grpSpPr>
              <a:xfrm>
                <a:off x="11082558" y="6623959"/>
                <a:ext cx="1665519" cy="903512"/>
                <a:chOff x="8703123" y="6485167"/>
                <a:chExt cx="2030191" cy="903512"/>
              </a:xfrm>
            </xdr:grpSpPr>
            <xdr:sp macro="" textlink="'Pivot Tables (2)'!AD6">
              <xdr:nvSpPr>
                <xdr:cNvPr id="96" name="TextBox 95">
                  <a:extLst>
                    <a:ext uri="{FF2B5EF4-FFF2-40B4-BE49-F238E27FC236}">
                      <a16:creationId xmlns:a16="http://schemas.microsoft.com/office/drawing/2014/main" id="{0B9B447C-1928-4A16-8458-4B6B4BA63DE9}"/>
                    </a:ext>
                  </a:extLst>
                </xdr:cNvPr>
                <xdr:cNvSpPr txBox="1"/>
              </xdr:nvSpPr>
              <xdr:spPr>
                <a:xfrm>
                  <a:off x="8703123" y="7078438"/>
                  <a:ext cx="824598" cy="310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CB66AB-09FF-4835-9046-6449D97BA744}" type="TxLink">
                    <a:rPr lang="en-US" sz="1600" b="0" i="0" u="none" strike="noStrike" baseline="0">
                      <a:solidFill>
                        <a:schemeClr val="bg1"/>
                      </a:solidFill>
                      <a:latin typeface="Calibri"/>
                      <a:cs typeface="Calibri"/>
                    </a:rPr>
                    <a:pPr/>
                    <a:t>9.2%</a:t>
                  </a:fld>
                  <a:endParaRPr lang="en-US" sz="4000" baseline="0">
                    <a:solidFill>
                      <a:schemeClr val="bg1"/>
                    </a:solidFill>
                  </a:endParaRPr>
                </a:p>
              </xdr:txBody>
            </xdr:sp>
            <xdr:sp macro="" textlink="'Pivot Tables (2)'!AD7">
              <xdr:nvSpPr>
                <xdr:cNvPr id="97" name="TextBox 96">
                  <a:extLst>
                    <a:ext uri="{FF2B5EF4-FFF2-40B4-BE49-F238E27FC236}">
                      <a16:creationId xmlns:a16="http://schemas.microsoft.com/office/drawing/2014/main" id="{C25D9690-9218-44DE-A6B2-4938B4A115BC}"/>
                    </a:ext>
                  </a:extLst>
                </xdr:cNvPr>
                <xdr:cNvSpPr txBox="1"/>
              </xdr:nvSpPr>
              <xdr:spPr>
                <a:xfrm>
                  <a:off x="8703123" y="6678388"/>
                  <a:ext cx="1747162" cy="470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65463D-BB26-4C2B-8782-6E1CED3F32F1}" type="TxLink">
                    <a:rPr lang="en-US" sz="2400" b="1" i="0" u="none" strike="noStrike" baseline="0">
                      <a:solidFill>
                        <a:schemeClr val="bg1"/>
                      </a:solidFill>
                      <a:latin typeface="Calibri"/>
                      <a:cs typeface="Calibri"/>
                    </a:rPr>
                    <a:pPr/>
                    <a:t>$59,283</a:t>
                  </a:fld>
                  <a:endParaRPr lang="en-US" sz="8800" b="1" baseline="0">
                    <a:solidFill>
                      <a:schemeClr val="bg1"/>
                    </a:solidFill>
                  </a:endParaRPr>
                </a:p>
              </xdr:txBody>
            </xdr:sp>
            <xdr:sp macro="" textlink="">
              <xdr:nvSpPr>
                <xdr:cNvPr id="98" name="TextBox 97">
                  <a:extLst>
                    <a:ext uri="{FF2B5EF4-FFF2-40B4-BE49-F238E27FC236}">
                      <a16:creationId xmlns:a16="http://schemas.microsoft.com/office/drawing/2014/main" id="{9079E67C-E11A-479D-84F9-2D90A6F44C25}"/>
                    </a:ext>
                  </a:extLst>
                </xdr:cNvPr>
                <xdr:cNvSpPr txBox="1"/>
              </xdr:nvSpPr>
              <xdr:spPr>
                <a:xfrm>
                  <a:off x="8703123" y="6485167"/>
                  <a:ext cx="2030191" cy="263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chemeClr val="bg1"/>
                      </a:solidFill>
                      <a:latin typeface="Calibri"/>
                      <a:cs typeface="Calibri"/>
                    </a:rPr>
                    <a:t>Payroll Taxes</a:t>
                  </a:r>
                </a:p>
              </xdr:txBody>
            </xdr:sp>
          </xdr:grpSp>
          <xdr:grpSp>
            <xdr:nvGrpSpPr>
              <xdr:cNvPr id="100" name="Group 99">
                <a:extLst>
                  <a:ext uri="{FF2B5EF4-FFF2-40B4-BE49-F238E27FC236}">
                    <a16:creationId xmlns:a16="http://schemas.microsoft.com/office/drawing/2014/main" id="{CB54900D-919E-4D92-A360-13500E056A20}"/>
                  </a:ext>
                </a:extLst>
              </xdr:cNvPr>
              <xdr:cNvGrpSpPr/>
            </xdr:nvGrpSpPr>
            <xdr:grpSpPr>
              <a:xfrm>
                <a:off x="12710879" y="6623959"/>
                <a:ext cx="1665519" cy="903512"/>
                <a:chOff x="8703123" y="6485167"/>
                <a:chExt cx="2030191" cy="903512"/>
              </a:xfrm>
            </xdr:grpSpPr>
            <xdr:sp macro="" textlink="'Pivot Tables (2)'!AE6">
              <xdr:nvSpPr>
                <xdr:cNvPr id="101" name="TextBox 100">
                  <a:extLst>
                    <a:ext uri="{FF2B5EF4-FFF2-40B4-BE49-F238E27FC236}">
                      <a16:creationId xmlns:a16="http://schemas.microsoft.com/office/drawing/2014/main" id="{B57DAF26-426E-0AF2-7D59-2A7FC5500114}"/>
                    </a:ext>
                  </a:extLst>
                </xdr:cNvPr>
                <xdr:cNvSpPr txBox="1"/>
              </xdr:nvSpPr>
              <xdr:spPr>
                <a:xfrm>
                  <a:off x="8703123" y="7078438"/>
                  <a:ext cx="824598" cy="310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8D3F05-22A8-486D-B468-F1E3D2281AFB}" type="TxLink">
                    <a:rPr lang="en-US" sz="1800" b="0" i="0" u="none" strike="noStrike" baseline="0">
                      <a:solidFill>
                        <a:schemeClr val="bg1"/>
                      </a:solidFill>
                      <a:latin typeface="Calibri"/>
                      <a:cs typeface="Calibri"/>
                    </a:rPr>
                    <a:pPr/>
                    <a:t>7.4%</a:t>
                  </a:fld>
                  <a:endParaRPr lang="en-US" sz="6000" baseline="0">
                    <a:solidFill>
                      <a:schemeClr val="bg1"/>
                    </a:solidFill>
                  </a:endParaRPr>
                </a:p>
              </xdr:txBody>
            </xdr:sp>
            <xdr:sp macro="" textlink="'Pivot Tables (2)'!AE7">
              <xdr:nvSpPr>
                <xdr:cNvPr id="102" name="TextBox 101">
                  <a:extLst>
                    <a:ext uri="{FF2B5EF4-FFF2-40B4-BE49-F238E27FC236}">
                      <a16:creationId xmlns:a16="http://schemas.microsoft.com/office/drawing/2014/main" id="{ADC66C99-3959-B63A-269B-3401AADB89AA}"/>
                    </a:ext>
                  </a:extLst>
                </xdr:cNvPr>
                <xdr:cNvSpPr txBox="1"/>
              </xdr:nvSpPr>
              <xdr:spPr>
                <a:xfrm>
                  <a:off x="8703123" y="6678388"/>
                  <a:ext cx="1747162" cy="470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6CF92F-55AC-41A9-B886-79665EA85378}" type="TxLink">
                    <a:rPr lang="en-US" sz="2400" b="1" i="0" u="none" strike="noStrike" baseline="0">
                      <a:solidFill>
                        <a:schemeClr val="bg1"/>
                      </a:solidFill>
                      <a:latin typeface="Calibri"/>
                      <a:cs typeface="Calibri"/>
                    </a:rPr>
                    <a:pPr/>
                    <a:t>$47,684</a:t>
                  </a:fld>
                  <a:endParaRPr lang="en-US" sz="23900" b="1" baseline="0">
                    <a:solidFill>
                      <a:schemeClr val="bg1"/>
                    </a:solidFill>
                  </a:endParaRPr>
                </a:p>
              </xdr:txBody>
            </xdr:sp>
            <xdr:sp macro="" textlink="">
              <xdr:nvSpPr>
                <xdr:cNvPr id="103" name="TextBox 102">
                  <a:extLst>
                    <a:ext uri="{FF2B5EF4-FFF2-40B4-BE49-F238E27FC236}">
                      <a16:creationId xmlns:a16="http://schemas.microsoft.com/office/drawing/2014/main" id="{C42225E1-0908-9148-03A6-78896B7F85A2}"/>
                    </a:ext>
                  </a:extLst>
                </xdr:cNvPr>
                <xdr:cNvSpPr txBox="1"/>
              </xdr:nvSpPr>
              <xdr:spPr>
                <a:xfrm>
                  <a:off x="8703123" y="6485167"/>
                  <a:ext cx="2030191" cy="263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chemeClr val="bg1"/>
                      </a:solidFill>
                      <a:latin typeface="Calibri"/>
                      <a:cs typeface="Calibri"/>
                    </a:rPr>
                    <a:t>Property Taxes</a:t>
                  </a:r>
                </a:p>
              </xdr:txBody>
            </xdr:sp>
          </xdr:grpSp>
          <xdr:grpSp>
            <xdr:nvGrpSpPr>
              <xdr:cNvPr id="104" name="Group 103">
                <a:extLst>
                  <a:ext uri="{FF2B5EF4-FFF2-40B4-BE49-F238E27FC236}">
                    <a16:creationId xmlns:a16="http://schemas.microsoft.com/office/drawing/2014/main" id="{53D6A02F-955A-4716-9F2D-7653021C46EE}"/>
                  </a:ext>
                </a:extLst>
              </xdr:cNvPr>
              <xdr:cNvGrpSpPr/>
            </xdr:nvGrpSpPr>
            <xdr:grpSpPr>
              <a:xfrm>
                <a:off x="14339201" y="6623959"/>
                <a:ext cx="1665519" cy="903512"/>
                <a:chOff x="8703123" y="6485167"/>
                <a:chExt cx="2030191" cy="903512"/>
              </a:xfrm>
            </xdr:grpSpPr>
            <xdr:sp macro="" textlink="'Pivot Tables (2)'!AF6">
              <xdr:nvSpPr>
                <xdr:cNvPr id="105" name="TextBox 104">
                  <a:extLst>
                    <a:ext uri="{FF2B5EF4-FFF2-40B4-BE49-F238E27FC236}">
                      <a16:creationId xmlns:a16="http://schemas.microsoft.com/office/drawing/2014/main" id="{6C7A1328-6DC3-991D-292D-60B92B739740}"/>
                    </a:ext>
                  </a:extLst>
                </xdr:cNvPr>
                <xdr:cNvSpPr txBox="1"/>
              </xdr:nvSpPr>
              <xdr:spPr>
                <a:xfrm>
                  <a:off x="8703123" y="7078438"/>
                  <a:ext cx="824598" cy="310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891783-20FD-49D6-B5FE-8BA860263AC9}" type="TxLink">
                    <a:rPr lang="en-US" sz="1600" b="0" i="0" u="none" strike="noStrike" baseline="0">
                      <a:solidFill>
                        <a:schemeClr val="bg1"/>
                      </a:solidFill>
                      <a:latin typeface="Calibri"/>
                      <a:cs typeface="Calibri"/>
                    </a:rPr>
                    <a:pPr/>
                    <a:t>6.2%</a:t>
                  </a:fld>
                  <a:endParaRPr lang="en-US" sz="5400" baseline="0">
                    <a:solidFill>
                      <a:schemeClr val="bg1"/>
                    </a:solidFill>
                  </a:endParaRPr>
                </a:p>
              </xdr:txBody>
            </xdr:sp>
            <xdr:sp macro="" textlink="'Pivot Tables (2)'!AF7">
              <xdr:nvSpPr>
                <xdr:cNvPr id="106" name="TextBox 105">
                  <a:extLst>
                    <a:ext uri="{FF2B5EF4-FFF2-40B4-BE49-F238E27FC236}">
                      <a16:creationId xmlns:a16="http://schemas.microsoft.com/office/drawing/2014/main" id="{B3DB9090-4E10-9362-391E-CE5830D977D5}"/>
                    </a:ext>
                  </a:extLst>
                </xdr:cNvPr>
                <xdr:cNvSpPr txBox="1"/>
              </xdr:nvSpPr>
              <xdr:spPr>
                <a:xfrm>
                  <a:off x="8703123" y="6678388"/>
                  <a:ext cx="1747162" cy="470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E91B94-44C6-4D8E-A0FE-F06780B7B1E2}" type="TxLink">
                    <a:rPr lang="en-US" sz="2400" b="1" i="0" u="none" strike="noStrike" baseline="0">
                      <a:solidFill>
                        <a:schemeClr val="bg1"/>
                      </a:solidFill>
                      <a:latin typeface="Calibri"/>
                      <a:cs typeface="Calibri"/>
                    </a:rPr>
                    <a:pPr/>
                    <a:t>$39,952</a:t>
                  </a:fld>
                  <a:endParaRPr lang="en-US" sz="23900" b="1" baseline="0">
                    <a:solidFill>
                      <a:schemeClr val="bg1"/>
                    </a:solidFill>
                  </a:endParaRPr>
                </a:p>
              </xdr:txBody>
            </xdr:sp>
            <xdr:sp macro="" textlink="">
              <xdr:nvSpPr>
                <xdr:cNvPr id="107" name="TextBox 106">
                  <a:extLst>
                    <a:ext uri="{FF2B5EF4-FFF2-40B4-BE49-F238E27FC236}">
                      <a16:creationId xmlns:a16="http://schemas.microsoft.com/office/drawing/2014/main" id="{31714F19-5FAE-A6A8-4935-0E02D249410F}"/>
                    </a:ext>
                  </a:extLst>
                </xdr:cNvPr>
                <xdr:cNvSpPr txBox="1"/>
              </xdr:nvSpPr>
              <xdr:spPr>
                <a:xfrm>
                  <a:off x="8703123" y="6485167"/>
                  <a:ext cx="2030191" cy="263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chemeClr val="bg1"/>
                      </a:solidFill>
                      <a:latin typeface="Calibri"/>
                      <a:cs typeface="Calibri"/>
                    </a:rPr>
                    <a:t>Excise Taxes</a:t>
                  </a:r>
                </a:p>
              </xdr:txBody>
            </xdr:sp>
          </xdr:grpSp>
        </xdr:grpSp>
        <xdr:grpSp>
          <xdr:nvGrpSpPr>
            <xdr:cNvPr id="114" name="Group 113">
              <a:extLst>
                <a:ext uri="{FF2B5EF4-FFF2-40B4-BE49-F238E27FC236}">
                  <a16:creationId xmlns:a16="http://schemas.microsoft.com/office/drawing/2014/main" id="{CE5BB99B-273E-75EA-F1F2-0062C18F4841}"/>
                </a:ext>
              </a:extLst>
            </xdr:cNvPr>
            <xdr:cNvGrpSpPr/>
          </xdr:nvGrpSpPr>
          <xdr:grpSpPr>
            <a:xfrm>
              <a:off x="9059631" y="6191249"/>
              <a:ext cx="1866905" cy="1496788"/>
              <a:chOff x="9059631" y="6191249"/>
              <a:chExt cx="1866905" cy="1496788"/>
            </a:xfrm>
          </xdr:grpSpPr>
          <xdr:grpSp>
            <xdr:nvGrpSpPr>
              <xdr:cNvPr id="108" name="Group 107">
                <a:extLst>
                  <a:ext uri="{FF2B5EF4-FFF2-40B4-BE49-F238E27FC236}">
                    <a16:creationId xmlns:a16="http://schemas.microsoft.com/office/drawing/2014/main" id="{A729D61C-307D-454D-982C-B17DA696BC45}"/>
                  </a:ext>
                </a:extLst>
              </xdr:cNvPr>
              <xdr:cNvGrpSpPr/>
            </xdr:nvGrpSpPr>
            <xdr:grpSpPr>
              <a:xfrm>
                <a:off x="9059631" y="6637566"/>
                <a:ext cx="1665519" cy="903512"/>
                <a:chOff x="8703123" y="6485167"/>
                <a:chExt cx="2030191" cy="903512"/>
              </a:xfrm>
            </xdr:grpSpPr>
            <xdr:sp macro="" textlink="'Pivot Tables (2)'!AG6">
              <xdr:nvSpPr>
                <xdr:cNvPr id="109" name="TextBox 108">
                  <a:extLst>
                    <a:ext uri="{FF2B5EF4-FFF2-40B4-BE49-F238E27FC236}">
                      <a16:creationId xmlns:a16="http://schemas.microsoft.com/office/drawing/2014/main" id="{0A163E0C-2F92-DADC-2FB6-30E4799759E0}"/>
                    </a:ext>
                  </a:extLst>
                </xdr:cNvPr>
                <xdr:cNvSpPr txBox="1"/>
              </xdr:nvSpPr>
              <xdr:spPr>
                <a:xfrm>
                  <a:off x="8703123" y="7078438"/>
                  <a:ext cx="824598" cy="310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F61FDD-E411-4F3E-9DE5-456D3F5BA137}" type="TxLink">
                    <a:rPr lang="en-US" sz="1600" b="0" i="0" u="none" strike="noStrike" baseline="0">
                      <a:solidFill>
                        <a:schemeClr val="bg1"/>
                      </a:solidFill>
                      <a:latin typeface="Calibri"/>
                      <a:cs typeface="Calibri"/>
                    </a:rPr>
                    <a:pPr/>
                    <a:t>22.8%</a:t>
                  </a:fld>
                  <a:endParaRPr lang="en-US" sz="5400" baseline="0">
                    <a:solidFill>
                      <a:schemeClr val="bg1"/>
                    </a:solidFill>
                  </a:endParaRPr>
                </a:p>
              </xdr:txBody>
            </xdr:sp>
            <xdr:sp macro="" textlink="'Pivot Tables (2)'!AG7">
              <xdr:nvSpPr>
                <xdr:cNvPr id="110" name="TextBox 109">
                  <a:extLst>
                    <a:ext uri="{FF2B5EF4-FFF2-40B4-BE49-F238E27FC236}">
                      <a16:creationId xmlns:a16="http://schemas.microsoft.com/office/drawing/2014/main" id="{CF1CF081-31C0-9E73-A06D-2981625A5749}"/>
                    </a:ext>
                  </a:extLst>
                </xdr:cNvPr>
                <xdr:cNvSpPr txBox="1"/>
              </xdr:nvSpPr>
              <xdr:spPr>
                <a:xfrm>
                  <a:off x="8703123" y="6678388"/>
                  <a:ext cx="1747162" cy="470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67DFC5-F86B-4B60-A82C-047185BC62D4}" type="TxLink">
                    <a:rPr lang="en-US" sz="2400" b="1" i="0" u="none" strike="noStrike" baseline="0">
                      <a:solidFill>
                        <a:schemeClr val="bg1"/>
                      </a:solidFill>
                      <a:latin typeface="Calibri"/>
                      <a:cs typeface="Calibri"/>
                    </a:rPr>
                    <a:pPr/>
                    <a:t>$146,920</a:t>
                  </a:fld>
                  <a:endParaRPr lang="en-US" sz="23900" b="1" baseline="0">
                    <a:solidFill>
                      <a:schemeClr val="bg1"/>
                    </a:solidFill>
                  </a:endParaRPr>
                </a:p>
              </xdr:txBody>
            </xdr:sp>
            <xdr:sp macro="" textlink="">
              <xdr:nvSpPr>
                <xdr:cNvPr id="111" name="TextBox 110">
                  <a:extLst>
                    <a:ext uri="{FF2B5EF4-FFF2-40B4-BE49-F238E27FC236}">
                      <a16:creationId xmlns:a16="http://schemas.microsoft.com/office/drawing/2014/main" id="{19863F0B-2961-D7D8-FDA6-F0A195E577B1}"/>
                    </a:ext>
                  </a:extLst>
                </xdr:cNvPr>
                <xdr:cNvSpPr txBox="1"/>
              </xdr:nvSpPr>
              <xdr:spPr>
                <a:xfrm>
                  <a:off x="8703123" y="6485167"/>
                  <a:ext cx="2030191" cy="263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chemeClr val="bg1"/>
                      </a:solidFill>
                      <a:latin typeface="Calibri"/>
                      <a:cs typeface="Calibri"/>
                    </a:rPr>
                    <a:t>Total Taxes</a:t>
                  </a:r>
                </a:p>
              </xdr:txBody>
            </xdr:sp>
          </xdr:grpSp>
          <xdr:graphicFrame macro="">
            <xdr:nvGraphicFramePr>
              <xdr:cNvPr id="112" name="Chart 111">
                <a:extLst>
                  <a:ext uri="{FF2B5EF4-FFF2-40B4-BE49-F238E27FC236}">
                    <a16:creationId xmlns:a16="http://schemas.microsoft.com/office/drawing/2014/main" id="{A6C7F3A0-ACC4-4908-BF5F-AB11F42596B4}"/>
                  </a:ext>
                </a:extLst>
              </xdr:cNvPr>
              <xdr:cNvGraphicFramePr>
                <a:graphicFrameLocks/>
              </xdr:cNvGraphicFramePr>
            </xdr:nvGraphicFramePr>
            <xdr:xfrm>
              <a:off x="10586358" y="6191249"/>
              <a:ext cx="340178" cy="1496788"/>
            </xdr:xfrm>
            <a:graphic>
              <a:graphicData uri="http://schemas.openxmlformats.org/drawingml/2006/chart">
                <c:chart xmlns:c="http://schemas.openxmlformats.org/drawingml/2006/chart" xmlns:r="http://schemas.openxmlformats.org/officeDocument/2006/relationships" r:id="rId6"/>
              </a:graphicData>
            </a:graphic>
          </xdr:graphicFrame>
        </xdr:grpSp>
      </xdr:grpSp>
      <xdr:grpSp>
        <xdr:nvGrpSpPr>
          <xdr:cNvPr id="132" name="Group 131">
            <a:extLst>
              <a:ext uri="{FF2B5EF4-FFF2-40B4-BE49-F238E27FC236}">
                <a16:creationId xmlns:a16="http://schemas.microsoft.com/office/drawing/2014/main" id="{EA099957-39BA-497B-A93A-C3112A7BD468}"/>
              </a:ext>
            </a:extLst>
          </xdr:cNvPr>
          <xdr:cNvGrpSpPr/>
        </xdr:nvGrpSpPr>
        <xdr:grpSpPr>
          <a:xfrm>
            <a:off x="0" y="0"/>
            <a:ext cx="21517641" cy="435428"/>
            <a:chOff x="223620" y="0"/>
            <a:chExt cx="18108109" cy="435428"/>
          </a:xfrm>
        </xdr:grpSpPr>
        <xdr:sp macro="" textlink="">
          <xdr:nvSpPr>
            <xdr:cNvPr id="133" name="Rectangle 132">
              <a:extLst>
                <a:ext uri="{FF2B5EF4-FFF2-40B4-BE49-F238E27FC236}">
                  <a16:creationId xmlns:a16="http://schemas.microsoft.com/office/drawing/2014/main" id="{B5384D1D-6EB8-B6C8-AD6F-38FB8DF92557}"/>
                </a:ext>
              </a:extLst>
            </xdr:cNvPr>
            <xdr:cNvSpPr/>
          </xdr:nvSpPr>
          <xdr:spPr>
            <a:xfrm>
              <a:off x="223620" y="0"/>
              <a:ext cx="18108109" cy="435428"/>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34" name="Picture 133">
              <a:extLst>
                <a:ext uri="{FF2B5EF4-FFF2-40B4-BE49-F238E27FC236}">
                  <a16:creationId xmlns:a16="http://schemas.microsoft.com/office/drawing/2014/main" id="{EA5F5F22-410D-2292-A828-B2F7D410CC7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10683" y="69395"/>
              <a:ext cx="1268464" cy="325211"/>
            </a:xfrm>
            <a:prstGeom prst="rect">
              <a:avLst/>
            </a:prstGeom>
          </xdr:spPr>
        </xdr:pic>
        <xdr:sp macro="" textlink="">
          <xdr:nvSpPr>
            <xdr:cNvPr id="135" name="Rectangle 134">
              <a:hlinkClick xmlns:r="http://schemas.openxmlformats.org/officeDocument/2006/relationships" r:id="rId8" tooltip="www.linkedin.com/in/16parmindersingh/"/>
              <a:extLst>
                <a:ext uri="{FF2B5EF4-FFF2-40B4-BE49-F238E27FC236}">
                  <a16:creationId xmlns:a16="http://schemas.microsoft.com/office/drawing/2014/main" id="{F545CA61-959D-9D3F-7F5A-119BE20F841D}"/>
                </a:ext>
              </a:extLst>
            </xdr:cNvPr>
            <xdr:cNvSpPr/>
          </xdr:nvSpPr>
          <xdr:spPr>
            <a:xfrm>
              <a:off x="2856866" y="66675"/>
              <a:ext cx="971549"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a:ln>
                    <a:noFill/>
                  </a:ln>
                  <a:latin typeface="+mn-lt"/>
                </a:rPr>
                <a:t>Browse</a:t>
              </a:r>
            </a:p>
          </xdr:txBody>
        </xdr:sp>
        <xdr:pic>
          <xdr:nvPicPr>
            <xdr:cNvPr id="136" name="Picture 135">
              <a:extLst>
                <a:ext uri="{FF2B5EF4-FFF2-40B4-BE49-F238E27FC236}">
                  <a16:creationId xmlns:a16="http://schemas.microsoft.com/office/drawing/2014/main" id="{8C15EA0A-72AC-E1AB-79F2-8F47CB207F7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49401" y="108858"/>
              <a:ext cx="276225" cy="177647"/>
            </a:xfrm>
            <a:prstGeom prst="rect">
              <a:avLst/>
            </a:prstGeom>
          </xdr:spPr>
        </xdr:pic>
        <xdr:sp macro="" textlink="">
          <xdr:nvSpPr>
            <xdr:cNvPr id="137" name="Rectangle 136">
              <a:hlinkClick xmlns:r="http://schemas.openxmlformats.org/officeDocument/2006/relationships" r:id="rId10" tooltip="Income Sources"/>
              <a:extLst>
                <a:ext uri="{FF2B5EF4-FFF2-40B4-BE49-F238E27FC236}">
                  <a16:creationId xmlns:a16="http://schemas.microsoft.com/office/drawing/2014/main" id="{B5316C8F-ADD6-3FA3-159A-E4D37962F412}"/>
                </a:ext>
              </a:extLst>
            </xdr:cNvPr>
            <xdr:cNvSpPr/>
          </xdr:nvSpPr>
          <xdr:spPr>
            <a:xfrm>
              <a:off x="9298191"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Income Sources</a:t>
              </a:r>
            </a:p>
          </xdr:txBody>
        </xdr:sp>
        <xdr:sp macro="" textlink="">
          <xdr:nvSpPr>
            <xdr:cNvPr id="138" name="Rectangle: Rounded Corners 137">
              <a:extLst>
                <a:ext uri="{FF2B5EF4-FFF2-40B4-BE49-F238E27FC236}">
                  <a16:creationId xmlns:a16="http://schemas.microsoft.com/office/drawing/2014/main" id="{6689F454-E585-F863-3D1A-68ABC05CD6EB}"/>
                </a:ext>
              </a:extLst>
            </xdr:cNvPr>
            <xdr:cNvSpPr/>
          </xdr:nvSpPr>
          <xdr:spPr>
            <a:xfrm>
              <a:off x="11048063" y="284390"/>
              <a:ext cx="274320" cy="45720"/>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9" name="Rectangle 138">
              <a:hlinkClick xmlns:r="http://schemas.openxmlformats.org/officeDocument/2006/relationships" r:id="rId11" tooltip="Geographically"/>
              <a:extLst>
                <a:ext uri="{FF2B5EF4-FFF2-40B4-BE49-F238E27FC236}">
                  <a16:creationId xmlns:a16="http://schemas.microsoft.com/office/drawing/2014/main" id="{A56215A8-2063-960B-3BC2-F0A99E6857C4}"/>
                </a:ext>
              </a:extLst>
            </xdr:cNvPr>
            <xdr:cNvSpPr/>
          </xdr:nvSpPr>
          <xdr:spPr>
            <a:xfrm>
              <a:off x="10812760"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Geographically</a:t>
              </a:r>
            </a:p>
          </xdr:txBody>
        </xdr:sp>
        <xdr:sp macro="" textlink="">
          <xdr:nvSpPr>
            <xdr:cNvPr id="140" name="Rectangle 139">
              <a:hlinkClick xmlns:r="http://schemas.openxmlformats.org/officeDocument/2006/relationships" r:id="rId12" tooltip="Sales Process"/>
              <a:extLst>
                <a:ext uri="{FF2B5EF4-FFF2-40B4-BE49-F238E27FC236}">
                  <a16:creationId xmlns:a16="http://schemas.microsoft.com/office/drawing/2014/main" id="{3569403D-316E-5410-EB68-58BF28F91904}"/>
                </a:ext>
              </a:extLst>
            </xdr:cNvPr>
            <xdr:cNvSpPr/>
          </xdr:nvSpPr>
          <xdr:spPr>
            <a:xfrm>
              <a:off x="12327330"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Sales Process</a:t>
              </a:r>
            </a:p>
          </xdr:txBody>
        </xdr:sp>
        <xdr:sp macro="" textlink="">
          <xdr:nvSpPr>
            <xdr:cNvPr id="141" name="Rectangle 140">
              <a:hlinkClick xmlns:r="http://schemas.openxmlformats.org/officeDocument/2006/relationships" r:id="rId13" tooltip="Project Status"/>
              <a:extLst>
                <a:ext uri="{FF2B5EF4-FFF2-40B4-BE49-F238E27FC236}">
                  <a16:creationId xmlns:a16="http://schemas.microsoft.com/office/drawing/2014/main" id="{261FB88C-ED65-34CF-7513-50D1A3404136}"/>
                </a:ext>
              </a:extLst>
            </xdr:cNvPr>
            <xdr:cNvSpPr/>
          </xdr:nvSpPr>
          <xdr:spPr>
            <a:xfrm>
              <a:off x="13841899"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Project Status</a:t>
              </a:r>
            </a:p>
          </xdr:txBody>
        </xdr:sp>
      </xdr:grpSp>
      <xdr:sp macro="" textlink="">
        <xdr:nvSpPr>
          <xdr:cNvPr id="44" name="TextBox 43">
            <a:extLst>
              <a:ext uri="{FF2B5EF4-FFF2-40B4-BE49-F238E27FC236}">
                <a16:creationId xmlns:a16="http://schemas.microsoft.com/office/drawing/2014/main" id="{79579485-3A00-4A34-BB2F-A0D88BBEFEE4}"/>
              </a:ext>
            </a:extLst>
          </xdr:cNvPr>
          <xdr:cNvSpPr txBox="1"/>
        </xdr:nvSpPr>
        <xdr:spPr>
          <a:xfrm>
            <a:off x="193215" y="1324419"/>
            <a:ext cx="3575961" cy="59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Financial</a:t>
            </a:r>
            <a:r>
              <a:rPr lang="en-US" sz="2800" baseline="0">
                <a:solidFill>
                  <a:schemeClr val="bg1"/>
                </a:solidFill>
              </a:rPr>
              <a:t> Statistics</a:t>
            </a:r>
          </a:p>
        </xdr:txBody>
      </xdr:sp>
      <xdr:sp macro="" textlink="'Pivot Tables (2)'!L6">
        <xdr:nvSpPr>
          <xdr:cNvPr id="5" name="TextBox 4">
            <a:extLst>
              <a:ext uri="{FF2B5EF4-FFF2-40B4-BE49-F238E27FC236}">
                <a16:creationId xmlns:a16="http://schemas.microsoft.com/office/drawing/2014/main" id="{7432CD45-7C3A-4877-887F-636356B3C8C3}"/>
              </a:ext>
            </a:extLst>
          </xdr:cNvPr>
          <xdr:cNvSpPr txBox="1"/>
        </xdr:nvSpPr>
        <xdr:spPr>
          <a:xfrm>
            <a:off x="152393" y="1705418"/>
            <a:ext cx="3058891" cy="802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558B9A-9624-4B56-9FA4-8BC6726A27FA}" type="TxLink">
              <a:rPr lang="en-US" sz="5400" b="0" i="0" u="none" strike="noStrike" baseline="0">
                <a:solidFill>
                  <a:schemeClr val="bg1"/>
                </a:solidFill>
                <a:latin typeface="Calibri"/>
                <a:cs typeface="Calibri"/>
              </a:rPr>
              <a:pPr/>
              <a:t>$644,384</a:t>
            </a:fld>
            <a:endParaRPr lang="en-US" sz="9600" baseline="0">
              <a:solidFill>
                <a:schemeClr val="bg1"/>
              </a:solidFill>
            </a:endParaRPr>
          </a:p>
        </xdr:txBody>
      </xdr:sp>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71F84190-2A92-4801-B72F-A851B88FCE1A}"/>
                  </a:ext>
                </a:extLst>
              </xdr:cNvPr>
              <xdr:cNvGraphicFramePr>
                <a:graphicFrameLocks noMove="1" noResize="1"/>
              </xdr:cNvGraphicFramePr>
            </xdr:nvGraphicFramePr>
            <xdr:xfrm>
              <a:off x="122462" y="2617097"/>
              <a:ext cx="2993571" cy="408214"/>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462" y="2617097"/>
                <a:ext cx="2993571" cy="408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0" name="Chart 9">
            <a:extLst>
              <a:ext uri="{FF2B5EF4-FFF2-40B4-BE49-F238E27FC236}">
                <a16:creationId xmlns:a16="http://schemas.microsoft.com/office/drawing/2014/main" id="{32BF1CEE-CD7F-4C82-879F-F6252B302F23}"/>
              </a:ext>
            </a:extLst>
          </xdr:cNvPr>
          <xdr:cNvGraphicFramePr>
            <a:graphicFrameLocks/>
          </xdr:cNvGraphicFramePr>
        </xdr:nvGraphicFramePr>
        <xdr:xfrm>
          <a:off x="0" y="3270240"/>
          <a:ext cx="3864427" cy="122462"/>
        </xdr:xfrm>
        <a:graphic>
          <a:graphicData uri="http://schemas.openxmlformats.org/drawingml/2006/chart">
            <c:chart xmlns:c="http://schemas.openxmlformats.org/drawingml/2006/chart" xmlns:r="http://schemas.openxmlformats.org/officeDocument/2006/relationships" r:id="rId14"/>
          </a:graphicData>
        </a:graphic>
      </xdr:graphicFrame>
      <xdr:grpSp>
        <xdr:nvGrpSpPr>
          <xdr:cNvPr id="68" name="Group 67">
            <a:extLst>
              <a:ext uri="{FF2B5EF4-FFF2-40B4-BE49-F238E27FC236}">
                <a16:creationId xmlns:a16="http://schemas.microsoft.com/office/drawing/2014/main" id="{5F202D7F-A55D-848D-2155-AF68A08371C7}"/>
              </a:ext>
            </a:extLst>
          </xdr:cNvPr>
          <xdr:cNvGrpSpPr/>
        </xdr:nvGrpSpPr>
        <xdr:grpSpPr>
          <a:xfrm>
            <a:off x="92523" y="3588652"/>
            <a:ext cx="3266573" cy="2022015"/>
            <a:chOff x="92526" y="3461663"/>
            <a:chExt cx="3266573" cy="2022015"/>
          </a:xfrm>
        </xdr:grpSpPr>
        <xdr:grpSp>
          <xdr:nvGrpSpPr>
            <xdr:cNvPr id="43" name="Group 42">
              <a:extLst>
                <a:ext uri="{FF2B5EF4-FFF2-40B4-BE49-F238E27FC236}">
                  <a16:creationId xmlns:a16="http://schemas.microsoft.com/office/drawing/2014/main" id="{D1D6C665-D073-DB63-6D8F-2689C5C9C4A9}"/>
                </a:ext>
              </a:extLst>
            </xdr:cNvPr>
            <xdr:cNvGrpSpPr/>
          </xdr:nvGrpSpPr>
          <xdr:grpSpPr>
            <a:xfrm>
              <a:off x="383718" y="3501119"/>
              <a:ext cx="2975381" cy="1773894"/>
              <a:chOff x="361946" y="3473904"/>
              <a:chExt cx="2975381" cy="1773894"/>
            </a:xfrm>
          </xdr:grpSpPr>
          <xdr:grpSp>
            <xdr:nvGrpSpPr>
              <xdr:cNvPr id="40" name="Group 39">
                <a:extLst>
                  <a:ext uri="{FF2B5EF4-FFF2-40B4-BE49-F238E27FC236}">
                    <a16:creationId xmlns:a16="http://schemas.microsoft.com/office/drawing/2014/main" id="{CB1911D3-9674-43D1-E392-E61E0847F896}"/>
                  </a:ext>
                </a:extLst>
              </xdr:cNvPr>
              <xdr:cNvGrpSpPr/>
            </xdr:nvGrpSpPr>
            <xdr:grpSpPr>
              <a:xfrm>
                <a:off x="361946" y="3473904"/>
                <a:ext cx="1289961" cy="1773894"/>
                <a:chOff x="647698" y="3337833"/>
                <a:chExt cx="1336681" cy="1773894"/>
              </a:xfrm>
            </xdr:grpSpPr>
            <xdr:sp macro="" textlink="'Pivot Tables (2)'!B6">
              <xdr:nvSpPr>
                <xdr:cNvPr id="2" name="TextBox 1">
                  <a:extLst>
                    <a:ext uri="{FF2B5EF4-FFF2-40B4-BE49-F238E27FC236}">
                      <a16:creationId xmlns:a16="http://schemas.microsoft.com/office/drawing/2014/main" id="{67EAC35B-CCD9-477C-B291-D6BBEE2391C2}"/>
                    </a:ext>
                  </a:extLst>
                </xdr:cNvPr>
                <xdr:cNvSpPr txBox="1"/>
              </xdr:nvSpPr>
              <xdr:spPr>
                <a:xfrm>
                  <a:off x="647699" y="333783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892756-20D5-4A85-AD18-0B66FF7A4C01}" type="TxLink">
                    <a:rPr lang="en-US" sz="1200" b="0" i="0" u="none" strike="noStrike">
                      <a:solidFill>
                        <a:schemeClr val="bg1"/>
                      </a:solidFill>
                      <a:latin typeface="Calibri"/>
                      <a:cs typeface="Calibri"/>
                    </a:rPr>
                    <a:pPr/>
                    <a:t>Egypt</a:t>
                  </a:fld>
                  <a:endParaRPr lang="en-US" sz="1800">
                    <a:solidFill>
                      <a:schemeClr val="bg1"/>
                    </a:solidFill>
                  </a:endParaRPr>
                </a:p>
              </xdr:txBody>
            </xdr:sp>
            <xdr:sp macro="" textlink="'Pivot Tables (2)'!B7">
              <xdr:nvSpPr>
                <xdr:cNvPr id="7" name="TextBox 6">
                  <a:extLst>
                    <a:ext uri="{FF2B5EF4-FFF2-40B4-BE49-F238E27FC236}">
                      <a16:creationId xmlns:a16="http://schemas.microsoft.com/office/drawing/2014/main" id="{F77C5AC8-C630-3329-9CE3-A59E787F43AA}"/>
                    </a:ext>
                  </a:extLst>
                </xdr:cNvPr>
                <xdr:cNvSpPr txBox="1"/>
              </xdr:nvSpPr>
              <xdr:spPr>
                <a:xfrm>
                  <a:off x="647699" y="362358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818894-88AE-4C2D-B69D-71F456708C33}" type="TxLink">
                    <a:rPr lang="en-US" sz="1200" b="0" i="0" u="none" strike="noStrike">
                      <a:solidFill>
                        <a:schemeClr val="bg1"/>
                      </a:solidFill>
                      <a:latin typeface="Calibri"/>
                      <a:cs typeface="Calibri"/>
                    </a:rPr>
                    <a:pPr/>
                    <a:t>Russia</a:t>
                  </a:fld>
                  <a:endParaRPr lang="en-US" sz="1800">
                    <a:solidFill>
                      <a:schemeClr val="bg1"/>
                    </a:solidFill>
                  </a:endParaRPr>
                </a:p>
              </xdr:txBody>
            </xdr:sp>
            <xdr:sp macro="" textlink="'Pivot Tables (2)'!B8">
              <xdr:nvSpPr>
                <xdr:cNvPr id="11" name="TextBox 10">
                  <a:extLst>
                    <a:ext uri="{FF2B5EF4-FFF2-40B4-BE49-F238E27FC236}">
                      <a16:creationId xmlns:a16="http://schemas.microsoft.com/office/drawing/2014/main" id="{29122332-FA60-86CB-DFA4-5DBACCF1047F}"/>
                    </a:ext>
                  </a:extLst>
                </xdr:cNvPr>
                <xdr:cNvSpPr txBox="1"/>
              </xdr:nvSpPr>
              <xdr:spPr>
                <a:xfrm>
                  <a:off x="647699" y="390933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A059F9-3EF4-422D-8816-6805BF6BE8AA}" type="TxLink">
                    <a:rPr lang="en-US" sz="1200" b="0" i="0" u="none" strike="noStrike">
                      <a:solidFill>
                        <a:schemeClr val="bg1"/>
                      </a:solidFill>
                      <a:latin typeface="Calibri"/>
                      <a:cs typeface="Calibri"/>
                    </a:rPr>
                    <a:pPr/>
                    <a:t>USA</a:t>
                  </a:fld>
                  <a:endParaRPr lang="en-US" sz="1800">
                    <a:solidFill>
                      <a:schemeClr val="bg1"/>
                    </a:solidFill>
                  </a:endParaRPr>
                </a:p>
              </xdr:txBody>
            </xdr:sp>
            <xdr:sp macro="" textlink="'Pivot Tables (2)'!B9">
              <xdr:nvSpPr>
                <xdr:cNvPr id="25" name="TextBox 24">
                  <a:extLst>
                    <a:ext uri="{FF2B5EF4-FFF2-40B4-BE49-F238E27FC236}">
                      <a16:creationId xmlns:a16="http://schemas.microsoft.com/office/drawing/2014/main" id="{9A840C03-227F-2BFB-AFF5-119967517803}"/>
                    </a:ext>
                  </a:extLst>
                </xdr:cNvPr>
                <xdr:cNvSpPr txBox="1"/>
              </xdr:nvSpPr>
              <xdr:spPr>
                <a:xfrm>
                  <a:off x="647698" y="4195083"/>
                  <a:ext cx="1336681"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A1058D-42C2-4A64-9B88-1DE900C41CB4}" type="TxLink">
                    <a:rPr lang="en-US" sz="1200" b="0" i="0" u="none" strike="noStrike">
                      <a:solidFill>
                        <a:schemeClr val="bg1"/>
                      </a:solidFill>
                      <a:latin typeface="Calibri"/>
                      <a:cs typeface="Calibri"/>
                    </a:rPr>
                    <a:pPr/>
                    <a:t>United Kingdom</a:t>
                  </a:fld>
                  <a:endParaRPr lang="en-US" sz="1800">
                    <a:solidFill>
                      <a:schemeClr val="bg1"/>
                    </a:solidFill>
                  </a:endParaRPr>
                </a:p>
              </xdr:txBody>
            </xdr:sp>
            <xdr:sp macro="" textlink="'Pivot Tables (2)'!B10">
              <xdr:nvSpPr>
                <xdr:cNvPr id="29" name="TextBox 28">
                  <a:extLst>
                    <a:ext uri="{FF2B5EF4-FFF2-40B4-BE49-F238E27FC236}">
                      <a16:creationId xmlns:a16="http://schemas.microsoft.com/office/drawing/2014/main" id="{F73EA2E5-E311-C86E-F0A0-BD1D8684F78A}"/>
                    </a:ext>
                  </a:extLst>
                </xdr:cNvPr>
                <xdr:cNvSpPr txBox="1"/>
              </xdr:nvSpPr>
              <xdr:spPr>
                <a:xfrm>
                  <a:off x="647700" y="4480833"/>
                  <a:ext cx="1204139"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1D5463-BBE2-4326-B905-E0212DEDEF9B}" type="TxLink">
                    <a:rPr lang="en-US" sz="1200" b="0" i="0" u="none" strike="noStrike">
                      <a:solidFill>
                        <a:schemeClr val="bg1"/>
                      </a:solidFill>
                      <a:latin typeface="Calibri"/>
                      <a:cs typeface="Calibri"/>
                    </a:rPr>
                    <a:pPr/>
                    <a:t>Canada</a:t>
                  </a:fld>
                  <a:endParaRPr lang="en-US" sz="1800">
                    <a:solidFill>
                      <a:schemeClr val="bg1"/>
                    </a:solidFill>
                  </a:endParaRPr>
                </a:p>
              </xdr:txBody>
            </xdr:sp>
            <xdr:sp macro="" textlink="'Pivot Tables (2)'!B11">
              <xdr:nvSpPr>
                <xdr:cNvPr id="33" name="TextBox 32">
                  <a:extLst>
                    <a:ext uri="{FF2B5EF4-FFF2-40B4-BE49-F238E27FC236}">
                      <a16:creationId xmlns:a16="http://schemas.microsoft.com/office/drawing/2014/main" id="{D231261F-2A20-43AC-87F2-F104A99AC865}"/>
                    </a:ext>
                  </a:extLst>
                </xdr:cNvPr>
                <xdr:cNvSpPr txBox="1"/>
              </xdr:nvSpPr>
              <xdr:spPr>
                <a:xfrm>
                  <a:off x="647699" y="4766582"/>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47800F-65E7-4981-8C98-64CF79CB4B95}" type="TxLink">
                    <a:rPr lang="en-US" sz="1200" b="0" i="0" u="none" strike="noStrike">
                      <a:solidFill>
                        <a:schemeClr val="bg1"/>
                      </a:solidFill>
                      <a:latin typeface="Calibri"/>
                      <a:cs typeface="Calibri"/>
                    </a:rPr>
                    <a:pPr/>
                    <a:t>Brazil</a:t>
                  </a:fld>
                  <a:endParaRPr lang="en-US" sz="1800">
                    <a:solidFill>
                      <a:schemeClr val="bg1"/>
                    </a:solidFill>
                  </a:endParaRPr>
                </a:p>
              </xdr:txBody>
            </xdr:sp>
          </xdr:grpSp>
          <xdr:grpSp>
            <xdr:nvGrpSpPr>
              <xdr:cNvPr id="41" name="Group 40">
                <a:extLst>
                  <a:ext uri="{FF2B5EF4-FFF2-40B4-BE49-F238E27FC236}">
                    <a16:creationId xmlns:a16="http://schemas.microsoft.com/office/drawing/2014/main" id="{36965D0C-5AEA-F387-FC12-798022398A8E}"/>
                  </a:ext>
                </a:extLst>
              </xdr:cNvPr>
              <xdr:cNvGrpSpPr/>
            </xdr:nvGrpSpPr>
            <xdr:grpSpPr>
              <a:xfrm>
                <a:off x="1474585" y="3473904"/>
                <a:ext cx="956078" cy="1773894"/>
                <a:chOff x="1364796" y="3337833"/>
                <a:chExt cx="956078" cy="1773894"/>
              </a:xfrm>
            </xdr:grpSpPr>
            <xdr:sp macro="" textlink="'Pivot Tables (2)'!C6">
              <xdr:nvSpPr>
                <xdr:cNvPr id="3" name="TextBox 2">
                  <a:extLst>
                    <a:ext uri="{FF2B5EF4-FFF2-40B4-BE49-F238E27FC236}">
                      <a16:creationId xmlns:a16="http://schemas.microsoft.com/office/drawing/2014/main" id="{088E7A5C-D7AF-49FB-97CC-EA5C8D7307BC}"/>
                    </a:ext>
                  </a:extLst>
                </xdr:cNvPr>
                <xdr:cNvSpPr txBox="1"/>
              </xdr:nvSpPr>
              <xdr:spPr>
                <a:xfrm>
                  <a:off x="1364796" y="333783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48D2C3-9A37-4FA6-AFF8-00CE47C06CC6}" type="TxLink">
                    <a:rPr lang="en-US" sz="1200" b="0" i="0" u="none" strike="noStrike">
                      <a:solidFill>
                        <a:schemeClr val="bg1"/>
                      </a:solidFill>
                      <a:latin typeface="Calibri"/>
                      <a:cs typeface="Calibri"/>
                    </a:rPr>
                    <a:pPr/>
                    <a:t>190380</a:t>
                  </a:fld>
                  <a:endParaRPr lang="en-US" sz="1800">
                    <a:solidFill>
                      <a:schemeClr val="bg1"/>
                    </a:solidFill>
                  </a:endParaRPr>
                </a:p>
              </xdr:txBody>
            </xdr:sp>
            <xdr:sp macro="" textlink="'Pivot Tables (2)'!C7">
              <xdr:nvSpPr>
                <xdr:cNvPr id="8" name="TextBox 7">
                  <a:extLst>
                    <a:ext uri="{FF2B5EF4-FFF2-40B4-BE49-F238E27FC236}">
                      <a16:creationId xmlns:a16="http://schemas.microsoft.com/office/drawing/2014/main" id="{E6BA477F-9CB6-C50C-40AB-6B2946CC41E0}"/>
                    </a:ext>
                  </a:extLst>
                </xdr:cNvPr>
                <xdr:cNvSpPr txBox="1"/>
              </xdr:nvSpPr>
              <xdr:spPr>
                <a:xfrm>
                  <a:off x="1364796" y="362358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019548-BCDF-4B57-B802-C2C4CD10B9F1}" type="TxLink">
                    <a:rPr lang="en-US" sz="1200" b="0" i="0" u="none" strike="noStrike">
                      <a:solidFill>
                        <a:schemeClr val="bg1"/>
                      </a:solidFill>
                      <a:latin typeface="Calibri"/>
                      <a:cs typeface="Calibri"/>
                    </a:rPr>
                    <a:pPr/>
                    <a:t>112620</a:t>
                  </a:fld>
                  <a:endParaRPr lang="en-US" sz="1800">
                    <a:solidFill>
                      <a:schemeClr val="bg1"/>
                    </a:solidFill>
                  </a:endParaRPr>
                </a:p>
              </xdr:txBody>
            </xdr:sp>
            <xdr:sp macro="" textlink="'Pivot Tables (2)'!C8">
              <xdr:nvSpPr>
                <xdr:cNvPr id="22" name="TextBox 21">
                  <a:extLst>
                    <a:ext uri="{FF2B5EF4-FFF2-40B4-BE49-F238E27FC236}">
                      <a16:creationId xmlns:a16="http://schemas.microsoft.com/office/drawing/2014/main" id="{D7DF1F19-58C7-5CD2-8417-4F6325EFBAD9}"/>
                    </a:ext>
                  </a:extLst>
                </xdr:cNvPr>
                <xdr:cNvSpPr txBox="1"/>
              </xdr:nvSpPr>
              <xdr:spPr>
                <a:xfrm>
                  <a:off x="1364796" y="390933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BC1EBB-91C2-4EA9-8327-8F60099FC22E}" type="TxLink">
                    <a:rPr lang="en-US" sz="1200" b="0" i="0" u="none" strike="noStrike">
                      <a:solidFill>
                        <a:schemeClr val="bg1"/>
                      </a:solidFill>
                      <a:latin typeface="Calibri"/>
                      <a:cs typeface="Calibri"/>
                    </a:rPr>
                    <a:pPr/>
                    <a:t>109940</a:t>
                  </a:fld>
                  <a:endParaRPr lang="en-US" sz="1800">
                    <a:solidFill>
                      <a:schemeClr val="bg1"/>
                    </a:solidFill>
                  </a:endParaRPr>
                </a:p>
              </xdr:txBody>
            </xdr:sp>
            <xdr:sp macro="" textlink="'Pivot Tables (2)'!C9">
              <xdr:nvSpPr>
                <xdr:cNvPr id="26" name="TextBox 25">
                  <a:extLst>
                    <a:ext uri="{FF2B5EF4-FFF2-40B4-BE49-F238E27FC236}">
                      <a16:creationId xmlns:a16="http://schemas.microsoft.com/office/drawing/2014/main" id="{A3D42A2B-06A1-551D-1322-B98DDFA29682}"/>
                    </a:ext>
                  </a:extLst>
                </xdr:cNvPr>
                <xdr:cNvSpPr txBox="1"/>
              </xdr:nvSpPr>
              <xdr:spPr>
                <a:xfrm>
                  <a:off x="1364796" y="419508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BDCC7F-D058-42BB-892C-2C76BA50BD83}" type="TxLink">
                    <a:rPr lang="en-US" sz="1200" b="0" i="0" u="none" strike="noStrike">
                      <a:solidFill>
                        <a:schemeClr val="bg1"/>
                      </a:solidFill>
                      <a:latin typeface="Calibri"/>
                      <a:cs typeface="Calibri"/>
                    </a:rPr>
                    <a:pPr/>
                    <a:t>106948</a:t>
                  </a:fld>
                  <a:endParaRPr lang="en-US" sz="1800">
                    <a:solidFill>
                      <a:schemeClr val="bg1"/>
                    </a:solidFill>
                  </a:endParaRPr>
                </a:p>
              </xdr:txBody>
            </xdr:sp>
            <xdr:sp macro="" textlink="'Pivot Tables (2)'!C10">
              <xdr:nvSpPr>
                <xdr:cNvPr id="30" name="TextBox 29">
                  <a:extLst>
                    <a:ext uri="{FF2B5EF4-FFF2-40B4-BE49-F238E27FC236}">
                      <a16:creationId xmlns:a16="http://schemas.microsoft.com/office/drawing/2014/main" id="{7309080C-9791-C94C-8E1B-9AD6AFA3ED2A}"/>
                    </a:ext>
                  </a:extLst>
                </xdr:cNvPr>
                <xdr:cNvSpPr txBox="1"/>
              </xdr:nvSpPr>
              <xdr:spPr>
                <a:xfrm>
                  <a:off x="1364796" y="4480833"/>
                  <a:ext cx="956078"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50DA73-FCFF-4C08-9367-E213E11490DD}" type="TxLink">
                    <a:rPr lang="en-US" sz="1200" b="0" i="0" u="none" strike="noStrike">
                      <a:solidFill>
                        <a:schemeClr val="bg1"/>
                      </a:solidFill>
                      <a:latin typeface="Calibri"/>
                      <a:cs typeface="Calibri"/>
                    </a:rPr>
                    <a:pPr/>
                    <a:t>62256</a:t>
                  </a:fld>
                  <a:endParaRPr lang="en-US" sz="1800">
                    <a:solidFill>
                      <a:schemeClr val="bg1"/>
                    </a:solidFill>
                  </a:endParaRPr>
                </a:p>
              </xdr:txBody>
            </xdr:sp>
            <xdr:sp macro="" textlink="'Pivot Tables (2)'!C11">
              <xdr:nvSpPr>
                <xdr:cNvPr id="34" name="TextBox 33">
                  <a:extLst>
                    <a:ext uri="{FF2B5EF4-FFF2-40B4-BE49-F238E27FC236}">
                      <a16:creationId xmlns:a16="http://schemas.microsoft.com/office/drawing/2014/main" id="{2ACBA1CB-757D-63F9-AF8D-AF7C5A10485D}"/>
                    </a:ext>
                  </a:extLst>
                </xdr:cNvPr>
                <xdr:cNvSpPr txBox="1"/>
              </xdr:nvSpPr>
              <xdr:spPr>
                <a:xfrm>
                  <a:off x="1364796" y="4766582"/>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5BB9D4-56AB-493B-AA2B-6070D259983C}" type="TxLink">
                    <a:rPr lang="en-US" sz="1200" b="0" i="0" u="none" strike="noStrike">
                      <a:solidFill>
                        <a:schemeClr val="bg1"/>
                      </a:solidFill>
                      <a:latin typeface="Calibri"/>
                      <a:cs typeface="Calibri"/>
                    </a:rPr>
                    <a:pPr/>
                    <a:t>62240</a:t>
                  </a:fld>
                  <a:endParaRPr lang="en-US" sz="1800">
                    <a:solidFill>
                      <a:schemeClr val="bg1"/>
                    </a:solidFill>
                  </a:endParaRPr>
                </a:p>
              </xdr:txBody>
            </xdr:sp>
          </xdr:grpSp>
          <xdr:grpSp>
            <xdr:nvGrpSpPr>
              <xdr:cNvPr id="42" name="Group 41">
                <a:extLst>
                  <a:ext uri="{FF2B5EF4-FFF2-40B4-BE49-F238E27FC236}">
                    <a16:creationId xmlns:a16="http://schemas.microsoft.com/office/drawing/2014/main" id="{D8C51792-802A-6DBC-4602-3A4B561ADA34}"/>
                  </a:ext>
                </a:extLst>
              </xdr:cNvPr>
              <xdr:cNvGrpSpPr/>
            </xdr:nvGrpSpPr>
            <xdr:grpSpPr>
              <a:xfrm>
                <a:off x="2381249" y="3473904"/>
                <a:ext cx="956078" cy="1773894"/>
                <a:chOff x="2081892" y="3337833"/>
                <a:chExt cx="956078" cy="1773894"/>
              </a:xfrm>
            </xdr:grpSpPr>
            <xdr:sp macro="" textlink="'Pivot Tables (2)'!D6">
              <xdr:nvSpPr>
                <xdr:cNvPr id="4" name="TextBox 3">
                  <a:extLst>
                    <a:ext uri="{FF2B5EF4-FFF2-40B4-BE49-F238E27FC236}">
                      <a16:creationId xmlns:a16="http://schemas.microsoft.com/office/drawing/2014/main" id="{68C6D505-8739-4DA6-B7A2-63CF280FEB7D}"/>
                    </a:ext>
                  </a:extLst>
                </xdr:cNvPr>
                <xdr:cNvSpPr txBox="1"/>
              </xdr:nvSpPr>
              <xdr:spPr>
                <a:xfrm>
                  <a:off x="2081892" y="333783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DC3373-BC07-42A5-8369-3820E5861DB5}" type="TxLink">
                    <a:rPr lang="en-US" sz="1200" b="0" i="0" u="none" strike="noStrike">
                      <a:solidFill>
                        <a:schemeClr val="bg1"/>
                      </a:solidFill>
                      <a:latin typeface="Calibri"/>
                      <a:cs typeface="Calibri"/>
                    </a:rPr>
                    <a:pPr/>
                    <a:t>29.54%</a:t>
                  </a:fld>
                  <a:endParaRPr lang="en-US" sz="1800">
                    <a:solidFill>
                      <a:schemeClr val="bg1"/>
                    </a:solidFill>
                  </a:endParaRPr>
                </a:p>
              </xdr:txBody>
            </xdr:sp>
            <xdr:sp macro="" textlink="'Pivot Tables (2)'!D7">
              <xdr:nvSpPr>
                <xdr:cNvPr id="9" name="TextBox 8">
                  <a:extLst>
                    <a:ext uri="{FF2B5EF4-FFF2-40B4-BE49-F238E27FC236}">
                      <a16:creationId xmlns:a16="http://schemas.microsoft.com/office/drawing/2014/main" id="{7E905604-2CD1-47AE-6C84-39E1C7D01868}"/>
                    </a:ext>
                  </a:extLst>
                </xdr:cNvPr>
                <xdr:cNvSpPr txBox="1"/>
              </xdr:nvSpPr>
              <xdr:spPr>
                <a:xfrm>
                  <a:off x="2081892" y="362358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2B0DC4-B451-481C-9155-20061EEB12B2}" type="TxLink">
                    <a:rPr lang="en-US" sz="1200" b="0" i="0" u="none" strike="noStrike">
                      <a:solidFill>
                        <a:schemeClr val="bg1"/>
                      </a:solidFill>
                      <a:latin typeface="Calibri"/>
                      <a:cs typeface="Calibri"/>
                    </a:rPr>
                    <a:pPr/>
                    <a:t>17.48%</a:t>
                  </a:fld>
                  <a:endParaRPr lang="en-US" sz="1800">
                    <a:solidFill>
                      <a:schemeClr val="bg1"/>
                    </a:solidFill>
                  </a:endParaRPr>
                </a:p>
              </xdr:txBody>
            </xdr:sp>
            <xdr:sp macro="" textlink="'Pivot Tables (2)'!D8">
              <xdr:nvSpPr>
                <xdr:cNvPr id="23" name="TextBox 22">
                  <a:extLst>
                    <a:ext uri="{FF2B5EF4-FFF2-40B4-BE49-F238E27FC236}">
                      <a16:creationId xmlns:a16="http://schemas.microsoft.com/office/drawing/2014/main" id="{2EC0776D-DE4A-8FA0-B2BC-95589B2ECDAC}"/>
                    </a:ext>
                  </a:extLst>
                </xdr:cNvPr>
                <xdr:cNvSpPr txBox="1"/>
              </xdr:nvSpPr>
              <xdr:spPr>
                <a:xfrm>
                  <a:off x="2081892" y="390933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D5C982-9E9D-435C-A51F-A948F0BDC7BF}" type="TxLink">
                    <a:rPr lang="en-US" sz="1200" b="0" i="0" u="none" strike="noStrike">
                      <a:solidFill>
                        <a:schemeClr val="bg1"/>
                      </a:solidFill>
                      <a:latin typeface="Calibri"/>
                      <a:cs typeface="Calibri"/>
                    </a:rPr>
                    <a:pPr/>
                    <a:t>17.06%</a:t>
                  </a:fld>
                  <a:endParaRPr lang="en-US" sz="1800">
                    <a:solidFill>
                      <a:schemeClr val="bg1"/>
                    </a:solidFill>
                  </a:endParaRPr>
                </a:p>
              </xdr:txBody>
            </xdr:sp>
            <xdr:sp macro="" textlink="'Pivot Tables (2)'!D9">
              <xdr:nvSpPr>
                <xdr:cNvPr id="27" name="TextBox 26">
                  <a:extLst>
                    <a:ext uri="{FF2B5EF4-FFF2-40B4-BE49-F238E27FC236}">
                      <a16:creationId xmlns:a16="http://schemas.microsoft.com/office/drawing/2014/main" id="{3788CA2F-0636-ECC6-3EBA-2DF43409645B}"/>
                    </a:ext>
                  </a:extLst>
                </xdr:cNvPr>
                <xdr:cNvSpPr txBox="1"/>
              </xdr:nvSpPr>
              <xdr:spPr>
                <a:xfrm>
                  <a:off x="2081892" y="4195083"/>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6A0C3F-6341-4AA7-A51A-8361DCED7271}" type="TxLink">
                    <a:rPr lang="en-US" sz="1200" b="0" i="0" u="none" strike="noStrike">
                      <a:solidFill>
                        <a:schemeClr val="bg1"/>
                      </a:solidFill>
                      <a:latin typeface="Calibri"/>
                      <a:cs typeface="Calibri"/>
                    </a:rPr>
                    <a:pPr/>
                    <a:t>16.60%</a:t>
                  </a:fld>
                  <a:endParaRPr lang="en-US" sz="1800">
                    <a:solidFill>
                      <a:schemeClr val="bg1"/>
                    </a:solidFill>
                  </a:endParaRPr>
                </a:p>
              </xdr:txBody>
            </xdr:sp>
            <xdr:sp macro="" textlink="'Pivot Tables (2)'!D10">
              <xdr:nvSpPr>
                <xdr:cNvPr id="31" name="TextBox 30">
                  <a:extLst>
                    <a:ext uri="{FF2B5EF4-FFF2-40B4-BE49-F238E27FC236}">
                      <a16:creationId xmlns:a16="http://schemas.microsoft.com/office/drawing/2014/main" id="{5400482F-FE43-3FF8-F4AF-F78F77E8EF18}"/>
                    </a:ext>
                  </a:extLst>
                </xdr:cNvPr>
                <xdr:cNvSpPr txBox="1"/>
              </xdr:nvSpPr>
              <xdr:spPr>
                <a:xfrm>
                  <a:off x="2081892" y="4480833"/>
                  <a:ext cx="956078"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5DEF77-FEB2-4EFF-8583-36C02F99733D}" type="TxLink">
                    <a:rPr lang="en-US" sz="1200" b="0" i="0" u="none" strike="noStrike">
                      <a:solidFill>
                        <a:schemeClr val="bg1"/>
                      </a:solidFill>
                      <a:latin typeface="Calibri"/>
                      <a:cs typeface="Calibri"/>
                    </a:rPr>
                    <a:pPr/>
                    <a:t>9.66%</a:t>
                  </a:fld>
                  <a:endParaRPr lang="en-US" sz="1800">
                    <a:solidFill>
                      <a:schemeClr val="bg1"/>
                    </a:solidFill>
                  </a:endParaRPr>
                </a:p>
              </xdr:txBody>
            </xdr:sp>
            <xdr:sp macro="" textlink="'Pivot Tables (2)'!D11">
              <xdr:nvSpPr>
                <xdr:cNvPr id="35" name="TextBox 34">
                  <a:extLst>
                    <a:ext uri="{FF2B5EF4-FFF2-40B4-BE49-F238E27FC236}">
                      <a16:creationId xmlns:a16="http://schemas.microsoft.com/office/drawing/2014/main" id="{47C335E5-C300-39F6-CD66-704D560BAE1C}"/>
                    </a:ext>
                  </a:extLst>
                </xdr:cNvPr>
                <xdr:cNvSpPr txBox="1"/>
              </xdr:nvSpPr>
              <xdr:spPr>
                <a:xfrm>
                  <a:off x="2081892" y="4766582"/>
                  <a:ext cx="666750" cy="345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952DA6-D430-489A-A20B-6BABFE7A031F}" type="TxLink">
                    <a:rPr lang="en-US" sz="1200" b="0" i="0" u="none" strike="noStrike">
                      <a:solidFill>
                        <a:schemeClr val="bg1"/>
                      </a:solidFill>
                      <a:latin typeface="Calibri"/>
                      <a:cs typeface="Calibri"/>
                    </a:rPr>
                    <a:pPr/>
                    <a:t>9.66%</a:t>
                  </a:fld>
                  <a:endParaRPr lang="en-US" sz="1800">
                    <a:solidFill>
                      <a:schemeClr val="bg1"/>
                    </a:solidFill>
                  </a:endParaRPr>
                </a:p>
              </xdr:txBody>
            </xdr:sp>
          </xdr:grpSp>
        </xdr:grpSp>
        <xdr:grpSp>
          <xdr:nvGrpSpPr>
            <xdr:cNvPr id="67" name="Group 66">
              <a:extLst>
                <a:ext uri="{FF2B5EF4-FFF2-40B4-BE49-F238E27FC236}">
                  <a16:creationId xmlns:a16="http://schemas.microsoft.com/office/drawing/2014/main" id="{D4F9E92D-1C2C-F6B1-CAB6-B31E8D8C22AE}"/>
                </a:ext>
              </a:extLst>
            </xdr:cNvPr>
            <xdr:cNvGrpSpPr/>
          </xdr:nvGrpSpPr>
          <xdr:grpSpPr>
            <a:xfrm>
              <a:off x="92526" y="3461663"/>
              <a:ext cx="443595" cy="2022015"/>
              <a:chOff x="92527" y="3380018"/>
              <a:chExt cx="443595" cy="1886405"/>
            </a:xfrm>
          </xdr:grpSpPr>
          <xdr:sp macro="" textlink="">
            <xdr:nvSpPr>
              <xdr:cNvPr id="60" name="TextBox 59">
                <a:extLst>
                  <a:ext uri="{FF2B5EF4-FFF2-40B4-BE49-F238E27FC236}">
                    <a16:creationId xmlns:a16="http://schemas.microsoft.com/office/drawing/2014/main" id="{CD8D2739-43B8-4C1F-A2DC-81542A0CC0D7}"/>
                  </a:ext>
                </a:extLst>
              </xdr:cNvPr>
              <xdr:cNvSpPr txBox="1"/>
            </xdr:nvSpPr>
            <xdr:spPr>
              <a:xfrm>
                <a:off x="92527" y="3912512"/>
                <a:ext cx="443595" cy="555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solidFill>
                      <a:schemeClr val="tx1">
                        <a:lumMod val="65000"/>
                        <a:lumOff val="35000"/>
                      </a:schemeClr>
                    </a:solidFill>
                  </a:rPr>
                  <a:t>•</a:t>
                </a:r>
              </a:p>
            </xdr:txBody>
          </xdr:sp>
          <xdr:sp macro="" textlink="">
            <xdr:nvSpPr>
              <xdr:cNvPr id="61" name="TextBox 60">
                <a:extLst>
                  <a:ext uri="{FF2B5EF4-FFF2-40B4-BE49-F238E27FC236}">
                    <a16:creationId xmlns:a16="http://schemas.microsoft.com/office/drawing/2014/main" id="{D4B7885E-96C5-4713-9CFB-A03C6D3765A1}"/>
                  </a:ext>
                </a:extLst>
              </xdr:cNvPr>
              <xdr:cNvSpPr txBox="1"/>
            </xdr:nvSpPr>
            <xdr:spPr>
              <a:xfrm>
                <a:off x="92527" y="3380018"/>
                <a:ext cx="427266" cy="555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solidFill>
                      <a:schemeClr val="tx1">
                        <a:lumMod val="65000"/>
                        <a:lumOff val="35000"/>
                      </a:schemeClr>
                    </a:solidFill>
                  </a:rPr>
                  <a:t>•</a:t>
                </a:r>
              </a:p>
            </xdr:txBody>
          </xdr:sp>
          <xdr:sp macro="" textlink="">
            <xdr:nvSpPr>
              <xdr:cNvPr id="62" name="TextBox 61">
                <a:extLst>
                  <a:ext uri="{FF2B5EF4-FFF2-40B4-BE49-F238E27FC236}">
                    <a16:creationId xmlns:a16="http://schemas.microsoft.com/office/drawing/2014/main" id="{DF55EF1A-9101-4E05-B584-FE1B7F5B35ED}"/>
                  </a:ext>
                </a:extLst>
              </xdr:cNvPr>
              <xdr:cNvSpPr txBox="1"/>
            </xdr:nvSpPr>
            <xdr:spPr>
              <a:xfrm>
                <a:off x="92527" y="4711253"/>
                <a:ext cx="443595" cy="555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solidFill>
                      <a:schemeClr val="tx1">
                        <a:lumMod val="65000"/>
                        <a:lumOff val="35000"/>
                      </a:schemeClr>
                    </a:solidFill>
                  </a:rPr>
                  <a:t>•</a:t>
                </a:r>
              </a:p>
            </xdr:txBody>
          </xdr:sp>
          <xdr:sp macro="" textlink="">
            <xdr:nvSpPr>
              <xdr:cNvPr id="64" name="TextBox 63">
                <a:extLst>
                  <a:ext uri="{FF2B5EF4-FFF2-40B4-BE49-F238E27FC236}">
                    <a16:creationId xmlns:a16="http://schemas.microsoft.com/office/drawing/2014/main" id="{C84E88D2-1B37-4E39-B88A-174882961E17}"/>
                  </a:ext>
                </a:extLst>
              </xdr:cNvPr>
              <xdr:cNvSpPr txBox="1"/>
            </xdr:nvSpPr>
            <xdr:spPr>
              <a:xfrm>
                <a:off x="92527" y="4445006"/>
                <a:ext cx="443595" cy="555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solidFill>
                      <a:schemeClr val="tx1">
                        <a:lumMod val="65000"/>
                        <a:lumOff val="35000"/>
                      </a:schemeClr>
                    </a:solidFill>
                  </a:rPr>
                  <a:t>•</a:t>
                </a:r>
              </a:p>
            </xdr:txBody>
          </xdr:sp>
          <xdr:sp macro="" textlink="">
            <xdr:nvSpPr>
              <xdr:cNvPr id="65" name="TextBox 64">
                <a:extLst>
                  <a:ext uri="{FF2B5EF4-FFF2-40B4-BE49-F238E27FC236}">
                    <a16:creationId xmlns:a16="http://schemas.microsoft.com/office/drawing/2014/main" id="{E83C5E0B-7E07-4C59-A725-1DB72301362F}"/>
                  </a:ext>
                </a:extLst>
              </xdr:cNvPr>
              <xdr:cNvSpPr txBox="1"/>
            </xdr:nvSpPr>
            <xdr:spPr>
              <a:xfrm>
                <a:off x="92527" y="3646265"/>
                <a:ext cx="443595" cy="33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solidFill>
                      <a:schemeClr val="tx1">
                        <a:lumMod val="65000"/>
                        <a:lumOff val="35000"/>
                      </a:schemeClr>
                    </a:solidFill>
                  </a:rPr>
                  <a:t>•</a:t>
                </a:r>
              </a:p>
            </xdr:txBody>
          </xdr:sp>
          <xdr:sp macro="" textlink="">
            <xdr:nvSpPr>
              <xdr:cNvPr id="66" name="TextBox 65">
                <a:extLst>
                  <a:ext uri="{FF2B5EF4-FFF2-40B4-BE49-F238E27FC236}">
                    <a16:creationId xmlns:a16="http://schemas.microsoft.com/office/drawing/2014/main" id="{CF25DCC7-568E-4193-9687-CD26BB316701}"/>
                  </a:ext>
                </a:extLst>
              </xdr:cNvPr>
              <xdr:cNvSpPr txBox="1"/>
            </xdr:nvSpPr>
            <xdr:spPr>
              <a:xfrm>
                <a:off x="92527" y="4178759"/>
                <a:ext cx="443595" cy="555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aseline="0">
                    <a:solidFill>
                      <a:schemeClr val="tx1">
                        <a:lumMod val="65000"/>
                        <a:lumOff val="35000"/>
                      </a:schemeClr>
                    </a:solidFill>
                  </a:rPr>
                  <a:t>•</a:t>
                </a:r>
              </a:p>
            </xdr:txBody>
          </xdr:sp>
        </xdr:grpSp>
      </xdr:grpSp>
      <xdr:graphicFrame macro="">
        <xdr:nvGraphicFramePr>
          <xdr:cNvPr id="69" name="Chart 68">
            <a:extLst>
              <a:ext uri="{FF2B5EF4-FFF2-40B4-BE49-F238E27FC236}">
                <a16:creationId xmlns:a16="http://schemas.microsoft.com/office/drawing/2014/main" id="{092698F5-B840-4384-9E81-C8C2F9E07F27}"/>
              </a:ext>
            </a:extLst>
          </xdr:cNvPr>
          <xdr:cNvGraphicFramePr>
            <a:graphicFrameLocks/>
          </xdr:cNvGraphicFramePr>
        </xdr:nvGraphicFramePr>
        <xdr:xfrm>
          <a:off x="0" y="5610666"/>
          <a:ext cx="3156856" cy="2843893"/>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43" name="Rectangle: Rounded Corners 142">
            <a:extLst>
              <a:ext uri="{FF2B5EF4-FFF2-40B4-BE49-F238E27FC236}">
                <a16:creationId xmlns:a16="http://schemas.microsoft.com/office/drawing/2014/main" id="{BC01E797-2C25-408D-BFEE-2459C4052FDE}"/>
              </a:ext>
            </a:extLst>
          </xdr:cNvPr>
          <xdr:cNvSpPr/>
        </xdr:nvSpPr>
        <xdr:spPr>
          <a:xfrm>
            <a:off x="217716" y="979710"/>
            <a:ext cx="1407988" cy="451303"/>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4" name="TextBox 143">
            <a:extLst>
              <a:ext uri="{FF2B5EF4-FFF2-40B4-BE49-F238E27FC236}">
                <a16:creationId xmlns:a16="http://schemas.microsoft.com/office/drawing/2014/main" id="{6BF494A5-94C3-47A3-AB01-67D0D6573137}"/>
              </a:ext>
            </a:extLst>
          </xdr:cNvPr>
          <xdr:cNvSpPr txBox="1"/>
        </xdr:nvSpPr>
        <xdr:spPr>
          <a:xfrm>
            <a:off x="349973" y="1082805"/>
            <a:ext cx="1170372" cy="243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Geographically</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86391</xdr:colOff>
      <xdr:row>57</xdr:row>
      <xdr:rowOff>114300</xdr:rowOff>
    </xdr:to>
    <xdr:grpSp>
      <xdr:nvGrpSpPr>
        <xdr:cNvPr id="12" name="Group 11">
          <a:extLst>
            <a:ext uri="{FF2B5EF4-FFF2-40B4-BE49-F238E27FC236}">
              <a16:creationId xmlns:a16="http://schemas.microsoft.com/office/drawing/2014/main" id="{FDFA6C68-A4DE-FEEB-A16C-E14A56E0C610}"/>
            </a:ext>
          </a:extLst>
        </xdr:cNvPr>
        <xdr:cNvGrpSpPr/>
      </xdr:nvGrpSpPr>
      <xdr:grpSpPr>
        <a:xfrm>
          <a:off x="0" y="0"/>
          <a:ext cx="21517641" cy="10972800"/>
          <a:chOff x="0" y="0"/>
          <a:chExt cx="21517641" cy="10972800"/>
        </a:xfrm>
      </xdr:grpSpPr>
      <xdr:sp macro="" textlink="'Pivot Tables (3)'!O16">
        <xdr:nvSpPr>
          <xdr:cNvPr id="45" name="TextBox 44">
            <a:extLst>
              <a:ext uri="{FF2B5EF4-FFF2-40B4-BE49-F238E27FC236}">
                <a16:creationId xmlns:a16="http://schemas.microsoft.com/office/drawing/2014/main" id="{C8C2C15F-7FD3-4A2A-B487-BFA321739B1D}"/>
              </a:ext>
            </a:extLst>
          </xdr:cNvPr>
          <xdr:cNvSpPr txBox="1">
            <a:spLocks/>
          </xdr:cNvSpPr>
        </xdr:nvSpPr>
        <xdr:spPr>
          <a:xfrm rot="18946605">
            <a:off x="7019272" y="5245892"/>
            <a:ext cx="45719" cy="1642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90FC87D-10B0-4AB3-AA03-6450ECDD1AFB}" type="TxLink">
              <a:rPr lang="en-US" sz="14500" b="0" i="0" u="none" strike="noStrike">
                <a:solidFill>
                  <a:schemeClr val="bg1"/>
                </a:solidFill>
                <a:latin typeface="Arial" panose="020B0604020202020204" pitchFamily="34" charset="0"/>
                <a:ea typeface="+mn-ea"/>
                <a:cs typeface="Arial" panose="020B0604020202020204" pitchFamily="34" charset="0"/>
              </a:rPr>
              <a:pPr marL="0" indent="0" algn="ctr"/>
              <a:t> </a:t>
            </a:fld>
            <a:endParaRPr lang="en-US" sz="14500" b="0" i="0" u="none" strike="noStrike">
              <a:solidFill>
                <a:schemeClr val="bg1"/>
              </a:solidFill>
              <a:latin typeface="Arial" panose="020B0604020202020204" pitchFamily="34" charset="0"/>
              <a:ea typeface="+mn-ea"/>
              <a:cs typeface="Arial" panose="020B0604020202020204" pitchFamily="34" charset="0"/>
            </a:endParaRPr>
          </a:p>
        </xdr:txBody>
      </xdr:sp>
      <xdr:sp macro="" textlink="'Pivot Tables (3)'!O15">
        <xdr:nvSpPr>
          <xdr:cNvPr id="44" name="TextBox 43">
            <a:extLst>
              <a:ext uri="{FF2B5EF4-FFF2-40B4-BE49-F238E27FC236}">
                <a16:creationId xmlns:a16="http://schemas.microsoft.com/office/drawing/2014/main" id="{AB5B8C00-241D-4806-95F9-3645E8BE2896}"/>
              </a:ext>
            </a:extLst>
          </xdr:cNvPr>
          <xdr:cNvSpPr txBox="1">
            <a:spLocks/>
          </xdr:cNvSpPr>
        </xdr:nvSpPr>
        <xdr:spPr>
          <a:xfrm rot="2594050">
            <a:off x="7314724" y="3879561"/>
            <a:ext cx="48474" cy="1530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BAEEEA9-AB1E-491D-9370-A2B02265A43A}" type="TxLink">
              <a:rPr lang="en-US" sz="14500" b="0" i="0" u="none" strike="noStrike">
                <a:solidFill>
                  <a:schemeClr val="bg1"/>
                </a:solidFill>
                <a:latin typeface="Arial" panose="020B0604020202020204" pitchFamily="34" charset="0"/>
                <a:ea typeface="+mn-ea"/>
                <a:cs typeface="Arial" panose="020B0604020202020204" pitchFamily="34" charset="0"/>
              </a:rPr>
              <a:pPr marL="0" indent="0" algn="ctr"/>
              <a:t>|</a:t>
            </a:fld>
            <a:endParaRPr lang="en-US" sz="14500" b="0" i="0" u="none" strike="noStrike">
              <a:solidFill>
                <a:schemeClr val="bg1"/>
              </a:solidFill>
              <a:latin typeface="Arial" panose="020B0604020202020204" pitchFamily="34" charset="0"/>
              <a:ea typeface="+mn-ea"/>
              <a:cs typeface="Arial" panose="020B0604020202020204" pitchFamily="34" charset="0"/>
            </a:endParaRPr>
          </a:p>
        </xdr:txBody>
      </xdr:sp>
      <xdr:grpSp>
        <xdr:nvGrpSpPr>
          <xdr:cNvPr id="41" name="Group 40">
            <a:extLst>
              <a:ext uri="{FF2B5EF4-FFF2-40B4-BE49-F238E27FC236}">
                <a16:creationId xmlns:a16="http://schemas.microsoft.com/office/drawing/2014/main" id="{67223C7B-42AF-F6C3-6F1B-C6510F016FEB}"/>
              </a:ext>
            </a:extLst>
          </xdr:cNvPr>
          <xdr:cNvGrpSpPr>
            <a:grpSpLocks/>
          </xdr:cNvGrpSpPr>
        </xdr:nvGrpSpPr>
        <xdr:grpSpPr>
          <a:xfrm>
            <a:off x="6894917" y="5216640"/>
            <a:ext cx="3106601" cy="319744"/>
            <a:chOff x="6866939" y="5240675"/>
            <a:chExt cx="3093885" cy="321524"/>
          </a:xfrm>
        </xdr:grpSpPr>
        <xdr:sp macro="" textlink="'Pivot Tables (3)'!O10">
          <xdr:nvSpPr>
            <xdr:cNvPr id="39" name="TextBox 38">
              <a:extLst>
                <a:ext uri="{FF2B5EF4-FFF2-40B4-BE49-F238E27FC236}">
                  <a16:creationId xmlns:a16="http://schemas.microsoft.com/office/drawing/2014/main" id="{51B8228B-11AE-4CF5-81A9-1F12F0F62120}"/>
                </a:ext>
              </a:extLst>
            </xdr:cNvPr>
            <xdr:cNvSpPr txBox="1"/>
          </xdr:nvSpPr>
          <xdr:spPr>
            <a:xfrm rot="5400000">
              <a:off x="7618278" y="4489336"/>
              <a:ext cx="320641" cy="1823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CA8108-E2C4-4E44-84C0-3E8B050EABE4}" type="TxLink">
                <a:rPr lang="en-US" sz="16000" b="0" i="0" u="none" strike="noStrike">
                  <a:solidFill>
                    <a:schemeClr val="bg1"/>
                  </a:solidFill>
                  <a:latin typeface="Arial" panose="020B0604020202020204" pitchFamily="34" charset="0"/>
                  <a:ea typeface="+mn-ea"/>
                  <a:cs typeface="Arial" panose="020B0604020202020204" pitchFamily="34" charset="0"/>
                </a:rPr>
                <a:pPr marL="0" indent="0"/>
                <a:t> </a:t>
              </a:fld>
              <a:endParaRPr lang="en-US" sz="16000" b="0" i="0" u="none" strike="noStrike">
                <a:solidFill>
                  <a:schemeClr val="bg1"/>
                </a:solidFill>
                <a:latin typeface="Arial" panose="020B0604020202020204" pitchFamily="34" charset="0"/>
                <a:ea typeface="+mn-ea"/>
                <a:cs typeface="Arial" panose="020B0604020202020204" pitchFamily="34" charset="0"/>
              </a:endParaRPr>
            </a:p>
          </xdr:txBody>
        </xdr:sp>
        <xdr:sp macro="" textlink="'Pivot Tables (3)'!O10">
          <xdr:nvSpPr>
            <xdr:cNvPr id="40" name="TextBox 39">
              <a:extLst>
                <a:ext uri="{FF2B5EF4-FFF2-40B4-BE49-F238E27FC236}">
                  <a16:creationId xmlns:a16="http://schemas.microsoft.com/office/drawing/2014/main" id="{F3FA1EC0-1A0B-4F84-8B0E-B016D650278F}"/>
                </a:ext>
              </a:extLst>
            </xdr:cNvPr>
            <xdr:cNvSpPr txBox="1"/>
          </xdr:nvSpPr>
          <xdr:spPr>
            <a:xfrm rot="5400000">
              <a:off x="8888844" y="4490219"/>
              <a:ext cx="320641" cy="1823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CA8108-E2C4-4E44-84C0-3E8B050EABE4}" type="TxLink">
                <a:rPr lang="en-US" sz="16000" b="0" i="0" u="none" strike="noStrike">
                  <a:solidFill>
                    <a:schemeClr val="bg1"/>
                  </a:solidFill>
                  <a:latin typeface="Arial" panose="020B0604020202020204" pitchFamily="34" charset="0"/>
                  <a:ea typeface="+mn-ea"/>
                  <a:cs typeface="Arial" panose="020B0604020202020204" pitchFamily="34" charset="0"/>
                </a:rPr>
                <a:pPr marL="0" indent="0"/>
                <a:t> </a:t>
              </a:fld>
              <a:endParaRPr lang="en-US" sz="16000" b="0" i="0" u="none" strike="noStrike">
                <a:solidFill>
                  <a:schemeClr val="bg1"/>
                </a:solidFill>
                <a:latin typeface="Arial" panose="020B0604020202020204" pitchFamily="34" charset="0"/>
                <a:ea typeface="+mn-ea"/>
                <a:cs typeface="Arial" panose="020B0604020202020204" pitchFamily="34" charset="0"/>
              </a:endParaRPr>
            </a:p>
          </xdr:txBody>
        </xdr:sp>
      </xdr:grpSp>
      <xdr:sp macro="" textlink="'Pivot Tables (3)'!O10">
        <xdr:nvSpPr>
          <xdr:cNvPr id="38" name="TextBox 37">
            <a:extLst>
              <a:ext uri="{FF2B5EF4-FFF2-40B4-BE49-F238E27FC236}">
                <a16:creationId xmlns:a16="http://schemas.microsoft.com/office/drawing/2014/main" id="{A20CFC0D-2D26-41AF-A4E0-26A49DC7FBBB}"/>
              </a:ext>
            </a:extLst>
          </xdr:cNvPr>
          <xdr:cNvSpPr txBox="1">
            <a:spLocks/>
          </xdr:cNvSpPr>
        </xdr:nvSpPr>
        <xdr:spPr>
          <a:xfrm rot="2966340">
            <a:off x="5661596" y="5040116"/>
            <a:ext cx="318861" cy="183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CA8108-E2C4-4E44-84C0-3E8B050EABE4}" type="TxLink">
              <a:rPr lang="en-US" sz="16000" b="0" i="0" u="none" strike="noStrike">
                <a:solidFill>
                  <a:schemeClr val="bg1"/>
                </a:solidFill>
                <a:latin typeface="Arial" panose="020B0604020202020204" pitchFamily="34" charset="0"/>
                <a:ea typeface="+mn-ea"/>
                <a:cs typeface="Arial" panose="020B0604020202020204" pitchFamily="34" charset="0"/>
              </a:rPr>
              <a:pPr marL="0" indent="0"/>
              <a:t> </a:t>
            </a:fld>
            <a:endParaRPr lang="en-US" sz="16000" b="0" i="0" u="none" strike="noStrike">
              <a:solidFill>
                <a:schemeClr val="bg1"/>
              </a:solidFill>
              <a:latin typeface="Arial" panose="020B0604020202020204" pitchFamily="34" charset="0"/>
              <a:ea typeface="+mn-ea"/>
              <a:cs typeface="Arial" panose="020B0604020202020204" pitchFamily="34" charset="0"/>
            </a:endParaRPr>
          </a:p>
        </xdr:txBody>
      </xdr:sp>
      <xdr:sp macro="" textlink="'Pivot Tables (3)'!O10">
        <xdr:nvSpPr>
          <xdr:cNvPr id="37" name="TextBox 36">
            <a:extLst>
              <a:ext uri="{FF2B5EF4-FFF2-40B4-BE49-F238E27FC236}">
                <a16:creationId xmlns:a16="http://schemas.microsoft.com/office/drawing/2014/main" id="{65E65ABF-F468-466B-A5BF-85ECA4B3CB80}"/>
              </a:ext>
            </a:extLst>
          </xdr:cNvPr>
          <xdr:cNvSpPr txBox="1">
            <a:spLocks/>
          </xdr:cNvSpPr>
        </xdr:nvSpPr>
        <xdr:spPr>
          <a:xfrm rot="18707620">
            <a:off x="3811882" y="5288769"/>
            <a:ext cx="318861" cy="183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CA8108-E2C4-4E44-84C0-3E8B050EABE4}" type="TxLink">
              <a:rPr lang="en-US" sz="16000" b="0" i="0" u="none" strike="noStrike">
                <a:solidFill>
                  <a:schemeClr val="bg1"/>
                </a:solidFill>
                <a:latin typeface="Arial" panose="020B0604020202020204" pitchFamily="34" charset="0"/>
                <a:ea typeface="+mn-ea"/>
                <a:cs typeface="Arial" panose="020B0604020202020204" pitchFamily="34" charset="0"/>
              </a:rPr>
              <a:pPr marL="0" indent="0"/>
              <a:t> </a:t>
            </a:fld>
            <a:endParaRPr lang="en-US" sz="16000" b="0" i="0" u="none" strike="noStrike">
              <a:solidFill>
                <a:schemeClr val="bg1"/>
              </a:solidFill>
              <a:latin typeface="Arial" panose="020B0604020202020204" pitchFamily="34" charset="0"/>
              <a:ea typeface="+mn-ea"/>
              <a:cs typeface="Arial" panose="020B0604020202020204" pitchFamily="34" charset="0"/>
            </a:endParaRPr>
          </a:p>
        </xdr:txBody>
      </xdr:sp>
      <xdr:grpSp>
        <xdr:nvGrpSpPr>
          <xdr:cNvPr id="34" name="Group 33">
            <a:extLst>
              <a:ext uri="{FF2B5EF4-FFF2-40B4-BE49-F238E27FC236}">
                <a16:creationId xmlns:a16="http://schemas.microsoft.com/office/drawing/2014/main" id="{7CC7E722-EAED-2375-99B7-0B93EA607EF6}"/>
              </a:ext>
            </a:extLst>
          </xdr:cNvPr>
          <xdr:cNvGrpSpPr>
            <a:grpSpLocks/>
          </xdr:cNvGrpSpPr>
        </xdr:nvGrpSpPr>
        <xdr:grpSpPr>
          <a:xfrm>
            <a:off x="6308606" y="5258134"/>
            <a:ext cx="3616774" cy="300149"/>
            <a:chOff x="6308606" y="5258134"/>
            <a:chExt cx="3616774" cy="300149"/>
          </a:xfrm>
        </xdr:grpSpPr>
        <xdr:sp macro="" textlink="'Pivot Tables (3)'!O11">
          <xdr:nvSpPr>
            <xdr:cNvPr id="32" name="TextBox 31">
              <a:extLst>
                <a:ext uri="{FF2B5EF4-FFF2-40B4-BE49-F238E27FC236}">
                  <a16:creationId xmlns:a16="http://schemas.microsoft.com/office/drawing/2014/main" id="{00A4AD29-507A-4BF2-A863-A17B4E9D0C25}"/>
                </a:ext>
              </a:extLst>
            </xdr:cNvPr>
            <xdr:cNvSpPr txBox="1"/>
          </xdr:nvSpPr>
          <xdr:spPr>
            <a:xfrm rot="5400000">
              <a:off x="7531492" y="4035248"/>
              <a:ext cx="297427" cy="274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0C41C3-17E0-4061-81A6-1491F0507B62}" type="TxLink">
                <a:rPr lang="en-US" sz="14500" b="0" i="0" u="none" strike="noStrike">
                  <a:solidFill>
                    <a:schemeClr val="bg1"/>
                  </a:solidFill>
                  <a:latin typeface="Arial" panose="020B0604020202020204" pitchFamily="34" charset="0"/>
                  <a:ea typeface="+mn-ea"/>
                  <a:cs typeface="Arial" panose="020B0604020202020204" pitchFamily="34" charset="0"/>
                </a:rPr>
                <a:pPr marL="0" indent="0"/>
                <a:t>|</a:t>
              </a:fld>
              <a:endParaRPr lang="en-US" sz="14500" b="0" i="0" u="none" strike="noStrike">
                <a:solidFill>
                  <a:schemeClr val="bg1"/>
                </a:solidFill>
                <a:latin typeface="Arial" panose="020B0604020202020204" pitchFamily="34" charset="0"/>
                <a:ea typeface="+mn-ea"/>
                <a:cs typeface="Arial" panose="020B0604020202020204" pitchFamily="34" charset="0"/>
              </a:endParaRPr>
            </a:p>
          </xdr:txBody>
        </xdr:sp>
        <xdr:sp macro="" textlink="'Pivot Tables (3)'!O11">
          <xdr:nvSpPr>
            <xdr:cNvPr id="33" name="TextBox 32">
              <a:extLst>
                <a:ext uri="{FF2B5EF4-FFF2-40B4-BE49-F238E27FC236}">
                  <a16:creationId xmlns:a16="http://schemas.microsoft.com/office/drawing/2014/main" id="{7094E871-028E-4D49-9E58-AC4D94745C15}"/>
                </a:ext>
              </a:extLst>
            </xdr:cNvPr>
            <xdr:cNvSpPr txBox="1"/>
          </xdr:nvSpPr>
          <xdr:spPr>
            <a:xfrm rot="5400000">
              <a:off x="8405066" y="4037970"/>
              <a:ext cx="297427" cy="274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0C41C3-17E0-4061-81A6-1491F0507B62}" type="TxLink">
                <a:rPr lang="en-US" sz="14500" b="0" i="0" u="none" strike="noStrike">
                  <a:solidFill>
                    <a:schemeClr val="bg1"/>
                  </a:solidFill>
                  <a:latin typeface="Arial" panose="020B0604020202020204" pitchFamily="34" charset="0"/>
                  <a:ea typeface="+mn-ea"/>
                  <a:cs typeface="Arial" panose="020B0604020202020204" pitchFamily="34" charset="0"/>
                </a:rPr>
                <a:pPr marL="0" indent="0"/>
                <a:t>|</a:t>
              </a:fld>
              <a:endParaRPr lang="en-US" sz="14500" b="0" i="0" u="none" strike="noStrike">
                <a:solidFill>
                  <a:schemeClr val="bg1"/>
                </a:solidFill>
                <a:latin typeface="Arial" panose="020B0604020202020204" pitchFamily="34" charset="0"/>
                <a:ea typeface="+mn-ea"/>
                <a:cs typeface="Arial" panose="020B0604020202020204" pitchFamily="34" charset="0"/>
              </a:endParaRPr>
            </a:p>
          </xdr:txBody>
        </xdr:sp>
      </xdr:grpSp>
      <xdr:sp macro="" textlink="'Pivot Tables (3)'!O11">
        <xdr:nvSpPr>
          <xdr:cNvPr id="31" name="TextBox 30">
            <a:extLst>
              <a:ext uri="{FF2B5EF4-FFF2-40B4-BE49-F238E27FC236}">
                <a16:creationId xmlns:a16="http://schemas.microsoft.com/office/drawing/2014/main" id="{D72EB0D3-B805-46CA-BA98-DF158D252512}"/>
              </a:ext>
            </a:extLst>
          </xdr:cNvPr>
          <xdr:cNvSpPr txBox="1">
            <a:spLocks/>
          </xdr:cNvSpPr>
        </xdr:nvSpPr>
        <xdr:spPr>
          <a:xfrm rot="7938590">
            <a:off x="5827335" y="4031981"/>
            <a:ext cx="297427" cy="173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0C41C3-17E0-4061-81A6-1491F0507B62}" type="TxLink">
              <a:rPr lang="en-US" sz="14500" b="0" i="0" u="none" strike="noStrike">
                <a:solidFill>
                  <a:schemeClr val="bg1"/>
                </a:solidFill>
                <a:latin typeface="Arial" panose="020B0604020202020204" pitchFamily="34" charset="0"/>
                <a:ea typeface="+mn-ea"/>
                <a:cs typeface="Arial" panose="020B0604020202020204" pitchFamily="34" charset="0"/>
              </a:rPr>
              <a:pPr marL="0" indent="0"/>
              <a:t>|</a:t>
            </a:fld>
            <a:endParaRPr lang="en-US" sz="14500" b="0" i="0" u="none" strike="noStrike">
              <a:solidFill>
                <a:schemeClr val="bg1"/>
              </a:solidFill>
              <a:latin typeface="Arial" panose="020B0604020202020204" pitchFamily="34" charset="0"/>
              <a:ea typeface="+mn-ea"/>
              <a:cs typeface="Arial" panose="020B0604020202020204" pitchFamily="34" charset="0"/>
            </a:endParaRPr>
          </a:p>
        </xdr:txBody>
      </xdr:sp>
      <xdr:sp macro="" textlink="'Pivot Tables (3)'!O11">
        <xdr:nvSpPr>
          <xdr:cNvPr id="30" name="TextBox 29">
            <a:extLst>
              <a:ext uri="{FF2B5EF4-FFF2-40B4-BE49-F238E27FC236}">
                <a16:creationId xmlns:a16="http://schemas.microsoft.com/office/drawing/2014/main" id="{A6CA3E73-7C48-4C1B-A702-14E422EC2A3C}"/>
              </a:ext>
            </a:extLst>
          </xdr:cNvPr>
          <xdr:cNvSpPr txBox="1">
            <a:spLocks/>
          </xdr:cNvSpPr>
        </xdr:nvSpPr>
        <xdr:spPr>
          <a:xfrm rot="2845784">
            <a:off x="4150935" y="3716294"/>
            <a:ext cx="297427" cy="173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0C41C3-17E0-4061-81A6-1491F0507B62}" type="TxLink">
              <a:rPr lang="en-US" sz="14500" b="0" i="0" u="none" strike="noStrike">
                <a:solidFill>
                  <a:schemeClr val="bg1"/>
                </a:solidFill>
                <a:latin typeface="Arial" panose="020B0604020202020204" pitchFamily="34" charset="0"/>
                <a:ea typeface="+mn-ea"/>
                <a:cs typeface="Arial" panose="020B0604020202020204" pitchFamily="34" charset="0"/>
              </a:rPr>
              <a:pPr marL="0" indent="0"/>
              <a:t>|</a:t>
            </a:fld>
            <a:endParaRPr lang="en-US" sz="14500" b="0" i="0" u="none" strike="noStrike">
              <a:solidFill>
                <a:schemeClr val="bg1"/>
              </a:solidFill>
              <a:latin typeface="Arial" panose="020B0604020202020204" pitchFamily="34" charset="0"/>
              <a:ea typeface="+mn-ea"/>
              <a:cs typeface="Arial" panose="020B0604020202020204" pitchFamily="34" charset="0"/>
            </a:endParaRPr>
          </a:p>
        </xdr:txBody>
      </xdr:sp>
      <xdr:grpSp>
        <xdr:nvGrpSpPr>
          <xdr:cNvPr id="217" name="Group 216">
            <a:extLst>
              <a:ext uri="{FF2B5EF4-FFF2-40B4-BE49-F238E27FC236}">
                <a16:creationId xmlns:a16="http://schemas.microsoft.com/office/drawing/2014/main" id="{7DE32151-F055-3250-4FF3-23C03A014B4C}"/>
              </a:ext>
            </a:extLst>
          </xdr:cNvPr>
          <xdr:cNvGrpSpPr>
            <a:grpSpLocks/>
          </xdr:cNvGrpSpPr>
        </xdr:nvGrpSpPr>
        <xdr:grpSpPr>
          <a:xfrm rot="18800477">
            <a:off x="2184029" y="4808557"/>
            <a:ext cx="292661" cy="4660719"/>
            <a:chOff x="1386291" y="5147516"/>
            <a:chExt cx="297427" cy="5412960"/>
          </a:xfrm>
        </xdr:grpSpPr>
        <xdr:sp macro="" textlink="'Pivot Tables (3)'!O6">
          <xdr:nvSpPr>
            <xdr:cNvPr id="215" name="TextBox 214">
              <a:extLst>
                <a:ext uri="{FF2B5EF4-FFF2-40B4-BE49-F238E27FC236}">
                  <a16:creationId xmlns:a16="http://schemas.microsoft.com/office/drawing/2014/main" id="{8C63EC5B-3F80-468E-A168-0A20A3ED67BD}"/>
                </a:ext>
              </a:extLst>
            </xdr:cNvPr>
            <xdr:cNvSpPr txBox="1"/>
          </xdr:nvSpPr>
          <xdr:spPr>
            <a:xfrm>
              <a:off x="1386291" y="5147516"/>
              <a:ext cx="297427" cy="40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A89FBF9-CC07-4390-A948-C345FB06F6EC}" type="TxLink">
                <a:rPr lang="en-US" sz="14500" b="0" i="0" u="none" strike="noStrike">
                  <a:solidFill>
                    <a:schemeClr val="bg1"/>
                  </a:solidFill>
                  <a:latin typeface="Arial" panose="020B0604020202020204" pitchFamily="34" charset="0"/>
                  <a:ea typeface="+mn-ea"/>
                  <a:cs typeface="Arial" panose="020B0604020202020204" pitchFamily="34" charset="0"/>
                </a:rPr>
                <a:pPr marL="0" indent="0"/>
                <a:t> </a:t>
              </a:fld>
              <a:endParaRPr lang="en-US" sz="14500" b="0" i="0" u="none" strike="noStrike">
                <a:solidFill>
                  <a:schemeClr val="bg1"/>
                </a:solidFill>
                <a:latin typeface="Arial" panose="020B0604020202020204" pitchFamily="34" charset="0"/>
                <a:ea typeface="+mn-ea"/>
                <a:cs typeface="Arial" panose="020B0604020202020204" pitchFamily="34" charset="0"/>
              </a:endParaRPr>
            </a:p>
          </xdr:txBody>
        </xdr:sp>
        <xdr:sp macro="" textlink="'Pivot Tables (3)'!O6">
          <xdr:nvSpPr>
            <xdr:cNvPr id="216" name="TextBox 215">
              <a:extLst>
                <a:ext uri="{FF2B5EF4-FFF2-40B4-BE49-F238E27FC236}">
                  <a16:creationId xmlns:a16="http://schemas.microsoft.com/office/drawing/2014/main" id="{2E8A5D61-C8E9-4F24-AE99-BC4532E88925}"/>
                </a:ext>
              </a:extLst>
            </xdr:cNvPr>
            <xdr:cNvSpPr txBox="1"/>
          </xdr:nvSpPr>
          <xdr:spPr>
            <a:xfrm>
              <a:off x="1386291" y="6559153"/>
              <a:ext cx="297427" cy="4001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A89FBF9-CC07-4390-A948-C345FB06F6EC}" type="TxLink">
                <a:rPr lang="en-US" sz="14500" b="0" i="0" u="none" strike="noStrike">
                  <a:solidFill>
                    <a:schemeClr val="bg1"/>
                  </a:solidFill>
                  <a:latin typeface="Arial" panose="020B0604020202020204" pitchFamily="34" charset="0"/>
                  <a:ea typeface="+mn-ea"/>
                  <a:cs typeface="Arial" panose="020B0604020202020204" pitchFamily="34" charset="0"/>
                </a:rPr>
                <a:pPr marL="0" indent="0"/>
                <a:t> </a:t>
              </a:fld>
              <a:endParaRPr lang="en-US" sz="14500" b="0" i="0" u="none" strike="noStrike">
                <a:solidFill>
                  <a:schemeClr val="bg1"/>
                </a:solidFill>
                <a:latin typeface="Arial" panose="020B0604020202020204" pitchFamily="34" charset="0"/>
                <a:ea typeface="+mn-ea"/>
                <a:cs typeface="Arial" panose="020B0604020202020204" pitchFamily="34" charset="0"/>
              </a:endParaRPr>
            </a:p>
          </xdr:txBody>
        </xdr:sp>
      </xdr:grpSp>
      <xdr:sp macro="" textlink="'Pivot Tables (3)'!O5">
        <xdr:nvSpPr>
          <xdr:cNvPr id="209" name="TextBox 208">
            <a:extLst>
              <a:ext uri="{FF2B5EF4-FFF2-40B4-BE49-F238E27FC236}">
                <a16:creationId xmlns:a16="http://schemas.microsoft.com/office/drawing/2014/main" id="{907BC2C0-D36F-49E4-AC36-2D37332F82AB}"/>
              </a:ext>
            </a:extLst>
          </xdr:cNvPr>
          <xdr:cNvSpPr txBox="1">
            <a:spLocks/>
          </xdr:cNvSpPr>
        </xdr:nvSpPr>
        <xdr:spPr>
          <a:xfrm rot="2787539">
            <a:off x="2216802" y="2281907"/>
            <a:ext cx="297441" cy="3008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2151E5-F8B6-4B7E-8F95-4FF0CD008857}" type="TxLink">
              <a:rPr lang="en-US" sz="16000" b="0" i="0" u="none" strike="noStrike">
                <a:solidFill>
                  <a:schemeClr val="bg1"/>
                </a:solidFill>
                <a:latin typeface="Arial" panose="020B0604020202020204" pitchFamily="34" charset="0"/>
                <a:cs typeface="Arial" panose="020B0604020202020204" pitchFamily="34" charset="0"/>
              </a:rPr>
              <a:pPr/>
              <a:t>|</a:t>
            </a:fld>
            <a:endParaRPr lang="en-US" sz="16000">
              <a:solidFill>
                <a:schemeClr val="bg1"/>
              </a:solidFill>
              <a:latin typeface="Arial" panose="020B0604020202020204" pitchFamily="34" charset="0"/>
              <a:cs typeface="Arial" panose="020B0604020202020204" pitchFamily="34" charset="0"/>
            </a:endParaRPr>
          </a:p>
        </xdr:txBody>
      </xdr:sp>
      <xdr:sp macro="" textlink="'Pivot Tables (3)'!O5">
        <xdr:nvSpPr>
          <xdr:cNvPr id="210" name="TextBox 209">
            <a:extLst>
              <a:ext uri="{FF2B5EF4-FFF2-40B4-BE49-F238E27FC236}">
                <a16:creationId xmlns:a16="http://schemas.microsoft.com/office/drawing/2014/main" id="{6791D566-0C25-4F3A-AB86-F9C5260F9E81}"/>
              </a:ext>
            </a:extLst>
          </xdr:cNvPr>
          <xdr:cNvSpPr txBox="1">
            <a:spLocks/>
          </xdr:cNvSpPr>
        </xdr:nvSpPr>
        <xdr:spPr>
          <a:xfrm rot="2787539">
            <a:off x="1446982" y="3020564"/>
            <a:ext cx="300124" cy="3008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2151E5-F8B6-4B7E-8F95-4FF0CD008857}" type="TxLink">
              <a:rPr lang="en-US" sz="16000" b="0" i="0" u="none" strike="noStrike">
                <a:solidFill>
                  <a:schemeClr val="bg1"/>
                </a:solidFill>
                <a:latin typeface="Arial" panose="020B0604020202020204" pitchFamily="34" charset="0"/>
                <a:cs typeface="Arial" panose="020B0604020202020204" pitchFamily="34" charset="0"/>
              </a:rPr>
              <a:pPr/>
              <a:t>|</a:t>
            </a:fld>
            <a:endParaRPr lang="en-US" sz="16000">
              <a:solidFill>
                <a:schemeClr val="bg1"/>
              </a:solidFill>
              <a:latin typeface="Arial" panose="020B0604020202020204" pitchFamily="34" charset="0"/>
              <a:cs typeface="Arial" panose="020B0604020202020204" pitchFamily="34" charset="0"/>
            </a:endParaRPr>
          </a:p>
        </xdr:txBody>
      </xdr:sp>
      <xdr:sp macro="" textlink="'Pivot Tables (3)'!O5">
        <xdr:nvSpPr>
          <xdr:cNvPr id="208" name="TextBox 207">
            <a:extLst>
              <a:ext uri="{FF2B5EF4-FFF2-40B4-BE49-F238E27FC236}">
                <a16:creationId xmlns:a16="http://schemas.microsoft.com/office/drawing/2014/main" id="{128C4390-47DD-4300-8C1D-51C8CA76D0AE}"/>
              </a:ext>
            </a:extLst>
          </xdr:cNvPr>
          <xdr:cNvSpPr txBox="1">
            <a:spLocks/>
          </xdr:cNvSpPr>
        </xdr:nvSpPr>
        <xdr:spPr>
          <a:xfrm>
            <a:off x="3209385" y="2799367"/>
            <a:ext cx="294758" cy="2800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2151E5-F8B6-4B7E-8F95-4FF0CD008857}" type="TxLink">
              <a:rPr lang="en-US" sz="15500" b="0" i="0" u="none" strike="noStrike">
                <a:solidFill>
                  <a:schemeClr val="bg1"/>
                </a:solidFill>
                <a:latin typeface="Arial" panose="020B0604020202020204" pitchFamily="34" charset="0"/>
                <a:cs typeface="Arial" panose="020B0604020202020204" pitchFamily="34" charset="0"/>
              </a:rPr>
              <a:pPr/>
              <a:t>|</a:t>
            </a:fld>
            <a:endParaRPr lang="en-US" sz="15500">
              <a:solidFill>
                <a:schemeClr val="bg1"/>
              </a:solidFill>
              <a:latin typeface="Arial" panose="020B0604020202020204" pitchFamily="34" charset="0"/>
              <a:cs typeface="Arial" panose="020B0604020202020204" pitchFamily="34" charset="0"/>
            </a:endParaRPr>
          </a:p>
        </xdr:txBody>
      </xdr:sp>
      <xdr:sp macro="" textlink="'Pivot Tables (3)'!O6">
        <xdr:nvSpPr>
          <xdr:cNvPr id="213" name="TextBox 212">
            <a:extLst>
              <a:ext uri="{FF2B5EF4-FFF2-40B4-BE49-F238E27FC236}">
                <a16:creationId xmlns:a16="http://schemas.microsoft.com/office/drawing/2014/main" id="{6D2229EB-0441-408A-B72C-3DD8D84E5E1E}"/>
              </a:ext>
            </a:extLst>
          </xdr:cNvPr>
          <xdr:cNvSpPr txBox="1">
            <a:spLocks/>
          </xdr:cNvSpPr>
        </xdr:nvSpPr>
        <xdr:spPr>
          <a:xfrm>
            <a:off x="3204481" y="5502685"/>
            <a:ext cx="297427" cy="3933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A89FBF9-CC07-4390-A948-C345FB06F6EC}" type="TxLink">
              <a:rPr lang="en-US" sz="14500" b="0" i="0" u="none" strike="noStrike">
                <a:solidFill>
                  <a:schemeClr val="bg1"/>
                </a:solidFill>
                <a:latin typeface="Arial" panose="020B0604020202020204" pitchFamily="34" charset="0"/>
                <a:ea typeface="+mn-ea"/>
                <a:cs typeface="Arial" panose="020B0604020202020204" pitchFamily="34" charset="0"/>
              </a:rPr>
              <a:pPr marL="0" indent="0"/>
              <a:t> </a:t>
            </a:fld>
            <a:endParaRPr lang="en-US" sz="14500" b="0" i="0" u="none" strike="noStrike">
              <a:solidFill>
                <a:schemeClr val="bg1"/>
              </a:solidFill>
              <a:latin typeface="Arial" panose="020B0604020202020204" pitchFamily="34" charset="0"/>
              <a:ea typeface="+mn-ea"/>
              <a:cs typeface="Arial" panose="020B0604020202020204" pitchFamily="34" charset="0"/>
            </a:endParaRPr>
          </a:p>
        </xdr:txBody>
      </xdr:sp>
      <xdr:grpSp>
        <xdr:nvGrpSpPr>
          <xdr:cNvPr id="11" name="Group 10">
            <a:extLst>
              <a:ext uri="{FF2B5EF4-FFF2-40B4-BE49-F238E27FC236}">
                <a16:creationId xmlns:a16="http://schemas.microsoft.com/office/drawing/2014/main" id="{F9F1674E-7E19-BDE1-0541-E6F2927FA25B}"/>
              </a:ext>
            </a:extLst>
          </xdr:cNvPr>
          <xdr:cNvGrpSpPr>
            <a:grpSpLocks/>
          </xdr:cNvGrpSpPr>
        </xdr:nvGrpSpPr>
        <xdr:grpSpPr>
          <a:xfrm>
            <a:off x="8670470" y="0"/>
            <a:ext cx="10972800" cy="10972800"/>
            <a:chOff x="6398075" y="0"/>
            <a:chExt cx="10972800" cy="10972800"/>
          </a:xfrm>
        </xdr:grpSpPr>
        <xdr:sp macro="" textlink="">
          <xdr:nvSpPr>
            <xdr:cNvPr id="9" name="Flowchart: Connector 8">
              <a:extLst>
                <a:ext uri="{FF2B5EF4-FFF2-40B4-BE49-F238E27FC236}">
                  <a16:creationId xmlns:a16="http://schemas.microsoft.com/office/drawing/2014/main" id="{37FA99FE-646A-4C2D-80F2-DB7B172576BB}"/>
                </a:ext>
              </a:extLst>
            </xdr:cNvPr>
            <xdr:cNvSpPr/>
          </xdr:nvSpPr>
          <xdr:spPr>
            <a:xfrm>
              <a:off x="6398075" y="0"/>
              <a:ext cx="10972800" cy="10972800"/>
            </a:xfrm>
            <a:prstGeom prst="flowChartConnector">
              <a:avLst/>
            </a:prstGeom>
            <a:noFill/>
            <a:ln w="6350">
              <a:solidFill>
                <a:schemeClr val="bg1">
                  <a:alpha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7" name="Group 6">
              <a:extLst>
                <a:ext uri="{FF2B5EF4-FFF2-40B4-BE49-F238E27FC236}">
                  <a16:creationId xmlns:a16="http://schemas.microsoft.com/office/drawing/2014/main" id="{100AB704-FD62-9954-E5D9-BD64405EA40F}"/>
                </a:ext>
              </a:extLst>
            </xdr:cNvPr>
            <xdr:cNvGrpSpPr/>
          </xdr:nvGrpSpPr>
          <xdr:grpSpPr>
            <a:xfrm>
              <a:off x="8142511" y="1741932"/>
              <a:ext cx="7483929" cy="7488936"/>
              <a:chOff x="9212034" y="1592035"/>
              <a:chExt cx="7483929" cy="7387481"/>
            </a:xfrm>
          </xdr:grpSpPr>
          <xdr:graphicFrame macro="">
            <xdr:nvGraphicFramePr>
              <xdr:cNvPr id="2" name="Chart 1">
                <a:extLst>
                  <a:ext uri="{FF2B5EF4-FFF2-40B4-BE49-F238E27FC236}">
                    <a16:creationId xmlns:a16="http://schemas.microsoft.com/office/drawing/2014/main" id="{575A1A8F-F832-4670-ABC4-07387CB3B875}"/>
                  </a:ext>
                </a:extLst>
              </xdr:cNvPr>
              <xdr:cNvGraphicFramePr>
                <a:graphicFrameLocks/>
              </xdr:cNvGraphicFramePr>
            </xdr:nvGraphicFramePr>
            <xdr:xfrm>
              <a:off x="10457088" y="3095174"/>
              <a:ext cx="5049611" cy="4495763"/>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6" name="Group 5">
                <a:extLst>
                  <a:ext uri="{FF2B5EF4-FFF2-40B4-BE49-F238E27FC236}">
                    <a16:creationId xmlns:a16="http://schemas.microsoft.com/office/drawing/2014/main" id="{6FE91DB1-C5CD-6D1D-DA22-63593AA0D2A8}"/>
                  </a:ext>
                </a:extLst>
              </xdr:cNvPr>
              <xdr:cNvGrpSpPr/>
            </xdr:nvGrpSpPr>
            <xdr:grpSpPr>
              <a:xfrm>
                <a:off x="9212034" y="1592035"/>
                <a:ext cx="7483929" cy="7387481"/>
                <a:chOff x="9171213" y="1564821"/>
                <a:chExt cx="7483929" cy="7387481"/>
              </a:xfrm>
            </xdr:grpSpPr>
            <xdr:sp macro="" textlink="">
              <xdr:nvSpPr>
                <xdr:cNvPr id="3" name="Circle: Hollow 2">
                  <a:extLst>
                    <a:ext uri="{FF2B5EF4-FFF2-40B4-BE49-F238E27FC236}">
                      <a16:creationId xmlns:a16="http://schemas.microsoft.com/office/drawing/2014/main" id="{703B124A-163D-E8E6-1E52-A6D112F9BC62}"/>
                    </a:ext>
                  </a:extLst>
                </xdr:cNvPr>
                <xdr:cNvSpPr/>
              </xdr:nvSpPr>
              <xdr:spPr>
                <a:xfrm>
                  <a:off x="10293802" y="2638805"/>
                  <a:ext cx="5312664" cy="5239512"/>
                </a:xfrm>
                <a:prstGeom prst="donut">
                  <a:avLst>
                    <a:gd name="adj" fmla="val 3558"/>
                  </a:avLst>
                </a:prstGeom>
                <a:solidFill>
                  <a:schemeClr val="tx1">
                    <a:lumMod val="85000"/>
                    <a:lumOff val="15000"/>
                    <a:alpha val="4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Flowchart: Connector 4">
                  <a:extLst>
                    <a:ext uri="{FF2B5EF4-FFF2-40B4-BE49-F238E27FC236}">
                      <a16:creationId xmlns:a16="http://schemas.microsoft.com/office/drawing/2014/main" id="{42BDF274-F1A9-5873-A944-D40FB0BD90F1}"/>
                    </a:ext>
                  </a:extLst>
                </xdr:cNvPr>
                <xdr:cNvSpPr/>
              </xdr:nvSpPr>
              <xdr:spPr>
                <a:xfrm>
                  <a:off x="9171213" y="1564821"/>
                  <a:ext cx="7483929" cy="7387481"/>
                </a:xfrm>
                <a:prstGeom prst="flowChartConnector">
                  <a:avLst/>
                </a:prstGeom>
                <a:noFill/>
                <a:ln w="9525">
                  <a:solidFill>
                    <a:schemeClr val="bg1">
                      <a:alpha val="31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sp macro="" textlink="">
          <xdr:nvSpPr>
            <xdr:cNvPr id="10" name="Flowchart: Connector 9">
              <a:extLst>
                <a:ext uri="{FF2B5EF4-FFF2-40B4-BE49-F238E27FC236}">
                  <a16:creationId xmlns:a16="http://schemas.microsoft.com/office/drawing/2014/main" id="{68026FFA-9F8C-457E-8D91-FFA04060CBEA}"/>
                </a:ext>
              </a:extLst>
            </xdr:cNvPr>
            <xdr:cNvSpPr/>
          </xdr:nvSpPr>
          <xdr:spPr>
            <a:xfrm>
              <a:off x="6855275" y="457200"/>
              <a:ext cx="10058400" cy="10058400"/>
            </a:xfrm>
            <a:prstGeom prst="flowChartConnector">
              <a:avLst/>
            </a:prstGeom>
            <a:noFill/>
            <a:ln w="6350">
              <a:solidFill>
                <a:schemeClr val="bg1">
                  <a:alpha val="2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xnSp macro="">
        <xdr:nvCxnSpPr>
          <xdr:cNvPr id="55" name="Straight Connector 54">
            <a:extLst>
              <a:ext uri="{FF2B5EF4-FFF2-40B4-BE49-F238E27FC236}">
                <a16:creationId xmlns:a16="http://schemas.microsoft.com/office/drawing/2014/main" id="{836B98BC-F9F5-4009-9111-13025A719642}"/>
              </a:ext>
            </a:extLst>
          </xdr:cNvPr>
          <xdr:cNvCxnSpPr>
            <a:cxnSpLocks/>
            <a:stCxn id="49" idx="4"/>
            <a:endCxn id="25" idx="0"/>
          </xdr:cNvCxnSpPr>
        </xdr:nvCxnSpPr>
        <xdr:spPr>
          <a:xfrm>
            <a:off x="3467997" y="3268273"/>
            <a:ext cx="0" cy="1891040"/>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50" name="Flowchart: Connector 49">
            <a:extLst>
              <a:ext uri="{FF2B5EF4-FFF2-40B4-BE49-F238E27FC236}">
                <a16:creationId xmlns:a16="http://schemas.microsoft.com/office/drawing/2014/main" id="{9244E8B7-E8A1-45C5-9C65-81FA0DE858C0}"/>
              </a:ext>
            </a:extLst>
          </xdr:cNvPr>
          <xdr:cNvSpPr>
            <a:spLocks/>
          </xdr:cNvSpPr>
        </xdr:nvSpPr>
        <xdr:spPr>
          <a:xfrm>
            <a:off x="3097665" y="7704528"/>
            <a:ext cx="740664" cy="737180"/>
          </a:xfrm>
          <a:prstGeom prst="flowChartConnector">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Flowchart: Connector 41">
            <a:extLst>
              <a:ext uri="{FF2B5EF4-FFF2-40B4-BE49-F238E27FC236}">
                <a16:creationId xmlns:a16="http://schemas.microsoft.com/office/drawing/2014/main" id="{CB5232FF-E9D1-44A2-B5B0-2DFEC08F7080}"/>
              </a:ext>
            </a:extLst>
          </xdr:cNvPr>
          <xdr:cNvSpPr>
            <a:spLocks/>
          </xdr:cNvSpPr>
        </xdr:nvSpPr>
        <xdr:spPr>
          <a:xfrm>
            <a:off x="397328" y="5149788"/>
            <a:ext cx="740664" cy="737180"/>
          </a:xfrm>
          <a:prstGeom prst="flowChartConnector">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Flowchart: Connector 26">
            <a:extLst>
              <a:ext uri="{FF2B5EF4-FFF2-40B4-BE49-F238E27FC236}">
                <a16:creationId xmlns:a16="http://schemas.microsoft.com/office/drawing/2014/main" id="{CBF93856-392A-4B4B-8747-2197CCEB4477}"/>
              </a:ext>
            </a:extLst>
          </xdr:cNvPr>
          <xdr:cNvSpPr>
            <a:spLocks/>
          </xdr:cNvSpPr>
        </xdr:nvSpPr>
        <xdr:spPr>
          <a:xfrm>
            <a:off x="7483926" y="6544520"/>
            <a:ext cx="740664" cy="737180"/>
          </a:xfrm>
          <a:prstGeom prst="flowChartConnector">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Flowchart: Connector 25">
            <a:extLst>
              <a:ext uri="{FF2B5EF4-FFF2-40B4-BE49-F238E27FC236}">
                <a16:creationId xmlns:a16="http://schemas.microsoft.com/office/drawing/2014/main" id="{FBC4AE03-388F-44EA-8E1E-3E781B8ECA90}"/>
              </a:ext>
            </a:extLst>
          </xdr:cNvPr>
          <xdr:cNvSpPr>
            <a:spLocks/>
          </xdr:cNvSpPr>
        </xdr:nvSpPr>
        <xdr:spPr>
          <a:xfrm>
            <a:off x="7456711" y="3745531"/>
            <a:ext cx="740664" cy="737180"/>
          </a:xfrm>
          <a:prstGeom prst="flowChartConnector">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07" name="Group 106">
            <a:extLst>
              <a:ext uri="{FF2B5EF4-FFF2-40B4-BE49-F238E27FC236}">
                <a16:creationId xmlns:a16="http://schemas.microsoft.com/office/drawing/2014/main" id="{CE00F80E-F18C-C372-6D92-BB0316D96AD2}"/>
              </a:ext>
            </a:extLst>
          </xdr:cNvPr>
          <xdr:cNvGrpSpPr>
            <a:grpSpLocks/>
          </xdr:cNvGrpSpPr>
        </xdr:nvGrpSpPr>
        <xdr:grpSpPr>
          <a:xfrm>
            <a:off x="3097665" y="5159313"/>
            <a:ext cx="3706566" cy="746704"/>
            <a:chOff x="3097665" y="5149107"/>
            <a:chExt cx="3706566" cy="746704"/>
          </a:xfrm>
        </xdr:grpSpPr>
        <xdr:sp macro="" textlink="">
          <xdr:nvSpPr>
            <xdr:cNvPr id="25" name="Flowchart: Connector 24">
              <a:extLst>
                <a:ext uri="{FF2B5EF4-FFF2-40B4-BE49-F238E27FC236}">
                  <a16:creationId xmlns:a16="http://schemas.microsoft.com/office/drawing/2014/main" id="{B45FA162-C2B4-41A6-B78B-2F0CA7CC7F52}"/>
                </a:ext>
              </a:extLst>
            </xdr:cNvPr>
            <xdr:cNvSpPr/>
          </xdr:nvSpPr>
          <xdr:spPr>
            <a:xfrm>
              <a:off x="3097665" y="5149107"/>
              <a:ext cx="740664" cy="737180"/>
            </a:xfrm>
            <a:prstGeom prst="flowChartConnector">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Flowchart: Connector 27">
              <a:extLst>
                <a:ext uri="{FF2B5EF4-FFF2-40B4-BE49-F238E27FC236}">
                  <a16:creationId xmlns:a16="http://schemas.microsoft.com/office/drawing/2014/main" id="{8DE4739F-9039-4CCC-AC18-F2DB7369C902}"/>
                </a:ext>
              </a:extLst>
            </xdr:cNvPr>
            <xdr:cNvSpPr/>
          </xdr:nvSpPr>
          <xdr:spPr>
            <a:xfrm>
              <a:off x="6063567" y="5158631"/>
              <a:ext cx="740664" cy="737180"/>
            </a:xfrm>
            <a:prstGeom prst="flowChartConnector">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9" name="Flowchart: Connector 48">
            <a:extLst>
              <a:ext uri="{FF2B5EF4-FFF2-40B4-BE49-F238E27FC236}">
                <a16:creationId xmlns:a16="http://schemas.microsoft.com/office/drawing/2014/main" id="{DF3C3F75-9C49-4B37-BBDA-223F31ED77E4}"/>
              </a:ext>
            </a:extLst>
          </xdr:cNvPr>
          <xdr:cNvSpPr>
            <a:spLocks/>
          </xdr:cNvSpPr>
        </xdr:nvSpPr>
        <xdr:spPr>
          <a:xfrm>
            <a:off x="3097665" y="2531093"/>
            <a:ext cx="740664" cy="737180"/>
          </a:xfrm>
          <a:prstGeom prst="flowChartConnector">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54" name="Straight Connector 53">
            <a:extLst>
              <a:ext uri="{FF2B5EF4-FFF2-40B4-BE49-F238E27FC236}">
                <a16:creationId xmlns:a16="http://schemas.microsoft.com/office/drawing/2014/main" id="{930F264B-B8C6-023F-A844-25E691B1EF2E}"/>
              </a:ext>
            </a:extLst>
          </xdr:cNvPr>
          <xdr:cNvCxnSpPr>
            <a:cxnSpLocks/>
            <a:stCxn id="42" idx="7"/>
            <a:endCxn id="49" idx="3"/>
          </xdr:cNvCxnSpPr>
        </xdr:nvCxnSpPr>
        <xdr:spPr>
          <a:xfrm flipV="1">
            <a:off x="1029524" y="3160315"/>
            <a:ext cx="2176609" cy="2097431"/>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DF7DD997-4479-4F48-9F0D-C8E207EAF6FB}"/>
              </a:ext>
            </a:extLst>
          </xdr:cNvPr>
          <xdr:cNvCxnSpPr>
            <a:cxnSpLocks/>
            <a:stCxn id="42" idx="5"/>
            <a:endCxn id="50" idx="1"/>
          </xdr:cNvCxnSpPr>
        </xdr:nvCxnSpPr>
        <xdr:spPr>
          <a:xfrm>
            <a:off x="1029524" y="5779010"/>
            <a:ext cx="2176609" cy="2033476"/>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DCF0A54A-C500-4180-A7C2-29B46F6010F6}"/>
              </a:ext>
            </a:extLst>
          </xdr:cNvPr>
          <xdr:cNvCxnSpPr>
            <a:cxnSpLocks/>
            <a:stCxn id="25" idx="4"/>
            <a:endCxn id="50" idx="0"/>
          </xdr:cNvCxnSpPr>
        </xdr:nvCxnSpPr>
        <xdr:spPr>
          <a:xfrm>
            <a:off x="3467997" y="5896493"/>
            <a:ext cx="0" cy="1808035"/>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67" name="Straight Connector 66">
            <a:extLst>
              <a:ext uri="{FF2B5EF4-FFF2-40B4-BE49-F238E27FC236}">
                <a16:creationId xmlns:a16="http://schemas.microsoft.com/office/drawing/2014/main" id="{42F55B0C-3D3A-45FC-A22D-31AE87DFD7FB}"/>
              </a:ext>
            </a:extLst>
          </xdr:cNvPr>
          <xdr:cNvCxnSpPr>
            <a:cxnSpLocks/>
          </xdr:cNvCxnSpPr>
        </xdr:nvCxnSpPr>
        <xdr:spPr>
          <a:xfrm flipH="1" flipV="1">
            <a:off x="3838329" y="5517697"/>
            <a:ext cx="2225238" cy="9524"/>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70" name="Straight Connector 69">
            <a:extLst>
              <a:ext uri="{FF2B5EF4-FFF2-40B4-BE49-F238E27FC236}">
                <a16:creationId xmlns:a16="http://schemas.microsoft.com/office/drawing/2014/main" id="{1409EF1A-6258-4C5A-883C-C9D4D95C6157}"/>
              </a:ext>
            </a:extLst>
          </xdr:cNvPr>
          <xdr:cNvCxnSpPr>
            <a:cxnSpLocks/>
            <a:stCxn id="122" idx="3"/>
            <a:endCxn id="25" idx="7"/>
          </xdr:cNvCxnSpPr>
        </xdr:nvCxnSpPr>
        <xdr:spPr>
          <a:xfrm flipH="1">
            <a:off x="3729861" y="4384958"/>
            <a:ext cx="980542" cy="882313"/>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a:extLst>
              <a:ext uri="{FF2B5EF4-FFF2-40B4-BE49-F238E27FC236}">
                <a16:creationId xmlns:a16="http://schemas.microsoft.com/office/drawing/2014/main" id="{3E631B97-A993-4969-A880-3142AD8AD896}"/>
              </a:ext>
            </a:extLst>
          </xdr:cNvPr>
          <xdr:cNvCxnSpPr>
            <a:cxnSpLocks/>
            <a:stCxn id="129" idx="1"/>
            <a:endCxn id="25" idx="5"/>
          </xdr:cNvCxnSpPr>
        </xdr:nvCxnSpPr>
        <xdr:spPr>
          <a:xfrm flipH="1" flipV="1">
            <a:off x="3729861" y="5788535"/>
            <a:ext cx="994149" cy="891837"/>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76" name="Straight Connector 75">
            <a:extLst>
              <a:ext uri="{FF2B5EF4-FFF2-40B4-BE49-F238E27FC236}">
                <a16:creationId xmlns:a16="http://schemas.microsoft.com/office/drawing/2014/main" id="{07724179-F9A0-484E-B013-D731D2A112E5}"/>
              </a:ext>
            </a:extLst>
          </xdr:cNvPr>
          <xdr:cNvCxnSpPr>
            <a:cxnSpLocks/>
            <a:stCxn id="28" idx="3"/>
            <a:endCxn id="129" idx="7"/>
          </xdr:cNvCxnSpPr>
        </xdr:nvCxnSpPr>
        <xdr:spPr>
          <a:xfrm flipH="1">
            <a:off x="5247738" y="5798059"/>
            <a:ext cx="924297" cy="882313"/>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a:extLst>
              <a:ext uri="{FF2B5EF4-FFF2-40B4-BE49-F238E27FC236}">
                <a16:creationId xmlns:a16="http://schemas.microsoft.com/office/drawing/2014/main" id="{862AE9BA-729E-4B7E-A192-5249216CFF21}"/>
              </a:ext>
            </a:extLst>
          </xdr:cNvPr>
          <xdr:cNvCxnSpPr>
            <a:cxnSpLocks/>
            <a:stCxn id="28" idx="1"/>
            <a:endCxn id="122" idx="5"/>
          </xdr:cNvCxnSpPr>
        </xdr:nvCxnSpPr>
        <xdr:spPr>
          <a:xfrm flipH="1" flipV="1">
            <a:off x="5234131" y="4384958"/>
            <a:ext cx="937904" cy="891837"/>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a:extLst>
              <a:ext uri="{FF2B5EF4-FFF2-40B4-BE49-F238E27FC236}">
                <a16:creationId xmlns:a16="http://schemas.microsoft.com/office/drawing/2014/main" id="{EC7D7CB2-7155-4B53-8A87-38F628D05F4A}"/>
              </a:ext>
            </a:extLst>
          </xdr:cNvPr>
          <xdr:cNvCxnSpPr>
            <a:cxnSpLocks/>
            <a:stCxn id="28" idx="7"/>
            <a:endCxn id="26" idx="3"/>
          </xdr:cNvCxnSpPr>
        </xdr:nvCxnSpPr>
        <xdr:spPr>
          <a:xfrm flipV="1">
            <a:off x="6695763" y="4374753"/>
            <a:ext cx="869416" cy="902042"/>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85" name="Straight Connector 84">
            <a:extLst>
              <a:ext uri="{FF2B5EF4-FFF2-40B4-BE49-F238E27FC236}">
                <a16:creationId xmlns:a16="http://schemas.microsoft.com/office/drawing/2014/main" id="{45FF03F6-F351-4C84-AA0A-036FEA2C378B}"/>
              </a:ext>
            </a:extLst>
          </xdr:cNvPr>
          <xdr:cNvCxnSpPr>
            <a:cxnSpLocks/>
            <a:stCxn id="27" idx="1"/>
            <a:endCxn id="28" idx="5"/>
          </xdr:cNvCxnSpPr>
        </xdr:nvCxnSpPr>
        <xdr:spPr>
          <a:xfrm flipH="1" flipV="1">
            <a:off x="6695763" y="5798059"/>
            <a:ext cx="896631" cy="854419"/>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Flowchart: Connector 121">
            <a:extLst>
              <a:ext uri="{FF2B5EF4-FFF2-40B4-BE49-F238E27FC236}">
                <a16:creationId xmlns:a16="http://schemas.microsoft.com/office/drawing/2014/main" id="{F0907512-81F1-4F56-8CBE-E8A22E950BF9}"/>
              </a:ext>
            </a:extLst>
          </xdr:cNvPr>
          <xdr:cNvSpPr>
            <a:spLocks/>
          </xdr:cNvSpPr>
        </xdr:nvSpPr>
        <xdr:spPr>
          <a:xfrm>
            <a:off x="4601935" y="3755736"/>
            <a:ext cx="740664" cy="737180"/>
          </a:xfrm>
          <a:prstGeom prst="flowChartConnector">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9" name="Flowchart: Connector 128">
            <a:extLst>
              <a:ext uri="{FF2B5EF4-FFF2-40B4-BE49-F238E27FC236}">
                <a16:creationId xmlns:a16="http://schemas.microsoft.com/office/drawing/2014/main" id="{DB1F648A-EA00-4204-BECA-6713C92A6D58}"/>
              </a:ext>
            </a:extLst>
          </xdr:cNvPr>
          <xdr:cNvSpPr>
            <a:spLocks/>
          </xdr:cNvSpPr>
        </xdr:nvSpPr>
        <xdr:spPr>
          <a:xfrm>
            <a:off x="4615542" y="6572414"/>
            <a:ext cx="740664" cy="737180"/>
          </a:xfrm>
          <a:prstGeom prst="flowChartConnector">
            <a:avLst/>
          </a:prstGeom>
          <a:noFill/>
          <a:ln w="6350">
            <a:solidFill>
              <a:schemeClr val="bg1">
                <a:alpha val="42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6" name="Graphic 145" descr="Schoolhouse with solid fill">
            <a:extLst>
              <a:ext uri="{FF2B5EF4-FFF2-40B4-BE49-F238E27FC236}">
                <a16:creationId xmlns:a16="http://schemas.microsoft.com/office/drawing/2014/main" id="{99384FC4-8A1C-9BC3-023C-657594BAE164}"/>
              </a:ext>
            </a:extLst>
          </xdr:cNvPr>
          <xdr:cNvPicPr>
            <a:picLocks/>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11286" y="5184321"/>
            <a:ext cx="530680" cy="585959"/>
          </a:xfrm>
          <a:prstGeom prst="rect">
            <a:avLst/>
          </a:prstGeom>
        </xdr:spPr>
      </xdr:pic>
      <xdr:pic>
        <xdr:nvPicPr>
          <xdr:cNvPr id="156" name="Picture 155">
            <a:extLst>
              <a:ext uri="{FF2B5EF4-FFF2-40B4-BE49-F238E27FC236}">
                <a16:creationId xmlns:a16="http://schemas.microsoft.com/office/drawing/2014/main" id="{3007C2D8-0B67-4E9B-E2ED-75F3D0D1836D}"/>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776106" y="3905253"/>
            <a:ext cx="394604" cy="394604"/>
          </a:xfrm>
          <a:prstGeom prst="rect">
            <a:avLst/>
          </a:prstGeom>
        </xdr:spPr>
      </xdr:pic>
      <xdr:pic>
        <xdr:nvPicPr>
          <xdr:cNvPr id="172" name="Picture 171">
            <a:extLst>
              <a:ext uri="{FF2B5EF4-FFF2-40B4-BE49-F238E27FC236}">
                <a16:creationId xmlns:a16="http://schemas.microsoft.com/office/drawing/2014/main" id="{CF8CC57F-E0BC-E9C0-A944-8B5AF6518867}"/>
              </a:ext>
            </a:extLst>
          </xdr:cNvPr>
          <xdr:cNvPicPr>
            <a:picLocks/>
          </xdr:cNvPicPr>
        </xdr:nvPicPr>
        <xdr:blipFill>
          <a:blip xmlns:r="http://schemas.openxmlformats.org/officeDocument/2006/relationships" r:embed="rId5" cstate="print">
            <a:alphaModFix/>
            <a:extLst>
              <a:ext uri="{28A0092B-C50C-407E-A947-70E740481C1C}">
                <a14:useLocalDpi xmlns:a14="http://schemas.microsoft.com/office/drawing/2010/main" val="0"/>
              </a:ext>
            </a:extLst>
          </a:blip>
          <a:stretch>
            <a:fillRect/>
          </a:stretch>
        </xdr:blipFill>
        <xdr:spPr>
          <a:xfrm>
            <a:off x="9674685" y="5320395"/>
            <a:ext cx="394606" cy="394606"/>
          </a:xfrm>
          <a:prstGeom prst="rect">
            <a:avLst/>
          </a:prstGeom>
        </xdr:spPr>
      </xdr:pic>
      <xdr:pic>
        <xdr:nvPicPr>
          <xdr:cNvPr id="185" name="Graphic 184" descr="Employee badge with solid fill">
            <a:extLst>
              <a:ext uri="{FF2B5EF4-FFF2-40B4-BE49-F238E27FC236}">
                <a16:creationId xmlns:a16="http://schemas.microsoft.com/office/drawing/2014/main" id="{2E7662FA-020F-E0C0-62BC-57BA9345D1CB}"/>
              </a:ext>
            </a:extLst>
          </xdr:cNvPr>
          <xdr:cNvPicPr>
            <a:picLocks/>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10659" y="3875434"/>
            <a:ext cx="437106" cy="435996"/>
          </a:xfrm>
          <a:prstGeom prst="rect">
            <a:avLst/>
          </a:prstGeom>
        </xdr:spPr>
      </xdr:pic>
      <xdr:pic>
        <xdr:nvPicPr>
          <xdr:cNvPr id="186" name="Graphic 185" descr="Employee badge with solid fill">
            <a:extLst>
              <a:ext uri="{FF2B5EF4-FFF2-40B4-BE49-F238E27FC236}">
                <a16:creationId xmlns:a16="http://schemas.microsoft.com/office/drawing/2014/main" id="{358A33E2-3166-4677-A909-ED70A0E668A4}"/>
              </a:ext>
            </a:extLst>
          </xdr:cNvPr>
          <xdr:cNvPicPr>
            <a:picLocks/>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63544" y="6697438"/>
            <a:ext cx="419100" cy="419100"/>
          </a:xfrm>
          <a:prstGeom prst="rect">
            <a:avLst/>
          </a:prstGeom>
        </xdr:spPr>
      </xdr:pic>
      <xdr:sp macro="" textlink="">
        <xdr:nvSpPr>
          <xdr:cNvPr id="181" name="TextBox 180">
            <a:extLst>
              <a:ext uri="{FF2B5EF4-FFF2-40B4-BE49-F238E27FC236}">
                <a16:creationId xmlns:a16="http://schemas.microsoft.com/office/drawing/2014/main" id="{9B1DD0B5-1BE6-4EE6-992D-18DCBB55B1BA}"/>
              </a:ext>
            </a:extLst>
          </xdr:cNvPr>
          <xdr:cNvSpPr txBox="1">
            <a:spLocks/>
          </xdr:cNvSpPr>
        </xdr:nvSpPr>
        <xdr:spPr>
          <a:xfrm>
            <a:off x="7615769" y="6680979"/>
            <a:ext cx="385233" cy="51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a:solidFill>
                  <a:schemeClr val="tx1"/>
                </a:solidFill>
                <a:effectLst>
                  <a:glow rad="101600">
                    <a:schemeClr val="accent2">
                      <a:satMod val="175000"/>
                      <a:alpha val="40000"/>
                    </a:schemeClr>
                  </a:glow>
                  <a:outerShdw blurRad="63500" sx="102000" sy="102000" algn="ctr" rotWithShape="0">
                    <a:prstClr val="black">
                      <a:alpha val="40000"/>
                    </a:prstClr>
                  </a:outerShdw>
                </a:effectLst>
              </a:rPr>
              <a:t>X</a:t>
            </a:r>
          </a:p>
        </xdr:txBody>
      </xdr:sp>
      <xdr:pic>
        <xdr:nvPicPr>
          <xdr:cNvPr id="188" name="Graphic 187" descr="Users with solid fill">
            <a:extLst>
              <a:ext uri="{FF2B5EF4-FFF2-40B4-BE49-F238E27FC236}">
                <a16:creationId xmlns:a16="http://schemas.microsoft.com/office/drawing/2014/main" id="{876F9764-8AE5-97F1-7885-849C4B0E0403}"/>
              </a:ext>
            </a:extLst>
          </xdr:cNvPr>
          <xdr:cNvPicPr>
            <a:picLocks/>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0679" y="5293180"/>
            <a:ext cx="476249" cy="476249"/>
          </a:xfrm>
          <a:prstGeom prst="rect">
            <a:avLst/>
          </a:prstGeom>
        </xdr:spPr>
      </xdr:pic>
      <xdr:pic>
        <xdr:nvPicPr>
          <xdr:cNvPr id="190" name="Graphic 189" descr="City with solid fill">
            <a:extLst>
              <a:ext uri="{FF2B5EF4-FFF2-40B4-BE49-F238E27FC236}">
                <a16:creationId xmlns:a16="http://schemas.microsoft.com/office/drawing/2014/main" id="{631633F4-9035-101D-EE75-4B090ECA20A4}"/>
              </a:ext>
            </a:extLst>
          </xdr:cNvPr>
          <xdr:cNvPicPr>
            <a:picLocks/>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92929" y="2694215"/>
            <a:ext cx="380999" cy="380999"/>
          </a:xfrm>
          <a:prstGeom prst="rect">
            <a:avLst/>
          </a:prstGeom>
        </xdr:spPr>
      </xdr:pic>
      <xdr:pic>
        <xdr:nvPicPr>
          <xdr:cNvPr id="192" name="Graphic 191" descr="Money with solid fill">
            <a:extLst>
              <a:ext uri="{FF2B5EF4-FFF2-40B4-BE49-F238E27FC236}">
                <a16:creationId xmlns:a16="http://schemas.microsoft.com/office/drawing/2014/main" id="{2B57193D-E377-D392-EF0F-3E08490ECA9D}"/>
              </a:ext>
            </a:extLst>
          </xdr:cNvPr>
          <xdr:cNvPicPr>
            <a:picLocks/>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817251" y="6749465"/>
            <a:ext cx="367072" cy="367072"/>
          </a:xfrm>
          <a:prstGeom prst="rect">
            <a:avLst/>
          </a:prstGeom>
        </xdr:spPr>
      </xdr:pic>
      <xdr:pic>
        <xdr:nvPicPr>
          <xdr:cNvPr id="194" name="Graphic 193" descr="Shopping cart with solid fill">
            <a:extLst>
              <a:ext uri="{FF2B5EF4-FFF2-40B4-BE49-F238E27FC236}">
                <a16:creationId xmlns:a16="http://schemas.microsoft.com/office/drawing/2014/main" id="{E8320CE4-7487-2A21-A505-6BB9EFCDB960}"/>
              </a:ext>
            </a:extLst>
          </xdr:cNvPr>
          <xdr:cNvPicPr>
            <a:picLocks/>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272894" y="5361216"/>
            <a:ext cx="380999" cy="380999"/>
          </a:xfrm>
          <a:prstGeom prst="rect">
            <a:avLst/>
          </a:prstGeom>
        </xdr:spPr>
      </xdr:pic>
      <xdr:pic>
        <xdr:nvPicPr>
          <xdr:cNvPr id="196" name="Graphic 195" descr="Internet with solid fill">
            <a:extLst>
              <a:ext uri="{FF2B5EF4-FFF2-40B4-BE49-F238E27FC236}">
                <a16:creationId xmlns:a16="http://schemas.microsoft.com/office/drawing/2014/main" id="{87061E38-F666-5175-03C9-341162191FD4}"/>
              </a:ext>
            </a:extLst>
          </xdr:cNvPr>
          <xdr:cNvPicPr>
            <a:picLocks/>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24894" y="7866247"/>
            <a:ext cx="464398" cy="461268"/>
          </a:xfrm>
          <a:prstGeom prst="rect">
            <a:avLst/>
          </a:prstGeom>
        </xdr:spPr>
      </xdr:pic>
      <xdr:sp macro="" textlink="">
        <xdr:nvSpPr>
          <xdr:cNvPr id="197" name="TextBox 196">
            <a:extLst>
              <a:ext uri="{FF2B5EF4-FFF2-40B4-BE49-F238E27FC236}">
                <a16:creationId xmlns:a16="http://schemas.microsoft.com/office/drawing/2014/main" id="{A7E5CC86-B28F-DF60-3540-A440F5087063}"/>
              </a:ext>
            </a:extLst>
          </xdr:cNvPr>
          <xdr:cNvSpPr txBox="1">
            <a:spLocks/>
          </xdr:cNvSpPr>
        </xdr:nvSpPr>
        <xdr:spPr>
          <a:xfrm>
            <a:off x="95248" y="4683973"/>
            <a:ext cx="1360716" cy="1684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rPr>
              <a:t>○</a:t>
            </a:r>
            <a:endParaRPr lang="en-US" sz="8800" b="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ndParaRPr>
          </a:p>
        </xdr:txBody>
      </xdr:sp>
      <xdr:sp macro="" textlink="">
        <xdr:nvSpPr>
          <xdr:cNvPr id="198" name="TextBox 197">
            <a:extLst>
              <a:ext uri="{FF2B5EF4-FFF2-40B4-BE49-F238E27FC236}">
                <a16:creationId xmlns:a16="http://schemas.microsoft.com/office/drawing/2014/main" id="{D0934264-ABD2-4C41-8F18-BD9067F0B971}"/>
              </a:ext>
            </a:extLst>
          </xdr:cNvPr>
          <xdr:cNvSpPr txBox="1">
            <a:spLocks/>
          </xdr:cNvSpPr>
        </xdr:nvSpPr>
        <xdr:spPr>
          <a:xfrm>
            <a:off x="5785753" y="4724796"/>
            <a:ext cx="1360716" cy="1588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rPr>
              <a:t>○</a:t>
            </a:r>
          </a:p>
        </xdr:txBody>
      </xdr:sp>
      <xdr:sp macro="" textlink="">
        <xdr:nvSpPr>
          <xdr:cNvPr id="199" name="TextBox 198">
            <a:extLst>
              <a:ext uri="{FF2B5EF4-FFF2-40B4-BE49-F238E27FC236}">
                <a16:creationId xmlns:a16="http://schemas.microsoft.com/office/drawing/2014/main" id="{1A78B8EF-2F6F-4C65-A646-15390A214A3B}"/>
              </a:ext>
            </a:extLst>
          </xdr:cNvPr>
          <xdr:cNvSpPr txBox="1">
            <a:spLocks/>
          </xdr:cNvSpPr>
        </xdr:nvSpPr>
        <xdr:spPr>
          <a:xfrm>
            <a:off x="2796660" y="4659878"/>
            <a:ext cx="1360716" cy="1762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rPr>
              <a:t>○</a:t>
            </a:r>
          </a:p>
        </xdr:txBody>
      </xdr:sp>
      <xdr:sp macro="" textlink="">
        <xdr:nvSpPr>
          <xdr:cNvPr id="200" name="TextBox 199">
            <a:extLst>
              <a:ext uri="{FF2B5EF4-FFF2-40B4-BE49-F238E27FC236}">
                <a16:creationId xmlns:a16="http://schemas.microsoft.com/office/drawing/2014/main" id="{3704A5A4-385F-45EA-A8A7-26E5D6F47EC7}"/>
              </a:ext>
            </a:extLst>
          </xdr:cNvPr>
          <xdr:cNvSpPr txBox="1">
            <a:spLocks/>
          </xdr:cNvSpPr>
        </xdr:nvSpPr>
        <xdr:spPr>
          <a:xfrm>
            <a:off x="9203868" y="4697581"/>
            <a:ext cx="1360716" cy="1616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rPr>
              <a:t>○</a:t>
            </a:r>
          </a:p>
        </xdr:txBody>
      </xdr:sp>
      <xdr:cxnSp macro="">
        <xdr:nvCxnSpPr>
          <xdr:cNvPr id="201" name="Straight Connector 200">
            <a:extLst>
              <a:ext uri="{FF2B5EF4-FFF2-40B4-BE49-F238E27FC236}">
                <a16:creationId xmlns:a16="http://schemas.microsoft.com/office/drawing/2014/main" id="{46AE0B9B-8A52-49FD-9EAA-DE3FD2F80A2A}"/>
              </a:ext>
            </a:extLst>
          </xdr:cNvPr>
          <xdr:cNvCxnSpPr>
            <a:cxnSpLocks/>
          </xdr:cNvCxnSpPr>
        </xdr:nvCxnSpPr>
        <xdr:spPr>
          <a:xfrm flipH="1">
            <a:off x="6885214" y="5510893"/>
            <a:ext cx="2598965" cy="0"/>
          </a:xfrm>
          <a:prstGeom prst="line">
            <a:avLst/>
          </a:prstGeom>
          <a:ln>
            <a:solidFill>
              <a:schemeClr val="bg1">
                <a:alpha val="42000"/>
              </a:schemeClr>
            </a:solidFill>
          </a:ln>
        </xdr:spPr>
        <xdr:style>
          <a:lnRef idx="1">
            <a:schemeClr val="accent1"/>
          </a:lnRef>
          <a:fillRef idx="0">
            <a:schemeClr val="accent1"/>
          </a:fillRef>
          <a:effectRef idx="0">
            <a:schemeClr val="accent1"/>
          </a:effectRef>
          <a:fontRef idx="minor">
            <a:schemeClr val="tx1"/>
          </a:fontRef>
        </xdr:style>
      </xdr:cxnSp>
      <xdr:sp macro="" textlink="'Pivot Tables (3)'!P5">
        <xdr:nvSpPr>
          <xdr:cNvPr id="211" name="TextBox 210">
            <a:extLst>
              <a:ext uri="{FF2B5EF4-FFF2-40B4-BE49-F238E27FC236}">
                <a16:creationId xmlns:a16="http://schemas.microsoft.com/office/drawing/2014/main" id="{46DCB8DA-D99E-489B-AE50-FE1EC12B6DCD}"/>
              </a:ext>
            </a:extLst>
          </xdr:cNvPr>
          <xdr:cNvSpPr txBox="1">
            <a:spLocks/>
          </xdr:cNvSpPr>
        </xdr:nvSpPr>
        <xdr:spPr>
          <a:xfrm>
            <a:off x="2789025" y="2166840"/>
            <a:ext cx="1378272" cy="1464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2F936C-65A1-4F57-8BF3-7AA838930336}" type="TxLink">
              <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rPr>
              <a:pPr marL="0" indent="0" algn="ctr"/>
              <a:t>○</a:t>
            </a:fld>
            <a:endPar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endParaRPr>
          </a:p>
        </xdr:txBody>
      </xdr:sp>
      <xdr:sp macro="" textlink="'Pivot Tables (3)'!P6">
        <xdr:nvSpPr>
          <xdr:cNvPr id="212" name="TextBox 211">
            <a:extLst>
              <a:ext uri="{FF2B5EF4-FFF2-40B4-BE49-F238E27FC236}">
                <a16:creationId xmlns:a16="http://schemas.microsoft.com/office/drawing/2014/main" id="{B9459D75-E075-45FA-964B-3E3B872C7B4B}"/>
              </a:ext>
            </a:extLst>
          </xdr:cNvPr>
          <xdr:cNvSpPr txBox="1">
            <a:spLocks/>
          </xdr:cNvSpPr>
        </xdr:nvSpPr>
        <xdr:spPr>
          <a:xfrm>
            <a:off x="2681486" y="7184571"/>
            <a:ext cx="1547263" cy="1806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20716A9-7A7F-4736-BC7C-0E99E0B982D1}" type="TxLink">
              <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rPr>
              <a:pPr marL="0" indent="0" algn="ctr"/>
              <a:t> </a:t>
            </a:fld>
            <a:endPar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endParaRPr>
          </a:p>
        </xdr:txBody>
      </xdr:sp>
      <xdr:sp macro="" textlink="'Pivot Tables (3)'!Q5">
        <xdr:nvSpPr>
          <xdr:cNvPr id="219" name="TextBox 218">
            <a:extLst>
              <a:ext uri="{FF2B5EF4-FFF2-40B4-BE49-F238E27FC236}">
                <a16:creationId xmlns:a16="http://schemas.microsoft.com/office/drawing/2014/main" id="{3EDAA092-DA52-4C2C-BF0A-7AD377B2F163}"/>
              </a:ext>
            </a:extLst>
          </xdr:cNvPr>
          <xdr:cNvSpPr txBox="1">
            <a:spLocks/>
          </xdr:cNvSpPr>
        </xdr:nvSpPr>
        <xdr:spPr>
          <a:xfrm>
            <a:off x="2969078" y="2313215"/>
            <a:ext cx="1085851" cy="1102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76E067-7B20-4B64-943B-4E55D635C670}" type="TxLink">
              <a:rPr lang="en-US" sz="13800" b="0" i="0">
                <a:solidFill>
                  <a:schemeClr val="tx1">
                    <a:alpha val="70000"/>
                  </a:schemeClr>
                </a:solidFill>
                <a:effectLst/>
                <a:latin typeface="+mj-lt"/>
                <a:ea typeface="+mn-ea"/>
                <a:cs typeface="+mn-cs"/>
              </a:rPr>
              <a:pPr marL="0" indent="0" algn="ctr"/>
              <a:t> </a:t>
            </a:fld>
            <a:endParaRPr lang="en-US" sz="13800" b="0" i="0">
              <a:solidFill>
                <a:schemeClr val="tx1">
                  <a:alpha val="70000"/>
                </a:schemeClr>
              </a:solidFill>
              <a:effectLst/>
              <a:latin typeface="+mj-lt"/>
              <a:ea typeface="+mn-ea"/>
              <a:cs typeface="+mn-cs"/>
            </a:endParaRPr>
          </a:p>
        </xdr:txBody>
      </xdr:sp>
      <xdr:sp macro="" textlink="'Pivot Tables (3)'!Q6">
        <xdr:nvSpPr>
          <xdr:cNvPr id="220" name="TextBox 219">
            <a:extLst>
              <a:ext uri="{FF2B5EF4-FFF2-40B4-BE49-F238E27FC236}">
                <a16:creationId xmlns:a16="http://schemas.microsoft.com/office/drawing/2014/main" id="{1FEB0F1D-BF20-433E-9F68-465241571E3D}"/>
              </a:ext>
            </a:extLst>
          </xdr:cNvPr>
          <xdr:cNvSpPr txBox="1">
            <a:spLocks/>
          </xdr:cNvSpPr>
        </xdr:nvSpPr>
        <xdr:spPr>
          <a:xfrm>
            <a:off x="2917368" y="7554689"/>
            <a:ext cx="1085851" cy="1102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AEDB20-2CBA-48A5-8E44-EFBBFF75635A}" type="TxLink">
              <a:rPr lang="en-US" sz="13800" b="0" i="0" u="none" strike="noStrike">
                <a:solidFill>
                  <a:schemeClr val="tx1">
                    <a:alpha val="70000"/>
                  </a:schemeClr>
                </a:solidFill>
                <a:effectLst/>
                <a:latin typeface="+mj-lt"/>
                <a:ea typeface="+mn-ea"/>
                <a:cs typeface="+mn-cs"/>
              </a:rPr>
              <a:pPr marL="0" indent="0" algn="ctr"/>
              <a:t>•</a:t>
            </a:fld>
            <a:endParaRPr lang="en-US" sz="13800" b="0" i="0" u="none" strike="noStrike">
              <a:solidFill>
                <a:schemeClr val="tx1">
                  <a:alpha val="70000"/>
                </a:schemeClr>
              </a:solidFill>
              <a:effectLst/>
              <a:latin typeface="+mj-lt"/>
              <a:ea typeface="+mn-ea"/>
              <a:cs typeface="+mn-cs"/>
            </a:endParaRPr>
          </a:p>
        </xdr:txBody>
      </xdr:sp>
      <xdr:grpSp>
        <xdr:nvGrpSpPr>
          <xdr:cNvPr id="223" name="Group 222">
            <a:extLst>
              <a:ext uri="{FF2B5EF4-FFF2-40B4-BE49-F238E27FC236}">
                <a16:creationId xmlns:a16="http://schemas.microsoft.com/office/drawing/2014/main" id="{86BA5B65-433B-9F63-2E8E-0F267767BBAC}"/>
              </a:ext>
            </a:extLst>
          </xdr:cNvPr>
          <xdr:cNvGrpSpPr>
            <a:grpSpLocks/>
          </xdr:cNvGrpSpPr>
        </xdr:nvGrpSpPr>
        <xdr:grpSpPr>
          <a:xfrm>
            <a:off x="3061607" y="1640845"/>
            <a:ext cx="966108" cy="629354"/>
            <a:chOff x="3075213" y="1518380"/>
            <a:chExt cx="966108" cy="629354"/>
          </a:xfrm>
        </xdr:grpSpPr>
        <xdr:sp macro="" textlink="">
          <xdr:nvSpPr>
            <xdr:cNvPr id="132" name="TextBox 131">
              <a:extLst>
                <a:ext uri="{FF2B5EF4-FFF2-40B4-BE49-F238E27FC236}">
                  <a16:creationId xmlns:a16="http://schemas.microsoft.com/office/drawing/2014/main" id="{593987CA-C397-42A9-FD8A-F14D5D2631AF}"/>
                </a:ext>
              </a:extLst>
            </xdr:cNvPr>
            <xdr:cNvSpPr txBox="1"/>
          </xdr:nvSpPr>
          <xdr:spPr>
            <a:xfrm>
              <a:off x="3075213" y="1883052"/>
              <a:ext cx="966108" cy="264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Branches</a:t>
              </a:r>
            </a:p>
          </xdr:txBody>
        </xdr:sp>
        <xdr:sp macro="" textlink="'Pivot Tables (3)'!R5">
          <xdr:nvSpPr>
            <xdr:cNvPr id="222" name="TextBox 221">
              <a:extLst>
                <a:ext uri="{FF2B5EF4-FFF2-40B4-BE49-F238E27FC236}">
                  <a16:creationId xmlns:a16="http://schemas.microsoft.com/office/drawing/2014/main" id="{A95961A7-EB34-43D0-B3D2-11F96F560498}"/>
                </a:ext>
              </a:extLst>
            </xdr:cNvPr>
            <xdr:cNvSpPr txBox="1"/>
          </xdr:nvSpPr>
          <xdr:spPr>
            <a:xfrm>
              <a:off x="3227613" y="1518380"/>
              <a:ext cx="650423" cy="45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47BE35-41E6-474B-BA87-B9CA32D23622}" type="TxLink">
                <a:rPr lang="en-US" sz="2000" b="0" i="0" u="none" strike="noStrike">
                  <a:solidFill>
                    <a:schemeClr val="bg1"/>
                  </a:solidFill>
                  <a:latin typeface="Calibri"/>
                  <a:cs typeface="Calibri"/>
                </a:rPr>
                <a:pPr/>
                <a:t>1619</a:t>
              </a:fld>
              <a:endParaRPr lang="en-US" sz="2800">
                <a:solidFill>
                  <a:schemeClr val="bg1"/>
                </a:solidFill>
              </a:endParaRPr>
            </a:p>
          </xdr:txBody>
        </xdr:sp>
      </xdr:grpSp>
      <xdr:grpSp>
        <xdr:nvGrpSpPr>
          <xdr:cNvPr id="225" name="Group 224">
            <a:extLst>
              <a:ext uri="{FF2B5EF4-FFF2-40B4-BE49-F238E27FC236}">
                <a16:creationId xmlns:a16="http://schemas.microsoft.com/office/drawing/2014/main" id="{1AE03AED-4F31-DF75-CC0B-9659BCDBE91C}"/>
              </a:ext>
            </a:extLst>
          </xdr:cNvPr>
          <xdr:cNvGrpSpPr>
            <a:grpSpLocks/>
          </xdr:cNvGrpSpPr>
        </xdr:nvGrpSpPr>
        <xdr:grpSpPr>
          <a:xfrm>
            <a:off x="3102604" y="8545900"/>
            <a:ext cx="1183295" cy="747779"/>
            <a:chOff x="3102604" y="8654757"/>
            <a:chExt cx="1183295" cy="747779"/>
          </a:xfrm>
        </xdr:grpSpPr>
        <xdr:sp macro="" textlink="">
          <xdr:nvSpPr>
            <xdr:cNvPr id="221" name="TextBox 220">
              <a:extLst>
                <a:ext uri="{FF2B5EF4-FFF2-40B4-BE49-F238E27FC236}">
                  <a16:creationId xmlns:a16="http://schemas.microsoft.com/office/drawing/2014/main" id="{8AAC6E3A-B714-41E3-99B8-5AAE5B7C4AD9}"/>
                </a:ext>
              </a:extLst>
            </xdr:cNvPr>
            <xdr:cNvSpPr txBox="1"/>
          </xdr:nvSpPr>
          <xdr:spPr>
            <a:xfrm>
              <a:off x="3102604" y="8654757"/>
              <a:ext cx="1085324" cy="321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Website</a:t>
              </a:r>
            </a:p>
          </xdr:txBody>
        </xdr:sp>
        <xdr:sp macro="" textlink="'Pivot Tables (3)'!R6">
          <xdr:nvSpPr>
            <xdr:cNvPr id="224" name="TextBox 223">
              <a:extLst>
                <a:ext uri="{FF2B5EF4-FFF2-40B4-BE49-F238E27FC236}">
                  <a16:creationId xmlns:a16="http://schemas.microsoft.com/office/drawing/2014/main" id="{7303263D-BA8F-4265-8079-50D65EAB15CF}"/>
                </a:ext>
              </a:extLst>
            </xdr:cNvPr>
            <xdr:cNvSpPr txBox="1"/>
          </xdr:nvSpPr>
          <xdr:spPr>
            <a:xfrm>
              <a:off x="3200575" y="8943228"/>
              <a:ext cx="1085324" cy="459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06EA41-8E06-4E2C-8E2A-1B2D34C9D652}" type="TxLink">
                <a:rPr lang="en-US" sz="2000" b="0" i="0" u="none" strike="noStrike">
                  <a:solidFill>
                    <a:schemeClr val="bg1"/>
                  </a:solidFill>
                  <a:latin typeface="Calibri"/>
                  <a:cs typeface="Calibri"/>
                </a:rPr>
                <a:pPr/>
                <a:t>1496</a:t>
              </a:fld>
              <a:endParaRPr lang="en-US" sz="2800">
                <a:solidFill>
                  <a:schemeClr val="bg1"/>
                </a:solidFill>
              </a:endParaRPr>
            </a:p>
          </xdr:txBody>
        </xdr:sp>
      </xdr:grpSp>
      <xdr:sp macro="" textlink="'Pivot Tables (3)'!Q10">
        <xdr:nvSpPr>
          <xdr:cNvPr id="228" name="TextBox 227">
            <a:extLst>
              <a:ext uri="{FF2B5EF4-FFF2-40B4-BE49-F238E27FC236}">
                <a16:creationId xmlns:a16="http://schemas.microsoft.com/office/drawing/2014/main" id="{E4DC9588-E01E-4070-A87A-DF49572BE00C}"/>
              </a:ext>
            </a:extLst>
          </xdr:cNvPr>
          <xdr:cNvSpPr txBox="1">
            <a:spLocks/>
          </xdr:cNvSpPr>
        </xdr:nvSpPr>
        <xdr:spPr>
          <a:xfrm>
            <a:off x="4457696" y="6325535"/>
            <a:ext cx="1085851" cy="109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F5E7D0-437C-4F08-A441-0A9470C1EC9E}" type="TxLink">
              <a:rPr lang="en-US" sz="13800" b="0" i="0" u="none" strike="noStrike">
                <a:solidFill>
                  <a:schemeClr val="tx1">
                    <a:alpha val="70000"/>
                  </a:schemeClr>
                </a:solidFill>
                <a:effectLst/>
                <a:latin typeface="+mj-lt"/>
                <a:ea typeface="+mn-ea"/>
                <a:cs typeface="+mn-cs"/>
              </a:rPr>
              <a:pPr marL="0" indent="0" algn="ctr"/>
              <a:t>•</a:t>
            </a:fld>
            <a:endParaRPr lang="en-US" sz="13800" b="0" i="0" u="none" strike="noStrike">
              <a:solidFill>
                <a:schemeClr val="tx1">
                  <a:alpha val="70000"/>
                </a:schemeClr>
              </a:solidFill>
              <a:effectLst/>
              <a:latin typeface="+mj-lt"/>
              <a:ea typeface="+mn-ea"/>
              <a:cs typeface="+mn-cs"/>
            </a:endParaRPr>
          </a:p>
        </xdr:txBody>
      </xdr:sp>
      <xdr:sp macro="" textlink="'Pivot Tables (3)'!$P$11">
        <xdr:nvSpPr>
          <xdr:cNvPr id="8" name="TextBox 7">
            <a:extLst>
              <a:ext uri="{FF2B5EF4-FFF2-40B4-BE49-F238E27FC236}">
                <a16:creationId xmlns:a16="http://schemas.microsoft.com/office/drawing/2014/main" id="{2A08A264-6F45-4817-A685-576667EB6879}"/>
              </a:ext>
            </a:extLst>
          </xdr:cNvPr>
          <xdr:cNvSpPr txBox="1">
            <a:spLocks/>
          </xdr:cNvSpPr>
        </xdr:nvSpPr>
        <xdr:spPr>
          <a:xfrm>
            <a:off x="4246567" y="3279322"/>
            <a:ext cx="1427609" cy="1700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9EF620-FB9C-4419-B127-B58CD904B3D3}" type="TxLink">
              <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rPr>
              <a:pPr marL="0" indent="0" algn="ctr"/>
              <a:t>○</a:t>
            </a:fld>
            <a:endPar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endParaRPr>
          </a:p>
        </xdr:txBody>
      </xdr:sp>
      <xdr:sp macro="" textlink="'Pivot Tables (3)'!Q11">
        <xdr:nvSpPr>
          <xdr:cNvPr id="35" name="TextBox 34">
            <a:extLst>
              <a:ext uri="{FF2B5EF4-FFF2-40B4-BE49-F238E27FC236}">
                <a16:creationId xmlns:a16="http://schemas.microsoft.com/office/drawing/2014/main" id="{CB3E1808-76E6-4233-9EA4-9A49F42B1C18}"/>
              </a:ext>
            </a:extLst>
          </xdr:cNvPr>
          <xdr:cNvSpPr txBox="1">
            <a:spLocks/>
          </xdr:cNvSpPr>
        </xdr:nvSpPr>
        <xdr:spPr>
          <a:xfrm>
            <a:off x="4455149" y="3507583"/>
            <a:ext cx="1083724" cy="109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2D91A7-3726-4139-A0A3-5E926B4D4ACE}" type="TxLink">
              <a:rPr lang="en-US" sz="13800" b="0" i="0" u="none" strike="noStrike">
                <a:solidFill>
                  <a:schemeClr val="tx1">
                    <a:alpha val="70000"/>
                  </a:schemeClr>
                </a:solidFill>
                <a:effectLst/>
                <a:latin typeface="+mj-lt"/>
                <a:ea typeface="+mn-ea"/>
                <a:cs typeface="+mn-cs"/>
              </a:rPr>
              <a:pPr marL="0" indent="0" algn="ctr"/>
              <a:t> </a:t>
            </a:fld>
            <a:endParaRPr lang="en-US" sz="13800" b="0" i="0" u="none" strike="noStrike">
              <a:solidFill>
                <a:schemeClr val="tx1">
                  <a:alpha val="70000"/>
                </a:schemeClr>
              </a:solidFill>
              <a:effectLst/>
              <a:latin typeface="+mj-lt"/>
              <a:ea typeface="+mn-ea"/>
              <a:cs typeface="+mn-cs"/>
            </a:endParaRPr>
          </a:p>
        </xdr:txBody>
      </xdr:sp>
      <xdr:sp macro="" textlink="'Pivot Tables (3)'!P10">
        <xdr:nvSpPr>
          <xdr:cNvPr id="43" name="TextBox 42">
            <a:extLst>
              <a:ext uri="{FF2B5EF4-FFF2-40B4-BE49-F238E27FC236}">
                <a16:creationId xmlns:a16="http://schemas.microsoft.com/office/drawing/2014/main" id="{DA6AB3DA-4246-4553-A767-04DB72135145}"/>
              </a:ext>
            </a:extLst>
          </xdr:cNvPr>
          <xdr:cNvSpPr txBox="1">
            <a:spLocks/>
          </xdr:cNvSpPr>
        </xdr:nvSpPr>
        <xdr:spPr>
          <a:xfrm>
            <a:off x="4212512" y="6011464"/>
            <a:ext cx="1597738" cy="163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6F2FAE-0E3B-4035-90A6-91BCC6761AB1}" type="TxLink">
              <a:rPr lang="en-US" sz="13800" b="0" i="0">
                <a:solidFill>
                  <a:schemeClr val="bg1"/>
                </a:solidFill>
                <a:effectLst>
                  <a:glow rad="63500">
                    <a:srgbClr val="194AFE">
                      <a:alpha val="40000"/>
                    </a:srgbClr>
                  </a:glow>
                  <a:outerShdw blurRad="177800" sx="114000" sy="114000" algn="ctr" rotWithShape="0">
                    <a:srgbClr val="194AFE"/>
                  </a:outerShdw>
                </a:effectLst>
                <a:latin typeface="+mj-lt"/>
                <a:ea typeface="+mn-ea"/>
                <a:cs typeface="+mn-cs"/>
              </a:rPr>
              <a:pPr marL="0" indent="0" algn="ctr"/>
              <a:t> </a:t>
            </a:fld>
            <a:endParaRPr lang="en-US" sz="13800" b="0" i="0">
              <a:solidFill>
                <a:schemeClr val="bg1"/>
              </a:solidFill>
              <a:effectLst>
                <a:glow rad="63500">
                  <a:srgbClr val="194AFE">
                    <a:alpha val="40000"/>
                  </a:srgbClr>
                </a:glow>
                <a:outerShdw blurRad="177800" sx="114000" sy="114000" algn="ctr" rotWithShape="0">
                  <a:srgbClr val="194AFE"/>
                </a:outerShdw>
              </a:effectLst>
              <a:latin typeface="+mj-lt"/>
              <a:ea typeface="+mn-ea"/>
              <a:cs typeface="+mn-cs"/>
            </a:endParaRPr>
          </a:p>
        </xdr:txBody>
      </xdr:sp>
      <xdr:sp macro="" textlink="'Pivot Tables (3)'!Q15">
        <xdr:nvSpPr>
          <xdr:cNvPr id="46" name="TextBox 45">
            <a:extLst>
              <a:ext uri="{FF2B5EF4-FFF2-40B4-BE49-F238E27FC236}">
                <a16:creationId xmlns:a16="http://schemas.microsoft.com/office/drawing/2014/main" id="{1A78CECA-90D3-4917-AAE8-C2FA9B09DF17}"/>
              </a:ext>
            </a:extLst>
          </xdr:cNvPr>
          <xdr:cNvSpPr txBox="1">
            <a:spLocks/>
          </xdr:cNvSpPr>
        </xdr:nvSpPr>
        <xdr:spPr>
          <a:xfrm>
            <a:off x="7435914" y="3736021"/>
            <a:ext cx="784054" cy="671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96D6AA-3184-4C7B-975E-0F20078C5A59}" type="TxLink">
              <a:rPr lang="en-US" sz="13800" b="0" i="0" u="none" strike="noStrike">
                <a:solidFill>
                  <a:schemeClr val="tx1">
                    <a:alpha val="70000"/>
                  </a:schemeClr>
                </a:solidFill>
                <a:effectLst/>
                <a:latin typeface="+mj-lt"/>
                <a:ea typeface="+mn-ea"/>
                <a:cs typeface="+mn-cs"/>
              </a:rPr>
              <a:pPr marL="0" indent="0" algn="ctr"/>
              <a:t> </a:t>
            </a:fld>
            <a:endParaRPr lang="en-US" sz="13800" b="0" i="0" u="none" strike="noStrike">
              <a:solidFill>
                <a:schemeClr val="tx1">
                  <a:alpha val="70000"/>
                </a:schemeClr>
              </a:solidFill>
              <a:effectLst/>
              <a:latin typeface="+mj-lt"/>
              <a:ea typeface="+mn-ea"/>
              <a:cs typeface="+mn-cs"/>
            </a:endParaRPr>
          </a:p>
        </xdr:txBody>
      </xdr:sp>
      <xdr:sp macro="" textlink="'Pivot Tables (3)'!P15">
        <xdr:nvSpPr>
          <xdr:cNvPr id="47" name="TextBox 46">
            <a:extLst>
              <a:ext uri="{FF2B5EF4-FFF2-40B4-BE49-F238E27FC236}">
                <a16:creationId xmlns:a16="http://schemas.microsoft.com/office/drawing/2014/main" id="{08114939-D2B0-40F9-9946-ADF189555EE5}"/>
              </a:ext>
            </a:extLst>
          </xdr:cNvPr>
          <xdr:cNvSpPr txBox="1">
            <a:spLocks/>
          </xdr:cNvSpPr>
        </xdr:nvSpPr>
        <xdr:spPr>
          <a:xfrm>
            <a:off x="6941112" y="3319893"/>
            <a:ext cx="1782535" cy="1627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75C0E4-4657-49E4-AF66-80DD9FAF8857}" type="TxLink">
              <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rPr>
              <a:pPr marL="0" indent="0" algn="ctr"/>
              <a:t>○</a:t>
            </a:fld>
            <a:endPar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endParaRPr>
          </a:p>
        </xdr:txBody>
      </xdr:sp>
      <xdr:sp macro="" textlink="'Pivot Tables (3)'!Q16">
        <xdr:nvSpPr>
          <xdr:cNvPr id="48" name="TextBox 47">
            <a:extLst>
              <a:ext uri="{FF2B5EF4-FFF2-40B4-BE49-F238E27FC236}">
                <a16:creationId xmlns:a16="http://schemas.microsoft.com/office/drawing/2014/main" id="{71D4A82E-69B4-478D-B8D0-A686EA00936C}"/>
              </a:ext>
            </a:extLst>
          </xdr:cNvPr>
          <xdr:cNvSpPr txBox="1">
            <a:spLocks/>
          </xdr:cNvSpPr>
        </xdr:nvSpPr>
        <xdr:spPr>
          <a:xfrm>
            <a:off x="7082813" y="6574032"/>
            <a:ext cx="1469571" cy="625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DC1BFC-B2F1-4B23-A949-7F84911822CB}" type="TxLink">
              <a:rPr lang="en-US" sz="13800" b="0" i="0" u="none" strike="noStrike">
                <a:solidFill>
                  <a:schemeClr val="tx1">
                    <a:alpha val="70000"/>
                  </a:schemeClr>
                </a:solidFill>
                <a:effectLst/>
                <a:latin typeface="+mj-lt"/>
                <a:ea typeface="+mn-ea"/>
                <a:cs typeface="+mn-cs"/>
              </a:rPr>
              <a:pPr marL="0" indent="0" algn="ctr"/>
              <a:t>•</a:t>
            </a:fld>
            <a:endParaRPr lang="en-US" sz="13800" b="0" i="0" u="none" strike="noStrike">
              <a:solidFill>
                <a:schemeClr val="tx1">
                  <a:alpha val="70000"/>
                </a:schemeClr>
              </a:solidFill>
              <a:effectLst/>
              <a:latin typeface="+mj-lt"/>
              <a:ea typeface="+mn-ea"/>
              <a:cs typeface="+mn-cs"/>
            </a:endParaRPr>
          </a:p>
        </xdr:txBody>
      </xdr:sp>
      <xdr:sp macro="" textlink="'Pivot Tables (3)'!P16">
        <xdr:nvSpPr>
          <xdr:cNvPr id="51" name="TextBox 50">
            <a:extLst>
              <a:ext uri="{FF2B5EF4-FFF2-40B4-BE49-F238E27FC236}">
                <a16:creationId xmlns:a16="http://schemas.microsoft.com/office/drawing/2014/main" id="{056650C8-44AB-4E32-8A3F-A8A08A14975F}"/>
              </a:ext>
            </a:extLst>
          </xdr:cNvPr>
          <xdr:cNvSpPr txBox="1">
            <a:spLocks/>
          </xdr:cNvSpPr>
        </xdr:nvSpPr>
        <xdr:spPr>
          <a:xfrm>
            <a:off x="7031140" y="5963526"/>
            <a:ext cx="1646993" cy="1850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47D04F8-790D-414C-8C85-13B183AB739F}" type="TxLink">
              <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rPr>
              <a:pPr marL="0" indent="0" algn="ctr"/>
              <a:t> </a:t>
            </a:fld>
            <a:endParaRPr lang="en-US" sz="8800" b="0" i="0">
              <a:solidFill>
                <a:schemeClr val="bg1"/>
              </a:solidFill>
              <a:effectLst>
                <a:glow rad="63500">
                  <a:srgbClr val="194AFE">
                    <a:alpha val="40000"/>
                  </a:srgbClr>
                </a:glow>
                <a:outerShdw blurRad="177800" sx="114000" sy="114000" algn="ctr" rotWithShape="0">
                  <a:srgbClr val="194AFE"/>
                </a:outerShdw>
              </a:effectLst>
              <a:latin typeface="Aptos" panose="020B0004020202020204" pitchFamily="34" charset="0"/>
              <a:ea typeface="+mn-ea"/>
              <a:cs typeface="+mn-cs"/>
            </a:endParaRPr>
          </a:p>
        </xdr:txBody>
      </xdr:sp>
      <xdr:grpSp>
        <xdr:nvGrpSpPr>
          <xdr:cNvPr id="56" name="Group 55">
            <a:extLst>
              <a:ext uri="{FF2B5EF4-FFF2-40B4-BE49-F238E27FC236}">
                <a16:creationId xmlns:a16="http://schemas.microsoft.com/office/drawing/2014/main" id="{0CD2B24A-1BDE-0A18-58FB-6DCB8A03585C}"/>
              </a:ext>
            </a:extLst>
          </xdr:cNvPr>
          <xdr:cNvGrpSpPr>
            <a:grpSpLocks/>
          </xdr:cNvGrpSpPr>
        </xdr:nvGrpSpPr>
        <xdr:grpSpPr>
          <a:xfrm>
            <a:off x="4515992" y="2931945"/>
            <a:ext cx="1827659" cy="605913"/>
            <a:chOff x="4407134" y="2605373"/>
            <a:chExt cx="1827659" cy="605913"/>
          </a:xfrm>
        </xdr:grpSpPr>
        <xdr:sp macro="" textlink="">
          <xdr:nvSpPr>
            <xdr:cNvPr id="135" name="TextBox 134">
              <a:extLst>
                <a:ext uri="{FF2B5EF4-FFF2-40B4-BE49-F238E27FC236}">
                  <a16:creationId xmlns:a16="http://schemas.microsoft.com/office/drawing/2014/main" id="{904A01C0-7AB6-47A6-9921-3DB7B737A898}"/>
                </a:ext>
              </a:extLst>
            </xdr:cNvPr>
            <xdr:cNvSpPr txBox="1"/>
          </xdr:nvSpPr>
          <xdr:spPr>
            <a:xfrm>
              <a:off x="4407134" y="2970044"/>
              <a:ext cx="1620830" cy="241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Credit Card</a:t>
              </a:r>
            </a:p>
          </xdr:txBody>
        </xdr:sp>
        <xdr:sp macro="" textlink="'Pivot Tables (3)'!R11">
          <xdr:nvSpPr>
            <xdr:cNvPr id="52" name="TextBox 51">
              <a:extLst>
                <a:ext uri="{FF2B5EF4-FFF2-40B4-BE49-F238E27FC236}">
                  <a16:creationId xmlns:a16="http://schemas.microsoft.com/office/drawing/2014/main" id="{FEAB0564-9C04-4BBE-9DE9-1EB9AF69992D}"/>
                </a:ext>
              </a:extLst>
            </xdr:cNvPr>
            <xdr:cNvSpPr txBox="1"/>
          </xdr:nvSpPr>
          <xdr:spPr>
            <a:xfrm>
              <a:off x="4613963" y="2605373"/>
              <a:ext cx="1620830" cy="401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D72A97-B8FC-4A31-BD09-4A5950C1FFE5}" type="TxLink">
                <a:rPr lang="en-US" sz="2000" b="0" i="0" u="none" strike="noStrike">
                  <a:solidFill>
                    <a:schemeClr val="bg1"/>
                  </a:solidFill>
                  <a:latin typeface="Calibri"/>
                  <a:cs typeface="Calibri"/>
                </a:rPr>
                <a:pPr/>
                <a:t>1921</a:t>
              </a:fld>
              <a:endParaRPr lang="en-US" sz="2800">
                <a:solidFill>
                  <a:schemeClr val="bg1"/>
                </a:solidFill>
              </a:endParaRPr>
            </a:p>
          </xdr:txBody>
        </xdr:sp>
      </xdr:grpSp>
      <xdr:grpSp>
        <xdr:nvGrpSpPr>
          <xdr:cNvPr id="57" name="Group 56">
            <a:extLst>
              <a:ext uri="{FF2B5EF4-FFF2-40B4-BE49-F238E27FC236}">
                <a16:creationId xmlns:a16="http://schemas.microsoft.com/office/drawing/2014/main" id="{A413CE9F-EFB3-E470-00C1-200AEF0C6081}"/>
              </a:ext>
            </a:extLst>
          </xdr:cNvPr>
          <xdr:cNvGrpSpPr>
            <a:grpSpLocks/>
          </xdr:cNvGrpSpPr>
        </xdr:nvGrpSpPr>
        <xdr:grpSpPr>
          <a:xfrm>
            <a:off x="4725540" y="7492093"/>
            <a:ext cx="1620830" cy="647699"/>
            <a:chOff x="4779970" y="7546522"/>
            <a:chExt cx="1620830" cy="647699"/>
          </a:xfrm>
        </xdr:grpSpPr>
        <xdr:sp macro="" textlink="">
          <xdr:nvSpPr>
            <xdr:cNvPr id="136" name="TextBox 135">
              <a:extLst>
                <a:ext uri="{FF2B5EF4-FFF2-40B4-BE49-F238E27FC236}">
                  <a16:creationId xmlns:a16="http://schemas.microsoft.com/office/drawing/2014/main" id="{C081784B-30D3-4E5D-9C18-64D5A5CE75B9}"/>
                </a:ext>
              </a:extLst>
            </xdr:cNvPr>
            <xdr:cNvSpPr txBox="1"/>
          </xdr:nvSpPr>
          <xdr:spPr>
            <a:xfrm>
              <a:off x="4784271" y="7546522"/>
              <a:ext cx="1134837" cy="277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Cash</a:t>
              </a:r>
            </a:p>
          </xdr:txBody>
        </xdr:sp>
        <xdr:sp macro="" textlink="'Pivot Tables (3)'!R10">
          <xdr:nvSpPr>
            <xdr:cNvPr id="53" name="TextBox 52">
              <a:extLst>
                <a:ext uri="{FF2B5EF4-FFF2-40B4-BE49-F238E27FC236}">
                  <a16:creationId xmlns:a16="http://schemas.microsoft.com/office/drawing/2014/main" id="{F6806EF3-D64B-41D8-9F38-22DA5E508195}"/>
                </a:ext>
              </a:extLst>
            </xdr:cNvPr>
            <xdr:cNvSpPr txBox="1"/>
          </xdr:nvSpPr>
          <xdr:spPr>
            <a:xfrm>
              <a:off x="4779970" y="7792415"/>
              <a:ext cx="1620830" cy="401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E0EF00-94F0-4374-BE47-92842AA273C9}" type="TxLink">
                <a:rPr lang="en-US" sz="2000" b="0" i="0" u="none" strike="noStrike">
                  <a:solidFill>
                    <a:schemeClr val="bg1"/>
                  </a:solidFill>
                  <a:latin typeface="Calibri"/>
                  <a:cs typeface="Calibri"/>
                </a:rPr>
                <a:pPr/>
                <a:t>1194</a:t>
              </a:fld>
              <a:endParaRPr lang="en-US" sz="4800">
                <a:solidFill>
                  <a:schemeClr val="bg1"/>
                </a:solidFill>
              </a:endParaRPr>
            </a:p>
          </xdr:txBody>
        </xdr:sp>
      </xdr:grpSp>
      <xdr:grpSp>
        <xdr:nvGrpSpPr>
          <xdr:cNvPr id="60" name="Group 59">
            <a:extLst>
              <a:ext uri="{FF2B5EF4-FFF2-40B4-BE49-F238E27FC236}">
                <a16:creationId xmlns:a16="http://schemas.microsoft.com/office/drawing/2014/main" id="{71B27668-3E75-0BDA-0889-6FAF7CE180BC}"/>
              </a:ext>
            </a:extLst>
          </xdr:cNvPr>
          <xdr:cNvGrpSpPr>
            <a:grpSpLocks/>
          </xdr:cNvGrpSpPr>
        </xdr:nvGrpSpPr>
        <xdr:grpSpPr>
          <a:xfrm>
            <a:off x="7160639" y="7266525"/>
            <a:ext cx="1515398" cy="1151133"/>
            <a:chOff x="7119818" y="7416204"/>
            <a:chExt cx="1515398" cy="1151133"/>
          </a:xfrm>
        </xdr:grpSpPr>
        <xdr:sp macro="" textlink="">
          <xdr:nvSpPr>
            <xdr:cNvPr id="137" name="TextBox 136">
              <a:extLst>
                <a:ext uri="{FF2B5EF4-FFF2-40B4-BE49-F238E27FC236}">
                  <a16:creationId xmlns:a16="http://schemas.microsoft.com/office/drawing/2014/main" id="{CF3F035C-2CB1-46B8-9192-6C0B92A22EF8}"/>
                </a:ext>
              </a:extLst>
            </xdr:cNvPr>
            <xdr:cNvSpPr txBox="1"/>
          </xdr:nvSpPr>
          <xdr:spPr>
            <a:xfrm>
              <a:off x="7165645" y="7416204"/>
              <a:ext cx="1469571" cy="705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Non</a:t>
              </a:r>
              <a:r>
                <a:rPr lang="en-US" sz="1400" baseline="0">
                  <a:solidFill>
                    <a:schemeClr val="bg1"/>
                  </a:solidFill>
                </a:rPr>
                <a:t>-Registered</a:t>
              </a:r>
            </a:p>
            <a:p>
              <a:pPr algn="ctr"/>
              <a:r>
                <a:rPr lang="en-US" sz="1400" baseline="0">
                  <a:solidFill>
                    <a:schemeClr val="bg1"/>
                  </a:solidFill>
                </a:rPr>
                <a:t>Customer Info</a:t>
              </a:r>
              <a:endParaRPr lang="en-US" sz="1400">
                <a:solidFill>
                  <a:schemeClr val="bg1"/>
                </a:solidFill>
              </a:endParaRPr>
            </a:p>
          </xdr:txBody>
        </xdr:sp>
        <xdr:sp macro="" textlink="'Pivot Tables (3)'!R16">
          <xdr:nvSpPr>
            <xdr:cNvPr id="59" name="TextBox 58">
              <a:extLst>
                <a:ext uri="{FF2B5EF4-FFF2-40B4-BE49-F238E27FC236}">
                  <a16:creationId xmlns:a16="http://schemas.microsoft.com/office/drawing/2014/main" id="{8BB943EE-0C4B-4F32-AE53-11FDD33FA4B1}"/>
                </a:ext>
              </a:extLst>
            </xdr:cNvPr>
            <xdr:cNvSpPr txBox="1"/>
          </xdr:nvSpPr>
          <xdr:spPr>
            <a:xfrm>
              <a:off x="7119818" y="7862111"/>
              <a:ext cx="1469571" cy="705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45665F-3EED-40BB-8F46-30DDA6FAD3EB}" type="TxLink">
                <a:rPr lang="en-US" sz="2000" b="0" i="0" u="none" strike="noStrike">
                  <a:solidFill>
                    <a:schemeClr val="bg1"/>
                  </a:solidFill>
                  <a:latin typeface="Calibri"/>
                  <a:cs typeface="Calibri"/>
                </a:rPr>
                <a:pPr algn="ctr"/>
                <a:t>1307</a:t>
              </a:fld>
              <a:endParaRPr lang="en-US" sz="2800">
                <a:solidFill>
                  <a:schemeClr val="bg1"/>
                </a:solidFill>
              </a:endParaRPr>
            </a:p>
          </xdr:txBody>
        </xdr:sp>
      </xdr:grpSp>
      <xdr:grpSp>
        <xdr:nvGrpSpPr>
          <xdr:cNvPr id="62" name="Group 61">
            <a:extLst>
              <a:ext uri="{FF2B5EF4-FFF2-40B4-BE49-F238E27FC236}">
                <a16:creationId xmlns:a16="http://schemas.microsoft.com/office/drawing/2014/main" id="{601187E4-4E1B-77F1-64C3-96DA329C1F82}"/>
              </a:ext>
            </a:extLst>
          </xdr:cNvPr>
          <xdr:cNvGrpSpPr>
            <a:grpSpLocks/>
          </xdr:cNvGrpSpPr>
        </xdr:nvGrpSpPr>
        <xdr:grpSpPr>
          <a:xfrm>
            <a:off x="6938296" y="2542254"/>
            <a:ext cx="1760265" cy="1126669"/>
            <a:chOff x="6951903" y="2365362"/>
            <a:chExt cx="1760265" cy="1126669"/>
          </a:xfrm>
        </xdr:grpSpPr>
        <xdr:sp macro="" textlink="">
          <xdr:nvSpPr>
            <xdr:cNvPr id="133" name="TextBox 132">
              <a:extLst>
                <a:ext uri="{FF2B5EF4-FFF2-40B4-BE49-F238E27FC236}">
                  <a16:creationId xmlns:a16="http://schemas.microsoft.com/office/drawing/2014/main" id="{9183C14C-A78C-D44E-B50D-954989E27057}"/>
                </a:ext>
              </a:extLst>
            </xdr:cNvPr>
            <xdr:cNvSpPr txBox="1"/>
          </xdr:nvSpPr>
          <xdr:spPr>
            <a:xfrm>
              <a:off x="6962789" y="2825282"/>
              <a:ext cx="1749379" cy="666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Register</a:t>
              </a:r>
              <a:r>
                <a:rPr lang="en-US" sz="1400" baseline="0">
                  <a:solidFill>
                    <a:schemeClr val="bg1"/>
                  </a:solidFill>
                </a:rPr>
                <a:t>ed</a:t>
              </a:r>
            </a:p>
            <a:p>
              <a:pPr algn="ctr"/>
              <a:r>
                <a:rPr lang="en-US" sz="1400" baseline="0">
                  <a:solidFill>
                    <a:schemeClr val="bg1"/>
                  </a:solidFill>
                </a:rPr>
                <a:t>Customer Info	</a:t>
              </a:r>
              <a:endParaRPr lang="en-US" sz="1400">
                <a:solidFill>
                  <a:schemeClr val="bg1"/>
                </a:solidFill>
              </a:endParaRPr>
            </a:p>
          </xdr:txBody>
        </xdr:sp>
        <xdr:sp macro="" textlink="'Pivot Tables (3)'!R15">
          <xdr:nvSpPr>
            <xdr:cNvPr id="61" name="TextBox 60">
              <a:extLst>
                <a:ext uri="{FF2B5EF4-FFF2-40B4-BE49-F238E27FC236}">
                  <a16:creationId xmlns:a16="http://schemas.microsoft.com/office/drawing/2014/main" id="{D386FB23-7772-42FC-B64F-BBED2A2C132F}"/>
                </a:ext>
              </a:extLst>
            </xdr:cNvPr>
            <xdr:cNvSpPr txBox="1"/>
          </xdr:nvSpPr>
          <xdr:spPr>
            <a:xfrm>
              <a:off x="6951903" y="2365362"/>
              <a:ext cx="1749379" cy="666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1B5725-78D0-4F27-989B-03FF0AE9AC52}" type="TxLink">
                <a:rPr lang="en-US" sz="2000" b="0" i="0" u="none" strike="noStrike">
                  <a:solidFill>
                    <a:schemeClr val="bg1"/>
                  </a:solidFill>
                  <a:latin typeface="Calibri"/>
                  <a:cs typeface="Calibri"/>
                </a:rPr>
                <a:pPr algn="ctr"/>
                <a:t>1808</a:t>
              </a:fld>
              <a:endParaRPr lang="en-US" sz="2800">
                <a:solidFill>
                  <a:schemeClr val="bg1"/>
                </a:solidFill>
              </a:endParaRPr>
            </a:p>
          </xdr:txBody>
        </xdr:sp>
      </xdr:grpSp>
      <xdr:grpSp>
        <xdr:nvGrpSpPr>
          <xdr:cNvPr id="69" name="Group 68">
            <a:extLst>
              <a:ext uri="{FF2B5EF4-FFF2-40B4-BE49-F238E27FC236}">
                <a16:creationId xmlns:a16="http://schemas.microsoft.com/office/drawing/2014/main" id="{7EE3E6C3-7976-384F-55A0-05241F4E9D27}"/>
              </a:ext>
            </a:extLst>
          </xdr:cNvPr>
          <xdr:cNvGrpSpPr>
            <a:grpSpLocks/>
          </xdr:cNvGrpSpPr>
        </xdr:nvGrpSpPr>
        <xdr:grpSpPr>
          <a:xfrm>
            <a:off x="329292" y="6098721"/>
            <a:ext cx="1023258" cy="691242"/>
            <a:chOff x="261256" y="6520542"/>
            <a:chExt cx="1023258" cy="691242"/>
          </a:xfrm>
        </xdr:grpSpPr>
        <xdr:sp macro="" textlink="">
          <xdr:nvSpPr>
            <xdr:cNvPr id="134" name="TextBox 133">
              <a:extLst>
                <a:ext uri="{FF2B5EF4-FFF2-40B4-BE49-F238E27FC236}">
                  <a16:creationId xmlns:a16="http://schemas.microsoft.com/office/drawing/2014/main" id="{523F9F05-B8B7-494D-9EB5-64724B8E6399}"/>
                </a:ext>
              </a:extLst>
            </xdr:cNvPr>
            <xdr:cNvSpPr txBox="1"/>
          </xdr:nvSpPr>
          <xdr:spPr>
            <a:xfrm>
              <a:off x="261256" y="6520542"/>
              <a:ext cx="966108" cy="25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Customers</a:t>
              </a:r>
            </a:p>
          </xdr:txBody>
        </xdr:sp>
        <xdr:sp macro="" textlink="'Pivot Tables (3)'!S5">
          <xdr:nvSpPr>
            <xdr:cNvPr id="68" name="TextBox 67">
              <a:extLst>
                <a:ext uri="{FF2B5EF4-FFF2-40B4-BE49-F238E27FC236}">
                  <a16:creationId xmlns:a16="http://schemas.microsoft.com/office/drawing/2014/main" id="{D0D9498E-B113-4C3C-8537-68D1E0E509AC}"/>
                </a:ext>
              </a:extLst>
            </xdr:cNvPr>
            <xdr:cNvSpPr txBox="1"/>
          </xdr:nvSpPr>
          <xdr:spPr>
            <a:xfrm>
              <a:off x="318406" y="6809013"/>
              <a:ext cx="966108"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19C31B-6E6D-48AC-A736-037104BEB8DB}" type="TxLink">
                <a:rPr lang="en-US" sz="2000" b="0" i="0" u="none" strike="noStrike">
                  <a:solidFill>
                    <a:schemeClr val="bg1"/>
                  </a:solidFill>
                  <a:latin typeface="Calibri"/>
                  <a:cs typeface="Calibri"/>
                </a:rPr>
                <a:pPr/>
                <a:t> 3,115 </a:t>
              </a:fld>
              <a:endParaRPr lang="en-US" sz="2800">
                <a:solidFill>
                  <a:schemeClr val="bg1"/>
                </a:solidFill>
              </a:endParaRPr>
            </a:p>
          </xdr:txBody>
        </xdr:sp>
      </xdr:grpSp>
      <xdr:grpSp>
        <xdr:nvGrpSpPr>
          <xdr:cNvPr id="71" name="Group 70">
            <a:extLst>
              <a:ext uri="{FF2B5EF4-FFF2-40B4-BE49-F238E27FC236}">
                <a16:creationId xmlns:a16="http://schemas.microsoft.com/office/drawing/2014/main" id="{6A1B653F-DF9F-2260-617B-B2F85AE0AE40}"/>
              </a:ext>
            </a:extLst>
          </xdr:cNvPr>
          <xdr:cNvGrpSpPr>
            <a:grpSpLocks/>
          </xdr:cNvGrpSpPr>
        </xdr:nvGrpSpPr>
        <xdr:grpSpPr>
          <a:xfrm>
            <a:off x="9334499" y="4084865"/>
            <a:ext cx="1080407" cy="639536"/>
            <a:chOff x="9334499" y="4084865"/>
            <a:chExt cx="1080407" cy="639536"/>
          </a:xfrm>
        </xdr:grpSpPr>
        <xdr:sp macro="" textlink="">
          <xdr:nvSpPr>
            <xdr:cNvPr id="138" name="TextBox 137">
              <a:extLst>
                <a:ext uri="{FF2B5EF4-FFF2-40B4-BE49-F238E27FC236}">
                  <a16:creationId xmlns:a16="http://schemas.microsoft.com/office/drawing/2014/main" id="{BA3A1340-FD2C-406B-9C42-3E7A25E2F00C}"/>
                </a:ext>
              </a:extLst>
            </xdr:cNvPr>
            <xdr:cNvSpPr txBox="1"/>
          </xdr:nvSpPr>
          <xdr:spPr>
            <a:xfrm>
              <a:off x="9334499" y="4084865"/>
              <a:ext cx="10504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Paid Orders</a:t>
              </a:r>
              <a:r>
                <a:rPr lang="en-US" sz="1400" baseline="0">
                  <a:solidFill>
                    <a:schemeClr val="bg1"/>
                  </a:solidFill>
                </a:rPr>
                <a:t>	</a:t>
              </a:r>
              <a:endParaRPr lang="en-US" sz="1400">
                <a:solidFill>
                  <a:schemeClr val="bg1"/>
                </a:solidFill>
              </a:endParaRPr>
            </a:p>
          </xdr:txBody>
        </xdr:sp>
        <xdr:sp macro="" textlink="'Pivot Tables (3)'!L20">
          <xdr:nvSpPr>
            <xdr:cNvPr id="66" name="TextBox 65">
              <a:extLst>
                <a:ext uri="{FF2B5EF4-FFF2-40B4-BE49-F238E27FC236}">
                  <a16:creationId xmlns:a16="http://schemas.microsoft.com/office/drawing/2014/main" id="{61E69ACE-4CF0-4377-8916-53B06F81B057}"/>
                </a:ext>
              </a:extLst>
            </xdr:cNvPr>
            <xdr:cNvSpPr txBox="1"/>
          </xdr:nvSpPr>
          <xdr:spPr>
            <a:xfrm>
              <a:off x="9364435" y="4332515"/>
              <a:ext cx="10504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AEB406-BADA-4B0F-BA25-A5D455765D98}" type="TxLink">
                <a:rPr lang="en-US" sz="2000" b="0" i="0" u="none" strike="noStrike">
                  <a:solidFill>
                    <a:schemeClr val="bg1"/>
                  </a:solidFill>
                  <a:latin typeface="Calibri"/>
                  <a:cs typeface="Calibri"/>
                </a:rPr>
                <a:pPr algn="ctr"/>
                <a:t> 2,453 </a:t>
              </a:fld>
              <a:endParaRPr lang="en-US" sz="2800">
                <a:solidFill>
                  <a:schemeClr val="bg1"/>
                </a:solidFill>
              </a:endParaRPr>
            </a:p>
          </xdr:txBody>
        </xdr:sp>
      </xdr:grpSp>
      <xdr:grpSp>
        <xdr:nvGrpSpPr>
          <xdr:cNvPr id="72" name="Group 71">
            <a:extLst>
              <a:ext uri="{FF2B5EF4-FFF2-40B4-BE49-F238E27FC236}">
                <a16:creationId xmlns:a16="http://schemas.microsoft.com/office/drawing/2014/main" id="{B050B788-CDC8-4720-87F9-C641EADC2DEF}"/>
              </a:ext>
            </a:extLst>
          </xdr:cNvPr>
          <xdr:cNvGrpSpPr>
            <a:grpSpLocks/>
          </xdr:cNvGrpSpPr>
        </xdr:nvGrpSpPr>
        <xdr:grpSpPr>
          <a:xfrm>
            <a:off x="12763502" y="5380264"/>
            <a:ext cx="3551464" cy="919842"/>
            <a:chOff x="9502258" y="4084865"/>
            <a:chExt cx="1412422" cy="762000"/>
          </a:xfrm>
        </xdr:grpSpPr>
        <xdr:sp macro="" textlink="">
          <xdr:nvSpPr>
            <xdr:cNvPr id="74" name="TextBox 73">
              <a:extLst>
                <a:ext uri="{FF2B5EF4-FFF2-40B4-BE49-F238E27FC236}">
                  <a16:creationId xmlns:a16="http://schemas.microsoft.com/office/drawing/2014/main" id="{B6B9E757-A788-AAF4-6651-9904E7958FCD}"/>
                </a:ext>
              </a:extLst>
            </xdr:cNvPr>
            <xdr:cNvSpPr txBox="1"/>
          </xdr:nvSpPr>
          <xdr:spPr>
            <a:xfrm>
              <a:off x="9502258" y="4084865"/>
              <a:ext cx="1412422"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Financial Statistics	</a:t>
              </a:r>
            </a:p>
          </xdr:txBody>
        </xdr:sp>
        <xdr:sp macro="" textlink="'Pivot Tables (3)'!Z8">
          <xdr:nvSpPr>
            <xdr:cNvPr id="75" name="TextBox 74">
              <a:extLst>
                <a:ext uri="{FF2B5EF4-FFF2-40B4-BE49-F238E27FC236}">
                  <a16:creationId xmlns:a16="http://schemas.microsoft.com/office/drawing/2014/main" id="{1F3066F7-3607-37CF-45E3-08327D58C835}"/>
                </a:ext>
              </a:extLst>
            </xdr:cNvPr>
            <xdr:cNvSpPr txBox="1"/>
          </xdr:nvSpPr>
          <xdr:spPr>
            <a:xfrm>
              <a:off x="9506467" y="4454979"/>
              <a:ext cx="10504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04C9C9-0F7A-48E0-A98C-B259E2BDA6E0}" type="TxLink">
                <a:rPr lang="en-US" sz="4800" b="0" i="0" u="none" strike="noStrike">
                  <a:solidFill>
                    <a:schemeClr val="bg1"/>
                  </a:solidFill>
                  <a:latin typeface="Calibri"/>
                  <a:cs typeface="Calibri"/>
                </a:rPr>
                <a:pPr algn="ctr"/>
                <a:t> $1,252,013 </a:t>
              </a:fld>
              <a:endParaRPr lang="en-US" sz="9600" b="0" i="0" u="none" strike="noStrike">
                <a:solidFill>
                  <a:schemeClr val="bg1"/>
                </a:solidFill>
                <a:latin typeface="Calibri"/>
                <a:cs typeface="Calibri"/>
              </a:endParaRPr>
            </a:p>
          </xdr:txBody>
        </xdr:sp>
      </xdr:grpSp>
      <xdr:pic>
        <xdr:nvPicPr>
          <xdr:cNvPr id="78" name="Picture 77">
            <a:extLst>
              <a:ext uri="{FF2B5EF4-FFF2-40B4-BE49-F238E27FC236}">
                <a16:creationId xmlns:a16="http://schemas.microsoft.com/office/drawing/2014/main" id="{A4177B1D-D107-69B7-C405-E0297088349A}"/>
              </a:ext>
            </a:extLst>
          </xdr:cNvPr>
          <xdr:cNvPicPr>
            <a:picLocks/>
          </xdr:cNvPicPr>
        </xdr:nvPicPr>
        <xdr:blipFill>
          <a:blip xmlns:r="http://schemas.openxmlformats.org/officeDocument/2006/relationships" r:embed="rId18">
            <a:alphaModFix amt="20000"/>
            <a:extLst>
              <a:ext uri="{28A0092B-C50C-407E-A947-70E740481C1C}">
                <a14:useLocalDpi xmlns:a14="http://schemas.microsoft.com/office/drawing/2010/main" val="0"/>
              </a:ext>
            </a:extLst>
          </a:blip>
          <a:stretch>
            <a:fillRect/>
          </a:stretch>
        </xdr:blipFill>
        <xdr:spPr>
          <a:xfrm rot="1157792">
            <a:off x="13460310" y="4257896"/>
            <a:ext cx="896440" cy="896440"/>
          </a:xfrm>
          <a:prstGeom prst="rect">
            <a:avLst/>
          </a:prstGeom>
        </xdr:spPr>
      </xdr:pic>
      <xdr:pic>
        <xdr:nvPicPr>
          <xdr:cNvPr id="81" name="Picture 80">
            <a:extLst>
              <a:ext uri="{FF2B5EF4-FFF2-40B4-BE49-F238E27FC236}">
                <a16:creationId xmlns:a16="http://schemas.microsoft.com/office/drawing/2014/main" id="{A9E70F99-A4FF-2BD0-AF40-3A5902E30B09}"/>
              </a:ext>
            </a:extLst>
          </xdr:cNvPr>
          <xdr:cNvPicPr>
            <a:picLocks/>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825181" y="4812907"/>
            <a:ext cx="625606" cy="625606"/>
          </a:xfrm>
          <a:prstGeom prst="rect">
            <a:avLst/>
          </a:prstGeom>
        </xdr:spPr>
      </xdr:pic>
      <xdr:grpSp>
        <xdr:nvGrpSpPr>
          <xdr:cNvPr id="4" name="Group 3">
            <a:extLst>
              <a:ext uri="{FF2B5EF4-FFF2-40B4-BE49-F238E27FC236}">
                <a16:creationId xmlns:a16="http://schemas.microsoft.com/office/drawing/2014/main" id="{F2E5C79A-F319-4FB0-89E0-D7BF54E5774C}"/>
              </a:ext>
            </a:extLst>
          </xdr:cNvPr>
          <xdr:cNvGrpSpPr>
            <a:grpSpLocks/>
          </xdr:cNvGrpSpPr>
        </xdr:nvGrpSpPr>
        <xdr:grpSpPr>
          <a:xfrm>
            <a:off x="15463158" y="7856765"/>
            <a:ext cx="1061356" cy="639536"/>
            <a:chOff x="9323614" y="4084865"/>
            <a:chExt cx="1061356" cy="639536"/>
          </a:xfrm>
        </xdr:grpSpPr>
        <xdr:sp macro="" textlink="">
          <xdr:nvSpPr>
            <xdr:cNvPr id="22" name="TextBox 21">
              <a:extLst>
                <a:ext uri="{FF2B5EF4-FFF2-40B4-BE49-F238E27FC236}">
                  <a16:creationId xmlns:a16="http://schemas.microsoft.com/office/drawing/2014/main" id="{9DBE584D-6AD1-BA47-4DEC-6A714333E4A4}"/>
                </a:ext>
              </a:extLst>
            </xdr:cNvPr>
            <xdr:cNvSpPr txBox="1"/>
          </xdr:nvSpPr>
          <xdr:spPr>
            <a:xfrm>
              <a:off x="9334499" y="4084865"/>
              <a:ext cx="10504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Branch</a:t>
              </a:r>
            </a:p>
          </xdr:txBody>
        </xdr:sp>
        <xdr:sp macro="" textlink="'Pivot Tables (3)'!Z5">
          <xdr:nvSpPr>
            <xdr:cNvPr id="23" name="TextBox 22">
              <a:extLst>
                <a:ext uri="{FF2B5EF4-FFF2-40B4-BE49-F238E27FC236}">
                  <a16:creationId xmlns:a16="http://schemas.microsoft.com/office/drawing/2014/main" id="{0DFB713F-8974-FEBA-868B-A270FDBB2662}"/>
                </a:ext>
              </a:extLst>
            </xdr:cNvPr>
            <xdr:cNvSpPr txBox="1"/>
          </xdr:nvSpPr>
          <xdr:spPr>
            <a:xfrm>
              <a:off x="9323614" y="4332515"/>
              <a:ext cx="10504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72B429-B482-4005-8143-22194880F985}" type="TxLink">
                <a:rPr lang="en-US" sz="2000" b="0" i="0" u="none" strike="noStrike">
                  <a:solidFill>
                    <a:schemeClr val="bg1"/>
                  </a:solidFill>
                  <a:latin typeface="Calibri"/>
                  <a:cs typeface="Calibri"/>
                </a:rPr>
                <a:pPr algn="ctr"/>
                <a:t> 443,544 </a:t>
              </a:fld>
              <a:endParaRPr lang="en-US" sz="2000" b="0">
                <a:solidFill>
                  <a:schemeClr val="bg1"/>
                </a:solidFill>
              </a:endParaRPr>
            </a:p>
          </xdr:txBody>
        </xdr:sp>
      </xdr:grpSp>
      <xdr:grpSp>
        <xdr:nvGrpSpPr>
          <xdr:cNvPr id="24" name="Group 23">
            <a:extLst>
              <a:ext uri="{FF2B5EF4-FFF2-40B4-BE49-F238E27FC236}">
                <a16:creationId xmlns:a16="http://schemas.microsoft.com/office/drawing/2014/main" id="{480767AB-5296-4732-BF3D-E5856EE8247E}"/>
              </a:ext>
            </a:extLst>
          </xdr:cNvPr>
          <xdr:cNvGrpSpPr>
            <a:grpSpLocks/>
          </xdr:cNvGrpSpPr>
        </xdr:nvGrpSpPr>
        <xdr:grpSpPr>
          <a:xfrm>
            <a:off x="13424808" y="2049236"/>
            <a:ext cx="1061357" cy="639536"/>
            <a:chOff x="9323613" y="4084865"/>
            <a:chExt cx="1061357" cy="639536"/>
          </a:xfrm>
        </xdr:grpSpPr>
        <xdr:sp macro="" textlink="">
          <xdr:nvSpPr>
            <xdr:cNvPr id="29" name="TextBox 28">
              <a:extLst>
                <a:ext uri="{FF2B5EF4-FFF2-40B4-BE49-F238E27FC236}">
                  <a16:creationId xmlns:a16="http://schemas.microsoft.com/office/drawing/2014/main" id="{9531442E-841B-5D68-ABB5-490237B87888}"/>
                </a:ext>
              </a:extLst>
            </xdr:cNvPr>
            <xdr:cNvSpPr txBox="1"/>
          </xdr:nvSpPr>
          <xdr:spPr>
            <a:xfrm>
              <a:off x="9334499" y="4084865"/>
              <a:ext cx="10504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Download</a:t>
              </a:r>
            </a:p>
          </xdr:txBody>
        </xdr:sp>
        <xdr:sp macro="" textlink="'Pivot Tables (3)'!Z6">
          <xdr:nvSpPr>
            <xdr:cNvPr id="36" name="TextBox 35">
              <a:extLst>
                <a:ext uri="{FF2B5EF4-FFF2-40B4-BE49-F238E27FC236}">
                  <a16:creationId xmlns:a16="http://schemas.microsoft.com/office/drawing/2014/main" id="{BD0055C8-84D4-BF95-66C4-94F6C89105C6}"/>
                </a:ext>
              </a:extLst>
            </xdr:cNvPr>
            <xdr:cNvSpPr txBox="1"/>
          </xdr:nvSpPr>
          <xdr:spPr>
            <a:xfrm>
              <a:off x="9323613" y="4332515"/>
              <a:ext cx="10504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A3778C-2608-4FB9-A029-C5F454F4B0A7}" type="TxLink">
                <a:rPr lang="en-US" sz="2000" b="0" i="0" u="none" strike="noStrike">
                  <a:solidFill>
                    <a:schemeClr val="bg1"/>
                  </a:solidFill>
                  <a:latin typeface="Calibri"/>
                  <a:cs typeface="Calibri"/>
                </a:rPr>
                <a:pPr algn="ctr"/>
                <a:t> 365,781 </a:t>
              </a:fld>
              <a:endParaRPr lang="en-US" sz="2000" b="0">
                <a:solidFill>
                  <a:schemeClr val="bg1"/>
                </a:solidFill>
              </a:endParaRPr>
            </a:p>
          </xdr:txBody>
        </xdr:sp>
      </xdr:grpSp>
      <xdr:grpSp>
        <xdr:nvGrpSpPr>
          <xdr:cNvPr id="63" name="Group 62">
            <a:extLst>
              <a:ext uri="{FF2B5EF4-FFF2-40B4-BE49-F238E27FC236}">
                <a16:creationId xmlns:a16="http://schemas.microsoft.com/office/drawing/2014/main" id="{913A28FC-F57A-44D5-9FC2-58D760374D00}"/>
              </a:ext>
            </a:extLst>
          </xdr:cNvPr>
          <xdr:cNvGrpSpPr>
            <a:grpSpLocks/>
          </xdr:cNvGrpSpPr>
        </xdr:nvGrpSpPr>
        <xdr:grpSpPr>
          <a:xfrm>
            <a:off x="10175419" y="7399565"/>
            <a:ext cx="1349829" cy="639536"/>
            <a:chOff x="9323613" y="4084865"/>
            <a:chExt cx="1061357" cy="639536"/>
          </a:xfrm>
        </xdr:grpSpPr>
        <xdr:sp macro="" textlink="">
          <xdr:nvSpPr>
            <xdr:cNvPr id="65" name="TextBox 64">
              <a:extLst>
                <a:ext uri="{FF2B5EF4-FFF2-40B4-BE49-F238E27FC236}">
                  <a16:creationId xmlns:a16="http://schemas.microsoft.com/office/drawing/2014/main" id="{61505547-403C-5318-9A1D-62E06A129474}"/>
                </a:ext>
              </a:extLst>
            </xdr:cNvPr>
            <xdr:cNvSpPr txBox="1"/>
          </xdr:nvSpPr>
          <xdr:spPr>
            <a:xfrm>
              <a:off x="9334499" y="4084865"/>
              <a:ext cx="10504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rPr>
                <a:t>Shipment</a:t>
              </a:r>
            </a:p>
          </xdr:txBody>
        </xdr:sp>
        <xdr:sp macro="" textlink="'Pivot Tables (3)'!Z7">
          <xdr:nvSpPr>
            <xdr:cNvPr id="77" name="TextBox 76">
              <a:extLst>
                <a:ext uri="{FF2B5EF4-FFF2-40B4-BE49-F238E27FC236}">
                  <a16:creationId xmlns:a16="http://schemas.microsoft.com/office/drawing/2014/main" id="{9E738268-7513-C232-6D06-A005A80566D8}"/>
                </a:ext>
              </a:extLst>
            </xdr:cNvPr>
            <xdr:cNvSpPr txBox="1"/>
          </xdr:nvSpPr>
          <xdr:spPr>
            <a:xfrm>
              <a:off x="9323613" y="4332515"/>
              <a:ext cx="1050471" cy="391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306450-0871-40EE-AC5E-0264FF9A15A9}" type="TxLink">
                <a:rPr lang="en-US" sz="2000" b="0" i="0" u="none" strike="noStrike">
                  <a:solidFill>
                    <a:schemeClr val="bg1"/>
                  </a:solidFill>
                  <a:latin typeface="Calibri"/>
                  <a:cs typeface="Calibri"/>
                </a:rPr>
                <a:pPr algn="ctr"/>
                <a:t> 442,688 </a:t>
              </a:fld>
              <a:endParaRPr lang="en-US" sz="2000" b="0">
                <a:solidFill>
                  <a:schemeClr val="bg1"/>
                </a:solidFill>
              </a:endParaRPr>
            </a:p>
          </xdr:txBody>
        </xdr:sp>
      </xdr:grpSp>
      <xdr:sp macro="" textlink="">
        <xdr:nvSpPr>
          <xdr:cNvPr id="80" name="Rectangle: Rounded Corners 79">
            <a:extLst>
              <a:ext uri="{FF2B5EF4-FFF2-40B4-BE49-F238E27FC236}">
                <a16:creationId xmlns:a16="http://schemas.microsoft.com/office/drawing/2014/main" id="{FACE0082-3FF0-2D0E-D066-5CE817A2B612}"/>
              </a:ext>
            </a:extLst>
          </xdr:cNvPr>
          <xdr:cNvSpPr>
            <a:spLocks/>
          </xdr:cNvSpPr>
        </xdr:nvSpPr>
        <xdr:spPr>
          <a:xfrm>
            <a:off x="10531929" y="6926036"/>
            <a:ext cx="544286" cy="394608"/>
          </a:xfrm>
          <a:prstGeom prst="roundRect">
            <a:avLst/>
          </a:prstGeom>
          <a:solidFill>
            <a:schemeClr val="tx1"/>
          </a:solidFill>
          <a:ln>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Rectangle: Rounded Corners 82">
            <a:extLst>
              <a:ext uri="{FF2B5EF4-FFF2-40B4-BE49-F238E27FC236}">
                <a16:creationId xmlns:a16="http://schemas.microsoft.com/office/drawing/2014/main" id="{2E06E0AC-EFBF-4AD5-8DBC-8213BBE0B45A}"/>
              </a:ext>
            </a:extLst>
          </xdr:cNvPr>
          <xdr:cNvSpPr>
            <a:spLocks/>
          </xdr:cNvSpPr>
        </xdr:nvSpPr>
        <xdr:spPr>
          <a:xfrm>
            <a:off x="15773400" y="8548008"/>
            <a:ext cx="544286" cy="394608"/>
          </a:xfrm>
          <a:prstGeom prst="roundRect">
            <a:avLst/>
          </a:prstGeom>
          <a:solidFill>
            <a:schemeClr val="tx1"/>
          </a:solidFill>
          <a:ln>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Rectangle: Rounded Corners 83">
            <a:extLst>
              <a:ext uri="{FF2B5EF4-FFF2-40B4-BE49-F238E27FC236}">
                <a16:creationId xmlns:a16="http://schemas.microsoft.com/office/drawing/2014/main" id="{3926048C-DF87-4FD3-A9CB-B62FEB7E9E84}"/>
              </a:ext>
            </a:extLst>
          </xdr:cNvPr>
          <xdr:cNvSpPr>
            <a:spLocks/>
          </xdr:cNvSpPr>
        </xdr:nvSpPr>
        <xdr:spPr>
          <a:xfrm>
            <a:off x="13653408" y="1556658"/>
            <a:ext cx="544286" cy="394608"/>
          </a:xfrm>
          <a:prstGeom prst="roundRect">
            <a:avLst/>
          </a:prstGeom>
          <a:solidFill>
            <a:schemeClr val="tx1"/>
          </a:solidFill>
          <a:ln>
            <a:solidFill>
              <a:schemeClr val="bg1">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7" name="Picture 86">
            <a:extLst>
              <a:ext uri="{FF2B5EF4-FFF2-40B4-BE49-F238E27FC236}">
                <a16:creationId xmlns:a16="http://schemas.microsoft.com/office/drawing/2014/main" id="{01671C6E-9EC3-F0A9-923D-5787A96397FF}"/>
              </a:ext>
            </a:extLst>
          </xdr:cNvPr>
          <xdr:cNvPicPr>
            <a:picLocks/>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5797894" y="8504465"/>
            <a:ext cx="530679" cy="530679"/>
          </a:xfrm>
          <a:prstGeom prst="rect">
            <a:avLst/>
          </a:prstGeom>
        </xdr:spPr>
      </xdr:pic>
      <xdr:pic>
        <xdr:nvPicPr>
          <xdr:cNvPr id="89" name="Picture 88">
            <a:extLst>
              <a:ext uri="{FF2B5EF4-FFF2-40B4-BE49-F238E27FC236}">
                <a16:creationId xmlns:a16="http://schemas.microsoft.com/office/drawing/2014/main" id="{CD0DAECA-FAFD-543D-D367-B9EEE724533D}"/>
              </a:ext>
            </a:extLst>
          </xdr:cNvPr>
          <xdr:cNvPicPr>
            <a:picLocks/>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0668323" y="6980786"/>
            <a:ext cx="299035" cy="299035"/>
          </a:xfrm>
          <a:prstGeom prst="rect">
            <a:avLst/>
          </a:prstGeom>
        </xdr:spPr>
      </xdr:pic>
      <xdr:pic>
        <xdr:nvPicPr>
          <xdr:cNvPr id="91" name="Picture 90">
            <a:extLst>
              <a:ext uri="{FF2B5EF4-FFF2-40B4-BE49-F238E27FC236}">
                <a16:creationId xmlns:a16="http://schemas.microsoft.com/office/drawing/2014/main" id="{A1265FB9-EF87-9DB8-B7D2-F38EEE75664F}"/>
              </a:ext>
            </a:extLst>
          </xdr:cNvPr>
          <xdr:cNvPicPr>
            <a:picLocks/>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3730252" y="1524644"/>
            <a:ext cx="421178" cy="421178"/>
          </a:xfrm>
          <a:prstGeom prst="rect">
            <a:avLst/>
          </a:prstGeom>
        </xdr:spPr>
      </xdr:pic>
      <xdr:grpSp>
        <xdr:nvGrpSpPr>
          <xdr:cNvPr id="110" name="Group 109">
            <a:extLst>
              <a:ext uri="{FF2B5EF4-FFF2-40B4-BE49-F238E27FC236}">
                <a16:creationId xmlns:a16="http://schemas.microsoft.com/office/drawing/2014/main" id="{AD91E73C-7E02-C042-6E10-7CAA84882415}"/>
              </a:ext>
            </a:extLst>
          </xdr:cNvPr>
          <xdr:cNvGrpSpPr>
            <a:grpSpLocks/>
          </xdr:cNvGrpSpPr>
        </xdr:nvGrpSpPr>
        <xdr:grpSpPr>
          <a:xfrm>
            <a:off x="503463" y="489858"/>
            <a:ext cx="9933213" cy="1263618"/>
            <a:chOff x="476249" y="449036"/>
            <a:chExt cx="9933213" cy="1263618"/>
          </a:xfrm>
        </xdr:grpSpPr>
        <mc:AlternateContent xmlns:mc="http://schemas.openxmlformats.org/markup-compatibility/2006" xmlns:a14="http://schemas.microsoft.com/office/drawing/2010/main">
          <mc:Choice Requires="a14">
            <xdr:graphicFrame macro="">
              <xdr:nvGraphicFramePr>
                <xdr:cNvPr id="218" name="Year 2">
                  <a:extLst>
                    <a:ext uri="{FF2B5EF4-FFF2-40B4-BE49-F238E27FC236}">
                      <a16:creationId xmlns:a16="http://schemas.microsoft.com/office/drawing/2014/main" id="{97EC13F9-CD30-4C4D-9FC0-713BB4661C10}"/>
                    </a:ext>
                  </a:extLst>
                </xdr:cNvPr>
                <xdr:cNvGraphicFramePr/>
              </xdr:nvGraphicFramePr>
              <xdr:xfrm>
                <a:off x="2081893" y="1157298"/>
                <a:ext cx="3238040" cy="555356"/>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109107" y="1198120"/>
                  <a:ext cx="3238040" cy="555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2" name="Chart 91">
              <a:extLst>
                <a:ext uri="{FF2B5EF4-FFF2-40B4-BE49-F238E27FC236}">
                  <a16:creationId xmlns:a16="http://schemas.microsoft.com/office/drawing/2014/main" id="{69B8FEB8-CEF9-4EF4-9007-65886C4714C8}"/>
                </a:ext>
              </a:extLst>
            </xdr:cNvPr>
            <xdr:cNvGraphicFramePr>
              <a:graphicFrameLocks/>
            </xdr:cNvGraphicFramePr>
          </xdr:nvGraphicFramePr>
          <xdr:xfrm>
            <a:off x="7919357" y="449037"/>
            <a:ext cx="2490105" cy="938892"/>
          </xdr:xfrm>
          <a:graphic>
            <a:graphicData uri="http://schemas.openxmlformats.org/drawingml/2006/chart">
              <c:chart xmlns:c="http://schemas.openxmlformats.org/drawingml/2006/chart" xmlns:r="http://schemas.openxmlformats.org/officeDocument/2006/relationships" r:id="rId23"/>
            </a:graphicData>
          </a:graphic>
        </xdr:graphicFrame>
        <xdr:sp macro="" textlink="">
          <xdr:nvSpPr>
            <xdr:cNvPr id="93" name="Rectangle: Rounded Corners 92">
              <a:extLst>
                <a:ext uri="{FF2B5EF4-FFF2-40B4-BE49-F238E27FC236}">
                  <a16:creationId xmlns:a16="http://schemas.microsoft.com/office/drawing/2014/main" id="{5DD607ED-57AE-4B67-8700-4CA82A9E346D}"/>
                </a:ext>
              </a:extLst>
            </xdr:cNvPr>
            <xdr:cNvSpPr/>
          </xdr:nvSpPr>
          <xdr:spPr>
            <a:xfrm>
              <a:off x="476249" y="775606"/>
              <a:ext cx="1407988" cy="451303"/>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Sales Process</a:t>
              </a:r>
            </a:p>
          </xdr:txBody>
        </xdr:sp>
        <xdr:sp macro="" textlink="">
          <xdr:nvSpPr>
            <xdr:cNvPr id="94" name="TextBox 93">
              <a:extLst>
                <a:ext uri="{FF2B5EF4-FFF2-40B4-BE49-F238E27FC236}">
                  <a16:creationId xmlns:a16="http://schemas.microsoft.com/office/drawing/2014/main" id="{B21CFE9A-6C2A-4BD9-9767-F42A75A04CE7}"/>
                </a:ext>
              </a:extLst>
            </xdr:cNvPr>
            <xdr:cNvSpPr txBox="1"/>
          </xdr:nvSpPr>
          <xdr:spPr>
            <a:xfrm>
              <a:off x="2258786" y="497844"/>
              <a:ext cx="3306536" cy="699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Set of repeatable steps that</a:t>
              </a:r>
              <a:r>
                <a:rPr lang="en-US" sz="1200" baseline="0">
                  <a:solidFill>
                    <a:schemeClr val="bg1"/>
                  </a:solidFill>
                </a:rPr>
                <a:t> a sale takes to take a prespective buyer from the early stage of awareness to a closed sale.</a:t>
              </a:r>
              <a:endParaRPr lang="en-US" sz="1200">
                <a:solidFill>
                  <a:schemeClr val="bg1"/>
                </a:solidFill>
              </a:endParaRPr>
            </a:p>
          </xdr:txBody>
        </xdr:sp>
        <xdr:grpSp>
          <xdr:nvGrpSpPr>
            <xdr:cNvPr id="86" name="Group 85">
              <a:extLst>
                <a:ext uri="{FF2B5EF4-FFF2-40B4-BE49-F238E27FC236}">
                  <a16:creationId xmlns:a16="http://schemas.microsoft.com/office/drawing/2014/main" id="{3BD78733-1880-A005-9B64-C3F8A26A7C80}"/>
                </a:ext>
              </a:extLst>
            </xdr:cNvPr>
            <xdr:cNvGrpSpPr/>
          </xdr:nvGrpSpPr>
          <xdr:grpSpPr>
            <a:xfrm>
              <a:off x="6517822" y="449036"/>
              <a:ext cx="1268569" cy="1188720"/>
              <a:chOff x="6681107" y="843643"/>
              <a:chExt cx="1268569" cy="1188720"/>
            </a:xfrm>
          </xdr:grpSpPr>
          <xdr:grpSp>
            <xdr:nvGrpSpPr>
              <xdr:cNvPr id="98" name="Group 97">
                <a:extLst>
                  <a:ext uri="{FF2B5EF4-FFF2-40B4-BE49-F238E27FC236}">
                    <a16:creationId xmlns:a16="http://schemas.microsoft.com/office/drawing/2014/main" id="{C937D055-D087-C74C-9532-62A2F94089E4}"/>
                  </a:ext>
                </a:extLst>
              </xdr:cNvPr>
              <xdr:cNvGrpSpPr/>
            </xdr:nvGrpSpPr>
            <xdr:grpSpPr>
              <a:xfrm>
                <a:off x="6681107" y="843643"/>
                <a:ext cx="1188720" cy="1188720"/>
                <a:chOff x="6681107" y="843643"/>
                <a:chExt cx="1188720" cy="1188720"/>
              </a:xfrm>
            </xdr:grpSpPr>
            <xdr:sp macro="" textlink="">
              <xdr:nvSpPr>
                <xdr:cNvPr id="96" name="Oval 95">
                  <a:extLst>
                    <a:ext uri="{FF2B5EF4-FFF2-40B4-BE49-F238E27FC236}">
                      <a16:creationId xmlns:a16="http://schemas.microsoft.com/office/drawing/2014/main" id="{B217B5A5-2348-0667-8289-5FD72E0020EC}"/>
                    </a:ext>
                  </a:extLst>
                </xdr:cNvPr>
                <xdr:cNvSpPr/>
              </xdr:nvSpPr>
              <xdr:spPr>
                <a:xfrm>
                  <a:off x="6681107" y="843643"/>
                  <a:ext cx="1188720" cy="1188720"/>
                </a:xfrm>
                <a:prstGeom prst="ellipse">
                  <a:avLst/>
                </a:prstGeom>
                <a:noFill/>
                <a:ln w="57150">
                  <a:solidFill>
                    <a:schemeClr val="bg1">
                      <a:alpha val="37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7" name="Oval 96">
                  <a:extLst>
                    <a:ext uri="{FF2B5EF4-FFF2-40B4-BE49-F238E27FC236}">
                      <a16:creationId xmlns:a16="http://schemas.microsoft.com/office/drawing/2014/main" id="{4A63750A-218F-4444-B4F5-36C08F8A2A29}"/>
                    </a:ext>
                  </a:extLst>
                </xdr:cNvPr>
                <xdr:cNvSpPr/>
              </xdr:nvSpPr>
              <xdr:spPr>
                <a:xfrm>
                  <a:off x="6955427" y="1117963"/>
                  <a:ext cx="640080" cy="640080"/>
                </a:xfrm>
                <a:prstGeom prst="ellipse">
                  <a:avLst/>
                </a:prstGeom>
                <a:gradFill flip="none" rotWithShape="1">
                  <a:gsLst>
                    <a:gs pos="2000">
                      <a:srgbClr val="194AFE"/>
                    </a:gs>
                    <a:gs pos="77000">
                      <a:srgbClr val="FF6C8F"/>
                    </a:gs>
                  </a:gsLst>
                  <a:lin ang="10800000" scaled="1"/>
                  <a:tileRect/>
                </a:gra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aphicFrame macro="">
            <xdr:nvGraphicFramePr>
              <xdr:cNvPr id="95" name="Chart 94">
                <a:extLst>
                  <a:ext uri="{FF2B5EF4-FFF2-40B4-BE49-F238E27FC236}">
                    <a16:creationId xmlns:a16="http://schemas.microsoft.com/office/drawing/2014/main" id="{E8DFEC8C-C6E2-46A3-9864-C837798FB2D8}"/>
                  </a:ext>
                </a:extLst>
              </xdr:cNvPr>
              <xdr:cNvGraphicFramePr>
                <a:graphicFrameLocks/>
              </xdr:cNvGraphicFramePr>
            </xdr:nvGraphicFramePr>
            <xdr:xfrm>
              <a:off x="6838379" y="1024492"/>
              <a:ext cx="996803" cy="935886"/>
            </xdr:xfrm>
            <a:graphic>
              <a:graphicData uri="http://schemas.openxmlformats.org/drawingml/2006/chart">
                <c:chart xmlns:c="http://schemas.openxmlformats.org/drawingml/2006/chart" xmlns:r="http://schemas.openxmlformats.org/officeDocument/2006/relationships" r:id="rId24"/>
              </a:graphicData>
            </a:graphic>
          </xdr:graphicFrame>
          <xdr:sp macro="" textlink="">
            <xdr:nvSpPr>
              <xdr:cNvPr id="99" name="TextBox 98">
                <a:extLst>
                  <a:ext uri="{FF2B5EF4-FFF2-40B4-BE49-F238E27FC236}">
                    <a16:creationId xmlns:a16="http://schemas.microsoft.com/office/drawing/2014/main" id="{293BE31A-5962-4C34-A3C0-AFC3DB0EF22D}"/>
                  </a:ext>
                </a:extLst>
              </xdr:cNvPr>
              <xdr:cNvSpPr txBox="1"/>
            </xdr:nvSpPr>
            <xdr:spPr>
              <a:xfrm>
                <a:off x="6934472" y="1532181"/>
                <a:ext cx="895770" cy="269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1"/>
                    </a:solidFill>
                  </a:rPr>
                  <a:t>Refunded</a:t>
                </a:r>
              </a:p>
              <a:p>
                <a:endParaRPr lang="en-US" sz="1000">
                  <a:solidFill>
                    <a:schemeClr val="tx1"/>
                  </a:solidFill>
                </a:endParaRPr>
              </a:p>
            </xdr:txBody>
          </xdr:sp>
          <xdr:sp macro="" textlink="'Pivot Tables (3)'!AK6">
            <xdr:nvSpPr>
              <xdr:cNvPr id="100" name="TextBox 99">
                <a:extLst>
                  <a:ext uri="{FF2B5EF4-FFF2-40B4-BE49-F238E27FC236}">
                    <a16:creationId xmlns:a16="http://schemas.microsoft.com/office/drawing/2014/main" id="{07E71131-B7DE-4E9A-9245-F29A747A0284}"/>
                  </a:ext>
                </a:extLst>
              </xdr:cNvPr>
              <xdr:cNvSpPr txBox="1"/>
            </xdr:nvSpPr>
            <xdr:spPr>
              <a:xfrm>
                <a:off x="7053906" y="1323704"/>
                <a:ext cx="895770" cy="272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46FABD-90CF-41EE-A0D1-7B66AAAC6983}" type="TxLink">
                  <a:rPr lang="en-US" sz="1800" b="0" i="0" u="none" strike="noStrike">
                    <a:solidFill>
                      <a:srgbClr val="000000"/>
                    </a:solidFill>
                    <a:latin typeface="Calibri"/>
                    <a:cs typeface="Calibri"/>
                  </a:rPr>
                  <a:pPr/>
                  <a:t>21%</a:t>
                </a:fld>
                <a:endParaRPr lang="en-US" sz="1200">
                  <a:solidFill>
                    <a:schemeClr val="tx1"/>
                  </a:solidFill>
                </a:endParaRPr>
              </a:p>
            </xdr:txBody>
          </xdr:sp>
        </xdr:grpSp>
      </xdr:grpSp>
      <xdr:grpSp>
        <xdr:nvGrpSpPr>
          <xdr:cNvPr id="88" name="Group 87">
            <a:extLst>
              <a:ext uri="{FF2B5EF4-FFF2-40B4-BE49-F238E27FC236}">
                <a16:creationId xmlns:a16="http://schemas.microsoft.com/office/drawing/2014/main" id="{D47623B4-53F0-4376-9B05-B79B473604EC}"/>
              </a:ext>
            </a:extLst>
          </xdr:cNvPr>
          <xdr:cNvGrpSpPr>
            <a:grpSpLocks/>
          </xdr:cNvGrpSpPr>
        </xdr:nvGrpSpPr>
        <xdr:grpSpPr>
          <a:xfrm>
            <a:off x="0" y="0"/>
            <a:ext cx="21517641" cy="435428"/>
            <a:chOff x="223620" y="0"/>
            <a:chExt cx="18108109" cy="435428"/>
          </a:xfrm>
        </xdr:grpSpPr>
        <xdr:sp macro="" textlink="">
          <xdr:nvSpPr>
            <xdr:cNvPr id="90" name="Rectangle 89">
              <a:extLst>
                <a:ext uri="{FF2B5EF4-FFF2-40B4-BE49-F238E27FC236}">
                  <a16:creationId xmlns:a16="http://schemas.microsoft.com/office/drawing/2014/main" id="{7599D3EB-614B-991C-898E-96799E76CDFE}"/>
                </a:ext>
              </a:extLst>
            </xdr:cNvPr>
            <xdr:cNvSpPr/>
          </xdr:nvSpPr>
          <xdr:spPr>
            <a:xfrm>
              <a:off x="223620" y="0"/>
              <a:ext cx="18108109" cy="435428"/>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1" name="Picture 100">
              <a:extLst>
                <a:ext uri="{FF2B5EF4-FFF2-40B4-BE49-F238E27FC236}">
                  <a16:creationId xmlns:a16="http://schemas.microsoft.com/office/drawing/2014/main" id="{FD5E3EE6-7972-6B7B-89DE-8839467A4368}"/>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10683" y="69395"/>
              <a:ext cx="1268464" cy="325211"/>
            </a:xfrm>
            <a:prstGeom prst="rect">
              <a:avLst/>
            </a:prstGeom>
          </xdr:spPr>
        </xdr:pic>
        <xdr:sp macro="" textlink="">
          <xdr:nvSpPr>
            <xdr:cNvPr id="102" name="Rectangle 101">
              <a:hlinkClick xmlns:r="http://schemas.openxmlformats.org/officeDocument/2006/relationships" r:id="rId26" tooltip="www.linkedin.com/in/16parmindersingh/"/>
              <a:extLst>
                <a:ext uri="{FF2B5EF4-FFF2-40B4-BE49-F238E27FC236}">
                  <a16:creationId xmlns:a16="http://schemas.microsoft.com/office/drawing/2014/main" id="{7818C135-E46E-9F09-6581-0169720CB2B8}"/>
                </a:ext>
              </a:extLst>
            </xdr:cNvPr>
            <xdr:cNvSpPr/>
          </xdr:nvSpPr>
          <xdr:spPr>
            <a:xfrm>
              <a:off x="2856866" y="66675"/>
              <a:ext cx="971549"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a:ln>
                    <a:noFill/>
                  </a:ln>
                  <a:latin typeface="+mn-lt"/>
                </a:rPr>
                <a:t>Browse</a:t>
              </a:r>
            </a:p>
          </xdr:txBody>
        </xdr:sp>
        <xdr:pic>
          <xdr:nvPicPr>
            <xdr:cNvPr id="103" name="Picture 102">
              <a:extLst>
                <a:ext uri="{FF2B5EF4-FFF2-40B4-BE49-F238E27FC236}">
                  <a16:creationId xmlns:a16="http://schemas.microsoft.com/office/drawing/2014/main" id="{0D71D02C-B9FA-449C-D62E-1DC85FAC5BB5}"/>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3049401" y="108858"/>
              <a:ext cx="276225" cy="177647"/>
            </a:xfrm>
            <a:prstGeom prst="rect">
              <a:avLst/>
            </a:prstGeom>
          </xdr:spPr>
        </xdr:pic>
        <xdr:sp macro="" textlink="">
          <xdr:nvSpPr>
            <xdr:cNvPr id="104" name="Rectangle 103">
              <a:hlinkClick xmlns:r="http://schemas.openxmlformats.org/officeDocument/2006/relationships" r:id="rId28" tooltip="Income Sources"/>
              <a:extLst>
                <a:ext uri="{FF2B5EF4-FFF2-40B4-BE49-F238E27FC236}">
                  <a16:creationId xmlns:a16="http://schemas.microsoft.com/office/drawing/2014/main" id="{78678E12-7315-1060-3D83-16C646CC72D5}"/>
                </a:ext>
              </a:extLst>
            </xdr:cNvPr>
            <xdr:cNvSpPr/>
          </xdr:nvSpPr>
          <xdr:spPr>
            <a:xfrm>
              <a:off x="9298191"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Income Sources</a:t>
              </a:r>
            </a:p>
          </xdr:txBody>
        </xdr:sp>
        <xdr:sp macro="" textlink="">
          <xdr:nvSpPr>
            <xdr:cNvPr id="105" name="Rectangle: Rounded Corners 104">
              <a:extLst>
                <a:ext uri="{FF2B5EF4-FFF2-40B4-BE49-F238E27FC236}">
                  <a16:creationId xmlns:a16="http://schemas.microsoft.com/office/drawing/2014/main" id="{A7895BDF-3F2C-EB35-D13B-A57A1841992F}"/>
                </a:ext>
              </a:extLst>
            </xdr:cNvPr>
            <xdr:cNvSpPr/>
          </xdr:nvSpPr>
          <xdr:spPr>
            <a:xfrm>
              <a:off x="12605403" y="284390"/>
              <a:ext cx="274320" cy="45720"/>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6" name="Rectangle 105">
              <a:hlinkClick xmlns:r="http://schemas.openxmlformats.org/officeDocument/2006/relationships" r:id="rId29" tooltip="Geographically"/>
              <a:extLst>
                <a:ext uri="{FF2B5EF4-FFF2-40B4-BE49-F238E27FC236}">
                  <a16:creationId xmlns:a16="http://schemas.microsoft.com/office/drawing/2014/main" id="{02F8950B-4060-0165-586F-04769AACB9FD}"/>
                </a:ext>
              </a:extLst>
            </xdr:cNvPr>
            <xdr:cNvSpPr/>
          </xdr:nvSpPr>
          <xdr:spPr>
            <a:xfrm>
              <a:off x="10812760"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Geographically</a:t>
              </a:r>
            </a:p>
          </xdr:txBody>
        </xdr:sp>
        <xdr:sp macro="" textlink="">
          <xdr:nvSpPr>
            <xdr:cNvPr id="108" name="Rectangle 107">
              <a:hlinkClick xmlns:r="http://schemas.openxmlformats.org/officeDocument/2006/relationships" r:id="rId30" tooltip="Sales Process"/>
              <a:extLst>
                <a:ext uri="{FF2B5EF4-FFF2-40B4-BE49-F238E27FC236}">
                  <a16:creationId xmlns:a16="http://schemas.microsoft.com/office/drawing/2014/main" id="{DAA8B0F3-5A2C-A7BA-1BF1-37704732DB03}"/>
                </a:ext>
              </a:extLst>
            </xdr:cNvPr>
            <xdr:cNvSpPr/>
          </xdr:nvSpPr>
          <xdr:spPr>
            <a:xfrm>
              <a:off x="12327330"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Sales Process</a:t>
              </a:r>
            </a:p>
          </xdr:txBody>
        </xdr:sp>
        <xdr:sp macro="" textlink="">
          <xdr:nvSpPr>
            <xdr:cNvPr id="109" name="Rectangle 108">
              <a:hlinkClick xmlns:r="http://schemas.openxmlformats.org/officeDocument/2006/relationships" r:id="rId31" tooltip="Project Status"/>
              <a:extLst>
                <a:ext uri="{FF2B5EF4-FFF2-40B4-BE49-F238E27FC236}">
                  <a16:creationId xmlns:a16="http://schemas.microsoft.com/office/drawing/2014/main" id="{4BF1402F-3729-E175-523E-8ABBEB0213D5}"/>
                </a:ext>
              </a:extLst>
            </xdr:cNvPr>
            <xdr:cNvSpPr/>
          </xdr:nvSpPr>
          <xdr:spPr>
            <a:xfrm>
              <a:off x="13841899"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Project Status</a:t>
              </a:r>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86391</xdr:colOff>
      <xdr:row>47</xdr:row>
      <xdr:rowOff>62592</xdr:rowOff>
    </xdr:to>
    <xdr:grpSp>
      <xdr:nvGrpSpPr>
        <xdr:cNvPr id="12" name="Group 11">
          <a:extLst>
            <a:ext uri="{FF2B5EF4-FFF2-40B4-BE49-F238E27FC236}">
              <a16:creationId xmlns:a16="http://schemas.microsoft.com/office/drawing/2014/main" id="{D17FCF6C-5E19-EB38-D6B5-6D2F1F051517}"/>
            </a:ext>
          </a:extLst>
        </xdr:cNvPr>
        <xdr:cNvGrpSpPr/>
      </xdr:nvGrpSpPr>
      <xdr:grpSpPr>
        <a:xfrm>
          <a:off x="0" y="0"/>
          <a:ext cx="21517641" cy="9016092"/>
          <a:chOff x="0" y="0"/>
          <a:chExt cx="21517641" cy="9016092"/>
        </a:xfrm>
      </xdr:grpSpPr>
      <xdr:sp macro="" textlink="">
        <xdr:nvSpPr>
          <xdr:cNvPr id="53" name="TextBox 91">
            <a:extLst>
              <a:ext uri="{FF2B5EF4-FFF2-40B4-BE49-F238E27FC236}">
                <a16:creationId xmlns:a16="http://schemas.microsoft.com/office/drawing/2014/main" id="{357AE1A5-A4D4-59EF-A4D0-A1BB3A5F34AF}"/>
              </a:ext>
            </a:extLst>
          </xdr:cNvPr>
          <xdr:cNvSpPr txBox="1">
            <a:spLocks noChangeAspect="1"/>
          </xdr:cNvSpPr>
        </xdr:nvSpPr>
        <xdr:spPr>
          <a:xfrm>
            <a:off x="499793" y="1150150"/>
            <a:ext cx="5514563" cy="718466"/>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4000">
                <a:solidFill>
                  <a:schemeClr val="bg1"/>
                </a:solidFill>
                <a:latin typeface="Calibri" panose="020F0502020204030204" pitchFamily="34" charset="0"/>
                <a:cs typeface="Calibri" panose="020F0502020204030204" pitchFamily="34" charset="0"/>
              </a:rPr>
              <a:t>Projects Status Reporting</a:t>
            </a:r>
          </a:p>
        </xdr:txBody>
      </xdr:sp>
      <xdr:sp macro="" textlink="">
        <xdr:nvSpPr>
          <xdr:cNvPr id="54" name="TextBox 92">
            <a:extLst>
              <a:ext uri="{FF2B5EF4-FFF2-40B4-BE49-F238E27FC236}">
                <a16:creationId xmlns:a16="http://schemas.microsoft.com/office/drawing/2014/main" id="{27EBAAE7-89AF-0746-711D-11EFA9A23EA0}"/>
              </a:ext>
            </a:extLst>
          </xdr:cNvPr>
          <xdr:cNvSpPr txBox="1">
            <a:spLocks noChangeAspect="1"/>
          </xdr:cNvSpPr>
        </xdr:nvSpPr>
        <xdr:spPr>
          <a:xfrm>
            <a:off x="499793" y="952498"/>
            <a:ext cx="4352555" cy="374141"/>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800">
                <a:solidFill>
                  <a:schemeClr val="bg1"/>
                </a:solidFill>
                <a:latin typeface="Calibri" panose="020F0502020204030204" pitchFamily="34" charset="0"/>
                <a:cs typeface="Calibri" panose="020F0502020204030204" pitchFamily="34" charset="0"/>
              </a:rPr>
              <a:t>Annual Financial Statistics</a:t>
            </a:r>
          </a:p>
        </xdr:txBody>
      </xdr:sp>
      <xdr:grpSp>
        <xdr:nvGrpSpPr>
          <xdr:cNvPr id="104" name="Group 103">
            <a:extLst>
              <a:ext uri="{FF2B5EF4-FFF2-40B4-BE49-F238E27FC236}">
                <a16:creationId xmlns:a16="http://schemas.microsoft.com/office/drawing/2014/main" id="{D5632EF7-D821-A476-9197-CF618FE40EDA}"/>
              </a:ext>
            </a:extLst>
          </xdr:cNvPr>
          <xdr:cNvGrpSpPr>
            <a:grpSpLocks noChangeAspect="1"/>
          </xdr:cNvGrpSpPr>
        </xdr:nvGrpSpPr>
        <xdr:grpSpPr>
          <a:xfrm>
            <a:off x="2041064" y="2420679"/>
            <a:ext cx="11755528" cy="4655034"/>
            <a:chOff x="4571994" y="1563430"/>
            <a:chExt cx="11755528" cy="4655034"/>
          </a:xfrm>
        </xdr:grpSpPr>
        <xdr:grpSp>
          <xdr:nvGrpSpPr>
            <xdr:cNvPr id="103" name="Group 102">
              <a:extLst>
                <a:ext uri="{FF2B5EF4-FFF2-40B4-BE49-F238E27FC236}">
                  <a16:creationId xmlns:a16="http://schemas.microsoft.com/office/drawing/2014/main" id="{7B57DF8E-8629-F10E-85AB-6C6CC664A123}"/>
                </a:ext>
              </a:extLst>
            </xdr:cNvPr>
            <xdr:cNvGrpSpPr/>
          </xdr:nvGrpSpPr>
          <xdr:grpSpPr>
            <a:xfrm>
              <a:off x="4571994" y="1563430"/>
              <a:ext cx="11755528" cy="4655034"/>
              <a:chOff x="3918794" y="1454573"/>
              <a:chExt cx="11742458" cy="4655034"/>
            </a:xfrm>
          </xdr:grpSpPr>
          <xdr:sp macro="" textlink="">
            <xdr:nvSpPr>
              <xdr:cNvPr id="36" name="Rectangle: Rounded Corners 35">
                <a:extLst>
                  <a:ext uri="{FF2B5EF4-FFF2-40B4-BE49-F238E27FC236}">
                    <a16:creationId xmlns:a16="http://schemas.microsoft.com/office/drawing/2014/main" id="{3C4F94EF-9933-43A8-4929-AADB9FF7AD04}"/>
                  </a:ext>
                </a:extLst>
              </xdr:cNvPr>
              <xdr:cNvSpPr/>
            </xdr:nvSpPr>
            <xdr:spPr>
              <a:xfrm>
                <a:off x="3918794" y="3733498"/>
                <a:ext cx="2394950" cy="1671302"/>
              </a:xfrm>
              <a:prstGeom prst="roundRect">
                <a:avLst>
                  <a:gd name="adj" fmla="val 0"/>
                </a:avLst>
              </a:prstGeom>
              <a:noFill/>
              <a:ln>
                <a:noFill/>
              </a:ln>
              <a:effectLst>
                <a:outerShdw blurRad="152400" dist="127000" dir="5400000" algn="ctr" rotWithShape="0">
                  <a:schemeClr val="bg1">
                    <a:alpha val="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chemeClr val="tx1">
                        <a:lumMod val="65000"/>
                        <a:lumOff val="35000"/>
                      </a:schemeClr>
                    </a:solidFill>
                  </a:rPr>
                  <a:t>.   .   .   .   .   .   .   .   .   .   .   .   .   </a:t>
                </a:r>
              </a:p>
              <a:p>
                <a:pPr algn="ctr"/>
                <a:r>
                  <a:rPr lang="en-US" sz="1400">
                    <a:solidFill>
                      <a:schemeClr val="tx1">
                        <a:lumMod val="65000"/>
                        <a:lumOff val="35000"/>
                      </a:schemeClr>
                    </a:solidFill>
                  </a:rPr>
                  <a:t>.   .   .   .   .   .   .   .   .   .   .   .   .</a:t>
                </a:r>
              </a:p>
              <a:p>
                <a:pPr algn="ctr"/>
                <a:r>
                  <a:rPr lang="en-US" sz="1400">
                    <a:solidFill>
                      <a:schemeClr val="tx1">
                        <a:lumMod val="65000"/>
                        <a:lumOff val="35000"/>
                      </a:schemeClr>
                    </a:solidFill>
                  </a:rPr>
                  <a:t>.   .   .   .   .   .   .   .   .   .   .   .   .</a:t>
                </a:r>
              </a:p>
              <a:p>
                <a:pPr algn="ctr"/>
                <a:r>
                  <a:rPr lang="en-US" sz="1400">
                    <a:solidFill>
                      <a:schemeClr val="tx1">
                        <a:lumMod val="65000"/>
                        <a:lumOff val="35000"/>
                      </a:schemeClr>
                    </a:solidFill>
                  </a:rPr>
                  <a:t>.   .   .   .   .   .   .   .   .   .   .   .   .</a:t>
                </a:r>
              </a:p>
              <a:p>
                <a:pPr algn="ctr"/>
                <a:r>
                  <a:rPr lang="en-US" sz="1400">
                    <a:solidFill>
                      <a:schemeClr val="tx1">
                        <a:lumMod val="65000"/>
                        <a:lumOff val="35000"/>
                      </a:schemeClr>
                    </a:solidFill>
                  </a:rPr>
                  <a:t>.   .   .   .   .   .   .   .   .   .   .   .   .</a:t>
                </a:r>
              </a:p>
              <a:p>
                <a:pPr algn="ctr"/>
                <a:r>
                  <a:rPr lang="en-US" sz="1400">
                    <a:solidFill>
                      <a:schemeClr val="tx1">
                        <a:lumMod val="65000"/>
                        <a:lumOff val="35000"/>
                      </a:schemeClr>
                    </a:solidFill>
                  </a:rPr>
                  <a:t>.   .   .   .   .   .   .   .   .   .   .   .   .</a:t>
                </a:r>
              </a:p>
              <a:p>
                <a:pPr algn="ctr"/>
                <a:r>
                  <a:rPr lang="en-US" sz="1400">
                    <a:solidFill>
                      <a:schemeClr val="tx1">
                        <a:lumMod val="65000"/>
                        <a:lumOff val="35000"/>
                      </a:schemeClr>
                    </a:solidFill>
                  </a:rPr>
                  <a:t>.   .   .   .   .   .   .   .   .   .   .   .   .</a:t>
                </a:r>
              </a:p>
              <a:p>
                <a:pPr algn="ctr"/>
                <a:endParaRPr lang="en-US" sz="1400">
                  <a:solidFill>
                    <a:schemeClr val="tx1">
                      <a:lumMod val="65000"/>
                      <a:lumOff val="35000"/>
                    </a:schemeClr>
                  </a:solidFill>
                </a:endParaRPr>
              </a:p>
              <a:p>
                <a:pPr algn="ctr"/>
                <a:endParaRPr lang="en-US" sz="1400">
                  <a:solidFill>
                    <a:schemeClr val="tx1">
                      <a:lumMod val="65000"/>
                      <a:lumOff val="35000"/>
                    </a:schemeClr>
                  </a:solidFill>
                </a:endParaRPr>
              </a:p>
            </xdr:txBody>
          </xdr:sp>
          <xdr:sp macro="" textlink="">
            <xdr:nvSpPr>
              <xdr:cNvPr id="37" name="Wave 36">
                <a:extLst>
                  <a:ext uri="{FF2B5EF4-FFF2-40B4-BE49-F238E27FC236}">
                    <a16:creationId xmlns:a16="http://schemas.microsoft.com/office/drawing/2014/main" id="{06799E92-5645-751E-76E9-A28845E0E707}"/>
                  </a:ext>
                </a:extLst>
              </xdr:cNvPr>
              <xdr:cNvSpPr/>
            </xdr:nvSpPr>
            <xdr:spPr>
              <a:xfrm flipH="1" flipV="1">
                <a:off x="11203946" y="1708828"/>
                <a:ext cx="2295298" cy="522743"/>
              </a:xfrm>
              <a:prstGeom prst="wave">
                <a:avLst>
                  <a:gd name="adj1" fmla="val 0"/>
                  <a:gd name="adj2" fmla="val 0"/>
                </a:avLst>
              </a:prstGeom>
              <a:solidFill>
                <a:srgbClr val="FF6C8F">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38" name="Wave 37">
                <a:extLst>
                  <a:ext uri="{FF2B5EF4-FFF2-40B4-BE49-F238E27FC236}">
                    <a16:creationId xmlns:a16="http://schemas.microsoft.com/office/drawing/2014/main" id="{81C1ED7F-1D86-477A-587F-E42F0836AE66}"/>
                  </a:ext>
                </a:extLst>
              </xdr:cNvPr>
              <xdr:cNvSpPr/>
            </xdr:nvSpPr>
            <xdr:spPr>
              <a:xfrm rot="20282682" flipH="1">
                <a:off x="11054180" y="2567605"/>
                <a:ext cx="2605709" cy="730183"/>
              </a:xfrm>
              <a:prstGeom prst="wave">
                <a:avLst>
                  <a:gd name="adj1" fmla="val 20000"/>
                  <a:gd name="adj2" fmla="val 0"/>
                </a:avLst>
              </a:prstGeom>
              <a:gradFill flip="none" rotWithShape="1">
                <a:gsLst>
                  <a:gs pos="0">
                    <a:srgbClr val="B23DD1">
                      <a:alpha val="40000"/>
                    </a:srgbClr>
                  </a:gs>
                  <a:gs pos="43000">
                    <a:srgbClr val="8441DD"/>
                  </a:gs>
                  <a:gs pos="75000">
                    <a:srgbClr val="6443E5"/>
                  </a:gs>
                  <a:gs pos="100000">
                    <a:srgbClr val="0F49FB"/>
                  </a:gs>
                </a:gsLst>
                <a:lin ang="2700000" scaled="1"/>
                <a:tileRect/>
              </a:gradFill>
              <a:ln>
                <a:noFill/>
              </a:ln>
              <a:effectLst>
                <a:outerShdw blurRad="152400" dist="127000" algn="ctr" rotWithShape="0">
                  <a:schemeClr val="bg1">
                    <a:alpha val="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39" name="Wave 38">
                <a:extLst>
                  <a:ext uri="{FF2B5EF4-FFF2-40B4-BE49-F238E27FC236}">
                    <a16:creationId xmlns:a16="http://schemas.microsoft.com/office/drawing/2014/main" id="{87379EA7-E6D8-F0D0-7985-C1E31F8AD6BF}"/>
                  </a:ext>
                </a:extLst>
              </xdr:cNvPr>
              <xdr:cNvSpPr/>
            </xdr:nvSpPr>
            <xdr:spPr>
              <a:xfrm rot="470232" flipH="1" flipV="1">
                <a:off x="10956213" y="5064124"/>
                <a:ext cx="2871486" cy="815706"/>
              </a:xfrm>
              <a:prstGeom prst="wave">
                <a:avLst>
                  <a:gd name="adj1" fmla="val 20000"/>
                  <a:gd name="adj2" fmla="val 0"/>
                </a:avLst>
              </a:prstGeom>
              <a:gradFill flip="none" rotWithShape="1">
                <a:gsLst>
                  <a:gs pos="0">
                    <a:srgbClr val="B23DD1">
                      <a:alpha val="40000"/>
                    </a:srgbClr>
                  </a:gs>
                  <a:gs pos="43000">
                    <a:srgbClr val="8441DD"/>
                  </a:gs>
                  <a:gs pos="75000">
                    <a:srgbClr val="6443E5"/>
                  </a:gs>
                  <a:gs pos="100000">
                    <a:srgbClr val="0F49FB"/>
                  </a:gs>
                </a:gsLst>
                <a:lin ang="2700000" scaled="1"/>
                <a:tileRect/>
              </a:gradFill>
              <a:ln>
                <a:noFill/>
              </a:ln>
              <a:effectLst>
                <a:outerShdw blurRad="152400" dist="127000" algn="ctr" rotWithShape="0">
                  <a:schemeClr val="bg1">
                    <a:alpha val="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40" name="Wave 39">
                <a:extLst>
                  <a:ext uri="{FF2B5EF4-FFF2-40B4-BE49-F238E27FC236}">
                    <a16:creationId xmlns:a16="http://schemas.microsoft.com/office/drawing/2014/main" id="{DEDE5836-2494-DA77-D043-C5A8C70C6283}"/>
                  </a:ext>
                </a:extLst>
              </xdr:cNvPr>
              <xdr:cNvSpPr/>
            </xdr:nvSpPr>
            <xdr:spPr>
              <a:xfrm rot="1317318" flipH="1" flipV="1">
                <a:off x="10172423" y="2443983"/>
                <a:ext cx="3604351" cy="822932"/>
              </a:xfrm>
              <a:prstGeom prst="wave">
                <a:avLst>
                  <a:gd name="adj1" fmla="val 20000"/>
                  <a:gd name="adj2" fmla="val 0"/>
                </a:avLst>
              </a:prstGeom>
              <a:solidFill>
                <a:srgbClr val="FF6C8F">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41" name="Wave 40">
                <a:extLst>
                  <a:ext uri="{FF2B5EF4-FFF2-40B4-BE49-F238E27FC236}">
                    <a16:creationId xmlns:a16="http://schemas.microsoft.com/office/drawing/2014/main" id="{2E690E96-3A90-5327-C061-56F29AE6A5CA}"/>
                  </a:ext>
                </a:extLst>
              </xdr:cNvPr>
              <xdr:cNvSpPr/>
            </xdr:nvSpPr>
            <xdr:spPr>
              <a:xfrm rot="20282682" flipH="1">
                <a:off x="11045468" y="4130866"/>
                <a:ext cx="2871486" cy="815706"/>
              </a:xfrm>
              <a:prstGeom prst="wave">
                <a:avLst>
                  <a:gd name="adj1" fmla="val 20000"/>
                  <a:gd name="adj2" fmla="val 0"/>
                </a:avLst>
              </a:prstGeom>
              <a:gradFill flip="none" rotWithShape="1">
                <a:gsLst>
                  <a:gs pos="0">
                    <a:srgbClr val="B23DD1">
                      <a:alpha val="40000"/>
                    </a:srgbClr>
                  </a:gs>
                  <a:gs pos="43000">
                    <a:srgbClr val="8441DD"/>
                  </a:gs>
                  <a:gs pos="75000">
                    <a:srgbClr val="6443E5"/>
                  </a:gs>
                  <a:gs pos="100000">
                    <a:srgbClr val="0F49FB"/>
                  </a:gs>
                </a:gsLst>
                <a:lin ang="2700000" scaled="1"/>
                <a:tileRect/>
              </a:gradFill>
              <a:ln>
                <a:noFill/>
              </a:ln>
              <a:effectLst>
                <a:outerShdw blurRad="152400" dist="127000" algn="ctr" rotWithShape="0">
                  <a:schemeClr val="bg1">
                    <a:alpha val="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42" name="Wave 41">
                <a:extLst>
                  <a:ext uri="{FF2B5EF4-FFF2-40B4-BE49-F238E27FC236}">
                    <a16:creationId xmlns:a16="http://schemas.microsoft.com/office/drawing/2014/main" id="{90FDBEDF-A14B-A621-5B63-50FDC24C93A8}"/>
                  </a:ext>
                </a:extLst>
              </xdr:cNvPr>
              <xdr:cNvSpPr/>
            </xdr:nvSpPr>
            <xdr:spPr>
              <a:xfrm rot="1585552">
                <a:off x="6711906" y="4134238"/>
                <a:ext cx="2871486" cy="815706"/>
              </a:xfrm>
              <a:prstGeom prst="wave">
                <a:avLst>
                  <a:gd name="adj1" fmla="val 20000"/>
                  <a:gd name="adj2" fmla="val 0"/>
                </a:avLst>
              </a:prstGeom>
              <a:gradFill flip="none" rotWithShape="1">
                <a:gsLst>
                  <a:gs pos="74000">
                    <a:srgbClr val="FF6C8F">
                      <a:alpha val="40000"/>
                    </a:srgbClr>
                  </a:gs>
                  <a:gs pos="26000">
                    <a:srgbClr val="55B9FB"/>
                  </a:gs>
                </a:gsLst>
                <a:lin ang="0" scaled="1"/>
                <a:tileRect/>
              </a:gradFill>
              <a:ln>
                <a:noFill/>
              </a:ln>
              <a:effectLst>
                <a:glow>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43" name="Wave 42">
                <a:extLst>
                  <a:ext uri="{FF2B5EF4-FFF2-40B4-BE49-F238E27FC236}">
                    <a16:creationId xmlns:a16="http://schemas.microsoft.com/office/drawing/2014/main" id="{B2E5F8DD-21E7-0244-D185-99040B9E6A17}"/>
                  </a:ext>
                </a:extLst>
              </xdr:cNvPr>
              <xdr:cNvSpPr/>
            </xdr:nvSpPr>
            <xdr:spPr>
              <a:xfrm rot="20154791" flipV="1">
                <a:off x="6705755" y="2458244"/>
                <a:ext cx="2871486" cy="815706"/>
              </a:xfrm>
              <a:prstGeom prst="wave">
                <a:avLst>
                  <a:gd name="adj1" fmla="val 20000"/>
                  <a:gd name="adj2" fmla="val 0"/>
                </a:avLst>
              </a:prstGeom>
              <a:gradFill flip="none" rotWithShape="1">
                <a:gsLst>
                  <a:gs pos="74000">
                    <a:srgbClr val="FF6C8F">
                      <a:alpha val="40000"/>
                    </a:srgbClr>
                  </a:gs>
                  <a:gs pos="26000">
                    <a:srgbClr val="55B9FB"/>
                  </a:gs>
                </a:gsLst>
                <a:lin ang="0" scaled="1"/>
                <a:tileRect/>
              </a:gradFill>
              <a:ln>
                <a:noFill/>
              </a:ln>
              <a:effectLst>
                <a:glow>
                  <a:schemeClr val="accent1"/>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44" name="Wave 43">
                <a:extLst>
                  <a:ext uri="{FF2B5EF4-FFF2-40B4-BE49-F238E27FC236}">
                    <a16:creationId xmlns:a16="http://schemas.microsoft.com/office/drawing/2014/main" id="{0CCB63C8-5350-1BC4-A010-22AD564A453E}"/>
                  </a:ext>
                </a:extLst>
              </xdr:cNvPr>
              <xdr:cNvSpPr/>
            </xdr:nvSpPr>
            <xdr:spPr>
              <a:xfrm rot="20690001" flipV="1">
                <a:off x="6590030" y="3527997"/>
                <a:ext cx="2906203" cy="738462"/>
              </a:xfrm>
              <a:prstGeom prst="wave">
                <a:avLst>
                  <a:gd name="adj1" fmla="val 20000"/>
                  <a:gd name="adj2" fmla="val 137"/>
                </a:avLst>
              </a:prstGeom>
              <a:solidFill>
                <a:srgbClr val="FF6C8F">
                  <a:alpha val="4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2000"/>
              </a:p>
            </xdr:txBody>
          </xdr:sp>
          <xdr:sp macro="" textlink="">
            <xdr:nvSpPr>
              <xdr:cNvPr id="45" name="Rectangle: Rounded Corners 44">
                <a:extLst>
                  <a:ext uri="{FF2B5EF4-FFF2-40B4-BE49-F238E27FC236}">
                    <a16:creationId xmlns:a16="http://schemas.microsoft.com/office/drawing/2014/main" id="{68A5A08B-C5DB-8E18-AC71-593C8A98D93D}"/>
                  </a:ext>
                </a:extLst>
              </xdr:cNvPr>
              <xdr:cNvSpPr/>
            </xdr:nvSpPr>
            <xdr:spPr>
              <a:xfrm>
                <a:off x="4874195" y="2946439"/>
                <a:ext cx="2136381" cy="1671302"/>
              </a:xfrm>
              <a:prstGeom prst="roundRect">
                <a:avLst/>
              </a:prstGeom>
              <a:solidFill>
                <a:srgbClr val="EDF1FA"/>
              </a:solidFill>
              <a:ln>
                <a:noFill/>
              </a:ln>
              <a:effectLst>
                <a:outerShdw blurRad="152400" dist="127000" dir="5400000" algn="ctr" rotWithShape="0">
                  <a:schemeClr val="bg1">
                    <a:alpha val="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 </a:t>
                </a:r>
              </a:p>
            </xdr:txBody>
          </xdr:sp>
          <xdr:grpSp>
            <xdr:nvGrpSpPr>
              <xdr:cNvPr id="100" name="Group 99">
                <a:extLst>
                  <a:ext uri="{FF2B5EF4-FFF2-40B4-BE49-F238E27FC236}">
                    <a16:creationId xmlns:a16="http://schemas.microsoft.com/office/drawing/2014/main" id="{2C6402C9-014A-5205-A8AE-387247BDF844}"/>
                  </a:ext>
                </a:extLst>
              </xdr:cNvPr>
              <xdr:cNvGrpSpPr/>
            </xdr:nvGrpSpPr>
            <xdr:grpSpPr>
              <a:xfrm>
                <a:off x="9123011" y="1454573"/>
                <a:ext cx="2135931" cy="4655031"/>
                <a:chOff x="9123011" y="1454573"/>
                <a:chExt cx="2135931" cy="4655031"/>
              </a:xfrm>
            </xdr:grpSpPr>
            <xdr:sp macro="" textlink="">
              <xdr:nvSpPr>
                <xdr:cNvPr id="82" name="Rectangle: Rounded Corners 81">
                  <a:extLst>
                    <a:ext uri="{FF2B5EF4-FFF2-40B4-BE49-F238E27FC236}">
                      <a16:creationId xmlns:a16="http://schemas.microsoft.com/office/drawing/2014/main" id="{2F395100-5D0D-9354-ED00-DF7B2D27EE4B}"/>
                    </a:ext>
                  </a:extLst>
                </xdr:cNvPr>
                <xdr:cNvSpPr/>
              </xdr:nvSpPr>
              <xdr:spPr>
                <a:xfrm>
                  <a:off x="9123011" y="1454573"/>
                  <a:ext cx="2135931" cy="1393586"/>
                </a:xfrm>
                <a:prstGeom prst="roundRect">
                  <a:avLst/>
                </a:prstGeom>
                <a:gradFill>
                  <a:gsLst>
                    <a:gs pos="38000">
                      <a:srgbClr val="FF6C85"/>
                    </a:gs>
                    <a:gs pos="10000">
                      <a:srgbClr val="F387DE">
                        <a:alpha val="40000"/>
                      </a:srgbClr>
                    </a:gs>
                  </a:gsLst>
                  <a:lin ang="13500000" scaled="1"/>
                </a:gradFill>
                <a:ln>
                  <a:noFill/>
                </a:ln>
                <a:effectLst>
                  <a:glow rad="254000">
                    <a:srgbClr val="FF6C85">
                      <a:alpha val="21000"/>
                    </a:srgbClr>
                  </a:glow>
                  <a:outerShdw blurRad="50800" dist="38100" dir="5400000" algn="t" rotWithShape="0">
                    <a:srgbClr val="FF6C85">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 </a:t>
                  </a:r>
                </a:p>
              </xdr:txBody>
            </xdr:sp>
            <xdr:sp macro="" textlink="">
              <xdr:nvSpPr>
                <xdr:cNvPr id="83" name="Rectangle: Rounded Corners 82">
                  <a:extLst>
                    <a:ext uri="{FF2B5EF4-FFF2-40B4-BE49-F238E27FC236}">
                      <a16:creationId xmlns:a16="http://schemas.microsoft.com/office/drawing/2014/main" id="{E3D2642E-9EEF-2BC9-542B-960A3E89516A}"/>
                    </a:ext>
                  </a:extLst>
                </xdr:cNvPr>
                <xdr:cNvSpPr/>
              </xdr:nvSpPr>
              <xdr:spPr>
                <a:xfrm>
                  <a:off x="9123011" y="3085295"/>
                  <a:ext cx="2135931" cy="1393586"/>
                </a:xfrm>
                <a:prstGeom prst="roundRect">
                  <a:avLst/>
                </a:prstGeom>
                <a:gradFill>
                  <a:gsLst>
                    <a:gs pos="38000">
                      <a:srgbClr val="FF6C85"/>
                    </a:gs>
                    <a:gs pos="10000">
                      <a:srgbClr val="F387DE">
                        <a:alpha val="40000"/>
                      </a:srgbClr>
                    </a:gs>
                  </a:gsLst>
                  <a:lin ang="13500000" scaled="1"/>
                </a:gradFill>
                <a:ln>
                  <a:noFill/>
                </a:ln>
                <a:effectLst>
                  <a:glow rad="254000">
                    <a:srgbClr val="FF6C85">
                      <a:alpha val="21000"/>
                    </a:srgbClr>
                  </a:glow>
                  <a:outerShdw blurRad="50800" dist="38100" dir="5400000" algn="t" rotWithShape="0">
                    <a:srgbClr val="FF6C85">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 </a:t>
                  </a:r>
                </a:p>
              </xdr:txBody>
            </xdr:sp>
            <xdr:sp macro="" textlink="">
              <xdr:nvSpPr>
                <xdr:cNvPr id="84" name="Rectangle: Rounded Corners 83">
                  <a:extLst>
                    <a:ext uri="{FF2B5EF4-FFF2-40B4-BE49-F238E27FC236}">
                      <a16:creationId xmlns:a16="http://schemas.microsoft.com/office/drawing/2014/main" id="{8ACB562D-CB94-7A02-C892-7E3A3572BDE0}"/>
                    </a:ext>
                  </a:extLst>
                </xdr:cNvPr>
                <xdr:cNvSpPr/>
              </xdr:nvSpPr>
              <xdr:spPr>
                <a:xfrm>
                  <a:off x="9123011" y="4716018"/>
                  <a:ext cx="2135931" cy="1393586"/>
                </a:xfrm>
                <a:prstGeom prst="roundRect">
                  <a:avLst/>
                </a:prstGeom>
                <a:gradFill>
                  <a:gsLst>
                    <a:gs pos="38000">
                      <a:srgbClr val="FF6C85"/>
                    </a:gs>
                    <a:gs pos="10000">
                      <a:srgbClr val="F387DE">
                        <a:alpha val="40000"/>
                      </a:srgbClr>
                    </a:gs>
                  </a:gsLst>
                  <a:lin ang="13500000" scaled="1"/>
                </a:gradFill>
                <a:ln>
                  <a:noFill/>
                </a:ln>
                <a:effectLst>
                  <a:glow rad="254000">
                    <a:srgbClr val="FF6C85">
                      <a:alpha val="21000"/>
                    </a:srgbClr>
                  </a:glow>
                  <a:outerShdw blurRad="50800" dist="38100" dir="5400000" algn="t" rotWithShape="0">
                    <a:srgbClr val="FF6C85">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 </a:t>
                  </a:r>
                </a:p>
              </xdr:txBody>
            </xdr:sp>
          </xdr:grpSp>
          <xdr:grpSp>
            <xdr:nvGrpSpPr>
              <xdr:cNvPr id="101" name="Group 100">
                <a:extLst>
                  <a:ext uri="{FF2B5EF4-FFF2-40B4-BE49-F238E27FC236}">
                    <a16:creationId xmlns:a16="http://schemas.microsoft.com/office/drawing/2014/main" id="{3396CDEA-E696-A189-9656-241AB467E9C8}"/>
                  </a:ext>
                </a:extLst>
              </xdr:cNvPr>
              <xdr:cNvGrpSpPr/>
            </xdr:nvGrpSpPr>
            <xdr:grpSpPr>
              <a:xfrm>
                <a:off x="13444247" y="1454574"/>
                <a:ext cx="2135931" cy="4655033"/>
                <a:chOff x="13444247" y="1454574"/>
                <a:chExt cx="2135931" cy="4655033"/>
              </a:xfrm>
            </xdr:grpSpPr>
            <xdr:sp macro="" textlink="">
              <xdr:nvSpPr>
                <xdr:cNvPr id="67" name="Rectangle: Rounded Corners 66">
                  <a:extLst>
                    <a:ext uri="{FF2B5EF4-FFF2-40B4-BE49-F238E27FC236}">
                      <a16:creationId xmlns:a16="http://schemas.microsoft.com/office/drawing/2014/main" id="{C062250B-4311-9994-3276-E010FBB22710}"/>
                    </a:ext>
                  </a:extLst>
                </xdr:cNvPr>
                <xdr:cNvSpPr/>
              </xdr:nvSpPr>
              <xdr:spPr>
                <a:xfrm>
                  <a:off x="13444247" y="1454574"/>
                  <a:ext cx="2135931" cy="1393586"/>
                </a:xfrm>
                <a:prstGeom prst="roundRect">
                  <a:avLst/>
                </a:prstGeom>
                <a:gradFill flip="none" rotWithShape="1">
                  <a:gsLst>
                    <a:gs pos="0">
                      <a:srgbClr val="B23DD1">
                        <a:alpha val="40000"/>
                      </a:srgbClr>
                    </a:gs>
                    <a:gs pos="43000">
                      <a:srgbClr val="8441DD"/>
                    </a:gs>
                    <a:gs pos="75000">
                      <a:srgbClr val="6443E5"/>
                    </a:gs>
                    <a:gs pos="100000">
                      <a:srgbClr val="0F49FB"/>
                    </a:gs>
                  </a:gsLst>
                  <a:lin ang="2700000" scaled="1"/>
                  <a:tileRect/>
                </a:gradFill>
                <a:ln>
                  <a:noFill/>
                </a:ln>
                <a:effectLst>
                  <a:glow rad="139700">
                    <a:srgbClr val="0F49FB">
                      <a:alpha val="40000"/>
                    </a:srgbClr>
                  </a:glow>
                  <a:outerShdw blurRad="152400" dist="127000" algn="ctr" rotWithShape="0">
                    <a:schemeClr val="bg1">
                      <a:alpha val="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 </a:t>
                  </a:r>
                </a:p>
              </xdr:txBody>
            </xdr:sp>
            <xdr:sp macro="" textlink="">
              <xdr:nvSpPr>
                <xdr:cNvPr id="68" name="Rectangle: Rounded Corners 67">
                  <a:extLst>
                    <a:ext uri="{FF2B5EF4-FFF2-40B4-BE49-F238E27FC236}">
                      <a16:creationId xmlns:a16="http://schemas.microsoft.com/office/drawing/2014/main" id="{152AA8B4-84C0-C9C0-BC58-CFD40E43962F}"/>
                    </a:ext>
                  </a:extLst>
                </xdr:cNvPr>
                <xdr:cNvSpPr/>
              </xdr:nvSpPr>
              <xdr:spPr>
                <a:xfrm>
                  <a:off x="13444247" y="3085298"/>
                  <a:ext cx="2135931" cy="1393586"/>
                </a:xfrm>
                <a:prstGeom prst="roundRect">
                  <a:avLst/>
                </a:prstGeom>
                <a:gradFill flip="none" rotWithShape="1">
                  <a:gsLst>
                    <a:gs pos="0">
                      <a:srgbClr val="B23DD1">
                        <a:alpha val="40000"/>
                      </a:srgbClr>
                    </a:gs>
                    <a:gs pos="43000">
                      <a:srgbClr val="8441DD"/>
                    </a:gs>
                    <a:gs pos="75000">
                      <a:srgbClr val="6443E5"/>
                    </a:gs>
                    <a:gs pos="100000">
                      <a:srgbClr val="0F49FB"/>
                    </a:gs>
                  </a:gsLst>
                  <a:lin ang="2700000" scaled="1"/>
                  <a:tileRect/>
                </a:gradFill>
                <a:ln>
                  <a:noFill/>
                </a:ln>
                <a:effectLst>
                  <a:glow rad="139700">
                    <a:srgbClr val="0F49FB">
                      <a:alpha val="40000"/>
                    </a:srgbClr>
                  </a:glow>
                  <a:outerShdw blurRad="152400" dist="127000" algn="ctr" rotWithShape="0">
                    <a:schemeClr val="bg1">
                      <a:alpha val="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 </a:t>
                  </a:r>
                </a:p>
              </xdr:txBody>
            </xdr:sp>
            <xdr:sp macro="" textlink="">
              <xdr:nvSpPr>
                <xdr:cNvPr id="69" name="Rectangle: Rounded Corners 68">
                  <a:extLst>
                    <a:ext uri="{FF2B5EF4-FFF2-40B4-BE49-F238E27FC236}">
                      <a16:creationId xmlns:a16="http://schemas.microsoft.com/office/drawing/2014/main" id="{5BF0791F-0C98-F396-5421-AE80355DF51E}"/>
                    </a:ext>
                  </a:extLst>
                </xdr:cNvPr>
                <xdr:cNvSpPr/>
              </xdr:nvSpPr>
              <xdr:spPr>
                <a:xfrm>
                  <a:off x="13444247" y="4716021"/>
                  <a:ext cx="2135931" cy="1393586"/>
                </a:xfrm>
                <a:prstGeom prst="roundRect">
                  <a:avLst/>
                </a:prstGeom>
                <a:gradFill flip="none" rotWithShape="1">
                  <a:gsLst>
                    <a:gs pos="0">
                      <a:srgbClr val="B23DD1">
                        <a:alpha val="40000"/>
                      </a:srgbClr>
                    </a:gs>
                    <a:gs pos="43000">
                      <a:srgbClr val="8441DD"/>
                    </a:gs>
                    <a:gs pos="75000">
                      <a:srgbClr val="6443E5"/>
                    </a:gs>
                    <a:gs pos="100000">
                      <a:srgbClr val="0F49FB"/>
                    </a:gs>
                  </a:gsLst>
                  <a:lin ang="2700000" scaled="1"/>
                  <a:tileRect/>
                </a:gradFill>
                <a:ln>
                  <a:noFill/>
                </a:ln>
                <a:effectLst>
                  <a:glow rad="139700">
                    <a:srgbClr val="0F49FB">
                      <a:alpha val="40000"/>
                    </a:srgbClr>
                  </a:glow>
                  <a:outerShdw blurRad="152400" dist="127000" algn="ctr" rotWithShape="0">
                    <a:schemeClr val="bg1">
                      <a:alpha val="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 </a:t>
                  </a:r>
                </a:p>
              </xdr:txBody>
            </xdr:sp>
          </xdr:grpSp>
          <xdr:grpSp>
            <xdr:nvGrpSpPr>
              <xdr:cNvPr id="102" name="Group 101">
                <a:extLst>
                  <a:ext uri="{FF2B5EF4-FFF2-40B4-BE49-F238E27FC236}">
                    <a16:creationId xmlns:a16="http://schemas.microsoft.com/office/drawing/2014/main" id="{E78C8086-D4F8-9E77-12AD-A7D3DC8406B1}"/>
                  </a:ext>
                </a:extLst>
              </xdr:cNvPr>
              <xdr:cNvGrpSpPr/>
            </xdr:nvGrpSpPr>
            <xdr:grpSpPr>
              <a:xfrm>
                <a:off x="13635314" y="1569120"/>
                <a:ext cx="2025938" cy="4376613"/>
                <a:chOff x="13567279" y="1569120"/>
                <a:chExt cx="2025938" cy="4376613"/>
              </a:xfrm>
            </xdr:grpSpPr>
            <xdr:grpSp>
              <xdr:nvGrpSpPr>
                <xdr:cNvPr id="55" name="Group 54">
                  <a:extLst>
                    <a:ext uri="{FF2B5EF4-FFF2-40B4-BE49-F238E27FC236}">
                      <a16:creationId xmlns:a16="http://schemas.microsoft.com/office/drawing/2014/main" id="{BAC55AAB-4877-1EA5-FAE3-8B2342AE863F}"/>
                    </a:ext>
                  </a:extLst>
                </xdr:cNvPr>
                <xdr:cNvGrpSpPr/>
              </xdr:nvGrpSpPr>
              <xdr:grpSpPr>
                <a:xfrm>
                  <a:off x="13567279" y="1569120"/>
                  <a:ext cx="2025938" cy="1115168"/>
                  <a:chOff x="5406349" y="2228341"/>
                  <a:chExt cx="1855656" cy="856108"/>
                </a:xfrm>
              </xdr:grpSpPr>
              <xdr:sp macro="" textlink="">
                <xdr:nvSpPr>
                  <xdr:cNvPr id="64" name="TextBox 81">
                    <a:extLst>
                      <a:ext uri="{FF2B5EF4-FFF2-40B4-BE49-F238E27FC236}">
                        <a16:creationId xmlns:a16="http://schemas.microsoft.com/office/drawing/2014/main" id="{F4137550-9DA5-9069-9CDA-7DF3884B1FB3}"/>
                      </a:ext>
                    </a:extLst>
                  </xdr:cNvPr>
                  <xdr:cNvSpPr txBox="1"/>
                </xdr:nvSpPr>
                <xdr:spPr>
                  <a:xfrm>
                    <a:off x="5406349" y="2228341"/>
                    <a:ext cx="1443112" cy="23913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Department</a:t>
                    </a:r>
                  </a:p>
                </xdr:txBody>
              </xdr:sp>
              <xdr:sp macro="" textlink="">
                <xdr:nvSpPr>
                  <xdr:cNvPr id="65" name="TextBox 82">
                    <a:extLst>
                      <a:ext uri="{FF2B5EF4-FFF2-40B4-BE49-F238E27FC236}">
                        <a16:creationId xmlns:a16="http://schemas.microsoft.com/office/drawing/2014/main" id="{19F7F87E-2FAC-D586-5815-951050BAEE43}"/>
                      </a:ext>
                    </a:extLst>
                  </xdr:cNvPr>
                  <xdr:cNvSpPr txBox="1"/>
                </xdr:nvSpPr>
                <xdr:spPr>
                  <a:xfrm>
                    <a:off x="5406349" y="2563867"/>
                    <a:ext cx="1443112" cy="31124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Calibri" panose="020F0502020204030204" pitchFamily="34" charset="0"/>
                        <a:cs typeface="Calibri" panose="020F0502020204030204" pitchFamily="34" charset="0"/>
                      </a:rPr>
                      <a:t>723,839</a:t>
                    </a:r>
                  </a:p>
                </xdr:txBody>
              </xdr:sp>
              <xdr:sp macro="" textlink="">
                <xdr:nvSpPr>
                  <xdr:cNvPr id="66" name="TextBox 83">
                    <a:extLst>
                      <a:ext uri="{FF2B5EF4-FFF2-40B4-BE49-F238E27FC236}">
                        <a16:creationId xmlns:a16="http://schemas.microsoft.com/office/drawing/2014/main" id="{A83D239A-0171-0CBD-A869-86EEDC185ABB}"/>
                      </a:ext>
                    </a:extLst>
                  </xdr:cNvPr>
                  <xdr:cNvSpPr txBox="1"/>
                </xdr:nvSpPr>
                <xdr:spPr>
                  <a:xfrm>
                    <a:off x="5406349" y="2845315"/>
                    <a:ext cx="1855656" cy="23913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40% Yearly Increased</a:t>
                    </a:r>
                  </a:p>
                </xdr:txBody>
              </xdr:sp>
            </xdr:grpSp>
            <xdr:grpSp>
              <xdr:nvGrpSpPr>
                <xdr:cNvPr id="56" name="Group 55">
                  <a:extLst>
                    <a:ext uri="{FF2B5EF4-FFF2-40B4-BE49-F238E27FC236}">
                      <a16:creationId xmlns:a16="http://schemas.microsoft.com/office/drawing/2014/main" id="{6292BD81-79A6-75F9-09A9-5B64DDB560FC}"/>
                    </a:ext>
                  </a:extLst>
                </xdr:cNvPr>
                <xdr:cNvGrpSpPr/>
              </xdr:nvGrpSpPr>
              <xdr:grpSpPr>
                <a:xfrm>
                  <a:off x="13567279" y="3199843"/>
                  <a:ext cx="2025938" cy="1115168"/>
                  <a:chOff x="5407787" y="2283107"/>
                  <a:chExt cx="1855656" cy="856108"/>
                </a:xfrm>
              </xdr:grpSpPr>
              <xdr:sp macro="" textlink="">
                <xdr:nvSpPr>
                  <xdr:cNvPr id="61" name="TextBox 78">
                    <a:extLst>
                      <a:ext uri="{FF2B5EF4-FFF2-40B4-BE49-F238E27FC236}">
                        <a16:creationId xmlns:a16="http://schemas.microsoft.com/office/drawing/2014/main" id="{10D825DA-5A3E-09DB-CD10-FE9F3A74484F}"/>
                      </a:ext>
                    </a:extLst>
                  </xdr:cNvPr>
                  <xdr:cNvSpPr txBox="1"/>
                </xdr:nvSpPr>
                <xdr:spPr>
                  <a:xfrm>
                    <a:off x="5407787" y="2283107"/>
                    <a:ext cx="1443112" cy="23913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Technical</a:t>
                    </a:r>
                  </a:p>
                </xdr:txBody>
              </xdr:sp>
              <xdr:sp macro="" textlink="">
                <xdr:nvSpPr>
                  <xdr:cNvPr id="62" name="TextBox 79">
                    <a:extLst>
                      <a:ext uri="{FF2B5EF4-FFF2-40B4-BE49-F238E27FC236}">
                        <a16:creationId xmlns:a16="http://schemas.microsoft.com/office/drawing/2014/main" id="{ECC3CE69-80B6-E61A-22A4-DA41731866AA}"/>
                      </a:ext>
                    </a:extLst>
                  </xdr:cNvPr>
                  <xdr:cNvSpPr txBox="1"/>
                </xdr:nvSpPr>
                <xdr:spPr>
                  <a:xfrm>
                    <a:off x="5407787" y="2618633"/>
                    <a:ext cx="1443112" cy="31124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Calibri" panose="020F0502020204030204" pitchFamily="34" charset="0"/>
                        <a:cs typeface="Calibri" panose="020F0502020204030204" pitchFamily="34" charset="0"/>
                      </a:rPr>
                      <a:t>153,937</a:t>
                    </a:r>
                  </a:p>
                </xdr:txBody>
              </xdr:sp>
              <xdr:sp macro="" textlink="">
                <xdr:nvSpPr>
                  <xdr:cNvPr id="63" name="TextBox 80">
                    <a:extLst>
                      <a:ext uri="{FF2B5EF4-FFF2-40B4-BE49-F238E27FC236}">
                        <a16:creationId xmlns:a16="http://schemas.microsoft.com/office/drawing/2014/main" id="{7C2A6105-ECCE-E40B-8794-7D23913634AA}"/>
                      </a:ext>
                    </a:extLst>
                  </xdr:cNvPr>
                  <xdr:cNvSpPr txBox="1"/>
                </xdr:nvSpPr>
                <xdr:spPr>
                  <a:xfrm>
                    <a:off x="5407787" y="2900081"/>
                    <a:ext cx="1855656" cy="23913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24% Quarterly Increased</a:t>
                    </a:r>
                  </a:p>
                </xdr:txBody>
              </xdr:sp>
            </xdr:grpSp>
            <xdr:grpSp>
              <xdr:nvGrpSpPr>
                <xdr:cNvPr id="57" name="Group 56">
                  <a:extLst>
                    <a:ext uri="{FF2B5EF4-FFF2-40B4-BE49-F238E27FC236}">
                      <a16:creationId xmlns:a16="http://schemas.microsoft.com/office/drawing/2014/main" id="{25BEEDEA-A943-8B24-7F08-139A9EED83BB}"/>
                    </a:ext>
                  </a:extLst>
                </xdr:cNvPr>
                <xdr:cNvGrpSpPr/>
              </xdr:nvGrpSpPr>
              <xdr:grpSpPr>
                <a:xfrm>
                  <a:off x="13567279" y="4830565"/>
                  <a:ext cx="2025938" cy="1115168"/>
                  <a:chOff x="5402014" y="2258943"/>
                  <a:chExt cx="1855656" cy="856108"/>
                </a:xfrm>
              </xdr:grpSpPr>
              <xdr:sp macro="" textlink="">
                <xdr:nvSpPr>
                  <xdr:cNvPr id="58" name="TextBox 75">
                    <a:extLst>
                      <a:ext uri="{FF2B5EF4-FFF2-40B4-BE49-F238E27FC236}">
                        <a16:creationId xmlns:a16="http://schemas.microsoft.com/office/drawing/2014/main" id="{21A0DDCD-6740-BF4C-7C21-D5E0698B99B2}"/>
                      </a:ext>
                    </a:extLst>
                  </xdr:cNvPr>
                  <xdr:cNvSpPr txBox="1"/>
                </xdr:nvSpPr>
                <xdr:spPr>
                  <a:xfrm>
                    <a:off x="5402014" y="2258943"/>
                    <a:ext cx="1443112" cy="23913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License</a:t>
                    </a:r>
                  </a:p>
                </xdr:txBody>
              </xdr:sp>
              <xdr:sp macro="" textlink="">
                <xdr:nvSpPr>
                  <xdr:cNvPr id="59" name="TextBox 76">
                    <a:extLst>
                      <a:ext uri="{FF2B5EF4-FFF2-40B4-BE49-F238E27FC236}">
                        <a16:creationId xmlns:a16="http://schemas.microsoft.com/office/drawing/2014/main" id="{E8287B6E-2366-2229-DF30-E6161679F4C5}"/>
                      </a:ext>
                    </a:extLst>
                  </xdr:cNvPr>
                  <xdr:cNvSpPr txBox="1"/>
                </xdr:nvSpPr>
                <xdr:spPr>
                  <a:xfrm>
                    <a:off x="5402014" y="2594469"/>
                    <a:ext cx="1443112" cy="31124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Calibri" panose="020F0502020204030204" pitchFamily="34" charset="0"/>
                        <a:cs typeface="Calibri" panose="020F0502020204030204" pitchFamily="34" charset="0"/>
                      </a:rPr>
                      <a:t>383,130</a:t>
                    </a:r>
                  </a:p>
                </xdr:txBody>
              </xdr:sp>
              <xdr:sp macro="" textlink="">
                <xdr:nvSpPr>
                  <xdr:cNvPr id="60" name="TextBox 77">
                    <a:extLst>
                      <a:ext uri="{FF2B5EF4-FFF2-40B4-BE49-F238E27FC236}">
                        <a16:creationId xmlns:a16="http://schemas.microsoft.com/office/drawing/2014/main" id="{2943C728-096C-E2F2-A5B9-975AD5A55F0B}"/>
                      </a:ext>
                    </a:extLst>
                  </xdr:cNvPr>
                  <xdr:cNvSpPr txBox="1"/>
                </xdr:nvSpPr>
                <xdr:spPr>
                  <a:xfrm>
                    <a:off x="5402014" y="2875917"/>
                    <a:ext cx="1855656" cy="23913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20% Monthly Increased</a:t>
                    </a:r>
                  </a:p>
                </xdr:txBody>
              </xdr:sp>
            </xdr:grpSp>
          </xdr:grpSp>
          <xdr:sp macro="" textlink="">
            <xdr:nvSpPr>
              <xdr:cNvPr id="50" name="TextBox 85">
                <a:extLst>
                  <a:ext uri="{FF2B5EF4-FFF2-40B4-BE49-F238E27FC236}">
                    <a16:creationId xmlns:a16="http://schemas.microsoft.com/office/drawing/2014/main" id="{073AE318-2D40-55E4-25F0-57633C974434}"/>
                  </a:ext>
                </a:extLst>
              </xdr:cNvPr>
              <xdr:cNvSpPr txBox="1"/>
            </xdr:nvSpPr>
            <xdr:spPr>
              <a:xfrm>
                <a:off x="5011833" y="3695523"/>
                <a:ext cx="1323378" cy="521184"/>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a:latin typeface="Calibri" panose="020F0502020204030204" pitchFamily="34" charset="0"/>
                    <a:cs typeface="Calibri" panose="020F0502020204030204" pitchFamily="34" charset="0"/>
                  </a:rPr>
                  <a:t>Finance</a:t>
                </a:r>
              </a:p>
            </xdr:txBody>
          </xdr:sp>
          <xdr:sp macro="" textlink="">
            <xdr:nvSpPr>
              <xdr:cNvPr id="51" name="TextBox 87">
                <a:extLst>
                  <a:ext uri="{FF2B5EF4-FFF2-40B4-BE49-F238E27FC236}">
                    <a16:creationId xmlns:a16="http://schemas.microsoft.com/office/drawing/2014/main" id="{343B27B9-5229-0D51-9903-94CE6835D43B}"/>
                  </a:ext>
                </a:extLst>
              </xdr:cNvPr>
              <xdr:cNvSpPr txBox="1"/>
            </xdr:nvSpPr>
            <xdr:spPr>
              <a:xfrm>
                <a:off x="4997350" y="4121079"/>
                <a:ext cx="2025937" cy="36082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latin typeface="Calibri" panose="020F0502020204030204" pitchFamily="34" charset="0"/>
                    <a:cs typeface="Calibri" panose="020F0502020204030204" pitchFamily="34" charset="0"/>
                  </a:rPr>
                  <a:t>Increased By 120%</a:t>
                </a:r>
              </a:p>
            </xdr:txBody>
          </xdr:sp>
          <xdr:pic>
            <xdr:nvPicPr>
              <xdr:cNvPr id="52" name="Graphic 89" descr="Bank with solid fill">
                <a:extLst>
                  <a:ext uri="{FF2B5EF4-FFF2-40B4-BE49-F238E27FC236}">
                    <a16:creationId xmlns:a16="http://schemas.microsoft.com/office/drawing/2014/main" id="{4DCE5D85-1B85-788A-4025-A834ACF685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76594" y="3144445"/>
                <a:ext cx="267544" cy="319212"/>
              </a:xfrm>
              <a:prstGeom prst="rect">
                <a:avLst/>
              </a:prstGeom>
            </xdr:spPr>
          </xdr:pic>
        </xdr:grpSp>
        <xdr:grpSp>
          <xdr:nvGrpSpPr>
            <xdr:cNvPr id="87" name="Group 86">
              <a:extLst>
                <a:ext uri="{FF2B5EF4-FFF2-40B4-BE49-F238E27FC236}">
                  <a16:creationId xmlns:a16="http://schemas.microsoft.com/office/drawing/2014/main" id="{93E817A9-C144-2B4D-8A52-305A3AA7F66B}"/>
                </a:ext>
              </a:extLst>
            </xdr:cNvPr>
            <xdr:cNvGrpSpPr/>
          </xdr:nvGrpSpPr>
          <xdr:grpSpPr>
            <a:xfrm>
              <a:off x="9899669" y="1677981"/>
              <a:ext cx="2025938" cy="4376611"/>
              <a:chOff x="9300473" y="1569122"/>
              <a:chExt cx="2025938" cy="4376611"/>
            </a:xfrm>
          </xdr:grpSpPr>
          <xdr:grpSp>
            <xdr:nvGrpSpPr>
              <xdr:cNvPr id="70" name="Group 69">
                <a:extLst>
                  <a:ext uri="{FF2B5EF4-FFF2-40B4-BE49-F238E27FC236}">
                    <a16:creationId xmlns:a16="http://schemas.microsoft.com/office/drawing/2014/main" id="{1A0BD5EE-ECAC-5AA2-53FC-0B812D74F379}"/>
                  </a:ext>
                </a:extLst>
              </xdr:cNvPr>
              <xdr:cNvGrpSpPr/>
            </xdr:nvGrpSpPr>
            <xdr:grpSpPr>
              <a:xfrm>
                <a:off x="9300473" y="1569122"/>
                <a:ext cx="2025938" cy="1115167"/>
                <a:chOff x="5506054" y="2228344"/>
                <a:chExt cx="1855660" cy="856106"/>
              </a:xfrm>
            </xdr:grpSpPr>
            <xdr:sp macro="" textlink="">
              <xdr:nvSpPr>
                <xdr:cNvPr id="79" name="TextBox 38">
                  <a:extLst>
                    <a:ext uri="{FF2B5EF4-FFF2-40B4-BE49-F238E27FC236}">
                      <a16:creationId xmlns:a16="http://schemas.microsoft.com/office/drawing/2014/main" id="{E35084FE-91D5-51DA-735C-0666D2DAD5C3}"/>
                    </a:ext>
                  </a:extLst>
                </xdr:cNvPr>
                <xdr:cNvSpPr txBox="1"/>
              </xdr:nvSpPr>
              <xdr:spPr>
                <a:xfrm>
                  <a:off x="5506054" y="2228344"/>
                  <a:ext cx="1443115" cy="23913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Investments</a:t>
                  </a:r>
                </a:p>
              </xdr:txBody>
            </xdr:sp>
            <xdr:sp macro="" textlink="">
              <xdr:nvSpPr>
                <xdr:cNvPr id="80" name="TextBox 39">
                  <a:extLst>
                    <a:ext uri="{FF2B5EF4-FFF2-40B4-BE49-F238E27FC236}">
                      <a16:creationId xmlns:a16="http://schemas.microsoft.com/office/drawing/2014/main" id="{1836A667-FB13-F9FD-53F7-9243950142CC}"/>
                    </a:ext>
                  </a:extLst>
                </xdr:cNvPr>
                <xdr:cNvSpPr txBox="1"/>
              </xdr:nvSpPr>
              <xdr:spPr>
                <a:xfrm>
                  <a:off x="5506054" y="2563870"/>
                  <a:ext cx="1443115" cy="31124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Calibri" panose="020F0502020204030204" pitchFamily="34" charset="0"/>
                      <a:cs typeface="Calibri" panose="020F0502020204030204" pitchFamily="34" charset="0"/>
                    </a:rPr>
                    <a:t>125,937</a:t>
                  </a:r>
                </a:p>
              </xdr:txBody>
            </xdr:sp>
            <xdr:sp macro="" textlink="">
              <xdr:nvSpPr>
                <xdr:cNvPr id="81" name="TextBox 41">
                  <a:extLst>
                    <a:ext uri="{FF2B5EF4-FFF2-40B4-BE49-F238E27FC236}">
                      <a16:creationId xmlns:a16="http://schemas.microsoft.com/office/drawing/2014/main" id="{E2EECAAF-5930-34EB-1CF8-2D60D73D707C}"/>
                    </a:ext>
                  </a:extLst>
                </xdr:cNvPr>
                <xdr:cNvSpPr txBox="1"/>
              </xdr:nvSpPr>
              <xdr:spPr>
                <a:xfrm>
                  <a:off x="5506054" y="2845317"/>
                  <a:ext cx="1855660" cy="23913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20% Monthly Increased</a:t>
                  </a:r>
                </a:p>
              </xdr:txBody>
            </xdr:sp>
          </xdr:grpSp>
          <xdr:grpSp>
            <xdr:nvGrpSpPr>
              <xdr:cNvPr id="71" name="Group 70">
                <a:extLst>
                  <a:ext uri="{FF2B5EF4-FFF2-40B4-BE49-F238E27FC236}">
                    <a16:creationId xmlns:a16="http://schemas.microsoft.com/office/drawing/2014/main" id="{438AB447-A552-4EE1-1E2D-903781CDBE92}"/>
                  </a:ext>
                </a:extLst>
              </xdr:cNvPr>
              <xdr:cNvGrpSpPr/>
            </xdr:nvGrpSpPr>
            <xdr:grpSpPr>
              <a:xfrm>
                <a:off x="9300473" y="3199842"/>
                <a:ext cx="2025934" cy="1115167"/>
                <a:chOff x="5507492" y="2283107"/>
                <a:chExt cx="1855656" cy="856106"/>
              </a:xfrm>
            </xdr:grpSpPr>
            <xdr:sp macro="" textlink="">
              <xdr:nvSpPr>
                <xdr:cNvPr id="76" name="TextBox 44">
                  <a:extLst>
                    <a:ext uri="{FF2B5EF4-FFF2-40B4-BE49-F238E27FC236}">
                      <a16:creationId xmlns:a16="http://schemas.microsoft.com/office/drawing/2014/main" id="{F9ACE93E-198D-81ED-C0E6-8FEF44A626E7}"/>
                    </a:ext>
                  </a:extLst>
                </xdr:cNvPr>
                <xdr:cNvSpPr txBox="1"/>
              </xdr:nvSpPr>
              <xdr:spPr>
                <a:xfrm>
                  <a:off x="5507492" y="2283107"/>
                  <a:ext cx="1443112" cy="23913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Projects</a:t>
                  </a:r>
                </a:p>
              </xdr:txBody>
            </xdr:sp>
            <xdr:sp macro="" textlink="">
              <xdr:nvSpPr>
                <xdr:cNvPr id="77" name="TextBox 45">
                  <a:extLst>
                    <a:ext uri="{FF2B5EF4-FFF2-40B4-BE49-F238E27FC236}">
                      <a16:creationId xmlns:a16="http://schemas.microsoft.com/office/drawing/2014/main" id="{0294C20E-57EB-42D2-DA30-ADE279F2FE49}"/>
                    </a:ext>
                  </a:extLst>
                </xdr:cNvPr>
                <xdr:cNvSpPr txBox="1"/>
              </xdr:nvSpPr>
              <xdr:spPr>
                <a:xfrm>
                  <a:off x="5507492" y="2618632"/>
                  <a:ext cx="1443112" cy="31124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Calibri" panose="020F0502020204030204" pitchFamily="34" charset="0"/>
                      <a:cs typeface="Calibri" panose="020F0502020204030204" pitchFamily="34" charset="0"/>
                    </a:rPr>
                    <a:t>532,137</a:t>
                  </a:r>
                </a:p>
              </xdr:txBody>
            </xdr:sp>
            <xdr:sp macro="" textlink="">
              <xdr:nvSpPr>
                <xdr:cNvPr id="78" name="TextBox 46">
                  <a:extLst>
                    <a:ext uri="{FF2B5EF4-FFF2-40B4-BE49-F238E27FC236}">
                      <a16:creationId xmlns:a16="http://schemas.microsoft.com/office/drawing/2014/main" id="{D35F969D-C9B4-1450-A037-F6B031AD407A}"/>
                    </a:ext>
                  </a:extLst>
                </xdr:cNvPr>
                <xdr:cNvSpPr txBox="1"/>
              </xdr:nvSpPr>
              <xdr:spPr>
                <a:xfrm>
                  <a:off x="5507492" y="2900080"/>
                  <a:ext cx="1855656" cy="23913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37% Quarterly Increased</a:t>
                  </a:r>
                </a:p>
              </xdr:txBody>
            </xdr:sp>
          </xdr:grpSp>
          <xdr:grpSp>
            <xdr:nvGrpSpPr>
              <xdr:cNvPr id="72" name="Group 71">
                <a:extLst>
                  <a:ext uri="{FF2B5EF4-FFF2-40B4-BE49-F238E27FC236}">
                    <a16:creationId xmlns:a16="http://schemas.microsoft.com/office/drawing/2014/main" id="{E36B4531-716F-494A-BEB0-75E63693A183}"/>
                  </a:ext>
                </a:extLst>
              </xdr:cNvPr>
              <xdr:cNvGrpSpPr/>
            </xdr:nvGrpSpPr>
            <xdr:grpSpPr>
              <a:xfrm>
                <a:off x="9300473" y="4830565"/>
                <a:ext cx="2025934" cy="1115168"/>
                <a:chOff x="5501718" y="2258943"/>
                <a:chExt cx="1855656" cy="856108"/>
              </a:xfrm>
            </xdr:grpSpPr>
            <xdr:sp macro="" textlink="">
              <xdr:nvSpPr>
                <xdr:cNvPr id="73" name="TextBox 48">
                  <a:extLst>
                    <a:ext uri="{FF2B5EF4-FFF2-40B4-BE49-F238E27FC236}">
                      <a16:creationId xmlns:a16="http://schemas.microsoft.com/office/drawing/2014/main" id="{A31A0B8B-CA9A-EAB5-E3F0-F511C5B088C7}"/>
                    </a:ext>
                  </a:extLst>
                </xdr:cNvPr>
                <xdr:cNvSpPr txBox="1"/>
              </xdr:nvSpPr>
              <xdr:spPr>
                <a:xfrm>
                  <a:off x="5501718" y="2258943"/>
                  <a:ext cx="1443112" cy="23913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Sales</a:t>
                  </a:r>
                </a:p>
              </xdr:txBody>
            </xdr:sp>
            <xdr:sp macro="" textlink="">
              <xdr:nvSpPr>
                <xdr:cNvPr id="74" name="TextBox 49">
                  <a:extLst>
                    <a:ext uri="{FF2B5EF4-FFF2-40B4-BE49-F238E27FC236}">
                      <a16:creationId xmlns:a16="http://schemas.microsoft.com/office/drawing/2014/main" id="{BB1F641F-06B3-6E64-646B-DBF4AE3D03B5}"/>
                    </a:ext>
                  </a:extLst>
                </xdr:cNvPr>
                <xdr:cNvSpPr txBox="1"/>
              </xdr:nvSpPr>
              <xdr:spPr>
                <a:xfrm>
                  <a:off x="5501718" y="2594469"/>
                  <a:ext cx="1443112" cy="311248"/>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000">
                      <a:solidFill>
                        <a:schemeClr val="bg1"/>
                      </a:solidFill>
                      <a:latin typeface="Calibri" panose="020F0502020204030204" pitchFamily="34" charset="0"/>
                      <a:cs typeface="Calibri" panose="020F0502020204030204" pitchFamily="34" charset="0"/>
                    </a:rPr>
                    <a:t>834,268</a:t>
                  </a:r>
                </a:p>
              </xdr:txBody>
            </xdr:sp>
            <xdr:sp macro="" textlink="">
              <xdr:nvSpPr>
                <xdr:cNvPr id="75" name="TextBox 50">
                  <a:extLst>
                    <a:ext uri="{FF2B5EF4-FFF2-40B4-BE49-F238E27FC236}">
                      <a16:creationId xmlns:a16="http://schemas.microsoft.com/office/drawing/2014/main" id="{08EAA47F-0B74-820F-AEF0-58B3A2A3B93F}"/>
                    </a:ext>
                  </a:extLst>
                </xdr:cNvPr>
                <xdr:cNvSpPr txBox="1"/>
              </xdr:nvSpPr>
              <xdr:spPr>
                <a:xfrm>
                  <a:off x="5501718" y="2875917"/>
                  <a:ext cx="1855656" cy="239134"/>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solidFill>
                        <a:schemeClr val="bg1"/>
                      </a:solidFill>
                      <a:latin typeface="Calibri" panose="020F0502020204030204" pitchFamily="34" charset="0"/>
                      <a:cs typeface="Calibri" panose="020F0502020204030204" pitchFamily="34" charset="0"/>
                    </a:rPr>
                    <a:t>38% Yearly Increased</a:t>
                  </a:r>
                </a:p>
              </xdr:txBody>
            </xdr:sp>
          </xdr:grpSp>
        </xdr:grpSp>
      </xdr:grpSp>
      <xdr:grpSp>
        <xdr:nvGrpSpPr>
          <xdr:cNvPr id="22" name="Group 21">
            <a:extLst>
              <a:ext uri="{FF2B5EF4-FFF2-40B4-BE49-F238E27FC236}">
                <a16:creationId xmlns:a16="http://schemas.microsoft.com/office/drawing/2014/main" id="{48E21A98-764E-1C5D-0B52-EFB73EDEA983}"/>
              </a:ext>
            </a:extLst>
          </xdr:cNvPr>
          <xdr:cNvGrpSpPr>
            <a:grpSpLocks noChangeAspect="1"/>
          </xdr:cNvGrpSpPr>
        </xdr:nvGrpSpPr>
        <xdr:grpSpPr>
          <a:xfrm>
            <a:off x="231323" y="7769678"/>
            <a:ext cx="20465141" cy="1246414"/>
            <a:chOff x="204109" y="6340928"/>
            <a:chExt cx="20465141" cy="1246414"/>
          </a:xfrm>
        </xdr:grpSpPr>
        <xdr:sp macro="" textlink="">
          <xdr:nvSpPr>
            <xdr:cNvPr id="88" name="Rectangle: Rounded Corners 87">
              <a:extLst>
                <a:ext uri="{FF2B5EF4-FFF2-40B4-BE49-F238E27FC236}">
                  <a16:creationId xmlns:a16="http://schemas.microsoft.com/office/drawing/2014/main" id="{464771EB-8DE5-44FE-A621-7B91D35FF5ED}"/>
                </a:ext>
              </a:extLst>
            </xdr:cNvPr>
            <xdr:cNvSpPr/>
          </xdr:nvSpPr>
          <xdr:spPr>
            <a:xfrm>
              <a:off x="299355" y="6340928"/>
              <a:ext cx="1483179" cy="451303"/>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Project Process</a:t>
              </a:r>
            </a:p>
          </xdr:txBody>
        </xdr:sp>
        <xdr:sp macro="" textlink="">
          <xdr:nvSpPr>
            <xdr:cNvPr id="90" name="TextBox 89">
              <a:extLst>
                <a:ext uri="{FF2B5EF4-FFF2-40B4-BE49-F238E27FC236}">
                  <a16:creationId xmlns:a16="http://schemas.microsoft.com/office/drawing/2014/main" id="{2E63E467-6FC5-4677-A06E-5B73BA7E008A}"/>
                </a:ext>
              </a:extLst>
            </xdr:cNvPr>
            <xdr:cNvSpPr txBox="1"/>
          </xdr:nvSpPr>
          <xdr:spPr>
            <a:xfrm>
              <a:off x="9065077" y="6772273"/>
              <a:ext cx="1698172" cy="793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800" b="1">
                  <a:gradFill>
                    <a:gsLst>
                      <a:gs pos="94000">
                        <a:srgbClr val="FF6C8F">
                          <a:alpha val="40000"/>
                        </a:srgbClr>
                      </a:gs>
                      <a:gs pos="0">
                        <a:srgbClr val="890EBA"/>
                      </a:gs>
                    </a:gsLst>
                    <a:lin ang="0" scaled="1"/>
                  </a:gradFill>
                  <a:effectLst/>
                  <a:latin typeface="+mn-lt"/>
                  <a:ea typeface="+mn-ea"/>
                  <a:cs typeface="+mn-cs"/>
                </a:rPr>
                <a:t>2022</a:t>
              </a:r>
            </a:p>
          </xdr:txBody>
        </xdr:sp>
        <xdr:sp macro="" textlink="">
          <xdr:nvSpPr>
            <xdr:cNvPr id="89" name="TextBox 88">
              <a:extLst>
                <a:ext uri="{FF2B5EF4-FFF2-40B4-BE49-F238E27FC236}">
                  <a16:creationId xmlns:a16="http://schemas.microsoft.com/office/drawing/2014/main" id="{45D9D862-594C-9C9C-5AF8-7EA809947CC9}"/>
                </a:ext>
              </a:extLst>
            </xdr:cNvPr>
            <xdr:cNvSpPr txBox="1"/>
          </xdr:nvSpPr>
          <xdr:spPr>
            <a:xfrm>
              <a:off x="204109" y="6934199"/>
              <a:ext cx="9334499"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chemeClr val="bg1"/>
                  </a:solidFill>
                  <a:effectLst/>
                </a:rPr>
                <a:t>set of repeatable steps that a sales takes to take a prospective buyer from the early stage of awareness to a closed sale. </a:t>
              </a:r>
              <a:r>
                <a:rPr lang="en-US" sz="1100">
                  <a:solidFill>
                    <a:schemeClr val="bg1"/>
                  </a:solidFill>
                  <a:effectLst/>
                  <a:latin typeface="+mn-lt"/>
                  <a:ea typeface="+mn-ea"/>
                  <a:cs typeface="+mn-cs"/>
                </a:rPr>
                <a:t>set of repeatable steps that a sales takes to take a prospective buyer from the early stage of awareness to a closed sale. set of repeatable steps that a sales takes to take a prospective buyer from the early stage of awareness to a closed sale.</a:t>
              </a:r>
              <a:endParaRPr lang="en-US" sz="1200">
                <a:solidFill>
                  <a:schemeClr val="bg1"/>
                </a:solidFill>
                <a:effectLst/>
              </a:endParaRPr>
            </a:p>
            <a:p>
              <a:pPr algn="l"/>
              <a:endParaRPr lang="en-US" sz="1200">
                <a:solidFill>
                  <a:schemeClr val="bg1"/>
                </a:solidFill>
              </a:endParaRPr>
            </a:p>
          </xdr:txBody>
        </xdr:sp>
        <xdr:sp macro="" textlink="">
          <xdr:nvSpPr>
            <xdr:cNvPr id="105" name="Rectangle 104">
              <a:extLst>
                <a:ext uri="{FF2B5EF4-FFF2-40B4-BE49-F238E27FC236}">
                  <a16:creationId xmlns:a16="http://schemas.microsoft.com/office/drawing/2014/main" id="{CC89C2DE-8DF0-1022-FFF2-C8ED02121EE7}"/>
                </a:ext>
              </a:extLst>
            </xdr:cNvPr>
            <xdr:cNvSpPr/>
          </xdr:nvSpPr>
          <xdr:spPr>
            <a:xfrm>
              <a:off x="10450285" y="6994071"/>
              <a:ext cx="10218965" cy="449036"/>
            </a:xfrm>
            <a:prstGeom prst="rect">
              <a:avLst/>
            </a:prstGeom>
            <a:solidFill>
              <a:schemeClr val="tx1">
                <a:lumMod val="85000"/>
                <a:lumOff val="15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3" name="Group 22">
            <a:extLst>
              <a:ext uri="{FF2B5EF4-FFF2-40B4-BE49-F238E27FC236}">
                <a16:creationId xmlns:a16="http://schemas.microsoft.com/office/drawing/2014/main" id="{12E7E7B4-AFE2-DD86-EDCB-D2F0E2F11899}"/>
              </a:ext>
            </a:extLst>
          </xdr:cNvPr>
          <xdr:cNvGrpSpPr>
            <a:grpSpLocks noChangeAspect="1"/>
          </xdr:cNvGrpSpPr>
        </xdr:nvGrpSpPr>
        <xdr:grpSpPr>
          <a:xfrm>
            <a:off x="15117540" y="2397578"/>
            <a:ext cx="2427517" cy="4601937"/>
            <a:chOff x="15661825" y="1390649"/>
            <a:chExt cx="2427517" cy="4601937"/>
          </a:xfrm>
        </xdr:grpSpPr>
        <xdr:grpSp>
          <xdr:nvGrpSpPr>
            <xdr:cNvPr id="110" name="Group 109">
              <a:extLst>
                <a:ext uri="{FF2B5EF4-FFF2-40B4-BE49-F238E27FC236}">
                  <a16:creationId xmlns:a16="http://schemas.microsoft.com/office/drawing/2014/main" id="{B3FF4010-36DC-46AF-9FBC-0EE17282EEA2}"/>
                </a:ext>
              </a:extLst>
            </xdr:cNvPr>
            <xdr:cNvGrpSpPr/>
          </xdr:nvGrpSpPr>
          <xdr:grpSpPr>
            <a:xfrm>
              <a:off x="15661825" y="1390649"/>
              <a:ext cx="1755322" cy="1344388"/>
              <a:chOff x="15757073" y="1390649"/>
              <a:chExt cx="1755322" cy="1344388"/>
            </a:xfrm>
          </xdr:grpSpPr>
          <xdr:sp macro="" textlink="">
            <xdr:nvSpPr>
              <xdr:cNvPr id="106" name="TextBox 39">
                <a:extLst>
                  <a:ext uri="{FF2B5EF4-FFF2-40B4-BE49-F238E27FC236}">
                    <a16:creationId xmlns:a16="http://schemas.microsoft.com/office/drawing/2014/main" id="{C422B7A1-6C66-4086-AC65-B1D4EEEC78C8}"/>
                  </a:ext>
                </a:extLst>
              </xdr:cNvPr>
              <xdr:cNvSpPr txBox="1"/>
            </xdr:nvSpPr>
            <xdr:spPr>
              <a:xfrm>
                <a:off x="15947566" y="2039679"/>
                <a:ext cx="1428755" cy="48109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a:solidFill>
                      <a:schemeClr val="bg1"/>
                    </a:solidFill>
                    <a:latin typeface="Calibri" panose="020F0502020204030204" pitchFamily="34" charset="0"/>
                    <a:cs typeface="Calibri" panose="020F0502020204030204" pitchFamily="34" charset="0"/>
                  </a:rPr>
                  <a:t>Current Status</a:t>
                </a:r>
              </a:p>
            </xdr:txBody>
          </xdr:sp>
          <xdr:pic>
            <xdr:nvPicPr>
              <xdr:cNvPr id="108" name="Graphic 107" descr="Pie chart with solid fill">
                <a:extLst>
                  <a:ext uri="{FF2B5EF4-FFF2-40B4-BE49-F238E27FC236}">
                    <a16:creationId xmlns:a16="http://schemas.microsoft.com/office/drawing/2014/main" id="{C0148C3C-33E5-57F4-D7AD-688396AC25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260535" y="1390649"/>
                <a:ext cx="650423" cy="650423"/>
              </a:xfrm>
              <a:prstGeom prst="rect">
                <a:avLst/>
              </a:prstGeom>
            </xdr:spPr>
          </xdr:pic>
          <xdr:sp macro="" textlink="">
            <xdr:nvSpPr>
              <xdr:cNvPr id="109" name="TextBox 39">
                <a:extLst>
                  <a:ext uri="{FF2B5EF4-FFF2-40B4-BE49-F238E27FC236}">
                    <a16:creationId xmlns:a16="http://schemas.microsoft.com/office/drawing/2014/main" id="{6BA6F9D6-E8D7-4A0A-B66D-E92A98731DAE}"/>
                  </a:ext>
                </a:extLst>
              </xdr:cNvPr>
              <xdr:cNvSpPr txBox="1"/>
            </xdr:nvSpPr>
            <xdr:spPr>
              <a:xfrm>
                <a:off x="15757073" y="2341758"/>
                <a:ext cx="1755322" cy="39327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a:solidFill>
                      <a:schemeClr val="bg1"/>
                    </a:solidFill>
                    <a:latin typeface="Calibri" panose="020F0502020204030204" pitchFamily="34" charset="0"/>
                    <a:cs typeface="Calibri" panose="020F0502020204030204" pitchFamily="34" charset="0"/>
                  </a:rPr>
                  <a:t>158,432,231</a:t>
                </a:r>
              </a:p>
            </xdr:txBody>
          </xdr:sp>
        </xdr:grpSp>
        <xdr:grpSp>
          <xdr:nvGrpSpPr>
            <xdr:cNvPr id="121" name="Group 120">
              <a:extLst>
                <a:ext uri="{FF2B5EF4-FFF2-40B4-BE49-F238E27FC236}">
                  <a16:creationId xmlns:a16="http://schemas.microsoft.com/office/drawing/2014/main" id="{3D6D2520-6001-B9D6-0923-6DAD5710B8C7}"/>
                </a:ext>
              </a:extLst>
            </xdr:cNvPr>
            <xdr:cNvGrpSpPr/>
          </xdr:nvGrpSpPr>
          <xdr:grpSpPr>
            <a:xfrm>
              <a:off x="15950289" y="2966357"/>
              <a:ext cx="1850579" cy="1472294"/>
              <a:chOff x="16045538" y="2925536"/>
              <a:chExt cx="1850579" cy="1472294"/>
            </a:xfrm>
          </xdr:grpSpPr>
          <xdr:grpSp>
            <xdr:nvGrpSpPr>
              <xdr:cNvPr id="111" name="Group 110">
                <a:extLst>
                  <a:ext uri="{FF2B5EF4-FFF2-40B4-BE49-F238E27FC236}">
                    <a16:creationId xmlns:a16="http://schemas.microsoft.com/office/drawing/2014/main" id="{08EA35E1-B95C-40D0-AAED-B0CF4DDE1EE6}"/>
                  </a:ext>
                </a:extLst>
              </xdr:cNvPr>
              <xdr:cNvGrpSpPr/>
            </xdr:nvGrpSpPr>
            <xdr:grpSpPr>
              <a:xfrm>
                <a:off x="16045538" y="3702472"/>
                <a:ext cx="1850579" cy="695358"/>
                <a:chOff x="16015601" y="2039679"/>
                <a:chExt cx="1850579" cy="695358"/>
              </a:xfrm>
            </xdr:grpSpPr>
            <xdr:sp macro="" textlink="">
              <xdr:nvSpPr>
                <xdr:cNvPr id="112" name="TextBox 39">
                  <a:extLst>
                    <a:ext uri="{FF2B5EF4-FFF2-40B4-BE49-F238E27FC236}">
                      <a16:creationId xmlns:a16="http://schemas.microsoft.com/office/drawing/2014/main" id="{0B126398-FE4A-28B2-AD82-0EFD07029C77}"/>
                    </a:ext>
                  </a:extLst>
                </xdr:cNvPr>
                <xdr:cNvSpPr txBox="1"/>
              </xdr:nvSpPr>
              <xdr:spPr>
                <a:xfrm>
                  <a:off x="16015601" y="2039679"/>
                  <a:ext cx="1428755" cy="48109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a:solidFill>
                        <a:schemeClr val="bg1"/>
                      </a:solidFill>
                      <a:latin typeface="Calibri" panose="020F0502020204030204" pitchFamily="34" charset="0"/>
                      <a:cs typeface="Calibri" panose="020F0502020204030204" pitchFamily="34" charset="0"/>
                    </a:rPr>
                    <a:t>Total</a:t>
                  </a:r>
                  <a:r>
                    <a:rPr lang="en-US" sz="1600" baseline="0">
                      <a:solidFill>
                        <a:schemeClr val="bg1"/>
                      </a:solidFill>
                      <a:latin typeface="Calibri" panose="020F0502020204030204" pitchFamily="34" charset="0"/>
                      <a:cs typeface="Calibri" panose="020F0502020204030204" pitchFamily="34" charset="0"/>
                    </a:rPr>
                    <a:t> Projects</a:t>
                  </a:r>
                  <a:endParaRPr lang="en-US" sz="1600">
                    <a:solidFill>
                      <a:schemeClr val="bg1"/>
                    </a:solidFill>
                    <a:latin typeface="Calibri" panose="020F0502020204030204" pitchFamily="34" charset="0"/>
                    <a:cs typeface="Calibri" panose="020F0502020204030204" pitchFamily="34" charset="0"/>
                  </a:endParaRPr>
                </a:p>
              </xdr:txBody>
            </xdr:sp>
            <xdr:sp macro="" textlink="">
              <xdr:nvSpPr>
                <xdr:cNvPr id="114" name="TextBox 39">
                  <a:extLst>
                    <a:ext uri="{FF2B5EF4-FFF2-40B4-BE49-F238E27FC236}">
                      <a16:creationId xmlns:a16="http://schemas.microsoft.com/office/drawing/2014/main" id="{ECE19675-1E46-909E-77C5-A01E98A98209}"/>
                    </a:ext>
                  </a:extLst>
                </xdr:cNvPr>
                <xdr:cNvSpPr txBox="1"/>
              </xdr:nvSpPr>
              <xdr:spPr>
                <a:xfrm>
                  <a:off x="16110858" y="2341758"/>
                  <a:ext cx="1755322" cy="39327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a:solidFill>
                        <a:schemeClr val="bg1"/>
                      </a:solidFill>
                      <a:latin typeface="Calibri" panose="020F0502020204030204" pitchFamily="34" charset="0"/>
                      <a:cs typeface="Calibri" panose="020F0502020204030204" pitchFamily="34" charset="0"/>
                    </a:rPr>
                    <a:t>753,453</a:t>
                  </a:r>
                </a:p>
              </xdr:txBody>
            </xdr:sp>
          </xdr:grpSp>
          <xdr:pic>
            <xdr:nvPicPr>
              <xdr:cNvPr id="120" name="Graphic 119" descr="Single gear with solid fill">
                <a:extLst>
                  <a:ext uri="{FF2B5EF4-FFF2-40B4-BE49-F238E27FC236}">
                    <a16:creationId xmlns:a16="http://schemas.microsoft.com/office/drawing/2014/main" id="{4685A84D-D59B-0A86-BED3-5AAFE6E5B6A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256457" y="2925536"/>
                <a:ext cx="843643" cy="843643"/>
              </a:xfrm>
              <a:prstGeom prst="rect">
                <a:avLst/>
              </a:prstGeom>
            </xdr:spPr>
          </xdr:pic>
        </xdr:grpSp>
        <xdr:grpSp>
          <xdr:nvGrpSpPr>
            <xdr:cNvPr id="126" name="Group 125">
              <a:extLst>
                <a:ext uri="{FF2B5EF4-FFF2-40B4-BE49-F238E27FC236}">
                  <a16:creationId xmlns:a16="http://schemas.microsoft.com/office/drawing/2014/main" id="{39690878-EA75-A105-0A23-4FACEB8E8944}"/>
                </a:ext>
              </a:extLst>
            </xdr:cNvPr>
            <xdr:cNvGrpSpPr/>
          </xdr:nvGrpSpPr>
          <xdr:grpSpPr>
            <a:xfrm>
              <a:off x="16260537" y="4629149"/>
              <a:ext cx="1828805" cy="1363437"/>
              <a:chOff x="16328572" y="4547507"/>
              <a:chExt cx="1828805" cy="1363437"/>
            </a:xfrm>
          </xdr:grpSpPr>
          <xdr:grpSp>
            <xdr:nvGrpSpPr>
              <xdr:cNvPr id="115" name="Group 114">
                <a:extLst>
                  <a:ext uri="{FF2B5EF4-FFF2-40B4-BE49-F238E27FC236}">
                    <a16:creationId xmlns:a16="http://schemas.microsoft.com/office/drawing/2014/main" id="{F6B787CC-5306-4A9E-A63F-DC929BC3FFF8}"/>
                  </a:ext>
                </a:extLst>
              </xdr:cNvPr>
              <xdr:cNvGrpSpPr/>
            </xdr:nvGrpSpPr>
            <xdr:grpSpPr>
              <a:xfrm>
                <a:off x="16347613" y="5215586"/>
                <a:ext cx="1809764" cy="695358"/>
                <a:chOff x="16328562" y="2039679"/>
                <a:chExt cx="1809764" cy="695358"/>
              </a:xfrm>
            </xdr:grpSpPr>
            <xdr:sp macro="" textlink="">
              <xdr:nvSpPr>
                <xdr:cNvPr id="116" name="TextBox 39">
                  <a:extLst>
                    <a:ext uri="{FF2B5EF4-FFF2-40B4-BE49-F238E27FC236}">
                      <a16:creationId xmlns:a16="http://schemas.microsoft.com/office/drawing/2014/main" id="{54AC8ADD-2AE3-4F7B-09DB-6972D730A213}"/>
                    </a:ext>
                  </a:extLst>
                </xdr:cNvPr>
                <xdr:cNvSpPr txBox="1"/>
              </xdr:nvSpPr>
              <xdr:spPr>
                <a:xfrm>
                  <a:off x="16328562" y="2039679"/>
                  <a:ext cx="1428755" cy="48109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600">
                      <a:solidFill>
                        <a:schemeClr val="bg1"/>
                      </a:solidFill>
                      <a:latin typeface="Calibri" panose="020F0502020204030204" pitchFamily="34" charset="0"/>
                      <a:cs typeface="Calibri" panose="020F0502020204030204" pitchFamily="34" charset="0"/>
                    </a:rPr>
                    <a:t>Saving</a:t>
                  </a:r>
                </a:p>
              </xdr:txBody>
            </xdr:sp>
            <xdr:sp macro="" textlink="">
              <xdr:nvSpPr>
                <xdr:cNvPr id="118" name="TextBox 39">
                  <a:extLst>
                    <a:ext uri="{FF2B5EF4-FFF2-40B4-BE49-F238E27FC236}">
                      <a16:creationId xmlns:a16="http://schemas.microsoft.com/office/drawing/2014/main" id="{D28E930A-0674-C4AB-B184-1181CC736FC2}"/>
                    </a:ext>
                  </a:extLst>
                </xdr:cNvPr>
                <xdr:cNvSpPr txBox="1"/>
              </xdr:nvSpPr>
              <xdr:spPr>
                <a:xfrm>
                  <a:off x="16383004" y="2341758"/>
                  <a:ext cx="1755322" cy="393279"/>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2400">
                      <a:solidFill>
                        <a:schemeClr val="bg1"/>
                      </a:solidFill>
                      <a:latin typeface="Calibri" panose="020F0502020204030204" pitchFamily="34" charset="0"/>
                      <a:cs typeface="Calibri" panose="020F0502020204030204" pitchFamily="34" charset="0"/>
                    </a:rPr>
                    <a:t>32%</a:t>
                  </a:r>
                </a:p>
              </xdr:txBody>
            </xdr:sp>
          </xdr:grpSp>
          <xdr:pic>
            <xdr:nvPicPr>
              <xdr:cNvPr id="123" name="Graphic 122" descr="Magnifying glass with solid fill">
                <a:extLst>
                  <a:ext uri="{FF2B5EF4-FFF2-40B4-BE49-F238E27FC236}">
                    <a16:creationId xmlns:a16="http://schemas.microsoft.com/office/drawing/2014/main" id="{ECCCDDE4-B91A-2E1D-7FAF-751A781F94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328572" y="4547507"/>
                <a:ext cx="816428" cy="816428"/>
              </a:xfrm>
              <a:prstGeom prst="rect">
                <a:avLst/>
              </a:prstGeom>
            </xdr:spPr>
          </xdr:pic>
          <xdr:pic>
            <xdr:nvPicPr>
              <xdr:cNvPr id="125" name="Graphic 124" descr="Bar graph with upward trend with solid fill">
                <a:extLst>
                  <a:ext uri="{FF2B5EF4-FFF2-40B4-BE49-F238E27FC236}">
                    <a16:creationId xmlns:a16="http://schemas.microsoft.com/office/drawing/2014/main" id="{CFBE9D11-3966-9F15-8C3C-120077073B8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508187" y="4735286"/>
                <a:ext cx="285749" cy="285749"/>
              </a:xfrm>
              <a:prstGeom prst="rect">
                <a:avLst/>
              </a:prstGeom>
            </xdr:spPr>
          </xdr:pic>
        </xdr:grpSp>
      </xdr:grpSp>
      <xdr:sp macro="" textlink="">
        <xdr:nvSpPr>
          <xdr:cNvPr id="127" name="Rectangle 126">
            <a:extLst>
              <a:ext uri="{FF2B5EF4-FFF2-40B4-BE49-F238E27FC236}">
                <a16:creationId xmlns:a16="http://schemas.microsoft.com/office/drawing/2014/main" id="{65699621-D72F-4F64-A5C7-61A968BF9EB7}"/>
              </a:ext>
            </a:extLst>
          </xdr:cNvPr>
          <xdr:cNvSpPr>
            <a:spLocks noChangeAspect="1"/>
          </xdr:cNvSpPr>
        </xdr:nvSpPr>
        <xdr:spPr>
          <a:xfrm>
            <a:off x="152399" y="1309006"/>
            <a:ext cx="351066" cy="449036"/>
          </a:xfrm>
          <a:prstGeom prst="rect">
            <a:avLst/>
          </a:prstGeom>
          <a:solidFill>
            <a:schemeClr val="tx1">
              <a:lumMod val="85000"/>
              <a:lumOff val="15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 name="Group 1">
            <a:extLst>
              <a:ext uri="{FF2B5EF4-FFF2-40B4-BE49-F238E27FC236}">
                <a16:creationId xmlns:a16="http://schemas.microsoft.com/office/drawing/2014/main" id="{E95AC907-4594-4EA6-B3DB-69E071FD63DF}"/>
              </a:ext>
            </a:extLst>
          </xdr:cNvPr>
          <xdr:cNvGrpSpPr>
            <a:grpSpLocks noChangeAspect="1"/>
          </xdr:cNvGrpSpPr>
        </xdr:nvGrpSpPr>
        <xdr:grpSpPr>
          <a:xfrm>
            <a:off x="0" y="0"/>
            <a:ext cx="21517641" cy="435428"/>
            <a:chOff x="223620" y="0"/>
            <a:chExt cx="18108109" cy="435428"/>
          </a:xfrm>
        </xdr:grpSpPr>
        <xdr:sp macro="" textlink="">
          <xdr:nvSpPr>
            <xdr:cNvPr id="3" name="Rectangle 2">
              <a:extLst>
                <a:ext uri="{FF2B5EF4-FFF2-40B4-BE49-F238E27FC236}">
                  <a16:creationId xmlns:a16="http://schemas.microsoft.com/office/drawing/2014/main" id="{EAFD9717-C7FA-CDF7-9387-FCAE30932FE5}"/>
                </a:ext>
              </a:extLst>
            </xdr:cNvPr>
            <xdr:cNvSpPr/>
          </xdr:nvSpPr>
          <xdr:spPr>
            <a:xfrm>
              <a:off x="223620" y="0"/>
              <a:ext cx="18108109" cy="435428"/>
            </a:xfrm>
            <a:prstGeom prst="rect">
              <a:avLst/>
            </a:prstGeom>
            <a:solidFill>
              <a:srgbClr val="1D1D3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Picture 3">
              <a:extLst>
                <a:ext uri="{FF2B5EF4-FFF2-40B4-BE49-F238E27FC236}">
                  <a16:creationId xmlns:a16="http://schemas.microsoft.com/office/drawing/2014/main" id="{DFA10C0B-8E76-8B0A-CA6E-3C5B2F4AC48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10683" y="69395"/>
              <a:ext cx="1268464" cy="325211"/>
            </a:xfrm>
            <a:prstGeom prst="rect">
              <a:avLst/>
            </a:prstGeom>
          </xdr:spPr>
        </xdr:pic>
        <xdr:sp macro="" textlink="">
          <xdr:nvSpPr>
            <xdr:cNvPr id="5" name="Rectangle 4">
              <a:hlinkClick xmlns:r="http://schemas.openxmlformats.org/officeDocument/2006/relationships" r:id="rId12" tooltip="www.linkedin.com/in/16parmindersingh/"/>
              <a:extLst>
                <a:ext uri="{FF2B5EF4-FFF2-40B4-BE49-F238E27FC236}">
                  <a16:creationId xmlns:a16="http://schemas.microsoft.com/office/drawing/2014/main" id="{E6C88273-CA09-5171-47A2-9F71EE098BDE}"/>
                </a:ext>
              </a:extLst>
            </xdr:cNvPr>
            <xdr:cNvSpPr/>
          </xdr:nvSpPr>
          <xdr:spPr>
            <a:xfrm>
              <a:off x="2856866" y="66675"/>
              <a:ext cx="971549"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a:ln>
                    <a:noFill/>
                  </a:ln>
                  <a:latin typeface="+mn-lt"/>
                </a:rPr>
                <a:t>Browse</a:t>
              </a:r>
            </a:p>
          </xdr:txBody>
        </xdr:sp>
        <xdr:pic>
          <xdr:nvPicPr>
            <xdr:cNvPr id="6" name="Picture 5">
              <a:extLst>
                <a:ext uri="{FF2B5EF4-FFF2-40B4-BE49-F238E27FC236}">
                  <a16:creationId xmlns:a16="http://schemas.microsoft.com/office/drawing/2014/main" id="{9E16A3FC-B834-179F-A4F2-587C3A74A22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049401" y="108858"/>
              <a:ext cx="276225" cy="177647"/>
            </a:xfrm>
            <a:prstGeom prst="rect">
              <a:avLst/>
            </a:prstGeom>
          </xdr:spPr>
        </xdr:pic>
        <xdr:sp macro="" textlink="">
          <xdr:nvSpPr>
            <xdr:cNvPr id="7" name="Rectangle 6">
              <a:hlinkClick xmlns:r="http://schemas.openxmlformats.org/officeDocument/2006/relationships" r:id="rId14" tooltip="Income Sources"/>
              <a:extLst>
                <a:ext uri="{FF2B5EF4-FFF2-40B4-BE49-F238E27FC236}">
                  <a16:creationId xmlns:a16="http://schemas.microsoft.com/office/drawing/2014/main" id="{D2C3C93C-0876-7542-63A5-49A46161EFDB}"/>
                </a:ext>
              </a:extLst>
            </xdr:cNvPr>
            <xdr:cNvSpPr/>
          </xdr:nvSpPr>
          <xdr:spPr>
            <a:xfrm>
              <a:off x="9298191"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Income Sources</a:t>
              </a:r>
            </a:p>
          </xdr:txBody>
        </xdr:sp>
        <xdr:sp macro="" textlink="">
          <xdr:nvSpPr>
            <xdr:cNvPr id="8" name="Rectangle: Rounded Corners 7">
              <a:extLst>
                <a:ext uri="{FF2B5EF4-FFF2-40B4-BE49-F238E27FC236}">
                  <a16:creationId xmlns:a16="http://schemas.microsoft.com/office/drawing/2014/main" id="{2062C1C6-33B9-CFA7-85A6-BAAB15BB3B95}"/>
                </a:ext>
              </a:extLst>
            </xdr:cNvPr>
            <xdr:cNvSpPr/>
          </xdr:nvSpPr>
          <xdr:spPr>
            <a:xfrm>
              <a:off x="14094038" y="284390"/>
              <a:ext cx="274320" cy="45720"/>
            </a:xfrm>
            <a:prstGeom prst="roundRect">
              <a:avLst>
                <a:gd name="adj" fmla="val 50000"/>
              </a:avLst>
            </a:prstGeom>
            <a:solidFill>
              <a:srgbClr val="194A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hlinkClick xmlns:r="http://schemas.openxmlformats.org/officeDocument/2006/relationships" r:id="rId15" tooltip="Geographically"/>
              <a:extLst>
                <a:ext uri="{FF2B5EF4-FFF2-40B4-BE49-F238E27FC236}">
                  <a16:creationId xmlns:a16="http://schemas.microsoft.com/office/drawing/2014/main" id="{56FBE723-8BBB-52A8-00E2-769AFBC35190}"/>
                </a:ext>
              </a:extLst>
            </xdr:cNvPr>
            <xdr:cNvSpPr/>
          </xdr:nvSpPr>
          <xdr:spPr>
            <a:xfrm>
              <a:off x="10812760"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Geographically</a:t>
              </a:r>
            </a:p>
          </xdr:txBody>
        </xdr:sp>
        <xdr:sp macro="" textlink="">
          <xdr:nvSpPr>
            <xdr:cNvPr id="10" name="Rectangle 9">
              <a:hlinkClick xmlns:r="http://schemas.openxmlformats.org/officeDocument/2006/relationships" r:id="rId16" tooltip="Sales Process"/>
              <a:extLst>
                <a:ext uri="{FF2B5EF4-FFF2-40B4-BE49-F238E27FC236}">
                  <a16:creationId xmlns:a16="http://schemas.microsoft.com/office/drawing/2014/main" id="{791134FC-6170-3ED5-B305-9FEF22A0BDE0}"/>
                </a:ext>
              </a:extLst>
            </xdr:cNvPr>
            <xdr:cNvSpPr/>
          </xdr:nvSpPr>
          <xdr:spPr>
            <a:xfrm>
              <a:off x="12327330"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Sales Process</a:t>
              </a:r>
            </a:p>
          </xdr:txBody>
        </xdr:sp>
        <xdr:sp macro="" textlink="">
          <xdr:nvSpPr>
            <xdr:cNvPr id="11" name="Rectangle 10">
              <a:hlinkClick xmlns:r="http://schemas.openxmlformats.org/officeDocument/2006/relationships" r:id="rId17" tooltip="Project Status"/>
              <a:extLst>
                <a:ext uri="{FF2B5EF4-FFF2-40B4-BE49-F238E27FC236}">
                  <a16:creationId xmlns:a16="http://schemas.microsoft.com/office/drawing/2014/main" id="{50F1819B-2F06-DB7F-69AB-2888AC60A882}"/>
                </a:ext>
              </a:extLst>
            </xdr:cNvPr>
            <xdr:cNvSpPr/>
          </xdr:nvSpPr>
          <xdr:spPr>
            <a:xfrm>
              <a:off x="13841899" y="0"/>
              <a:ext cx="11334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ln>
                    <a:noFill/>
                  </a:ln>
                  <a:latin typeface="+mn-lt"/>
                </a:rPr>
                <a:t>Project Status</a:t>
              </a: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 refreshedDate="45925.319305092591" createdVersion="8" refreshedVersion="8" minRefreshableVersion="3" recordCount="900" xr:uid="{F2C754EB-4EFF-4536-A520-C6CA1F692BCA}">
  <cacheSource type="worksheet">
    <worksheetSource name="Table3"/>
  </cacheSource>
  <cacheFields count="9">
    <cacheField name="Year" numFmtId="0">
      <sharedItems containsSemiMixedTypes="0" containsString="0" containsNumber="1" containsInteger="1" minValue="2020" maxValue="2024" count="5">
        <n v="2020"/>
        <n v="2021"/>
        <n v="2022"/>
        <n v="2023"/>
        <n v="2024"/>
      </sharedItems>
    </cacheField>
    <cacheField name="Month" numFmtId="0">
      <sharedItems count="12">
        <s v="Jan"/>
        <s v="Feb"/>
        <s v="Mar"/>
        <s v="Apr"/>
        <s v="May"/>
        <s v="Jun"/>
        <s v="Jul"/>
        <s v="Aug"/>
        <s v="Sep"/>
        <s v="Oct"/>
        <s v="Nov"/>
        <s v="Dec"/>
      </sharedItems>
    </cacheField>
    <cacheField name="Income sources" numFmtId="0">
      <sharedItems count="6">
        <s v="Licensing"/>
        <s v="Renting"/>
        <s v="Subscription"/>
        <s v="Usage fees"/>
        <s v="Advertising"/>
        <s v="Asset sale"/>
      </sharedItems>
    </cacheField>
    <cacheField name="Income Breakdowns" numFmtId="0">
      <sharedItems count="15">
        <s v="Software Metered License"/>
        <s v="Floating License"/>
        <s v="Equipments"/>
        <s v="Prime"/>
        <s v="Renewal"/>
        <s v="Premium"/>
        <s v="New "/>
        <s v="Offices"/>
        <s v="Facebook Page"/>
        <s v="Google Ad"/>
        <s v="Company Website"/>
        <s v="Youtube Channel"/>
        <s v="Lands"/>
        <s v="Asset sale"/>
        <s v="Television Ad"/>
      </sharedItems>
    </cacheField>
    <cacheField name="Counts" numFmtId="164">
      <sharedItems containsSemiMixedTypes="0" containsString="0" containsNumber="1" minValue="2" maxValue="10368.4"/>
    </cacheField>
    <cacheField name="Income" numFmtId="164">
      <sharedItems containsSemiMixedTypes="0" containsString="0" containsNumber="1" minValue="100" maxValue="22000"/>
    </cacheField>
    <cacheField name="Target Income" numFmtId="164">
      <sharedItems containsSemiMixedTypes="0" containsString="0" containsNumber="1" minValue="112" maxValue="12480"/>
    </cacheField>
    <cacheField name="operating profit" numFmtId="164">
      <sharedItems containsSemiMixedTypes="0" containsString="0" containsNumber="1" minValue="20" maxValue="4400"/>
    </cacheField>
    <cacheField name="Marketing Strategies" numFmtId="164">
      <sharedItems count="2">
        <s v="B2B"/>
        <s v="B2C"/>
      </sharedItems>
    </cacheField>
  </cacheFields>
  <extLst>
    <ext xmlns:x14="http://schemas.microsoft.com/office/spreadsheetml/2009/9/main" uri="{725AE2AE-9491-48be-B2B4-4EB974FC3084}">
      <x14:pivotCacheDefinition pivotCacheId="8207193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 refreshedDate="45926.074633796299" createdVersion="8" refreshedVersion="8" minRefreshableVersion="3" recordCount="30" xr:uid="{674FBE53-3563-47D3-8DBF-CB1CA0C3872F}">
  <cacheSource type="worksheet">
    <worksheetSource name="Map"/>
  </cacheSource>
  <cacheFields count="4">
    <cacheField name="Year" numFmtId="0">
      <sharedItems containsSemiMixedTypes="0" containsString="0" containsNumber="1" containsInteger="1" minValue="2020" maxValue="2024" count="5">
        <n v="2020"/>
        <n v="2021"/>
        <n v="2022"/>
        <n v="2023"/>
        <n v="2024"/>
      </sharedItems>
    </cacheField>
    <cacheField name="Country" numFmtId="0">
      <sharedItems count="6">
        <s v="Egypt"/>
        <s v="USA"/>
        <s v="Russia"/>
        <s v="United Kingdom"/>
        <s v="Brazil"/>
        <s v="Canada"/>
      </sharedItems>
    </cacheField>
    <cacheField name="Amount" numFmtId="1">
      <sharedItems containsSemiMixedTypes="0" containsString="0" containsNumber="1" containsInteger="1" minValue="62240" maxValue="387584"/>
    </cacheField>
    <cacheField name="Target" numFmtId="1">
      <sharedItems containsSemiMixedTypes="0" containsString="0" containsNumber="1" minValue="90151.200000000041" maxValue="700000"/>
    </cacheField>
  </cacheFields>
  <extLst>
    <ext xmlns:x14="http://schemas.microsoft.com/office/spreadsheetml/2009/9/main" uri="{725AE2AE-9491-48be-B2B4-4EB974FC3084}">
      <x14:pivotCacheDefinition pivotCacheId="191301778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 refreshedDate="45926.476625115742" createdVersion="8" refreshedVersion="8" minRefreshableVersion="3" recordCount="3115" xr:uid="{5ADF7366-E260-4653-AD88-7DE596A9CCE2}">
  <cacheSource type="worksheet">
    <worksheetSource name="Table_1"/>
  </cacheSource>
  <cacheFields count="11">
    <cacheField name="Order Number" numFmtId="0">
      <sharedItems count="5">
        <s v="AD01-9361"/>
        <s v="AD01-9362"/>
        <s v="AD01-9364"/>
        <s v="AD01-9363"/>
        <s v="AD01-9365"/>
      </sharedItems>
    </cacheField>
    <cacheField name="Year" numFmtId="0">
      <sharedItems containsSemiMixedTypes="0" containsString="0" containsNumber="1" containsInteger="1" minValue="2020" maxValue="2024" count="5">
        <n v="2020"/>
        <n v="2021"/>
        <n v="2022"/>
        <n v="2023"/>
        <n v="2024"/>
      </sharedItems>
    </cacheField>
    <cacheField name="Month" numFmtId="0">
      <sharedItems/>
    </cacheField>
    <cacheField name="POS" numFmtId="0">
      <sharedItems count="2">
        <s v="Website"/>
        <s v="Branches"/>
      </sharedItems>
    </cacheField>
    <cacheField name="Payment Method" numFmtId="0">
      <sharedItems count="2">
        <s v="Credit Card"/>
        <s v="Cash on Delivery"/>
      </sharedItems>
    </cacheField>
    <cacheField name="Assembly Stage" numFmtId="0">
      <sharedItems count="2">
        <s v="Order assembled"/>
        <s v="Cancelld"/>
      </sharedItems>
    </cacheField>
    <cacheField name="Registration Status" numFmtId="0">
      <sharedItems count="2">
        <s v="Register Customer info"/>
        <s v="Non-Registered Customer info"/>
      </sharedItems>
    </cacheField>
    <cacheField name="Sale Status" numFmtId="0">
      <sharedItems count="2">
        <s v="Paid"/>
        <s v="Refunded"/>
      </sharedItems>
    </cacheField>
    <cacheField name="Delivery Type" numFmtId="0">
      <sharedItems count="3">
        <s v="Shipment"/>
        <s v="Download"/>
        <s v="Branch "/>
      </sharedItems>
    </cacheField>
    <cacheField name="Amount" numFmtId="0">
      <sharedItems containsSemiMixedTypes="0" containsString="0" containsNumber="1" containsInteger="1" minValue="127" maxValue="1111"/>
    </cacheField>
    <cacheField name="Target" numFmtId="0">
      <sharedItems containsSemiMixedTypes="0" containsString="0" containsNumber="1" minValue="174.07999999999998" maxValue="1588.73"/>
    </cacheField>
  </cacheFields>
  <extLst>
    <ext xmlns:x14="http://schemas.microsoft.com/office/spreadsheetml/2009/9/main" uri="{725AE2AE-9491-48be-B2B4-4EB974FC3084}">
      <x14:pivotCacheDefinition pivotCacheId="1299608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n v="3566"/>
    <n v="5492.76"/>
    <n v="5126.576"/>
    <n v="1098.5520000000001"/>
    <x v="0"/>
  </r>
  <r>
    <x v="0"/>
    <x v="0"/>
    <x v="0"/>
    <x v="1"/>
    <n v="2498"/>
    <n v="9600"/>
    <n v="8960"/>
    <n v="1920"/>
    <x v="0"/>
  </r>
  <r>
    <x v="0"/>
    <x v="0"/>
    <x v="1"/>
    <x v="2"/>
    <n v="1245"/>
    <n v="5492.6399999999994"/>
    <n v="5126.4639999999999"/>
    <n v="1098.528"/>
    <x v="0"/>
  </r>
  <r>
    <x v="0"/>
    <x v="0"/>
    <x v="2"/>
    <x v="3"/>
    <n v="644"/>
    <n v="6892.2"/>
    <n v="6432.72"/>
    <n v="1378.44"/>
    <x v="0"/>
  </r>
  <r>
    <x v="0"/>
    <x v="0"/>
    <x v="3"/>
    <x v="4"/>
    <n v="643"/>
    <n v="7700"/>
    <n v="7840"/>
    <n v="1540"/>
    <x v="0"/>
  </r>
  <r>
    <x v="0"/>
    <x v="0"/>
    <x v="2"/>
    <x v="5"/>
    <n v="455"/>
    <n v="5265.39"/>
    <n v="5128.0320000000002"/>
    <n v="1053.0780000000002"/>
    <x v="0"/>
  </r>
  <r>
    <x v="0"/>
    <x v="0"/>
    <x v="3"/>
    <x v="6"/>
    <n v="345"/>
    <n v="9016"/>
    <n v="7840"/>
    <n v="1803.2"/>
    <x v="0"/>
  </r>
  <r>
    <x v="0"/>
    <x v="0"/>
    <x v="1"/>
    <x v="7"/>
    <n v="122"/>
    <n v="2696.75"/>
    <n v="112"/>
    <n v="539.35"/>
    <x v="0"/>
  </r>
  <r>
    <x v="0"/>
    <x v="0"/>
    <x v="4"/>
    <x v="8"/>
    <n v="78"/>
    <n v="5492.6399999999994"/>
    <n v="5126.4639999999999"/>
    <n v="1098.528"/>
    <x v="0"/>
  </r>
  <r>
    <x v="0"/>
    <x v="0"/>
    <x v="4"/>
    <x v="9"/>
    <n v="76"/>
    <n v="5492.28"/>
    <n v="5126.1279999999997"/>
    <n v="1098.4559999999999"/>
    <x v="0"/>
  </r>
  <r>
    <x v="0"/>
    <x v="0"/>
    <x v="4"/>
    <x v="10"/>
    <n v="46"/>
    <n v="240"/>
    <n v="224"/>
    <n v="48"/>
    <x v="0"/>
  </r>
  <r>
    <x v="0"/>
    <x v="0"/>
    <x v="4"/>
    <x v="11"/>
    <n v="34"/>
    <n v="5492.16"/>
    <n v="5126.0160000000005"/>
    <n v="1098.432"/>
    <x v="0"/>
  </r>
  <r>
    <x v="0"/>
    <x v="0"/>
    <x v="1"/>
    <x v="12"/>
    <n v="7"/>
    <n v="3666.3"/>
    <n v="224"/>
    <n v="733.2600000000001"/>
    <x v="0"/>
  </r>
  <r>
    <x v="0"/>
    <x v="0"/>
    <x v="5"/>
    <x v="13"/>
    <n v="3"/>
    <n v="7260"/>
    <n v="7392"/>
    <n v="1452"/>
    <x v="0"/>
  </r>
  <r>
    <x v="0"/>
    <x v="0"/>
    <x v="4"/>
    <x v="14"/>
    <n v="3"/>
    <n v="5035.0300000000007"/>
    <n v="5126.576"/>
    <n v="1007.0060000000002"/>
    <x v="0"/>
  </r>
  <r>
    <x v="0"/>
    <x v="1"/>
    <x v="0"/>
    <x v="0"/>
    <n v="3566"/>
    <n v="5035.0300000000007"/>
    <n v="5126.576"/>
    <n v="1007.0060000000002"/>
    <x v="0"/>
  </r>
  <r>
    <x v="0"/>
    <x v="1"/>
    <x v="0"/>
    <x v="1"/>
    <n v="2498"/>
    <n v="8800"/>
    <n v="8960"/>
    <n v="1760"/>
    <x v="0"/>
  </r>
  <r>
    <x v="0"/>
    <x v="1"/>
    <x v="1"/>
    <x v="2"/>
    <n v="1245"/>
    <n v="5034.92"/>
    <n v="5126.4639999999999"/>
    <n v="1006.984"/>
    <x v="0"/>
  </r>
  <r>
    <x v="0"/>
    <x v="1"/>
    <x v="2"/>
    <x v="3"/>
    <n v="644"/>
    <n v="6317.85"/>
    <n v="6432.72"/>
    <n v="1263.5700000000002"/>
    <x v="0"/>
  </r>
  <r>
    <x v="0"/>
    <x v="1"/>
    <x v="3"/>
    <x v="4"/>
    <n v="643"/>
    <n v="7000"/>
    <n v="7840"/>
    <n v="1400"/>
    <x v="0"/>
  </r>
  <r>
    <x v="0"/>
    <x v="1"/>
    <x v="2"/>
    <x v="5"/>
    <n v="455"/>
    <n v="4578.6000000000004"/>
    <n v="5128.0320000000002"/>
    <n v="915.72000000000014"/>
    <x v="0"/>
  </r>
  <r>
    <x v="0"/>
    <x v="1"/>
    <x v="3"/>
    <x v="6"/>
    <n v="345"/>
    <n v="7000"/>
    <n v="7840"/>
    <n v="1400"/>
    <x v="0"/>
  </r>
  <r>
    <x v="0"/>
    <x v="1"/>
    <x v="1"/>
    <x v="7"/>
    <n v="122"/>
    <n v="100"/>
    <n v="112"/>
    <n v="20"/>
    <x v="0"/>
  </r>
  <r>
    <x v="0"/>
    <x v="1"/>
    <x v="4"/>
    <x v="8"/>
    <n v="78"/>
    <n v="4577.2"/>
    <n v="5126.4639999999999"/>
    <n v="915.44"/>
    <x v="0"/>
  </r>
  <r>
    <x v="0"/>
    <x v="1"/>
    <x v="4"/>
    <x v="9"/>
    <n v="76"/>
    <n v="4576.8999999999996"/>
    <n v="5126.1279999999997"/>
    <n v="915.38"/>
    <x v="0"/>
  </r>
  <r>
    <x v="0"/>
    <x v="1"/>
    <x v="4"/>
    <x v="10"/>
    <n v="46"/>
    <n v="200"/>
    <n v="224"/>
    <n v="40"/>
    <x v="0"/>
  </r>
  <r>
    <x v="0"/>
    <x v="1"/>
    <x v="4"/>
    <x v="11"/>
    <n v="34"/>
    <n v="4576.8"/>
    <n v="5126.0160000000005"/>
    <n v="915.36000000000013"/>
    <x v="0"/>
  </r>
  <r>
    <x v="0"/>
    <x v="1"/>
    <x v="1"/>
    <x v="12"/>
    <n v="7"/>
    <n v="200"/>
    <n v="224"/>
    <n v="40"/>
    <x v="0"/>
  </r>
  <r>
    <x v="0"/>
    <x v="1"/>
    <x v="4"/>
    <x v="14"/>
    <n v="3"/>
    <n v="4577.3"/>
    <n v="5126.576"/>
    <n v="915.46"/>
    <x v="0"/>
  </r>
  <r>
    <x v="0"/>
    <x v="1"/>
    <x v="5"/>
    <x v="13"/>
    <n v="2"/>
    <n v="6600"/>
    <n v="7392"/>
    <n v="1320"/>
    <x v="0"/>
  </r>
  <r>
    <x v="0"/>
    <x v="2"/>
    <x v="0"/>
    <x v="0"/>
    <n v="3566"/>
    <n v="4577.3"/>
    <n v="5126.576"/>
    <n v="915.46"/>
    <x v="0"/>
  </r>
  <r>
    <x v="0"/>
    <x v="2"/>
    <x v="0"/>
    <x v="1"/>
    <n v="2498"/>
    <n v="8000"/>
    <n v="8960"/>
    <n v="1600"/>
    <x v="0"/>
  </r>
  <r>
    <x v="0"/>
    <x v="2"/>
    <x v="1"/>
    <x v="2"/>
    <n v="1245"/>
    <n v="4577.2"/>
    <n v="5126.4639999999999"/>
    <n v="915.44"/>
    <x v="0"/>
  </r>
  <r>
    <x v="0"/>
    <x v="2"/>
    <x v="2"/>
    <x v="3"/>
    <n v="644"/>
    <n v="5743.5"/>
    <n v="6432.72"/>
    <n v="1148.7"/>
    <x v="0"/>
  </r>
  <r>
    <x v="0"/>
    <x v="2"/>
    <x v="3"/>
    <x v="4"/>
    <n v="643"/>
    <n v="7000"/>
    <n v="7840"/>
    <n v="1400"/>
    <x v="0"/>
  </r>
  <r>
    <x v="0"/>
    <x v="2"/>
    <x v="2"/>
    <x v="5"/>
    <n v="455"/>
    <n v="4578.6000000000004"/>
    <n v="5128.0320000000002"/>
    <n v="915.72000000000014"/>
    <x v="0"/>
  </r>
  <r>
    <x v="0"/>
    <x v="2"/>
    <x v="3"/>
    <x v="6"/>
    <n v="345"/>
    <n v="7000"/>
    <n v="7840"/>
    <n v="1400"/>
    <x v="0"/>
  </r>
  <r>
    <x v="0"/>
    <x v="2"/>
    <x v="1"/>
    <x v="7"/>
    <n v="122"/>
    <n v="100"/>
    <n v="112"/>
    <n v="20"/>
    <x v="0"/>
  </r>
  <r>
    <x v="0"/>
    <x v="2"/>
    <x v="4"/>
    <x v="8"/>
    <n v="78"/>
    <n v="4577.2"/>
    <n v="5126.4639999999999"/>
    <n v="915.44"/>
    <x v="0"/>
  </r>
  <r>
    <x v="0"/>
    <x v="2"/>
    <x v="4"/>
    <x v="9"/>
    <n v="76"/>
    <n v="4576.8999999999996"/>
    <n v="5126.1279999999997"/>
    <n v="915.38"/>
    <x v="0"/>
  </r>
  <r>
    <x v="0"/>
    <x v="2"/>
    <x v="4"/>
    <x v="10"/>
    <n v="46"/>
    <n v="200"/>
    <n v="224"/>
    <n v="40"/>
    <x v="0"/>
  </r>
  <r>
    <x v="0"/>
    <x v="2"/>
    <x v="4"/>
    <x v="11"/>
    <n v="34"/>
    <n v="4576.8"/>
    <n v="5126.0160000000005"/>
    <n v="915.36000000000013"/>
    <x v="1"/>
  </r>
  <r>
    <x v="0"/>
    <x v="2"/>
    <x v="1"/>
    <x v="12"/>
    <n v="7"/>
    <n v="200"/>
    <n v="224"/>
    <n v="40"/>
    <x v="1"/>
  </r>
  <r>
    <x v="0"/>
    <x v="2"/>
    <x v="4"/>
    <x v="14"/>
    <n v="3"/>
    <n v="3333"/>
    <n v="5126.576"/>
    <n v="666.6"/>
    <x v="1"/>
  </r>
  <r>
    <x v="0"/>
    <x v="2"/>
    <x v="5"/>
    <x v="13"/>
    <n v="2"/>
    <n v="6600"/>
    <n v="7392"/>
    <n v="1320"/>
    <x v="1"/>
  </r>
  <r>
    <x v="0"/>
    <x v="3"/>
    <x v="0"/>
    <x v="0"/>
    <n v="3566"/>
    <n v="4577.3"/>
    <n v="5126.576"/>
    <n v="915.46"/>
    <x v="1"/>
  </r>
  <r>
    <x v="0"/>
    <x v="3"/>
    <x v="0"/>
    <x v="1"/>
    <n v="2498"/>
    <n v="8000"/>
    <n v="8960"/>
    <n v="1600"/>
    <x v="1"/>
  </r>
  <r>
    <x v="0"/>
    <x v="3"/>
    <x v="1"/>
    <x v="2"/>
    <n v="1245"/>
    <n v="4577.2"/>
    <n v="5126.4639999999999"/>
    <n v="915.44"/>
    <x v="1"/>
  </r>
  <r>
    <x v="0"/>
    <x v="3"/>
    <x v="2"/>
    <x v="3"/>
    <n v="644"/>
    <n v="5743.5"/>
    <n v="6432.72"/>
    <n v="1148.7"/>
    <x v="1"/>
  </r>
  <r>
    <x v="0"/>
    <x v="3"/>
    <x v="3"/>
    <x v="4"/>
    <n v="643"/>
    <n v="7000"/>
    <n v="7840"/>
    <n v="1400"/>
    <x v="1"/>
  </r>
  <r>
    <x v="0"/>
    <x v="3"/>
    <x v="2"/>
    <x v="5"/>
    <n v="455"/>
    <n v="4578.6000000000004"/>
    <n v="5128.0320000000002"/>
    <n v="915.72000000000014"/>
    <x v="1"/>
  </r>
  <r>
    <x v="0"/>
    <x v="3"/>
    <x v="3"/>
    <x v="6"/>
    <n v="345"/>
    <n v="7000"/>
    <n v="7840"/>
    <n v="1400"/>
    <x v="1"/>
  </r>
  <r>
    <x v="0"/>
    <x v="3"/>
    <x v="1"/>
    <x v="7"/>
    <n v="122"/>
    <n v="100"/>
    <n v="112"/>
    <n v="20"/>
    <x v="1"/>
  </r>
  <r>
    <x v="0"/>
    <x v="3"/>
    <x v="4"/>
    <x v="8"/>
    <n v="78"/>
    <n v="4577.2"/>
    <n v="5126.4639999999999"/>
    <n v="915.44"/>
    <x v="1"/>
  </r>
  <r>
    <x v="0"/>
    <x v="3"/>
    <x v="4"/>
    <x v="9"/>
    <n v="76"/>
    <n v="4576.8999999999996"/>
    <n v="5126.1279999999997"/>
    <n v="915.38"/>
    <x v="1"/>
  </r>
  <r>
    <x v="0"/>
    <x v="3"/>
    <x v="4"/>
    <x v="10"/>
    <n v="46"/>
    <n v="200"/>
    <n v="224"/>
    <n v="40"/>
    <x v="1"/>
  </r>
  <r>
    <x v="0"/>
    <x v="3"/>
    <x v="4"/>
    <x v="11"/>
    <n v="34"/>
    <n v="4576.8"/>
    <n v="5126.0160000000005"/>
    <n v="915.36000000000013"/>
    <x v="1"/>
  </r>
  <r>
    <x v="0"/>
    <x v="3"/>
    <x v="1"/>
    <x v="12"/>
    <n v="7"/>
    <n v="200"/>
    <n v="224"/>
    <n v="40"/>
    <x v="1"/>
  </r>
  <r>
    <x v="0"/>
    <x v="3"/>
    <x v="4"/>
    <x v="14"/>
    <n v="3"/>
    <n v="4577.3"/>
    <n v="5126.576"/>
    <n v="915.46"/>
    <x v="1"/>
  </r>
  <r>
    <x v="0"/>
    <x v="3"/>
    <x v="5"/>
    <x v="13"/>
    <n v="2"/>
    <n v="6600"/>
    <n v="7392"/>
    <n v="1320"/>
    <x v="1"/>
  </r>
  <r>
    <x v="0"/>
    <x v="4"/>
    <x v="0"/>
    <x v="0"/>
    <n v="3566"/>
    <n v="4577.3"/>
    <n v="5126.576"/>
    <n v="915.46"/>
    <x v="1"/>
  </r>
  <r>
    <x v="0"/>
    <x v="4"/>
    <x v="0"/>
    <x v="1"/>
    <n v="2498"/>
    <n v="8000"/>
    <n v="8960"/>
    <n v="1600"/>
    <x v="1"/>
  </r>
  <r>
    <x v="0"/>
    <x v="4"/>
    <x v="1"/>
    <x v="2"/>
    <n v="1245"/>
    <n v="4577.2"/>
    <n v="5126.4639999999999"/>
    <n v="915.44"/>
    <x v="1"/>
  </r>
  <r>
    <x v="0"/>
    <x v="4"/>
    <x v="2"/>
    <x v="3"/>
    <n v="644"/>
    <n v="5743.5"/>
    <n v="6432.72"/>
    <n v="1148.7"/>
    <x v="1"/>
  </r>
  <r>
    <x v="0"/>
    <x v="4"/>
    <x v="3"/>
    <x v="4"/>
    <n v="643"/>
    <n v="7000"/>
    <n v="7840"/>
    <n v="1400"/>
    <x v="0"/>
  </r>
  <r>
    <x v="0"/>
    <x v="4"/>
    <x v="2"/>
    <x v="5"/>
    <n v="455"/>
    <n v="4578.6000000000004"/>
    <n v="5128.0320000000002"/>
    <n v="915.72000000000014"/>
    <x v="0"/>
  </r>
  <r>
    <x v="0"/>
    <x v="4"/>
    <x v="3"/>
    <x v="6"/>
    <n v="345"/>
    <n v="7000"/>
    <n v="7840"/>
    <n v="1400"/>
    <x v="0"/>
  </r>
  <r>
    <x v="0"/>
    <x v="4"/>
    <x v="1"/>
    <x v="7"/>
    <n v="122"/>
    <n v="100"/>
    <n v="112"/>
    <n v="20"/>
    <x v="0"/>
  </r>
  <r>
    <x v="0"/>
    <x v="4"/>
    <x v="4"/>
    <x v="8"/>
    <n v="78"/>
    <n v="4577.2"/>
    <n v="5126.4639999999999"/>
    <n v="915.44"/>
    <x v="0"/>
  </r>
  <r>
    <x v="0"/>
    <x v="4"/>
    <x v="4"/>
    <x v="9"/>
    <n v="76"/>
    <n v="4576.8999999999996"/>
    <n v="5126.1279999999997"/>
    <n v="915.38"/>
    <x v="0"/>
  </r>
  <r>
    <x v="0"/>
    <x v="4"/>
    <x v="4"/>
    <x v="10"/>
    <n v="46"/>
    <n v="200"/>
    <n v="224"/>
    <n v="40"/>
    <x v="0"/>
  </r>
  <r>
    <x v="0"/>
    <x v="4"/>
    <x v="4"/>
    <x v="11"/>
    <n v="34"/>
    <n v="4576.8"/>
    <n v="5126.0160000000005"/>
    <n v="915.36000000000013"/>
    <x v="0"/>
  </r>
  <r>
    <x v="0"/>
    <x v="4"/>
    <x v="1"/>
    <x v="12"/>
    <n v="7"/>
    <n v="200"/>
    <n v="224"/>
    <n v="40"/>
    <x v="0"/>
  </r>
  <r>
    <x v="0"/>
    <x v="4"/>
    <x v="4"/>
    <x v="14"/>
    <n v="3"/>
    <n v="4577.3"/>
    <n v="5126.576"/>
    <n v="915.46"/>
    <x v="0"/>
  </r>
  <r>
    <x v="0"/>
    <x v="4"/>
    <x v="5"/>
    <x v="13"/>
    <n v="2"/>
    <n v="6600"/>
    <n v="7392"/>
    <n v="1320"/>
    <x v="0"/>
  </r>
  <r>
    <x v="0"/>
    <x v="5"/>
    <x v="0"/>
    <x v="0"/>
    <n v="3566"/>
    <n v="4577.3"/>
    <n v="5126.576"/>
    <n v="915.46"/>
    <x v="0"/>
  </r>
  <r>
    <x v="0"/>
    <x v="5"/>
    <x v="0"/>
    <x v="1"/>
    <n v="2498"/>
    <n v="8000"/>
    <n v="8960"/>
    <n v="1600"/>
    <x v="0"/>
  </r>
  <r>
    <x v="0"/>
    <x v="5"/>
    <x v="1"/>
    <x v="2"/>
    <n v="1245"/>
    <n v="4577.2"/>
    <n v="5126.4639999999999"/>
    <n v="915.44"/>
    <x v="0"/>
  </r>
  <r>
    <x v="0"/>
    <x v="5"/>
    <x v="2"/>
    <x v="3"/>
    <n v="644"/>
    <n v="5743.5"/>
    <n v="6432.72"/>
    <n v="1148.7"/>
    <x v="0"/>
  </r>
  <r>
    <x v="0"/>
    <x v="5"/>
    <x v="3"/>
    <x v="4"/>
    <n v="643"/>
    <n v="7000"/>
    <n v="7840"/>
    <n v="1400"/>
    <x v="0"/>
  </r>
  <r>
    <x v="0"/>
    <x v="5"/>
    <x v="2"/>
    <x v="5"/>
    <n v="455"/>
    <n v="4578.6000000000004"/>
    <n v="5128.0320000000002"/>
    <n v="915.72000000000014"/>
    <x v="0"/>
  </r>
  <r>
    <x v="0"/>
    <x v="5"/>
    <x v="3"/>
    <x v="6"/>
    <n v="345"/>
    <n v="7000"/>
    <n v="7840"/>
    <n v="1400"/>
    <x v="0"/>
  </r>
  <r>
    <x v="0"/>
    <x v="5"/>
    <x v="1"/>
    <x v="7"/>
    <n v="122"/>
    <n v="100"/>
    <n v="112"/>
    <n v="20"/>
    <x v="0"/>
  </r>
  <r>
    <x v="0"/>
    <x v="5"/>
    <x v="4"/>
    <x v="8"/>
    <n v="78"/>
    <n v="4577.2"/>
    <n v="5126.4639999999999"/>
    <n v="915.44"/>
    <x v="0"/>
  </r>
  <r>
    <x v="0"/>
    <x v="5"/>
    <x v="4"/>
    <x v="9"/>
    <n v="76"/>
    <n v="4576.8999999999996"/>
    <n v="5126.1279999999997"/>
    <n v="915.38"/>
    <x v="0"/>
  </r>
  <r>
    <x v="0"/>
    <x v="5"/>
    <x v="4"/>
    <x v="10"/>
    <n v="46"/>
    <n v="200"/>
    <n v="224"/>
    <n v="40"/>
    <x v="0"/>
  </r>
  <r>
    <x v="0"/>
    <x v="5"/>
    <x v="4"/>
    <x v="11"/>
    <n v="34"/>
    <n v="4576.8"/>
    <n v="5126.0160000000005"/>
    <n v="915.36000000000013"/>
    <x v="0"/>
  </r>
  <r>
    <x v="0"/>
    <x v="5"/>
    <x v="1"/>
    <x v="12"/>
    <n v="7"/>
    <n v="200"/>
    <n v="224"/>
    <n v="40"/>
    <x v="0"/>
  </r>
  <r>
    <x v="0"/>
    <x v="5"/>
    <x v="5"/>
    <x v="13"/>
    <n v="3"/>
    <n v="6600"/>
    <n v="7392"/>
    <n v="1320"/>
    <x v="0"/>
  </r>
  <r>
    <x v="0"/>
    <x v="5"/>
    <x v="4"/>
    <x v="14"/>
    <n v="3"/>
    <n v="4577.3"/>
    <n v="5126.576"/>
    <n v="915.46"/>
    <x v="0"/>
  </r>
  <r>
    <x v="0"/>
    <x v="6"/>
    <x v="0"/>
    <x v="0"/>
    <n v="3566"/>
    <n v="4577.3"/>
    <n v="5126.576"/>
    <n v="915.46"/>
    <x v="0"/>
  </r>
  <r>
    <x v="0"/>
    <x v="6"/>
    <x v="0"/>
    <x v="1"/>
    <n v="2498"/>
    <n v="8000"/>
    <n v="8960"/>
    <n v="1600"/>
    <x v="0"/>
  </r>
  <r>
    <x v="0"/>
    <x v="6"/>
    <x v="1"/>
    <x v="2"/>
    <n v="1245"/>
    <n v="4577.2"/>
    <n v="5126.4639999999999"/>
    <n v="915.44"/>
    <x v="0"/>
  </r>
  <r>
    <x v="0"/>
    <x v="6"/>
    <x v="2"/>
    <x v="3"/>
    <n v="644"/>
    <n v="5743.5"/>
    <n v="6432.72"/>
    <n v="1148.7"/>
    <x v="0"/>
  </r>
  <r>
    <x v="0"/>
    <x v="6"/>
    <x v="3"/>
    <x v="4"/>
    <n v="643"/>
    <n v="7000"/>
    <n v="7840"/>
    <n v="1400"/>
    <x v="0"/>
  </r>
  <r>
    <x v="0"/>
    <x v="6"/>
    <x v="2"/>
    <x v="5"/>
    <n v="455"/>
    <n v="4578.6000000000004"/>
    <n v="5128.0320000000002"/>
    <n v="915.72000000000014"/>
    <x v="0"/>
  </r>
  <r>
    <x v="0"/>
    <x v="6"/>
    <x v="3"/>
    <x v="6"/>
    <n v="345"/>
    <n v="7000"/>
    <n v="7840"/>
    <n v="1400"/>
    <x v="0"/>
  </r>
  <r>
    <x v="0"/>
    <x v="6"/>
    <x v="1"/>
    <x v="7"/>
    <n v="122"/>
    <n v="100"/>
    <n v="112"/>
    <n v="20"/>
    <x v="0"/>
  </r>
  <r>
    <x v="0"/>
    <x v="6"/>
    <x v="4"/>
    <x v="8"/>
    <n v="78"/>
    <n v="4577.2"/>
    <n v="5126.4639999999999"/>
    <n v="915.44"/>
    <x v="0"/>
  </r>
  <r>
    <x v="0"/>
    <x v="6"/>
    <x v="4"/>
    <x v="9"/>
    <n v="76"/>
    <n v="4576.8999999999996"/>
    <n v="5126.1279999999997"/>
    <n v="915.38"/>
    <x v="0"/>
  </r>
  <r>
    <x v="0"/>
    <x v="6"/>
    <x v="4"/>
    <x v="10"/>
    <n v="46"/>
    <n v="200"/>
    <n v="224"/>
    <n v="40"/>
    <x v="0"/>
  </r>
  <r>
    <x v="0"/>
    <x v="6"/>
    <x v="4"/>
    <x v="11"/>
    <n v="34"/>
    <n v="4576.8"/>
    <n v="5126.0160000000005"/>
    <n v="915.36000000000013"/>
    <x v="0"/>
  </r>
  <r>
    <x v="0"/>
    <x v="6"/>
    <x v="1"/>
    <x v="12"/>
    <n v="7"/>
    <n v="200"/>
    <n v="224"/>
    <n v="40"/>
    <x v="0"/>
  </r>
  <r>
    <x v="0"/>
    <x v="6"/>
    <x v="4"/>
    <x v="14"/>
    <n v="3"/>
    <n v="4577.3"/>
    <n v="5126.576"/>
    <n v="915.46"/>
    <x v="0"/>
  </r>
  <r>
    <x v="0"/>
    <x v="6"/>
    <x v="5"/>
    <x v="13"/>
    <n v="2"/>
    <n v="6600"/>
    <n v="7392"/>
    <n v="1320"/>
    <x v="0"/>
  </r>
  <r>
    <x v="0"/>
    <x v="7"/>
    <x v="0"/>
    <x v="0"/>
    <n v="3566"/>
    <n v="4577.3"/>
    <n v="5126.576"/>
    <n v="915.46"/>
    <x v="0"/>
  </r>
  <r>
    <x v="0"/>
    <x v="7"/>
    <x v="0"/>
    <x v="1"/>
    <n v="2498"/>
    <n v="8000"/>
    <n v="8960"/>
    <n v="1600"/>
    <x v="1"/>
  </r>
  <r>
    <x v="0"/>
    <x v="7"/>
    <x v="1"/>
    <x v="2"/>
    <n v="1245"/>
    <n v="4577.2"/>
    <n v="5126.4639999999999"/>
    <n v="915.44"/>
    <x v="1"/>
  </r>
  <r>
    <x v="0"/>
    <x v="7"/>
    <x v="2"/>
    <x v="3"/>
    <n v="644"/>
    <n v="5743.5"/>
    <n v="6432.72"/>
    <n v="1148.7"/>
    <x v="1"/>
  </r>
  <r>
    <x v="0"/>
    <x v="7"/>
    <x v="3"/>
    <x v="4"/>
    <n v="643"/>
    <n v="7000"/>
    <n v="7840"/>
    <n v="1400"/>
    <x v="1"/>
  </r>
  <r>
    <x v="0"/>
    <x v="7"/>
    <x v="2"/>
    <x v="5"/>
    <n v="455"/>
    <n v="4578.6000000000004"/>
    <n v="5128.0320000000002"/>
    <n v="915.72000000000014"/>
    <x v="1"/>
  </r>
  <r>
    <x v="0"/>
    <x v="7"/>
    <x v="3"/>
    <x v="6"/>
    <n v="345"/>
    <n v="7000"/>
    <n v="7840"/>
    <n v="1400"/>
    <x v="1"/>
  </r>
  <r>
    <x v="0"/>
    <x v="7"/>
    <x v="1"/>
    <x v="7"/>
    <n v="122"/>
    <n v="100"/>
    <n v="112"/>
    <n v="20"/>
    <x v="1"/>
  </r>
  <r>
    <x v="0"/>
    <x v="7"/>
    <x v="4"/>
    <x v="8"/>
    <n v="78"/>
    <n v="4577.2"/>
    <n v="5126.4639999999999"/>
    <n v="915.44"/>
    <x v="1"/>
  </r>
  <r>
    <x v="0"/>
    <x v="7"/>
    <x v="4"/>
    <x v="9"/>
    <n v="76"/>
    <n v="4576.8999999999996"/>
    <n v="5126.1279999999997"/>
    <n v="915.38"/>
    <x v="1"/>
  </r>
  <r>
    <x v="0"/>
    <x v="7"/>
    <x v="4"/>
    <x v="10"/>
    <n v="46"/>
    <n v="200"/>
    <n v="224"/>
    <n v="40"/>
    <x v="1"/>
  </r>
  <r>
    <x v="0"/>
    <x v="7"/>
    <x v="4"/>
    <x v="11"/>
    <n v="34"/>
    <n v="4576.8"/>
    <n v="5126.0160000000005"/>
    <n v="915.36000000000013"/>
    <x v="1"/>
  </r>
  <r>
    <x v="0"/>
    <x v="7"/>
    <x v="1"/>
    <x v="12"/>
    <n v="7"/>
    <n v="200"/>
    <n v="224"/>
    <n v="40"/>
    <x v="1"/>
  </r>
  <r>
    <x v="0"/>
    <x v="7"/>
    <x v="4"/>
    <x v="14"/>
    <n v="3"/>
    <n v="4577.3"/>
    <n v="5126.576"/>
    <n v="915.46"/>
    <x v="1"/>
  </r>
  <r>
    <x v="0"/>
    <x v="7"/>
    <x v="5"/>
    <x v="13"/>
    <n v="2"/>
    <n v="6600"/>
    <n v="7392"/>
    <n v="1320"/>
    <x v="1"/>
  </r>
  <r>
    <x v="0"/>
    <x v="8"/>
    <x v="0"/>
    <x v="0"/>
    <n v="3566"/>
    <n v="4577.3"/>
    <n v="5126.576"/>
    <n v="915.46"/>
    <x v="1"/>
  </r>
  <r>
    <x v="0"/>
    <x v="8"/>
    <x v="0"/>
    <x v="1"/>
    <n v="2498"/>
    <n v="8000"/>
    <n v="8960"/>
    <n v="1600"/>
    <x v="1"/>
  </r>
  <r>
    <x v="0"/>
    <x v="8"/>
    <x v="1"/>
    <x v="2"/>
    <n v="1245"/>
    <n v="4577.2"/>
    <n v="5126.4639999999999"/>
    <n v="915.44"/>
    <x v="1"/>
  </r>
  <r>
    <x v="0"/>
    <x v="8"/>
    <x v="2"/>
    <x v="3"/>
    <n v="644"/>
    <n v="5743.5"/>
    <n v="6432.72"/>
    <n v="1148.7"/>
    <x v="1"/>
  </r>
  <r>
    <x v="0"/>
    <x v="8"/>
    <x v="3"/>
    <x v="4"/>
    <n v="643"/>
    <n v="7000"/>
    <n v="7840"/>
    <n v="1400"/>
    <x v="1"/>
  </r>
  <r>
    <x v="0"/>
    <x v="8"/>
    <x v="2"/>
    <x v="5"/>
    <n v="455"/>
    <n v="4578.6000000000004"/>
    <n v="5128.0320000000002"/>
    <n v="915.72000000000014"/>
    <x v="1"/>
  </r>
  <r>
    <x v="0"/>
    <x v="8"/>
    <x v="3"/>
    <x v="6"/>
    <n v="345"/>
    <n v="7000"/>
    <n v="7840"/>
    <n v="1400"/>
    <x v="1"/>
  </r>
  <r>
    <x v="0"/>
    <x v="8"/>
    <x v="1"/>
    <x v="7"/>
    <n v="122"/>
    <n v="100"/>
    <n v="112"/>
    <n v="20"/>
    <x v="1"/>
  </r>
  <r>
    <x v="0"/>
    <x v="8"/>
    <x v="4"/>
    <x v="8"/>
    <n v="78"/>
    <n v="4577.2"/>
    <n v="5126.4639999999999"/>
    <n v="915.44"/>
    <x v="1"/>
  </r>
  <r>
    <x v="0"/>
    <x v="8"/>
    <x v="4"/>
    <x v="9"/>
    <n v="76"/>
    <n v="4576.8999999999996"/>
    <n v="5126.1279999999997"/>
    <n v="915.38"/>
    <x v="1"/>
  </r>
  <r>
    <x v="0"/>
    <x v="8"/>
    <x v="4"/>
    <x v="10"/>
    <n v="46"/>
    <n v="200"/>
    <n v="224"/>
    <n v="40"/>
    <x v="1"/>
  </r>
  <r>
    <x v="0"/>
    <x v="8"/>
    <x v="4"/>
    <x v="11"/>
    <n v="34"/>
    <n v="4576.8"/>
    <n v="5126.0160000000005"/>
    <n v="915.36000000000013"/>
    <x v="0"/>
  </r>
  <r>
    <x v="0"/>
    <x v="8"/>
    <x v="1"/>
    <x v="12"/>
    <n v="7"/>
    <n v="200"/>
    <n v="224"/>
    <n v="40"/>
    <x v="0"/>
  </r>
  <r>
    <x v="0"/>
    <x v="8"/>
    <x v="4"/>
    <x v="14"/>
    <n v="3"/>
    <n v="4577.3"/>
    <n v="5126.576"/>
    <n v="915.46"/>
    <x v="0"/>
  </r>
  <r>
    <x v="0"/>
    <x v="8"/>
    <x v="5"/>
    <x v="13"/>
    <n v="2"/>
    <n v="6600"/>
    <n v="7392"/>
    <n v="1320"/>
    <x v="0"/>
  </r>
  <r>
    <x v="0"/>
    <x v="9"/>
    <x v="0"/>
    <x v="0"/>
    <n v="3566"/>
    <n v="4577.3"/>
    <n v="5126.576"/>
    <n v="915.46"/>
    <x v="0"/>
  </r>
  <r>
    <x v="0"/>
    <x v="9"/>
    <x v="0"/>
    <x v="1"/>
    <n v="2498"/>
    <n v="8000"/>
    <n v="8960"/>
    <n v="1600"/>
    <x v="0"/>
  </r>
  <r>
    <x v="0"/>
    <x v="9"/>
    <x v="1"/>
    <x v="2"/>
    <n v="1245"/>
    <n v="4577.2"/>
    <n v="5126.4639999999999"/>
    <n v="915.44"/>
    <x v="0"/>
  </r>
  <r>
    <x v="0"/>
    <x v="9"/>
    <x v="2"/>
    <x v="3"/>
    <n v="644"/>
    <n v="5743.5"/>
    <n v="6432.72"/>
    <n v="1148.7"/>
    <x v="0"/>
  </r>
  <r>
    <x v="0"/>
    <x v="9"/>
    <x v="3"/>
    <x v="4"/>
    <n v="643"/>
    <n v="7000"/>
    <n v="7840"/>
    <n v="1400"/>
    <x v="0"/>
  </r>
  <r>
    <x v="0"/>
    <x v="9"/>
    <x v="2"/>
    <x v="5"/>
    <n v="455"/>
    <n v="4578.6000000000004"/>
    <n v="5128.0320000000002"/>
    <n v="915.72000000000014"/>
    <x v="0"/>
  </r>
  <r>
    <x v="0"/>
    <x v="9"/>
    <x v="3"/>
    <x v="6"/>
    <n v="345"/>
    <n v="7000"/>
    <n v="7840"/>
    <n v="1400"/>
    <x v="0"/>
  </r>
  <r>
    <x v="0"/>
    <x v="9"/>
    <x v="1"/>
    <x v="7"/>
    <n v="122"/>
    <n v="100"/>
    <n v="112"/>
    <n v="20"/>
    <x v="0"/>
  </r>
  <r>
    <x v="0"/>
    <x v="9"/>
    <x v="4"/>
    <x v="8"/>
    <n v="78"/>
    <n v="4577.2"/>
    <n v="5126.4639999999999"/>
    <n v="915.44"/>
    <x v="0"/>
  </r>
  <r>
    <x v="0"/>
    <x v="9"/>
    <x v="4"/>
    <x v="9"/>
    <n v="76"/>
    <n v="4576.8999999999996"/>
    <n v="5126.1279999999997"/>
    <n v="915.38"/>
    <x v="0"/>
  </r>
  <r>
    <x v="0"/>
    <x v="9"/>
    <x v="4"/>
    <x v="10"/>
    <n v="46"/>
    <n v="200"/>
    <n v="224"/>
    <n v="40"/>
    <x v="0"/>
  </r>
  <r>
    <x v="0"/>
    <x v="9"/>
    <x v="4"/>
    <x v="11"/>
    <n v="34"/>
    <n v="4576.8"/>
    <n v="5126.0160000000005"/>
    <n v="915.36000000000013"/>
    <x v="0"/>
  </r>
  <r>
    <x v="0"/>
    <x v="9"/>
    <x v="1"/>
    <x v="12"/>
    <n v="7"/>
    <n v="200"/>
    <n v="224"/>
    <n v="40"/>
    <x v="0"/>
  </r>
  <r>
    <x v="0"/>
    <x v="9"/>
    <x v="4"/>
    <x v="14"/>
    <n v="3"/>
    <n v="4577.3"/>
    <n v="5126.576"/>
    <n v="915.46"/>
    <x v="1"/>
  </r>
  <r>
    <x v="0"/>
    <x v="9"/>
    <x v="5"/>
    <x v="13"/>
    <n v="2"/>
    <n v="6600"/>
    <n v="7392"/>
    <n v="1320"/>
    <x v="1"/>
  </r>
  <r>
    <x v="0"/>
    <x v="10"/>
    <x v="0"/>
    <x v="0"/>
    <n v="3566"/>
    <n v="4577.3"/>
    <n v="5126.576"/>
    <n v="915.46"/>
    <x v="1"/>
  </r>
  <r>
    <x v="0"/>
    <x v="10"/>
    <x v="0"/>
    <x v="1"/>
    <n v="2498"/>
    <n v="8000"/>
    <n v="8960"/>
    <n v="1600"/>
    <x v="1"/>
  </r>
  <r>
    <x v="0"/>
    <x v="10"/>
    <x v="1"/>
    <x v="2"/>
    <n v="1245"/>
    <n v="4577.2"/>
    <n v="5126.4639999999999"/>
    <n v="915.44"/>
    <x v="1"/>
  </r>
  <r>
    <x v="0"/>
    <x v="10"/>
    <x v="2"/>
    <x v="3"/>
    <n v="644"/>
    <n v="5743.5"/>
    <n v="6432.72"/>
    <n v="1148.7"/>
    <x v="1"/>
  </r>
  <r>
    <x v="0"/>
    <x v="10"/>
    <x v="3"/>
    <x v="4"/>
    <n v="643"/>
    <n v="7000"/>
    <n v="7840"/>
    <n v="1400"/>
    <x v="1"/>
  </r>
  <r>
    <x v="0"/>
    <x v="10"/>
    <x v="2"/>
    <x v="5"/>
    <n v="455"/>
    <n v="4578.6000000000004"/>
    <n v="5128.0320000000002"/>
    <n v="915.72000000000014"/>
    <x v="1"/>
  </r>
  <r>
    <x v="0"/>
    <x v="10"/>
    <x v="3"/>
    <x v="6"/>
    <n v="345"/>
    <n v="7000"/>
    <n v="7840"/>
    <n v="1400"/>
    <x v="1"/>
  </r>
  <r>
    <x v="0"/>
    <x v="10"/>
    <x v="1"/>
    <x v="7"/>
    <n v="122"/>
    <n v="100"/>
    <n v="112"/>
    <n v="20"/>
    <x v="1"/>
  </r>
  <r>
    <x v="0"/>
    <x v="10"/>
    <x v="4"/>
    <x v="8"/>
    <n v="78"/>
    <n v="4577.2"/>
    <n v="5126.4639999999999"/>
    <n v="915.44"/>
    <x v="1"/>
  </r>
  <r>
    <x v="0"/>
    <x v="10"/>
    <x v="4"/>
    <x v="9"/>
    <n v="76"/>
    <n v="4576.8999999999996"/>
    <n v="5126.1279999999997"/>
    <n v="915.38"/>
    <x v="1"/>
  </r>
  <r>
    <x v="0"/>
    <x v="10"/>
    <x v="4"/>
    <x v="10"/>
    <n v="46"/>
    <n v="200"/>
    <n v="224"/>
    <n v="40"/>
    <x v="1"/>
  </r>
  <r>
    <x v="0"/>
    <x v="10"/>
    <x v="4"/>
    <x v="11"/>
    <n v="34"/>
    <n v="4576.8"/>
    <n v="5126.0160000000005"/>
    <n v="915.36000000000013"/>
    <x v="1"/>
  </r>
  <r>
    <x v="0"/>
    <x v="10"/>
    <x v="1"/>
    <x v="12"/>
    <n v="7"/>
    <n v="200"/>
    <n v="224"/>
    <n v="40"/>
    <x v="1"/>
  </r>
  <r>
    <x v="0"/>
    <x v="10"/>
    <x v="4"/>
    <x v="14"/>
    <n v="3"/>
    <n v="4577.3"/>
    <n v="5126.576"/>
    <n v="915.46"/>
    <x v="1"/>
  </r>
  <r>
    <x v="0"/>
    <x v="10"/>
    <x v="5"/>
    <x v="13"/>
    <n v="2"/>
    <n v="6600"/>
    <n v="7392"/>
    <n v="1320"/>
    <x v="0"/>
  </r>
  <r>
    <x v="0"/>
    <x v="11"/>
    <x v="0"/>
    <x v="0"/>
    <n v="3566"/>
    <n v="4577.3"/>
    <n v="5126.576"/>
    <n v="915.46"/>
    <x v="0"/>
  </r>
  <r>
    <x v="0"/>
    <x v="11"/>
    <x v="0"/>
    <x v="1"/>
    <n v="2498"/>
    <n v="8000"/>
    <n v="8960"/>
    <n v="1600"/>
    <x v="0"/>
  </r>
  <r>
    <x v="0"/>
    <x v="11"/>
    <x v="1"/>
    <x v="2"/>
    <n v="1245"/>
    <n v="4577.2"/>
    <n v="5126.4639999999999"/>
    <n v="915.44"/>
    <x v="0"/>
  </r>
  <r>
    <x v="0"/>
    <x v="11"/>
    <x v="2"/>
    <x v="3"/>
    <n v="644"/>
    <n v="5743.5"/>
    <n v="6432.72"/>
    <n v="1148.7"/>
    <x v="0"/>
  </r>
  <r>
    <x v="0"/>
    <x v="11"/>
    <x v="3"/>
    <x v="4"/>
    <n v="643"/>
    <n v="7000"/>
    <n v="7840"/>
    <n v="1400"/>
    <x v="1"/>
  </r>
  <r>
    <x v="0"/>
    <x v="11"/>
    <x v="2"/>
    <x v="5"/>
    <n v="455"/>
    <n v="4578.6000000000004"/>
    <n v="5128.0320000000002"/>
    <n v="915.72000000000014"/>
    <x v="1"/>
  </r>
  <r>
    <x v="0"/>
    <x v="11"/>
    <x v="3"/>
    <x v="6"/>
    <n v="345"/>
    <n v="7000"/>
    <n v="7840"/>
    <n v="1400"/>
    <x v="1"/>
  </r>
  <r>
    <x v="0"/>
    <x v="11"/>
    <x v="1"/>
    <x v="7"/>
    <n v="122"/>
    <n v="100"/>
    <n v="112"/>
    <n v="20"/>
    <x v="1"/>
  </r>
  <r>
    <x v="0"/>
    <x v="11"/>
    <x v="4"/>
    <x v="8"/>
    <n v="78"/>
    <n v="4577.2"/>
    <n v="5126.4639999999999"/>
    <n v="915.44"/>
    <x v="1"/>
  </r>
  <r>
    <x v="0"/>
    <x v="11"/>
    <x v="4"/>
    <x v="9"/>
    <n v="76"/>
    <n v="4576.8999999999996"/>
    <n v="5126.1279999999997"/>
    <n v="915.38"/>
    <x v="1"/>
  </r>
  <r>
    <x v="0"/>
    <x v="11"/>
    <x v="4"/>
    <x v="10"/>
    <n v="46"/>
    <n v="200"/>
    <n v="224"/>
    <n v="40"/>
    <x v="1"/>
  </r>
  <r>
    <x v="0"/>
    <x v="11"/>
    <x v="4"/>
    <x v="11"/>
    <n v="34"/>
    <n v="4576.8"/>
    <n v="5126.0160000000005"/>
    <n v="915.36000000000013"/>
    <x v="1"/>
  </r>
  <r>
    <x v="0"/>
    <x v="11"/>
    <x v="1"/>
    <x v="12"/>
    <n v="7"/>
    <n v="200"/>
    <n v="224"/>
    <n v="40"/>
    <x v="1"/>
  </r>
  <r>
    <x v="0"/>
    <x v="11"/>
    <x v="4"/>
    <x v="14"/>
    <n v="3"/>
    <n v="4577.3"/>
    <n v="5126.576"/>
    <n v="915.46"/>
    <x v="0"/>
  </r>
  <r>
    <x v="0"/>
    <x v="11"/>
    <x v="5"/>
    <x v="13"/>
    <n v="2"/>
    <n v="6600"/>
    <n v="7392"/>
    <n v="1320"/>
    <x v="1"/>
  </r>
  <r>
    <x v="1"/>
    <x v="0"/>
    <x v="0"/>
    <x v="0"/>
    <n v="6591.1679999999997"/>
    <n v="4577.3"/>
    <n v="5126.576"/>
    <n v="915.46"/>
    <x v="0"/>
  </r>
  <r>
    <x v="1"/>
    <x v="0"/>
    <x v="0"/>
    <x v="1"/>
    <n v="8270.64"/>
    <n v="8800"/>
    <n v="8960"/>
    <n v="1760"/>
    <x v="0"/>
  </r>
  <r>
    <x v="1"/>
    <x v="0"/>
    <x v="1"/>
    <x v="2"/>
    <n v="8470"/>
    <n v="5034.92"/>
    <n v="5126.4639999999999"/>
    <n v="1006.984"/>
    <x v="0"/>
  </r>
  <r>
    <x v="1"/>
    <x v="0"/>
    <x v="2"/>
    <x v="3"/>
    <n v="6055.1985000000004"/>
    <n v="6317.85"/>
    <n v="6432.72"/>
    <n v="1263.5700000000002"/>
    <x v="0"/>
  </r>
  <r>
    <x v="1"/>
    <x v="0"/>
    <x v="3"/>
    <x v="4"/>
    <n v="10368.4"/>
    <n v="7700"/>
    <n v="7840"/>
    <n v="1540"/>
    <x v="0"/>
  </r>
  <r>
    <x v="1"/>
    <x v="0"/>
    <x v="2"/>
    <x v="5"/>
    <n v="3101.2624999999998"/>
    <n v="5036.46"/>
    <n v="5128.0320000000002"/>
    <n v="1007.292"/>
    <x v="0"/>
  </r>
  <r>
    <x v="1"/>
    <x v="0"/>
    <x v="3"/>
    <x v="6"/>
    <n v="6591.1679999999997"/>
    <n v="7700"/>
    <n v="7840"/>
    <n v="1540"/>
    <x v="0"/>
  </r>
  <r>
    <x v="1"/>
    <x v="0"/>
    <x v="1"/>
    <x v="7"/>
    <n v="6590.7359999999999"/>
    <n v="110"/>
    <n v="112"/>
    <n v="22"/>
    <x v="0"/>
  </r>
  <r>
    <x v="1"/>
    <x v="0"/>
    <x v="4"/>
    <x v="8"/>
    <n v="288"/>
    <n v="5034.92"/>
    <n v="5126.4639999999999"/>
    <n v="1006.984"/>
    <x v="0"/>
  </r>
  <r>
    <x v="1"/>
    <x v="0"/>
    <x v="4"/>
    <x v="9"/>
    <n v="6590.5919999999996"/>
    <n v="4576.8999999999996"/>
    <n v="5126.1279999999997"/>
    <n v="915.38"/>
    <x v="0"/>
  </r>
  <r>
    <x v="1"/>
    <x v="0"/>
    <x v="4"/>
    <x v="10"/>
    <n v="4032.9300000000003"/>
    <n v="200"/>
    <n v="224"/>
    <n v="40"/>
    <x v="0"/>
  </r>
  <r>
    <x v="1"/>
    <x v="0"/>
    <x v="4"/>
    <x v="11"/>
    <n v="7986"/>
    <n v="4576.8"/>
    <n v="5126.0160000000005"/>
    <n v="915.36000000000013"/>
    <x v="0"/>
  </r>
  <r>
    <x v="1"/>
    <x v="0"/>
    <x v="1"/>
    <x v="12"/>
    <n v="5538.5330000000004"/>
    <n v="200"/>
    <n v="224"/>
    <n v="40"/>
    <x v="0"/>
  </r>
  <r>
    <x v="1"/>
    <x v="0"/>
    <x v="5"/>
    <x v="13"/>
    <n v="3"/>
    <n v="6600"/>
    <n v="7392"/>
    <n v="1320"/>
    <x v="0"/>
  </r>
  <r>
    <x v="1"/>
    <x v="0"/>
    <x v="4"/>
    <x v="14"/>
    <n v="3"/>
    <n v="4577.3"/>
    <n v="5126.576"/>
    <n v="915.46"/>
    <x v="0"/>
  </r>
  <r>
    <x v="1"/>
    <x v="1"/>
    <x v="0"/>
    <x v="0"/>
    <n v="3566"/>
    <n v="4577.3"/>
    <n v="5126.576"/>
    <n v="915.46"/>
    <x v="0"/>
  </r>
  <r>
    <x v="1"/>
    <x v="1"/>
    <x v="0"/>
    <x v="1"/>
    <n v="2498"/>
    <n v="8000"/>
    <n v="8960"/>
    <n v="1600"/>
    <x v="0"/>
  </r>
  <r>
    <x v="1"/>
    <x v="1"/>
    <x v="1"/>
    <x v="2"/>
    <n v="1245"/>
    <n v="4577.2"/>
    <n v="5126.4639999999999"/>
    <n v="915.44"/>
    <x v="0"/>
  </r>
  <r>
    <x v="1"/>
    <x v="1"/>
    <x v="2"/>
    <x v="3"/>
    <n v="644"/>
    <n v="5743.5"/>
    <n v="6432.72"/>
    <n v="1148.7"/>
    <x v="0"/>
  </r>
  <r>
    <x v="1"/>
    <x v="1"/>
    <x v="3"/>
    <x v="4"/>
    <n v="643"/>
    <n v="7000"/>
    <n v="7840"/>
    <n v="1400"/>
    <x v="0"/>
  </r>
  <r>
    <x v="1"/>
    <x v="1"/>
    <x v="2"/>
    <x v="5"/>
    <n v="455"/>
    <n v="4578.6000000000004"/>
    <n v="5128.0320000000002"/>
    <n v="915.72000000000014"/>
    <x v="0"/>
  </r>
  <r>
    <x v="1"/>
    <x v="1"/>
    <x v="3"/>
    <x v="6"/>
    <n v="345"/>
    <n v="7000"/>
    <n v="7840"/>
    <n v="1400"/>
    <x v="0"/>
  </r>
  <r>
    <x v="1"/>
    <x v="1"/>
    <x v="1"/>
    <x v="7"/>
    <n v="122"/>
    <n v="100"/>
    <n v="112"/>
    <n v="20"/>
    <x v="0"/>
  </r>
  <r>
    <x v="1"/>
    <x v="1"/>
    <x v="4"/>
    <x v="8"/>
    <n v="78"/>
    <n v="4577.2"/>
    <n v="5126.4639999999999"/>
    <n v="915.44"/>
    <x v="0"/>
  </r>
  <r>
    <x v="1"/>
    <x v="1"/>
    <x v="4"/>
    <x v="9"/>
    <n v="240"/>
    <n v="4576.8999999999996"/>
    <n v="5126.1279999999997"/>
    <n v="915.38"/>
    <x v="0"/>
  </r>
  <r>
    <x v="1"/>
    <x v="1"/>
    <x v="4"/>
    <x v="10"/>
    <n v="5492.16"/>
    <n v="200"/>
    <n v="224"/>
    <n v="40"/>
    <x v="0"/>
  </r>
  <r>
    <x v="1"/>
    <x v="1"/>
    <x v="4"/>
    <x v="11"/>
    <n v="240"/>
    <n v="4576.8"/>
    <n v="5126.0160000000005"/>
    <n v="915.36000000000013"/>
    <x v="0"/>
  </r>
  <r>
    <x v="1"/>
    <x v="1"/>
    <x v="1"/>
    <x v="12"/>
    <n v="5492.76"/>
    <n v="200"/>
    <n v="224"/>
    <n v="40"/>
    <x v="0"/>
  </r>
  <r>
    <x v="1"/>
    <x v="1"/>
    <x v="4"/>
    <x v="14"/>
    <n v="7920"/>
    <n v="4577.3"/>
    <n v="5126.576"/>
    <n v="915.46"/>
    <x v="0"/>
  </r>
  <r>
    <x v="1"/>
    <x v="1"/>
    <x v="5"/>
    <x v="13"/>
    <n v="5492.76"/>
    <n v="6600"/>
    <n v="7392"/>
    <n v="1320"/>
    <x v="0"/>
  </r>
  <r>
    <x v="1"/>
    <x v="2"/>
    <x v="0"/>
    <x v="0"/>
    <n v="9600"/>
    <n v="4577.3"/>
    <n v="5126.576"/>
    <n v="915.46"/>
    <x v="0"/>
  </r>
  <r>
    <x v="1"/>
    <x v="2"/>
    <x v="0"/>
    <x v="1"/>
    <n v="5492.6399999999994"/>
    <n v="8000"/>
    <n v="8960"/>
    <n v="1600"/>
    <x v="0"/>
  </r>
  <r>
    <x v="1"/>
    <x v="2"/>
    <x v="1"/>
    <x v="2"/>
    <n v="6892.2"/>
    <n v="4577.2"/>
    <n v="5126.4639999999999"/>
    <n v="915.44"/>
    <x v="0"/>
  </r>
  <r>
    <x v="1"/>
    <x v="2"/>
    <x v="2"/>
    <x v="3"/>
    <n v="644"/>
    <n v="5743.5"/>
    <n v="6432.72"/>
    <n v="1148.7"/>
    <x v="0"/>
  </r>
  <r>
    <x v="1"/>
    <x v="2"/>
    <x v="3"/>
    <x v="4"/>
    <n v="643"/>
    <n v="7000"/>
    <n v="7840"/>
    <n v="1400"/>
    <x v="0"/>
  </r>
  <r>
    <x v="1"/>
    <x v="2"/>
    <x v="2"/>
    <x v="5"/>
    <n v="455"/>
    <n v="4578.6000000000004"/>
    <n v="5128.0320000000002"/>
    <n v="915.72000000000014"/>
    <x v="0"/>
  </r>
  <r>
    <x v="1"/>
    <x v="2"/>
    <x v="3"/>
    <x v="6"/>
    <n v="345"/>
    <n v="7000"/>
    <n v="7840"/>
    <n v="1400"/>
    <x v="0"/>
  </r>
  <r>
    <x v="1"/>
    <x v="2"/>
    <x v="1"/>
    <x v="7"/>
    <n v="122"/>
    <n v="100"/>
    <n v="112"/>
    <n v="20"/>
    <x v="0"/>
  </r>
  <r>
    <x v="1"/>
    <x v="2"/>
    <x v="4"/>
    <x v="8"/>
    <n v="78"/>
    <n v="4577.2"/>
    <n v="5126.4639999999999"/>
    <n v="915.44"/>
    <x v="0"/>
  </r>
  <r>
    <x v="1"/>
    <x v="2"/>
    <x v="4"/>
    <x v="9"/>
    <n v="76"/>
    <n v="4576.8999999999996"/>
    <n v="5126.1279999999997"/>
    <n v="915.38"/>
    <x v="0"/>
  </r>
  <r>
    <x v="1"/>
    <x v="2"/>
    <x v="4"/>
    <x v="10"/>
    <n v="46"/>
    <n v="200"/>
    <n v="224"/>
    <n v="40"/>
    <x v="0"/>
  </r>
  <r>
    <x v="1"/>
    <x v="2"/>
    <x v="4"/>
    <x v="11"/>
    <n v="34"/>
    <n v="4576.8"/>
    <n v="5126.0160000000005"/>
    <n v="915.36000000000013"/>
    <x v="0"/>
  </r>
  <r>
    <x v="1"/>
    <x v="2"/>
    <x v="1"/>
    <x v="12"/>
    <n v="7"/>
    <n v="200"/>
    <n v="224"/>
    <n v="40"/>
    <x v="0"/>
  </r>
  <r>
    <x v="1"/>
    <x v="2"/>
    <x v="4"/>
    <x v="14"/>
    <n v="3"/>
    <n v="4577.3"/>
    <n v="5126.576"/>
    <n v="915.46"/>
    <x v="0"/>
  </r>
  <r>
    <x v="1"/>
    <x v="2"/>
    <x v="5"/>
    <x v="13"/>
    <n v="2"/>
    <n v="6600"/>
    <n v="7392"/>
    <n v="1320"/>
    <x v="0"/>
  </r>
  <r>
    <x v="1"/>
    <x v="3"/>
    <x v="0"/>
    <x v="0"/>
    <n v="3566"/>
    <n v="4577.3"/>
    <n v="5126.576"/>
    <n v="915.46"/>
    <x v="0"/>
  </r>
  <r>
    <x v="1"/>
    <x v="3"/>
    <x v="0"/>
    <x v="1"/>
    <n v="2498"/>
    <n v="8000"/>
    <n v="8960"/>
    <n v="1600"/>
    <x v="0"/>
  </r>
  <r>
    <x v="1"/>
    <x v="3"/>
    <x v="1"/>
    <x v="2"/>
    <n v="1245"/>
    <n v="4577.2"/>
    <n v="5126.4639999999999"/>
    <n v="915.44"/>
    <x v="0"/>
  </r>
  <r>
    <x v="1"/>
    <x v="3"/>
    <x v="2"/>
    <x v="3"/>
    <n v="644"/>
    <n v="5743.5"/>
    <n v="6432.72"/>
    <n v="1148.7"/>
    <x v="0"/>
  </r>
  <r>
    <x v="1"/>
    <x v="3"/>
    <x v="3"/>
    <x v="4"/>
    <n v="643"/>
    <n v="7000"/>
    <n v="7840"/>
    <n v="1400"/>
    <x v="0"/>
  </r>
  <r>
    <x v="1"/>
    <x v="3"/>
    <x v="2"/>
    <x v="5"/>
    <n v="455"/>
    <n v="4578.6000000000004"/>
    <n v="5128.0320000000002"/>
    <n v="915.72000000000014"/>
    <x v="0"/>
  </r>
  <r>
    <x v="1"/>
    <x v="3"/>
    <x v="3"/>
    <x v="6"/>
    <n v="345"/>
    <n v="7000"/>
    <n v="7840"/>
    <n v="1400"/>
    <x v="0"/>
  </r>
  <r>
    <x v="1"/>
    <x v="3"/>
    <x v="1"/>
    <x v="7"/>
    <n v="122"/>
    <n v="100"/>
    <n v="112"/>
    <n v="20"/>
    <x v="0"/>
  </r>
  <r>
    <x v="1"/>
    <x v="3"/>
    <x v="4"/>
    <x v="8"/>
    <n v="78"/>
    <n v="4577.2"/>
    <n v="5126.4639999999999"/>
    <n v="915.44"/>
    <x v="0"/>
  </r>
  <r>
    <x v="1"/>
    <x v="3"/>
    <x v="4"/>
    <x v="9"/>
    <n v="76"/>
    <n v="4576.8999999999996"/>
    <n v="5126.1279999999997"/>
    <n v="915.38"/>
    <x v="0"/>
  </r>
  <r>
    <x v="1"/>
    <x v="3"/>
    <x v="4"/>
    <x v="10"/>
    <n v="46"/>
    <n v="200"/>
    <n v="224"/>
    <n v="40"/>
    <x v="0"/>
  </r>
  <r>
    <x v="1"/>
    <x v="3"/>
    <x v="4"/>
    <x v="11"/>
    <n v="34"/>
    <n v="4576.8"/>
    <n v="5126.0160000000005"/>
    <n v="915.36000000000013"/>
    <x v="0"/>
  </r>
  <r>
    <x v="1"/>
    <x v="3"/>
    <x v="1"/>
    <x v="12"/>
    <n v="7"/>
    <n v="200"/>
    <n v="224"/>
    <n v="40"/>
    <x v="0"/>
  </r>
  <r>
    <x v="1"/>
    <x v="3"/>
    <x v="4"/>
    <x v="14"/>
    <n v="3"/>
    <n v="4577.3"/>
    <n v="5126.576"/>
    <n v="915.46"/>
    <x v="0"/>
  </r>
  <r>
    <x v="1"/>
    <x v="3"/>
    <x v="5"/>
    <x v="13"/>
    <n v="2"/>
    <n v="7920"/>
    <n v="10296"/>
    <n v="1584"/>
    <x v="0"/>
  </r>
  <r>
    <x v="1"/>
    <x v="4"/>
    <x v="0"/>
    <x v="0"/>
    <n v="3566"/>
    <n v="5492.76"/>
    <n v="7140.5879999999997"/>
    <n v="1098.5520000000001"/>
    <x v="0"/>
  </r>
  <r>
    <x v="1"/>
    <x v="4"/>
    <x v="0"/>
    <x v="1"/>
    <n v="2498"/>
    <n v="9600"/>
    <n v="12480"/>
    <n v="1920"/>
    <x v="0"/>
  </r>
  <r>
    <x v="1"/>
    <x v="4"/>
    <x v="1"/>
    <x v="2"/>
    <n v="1245"/>
    <n v="5492.6399999999994"/>
    <n v="7140.4319999999989"/>
    <n v="1098.528"/>
    <x v="0"/>
  </r>
  <r>
    <x v="1"/>
    <x v="4"/>
    <x v="2"/>
    <x v="3"/>
    <n v="644"/>
    <n v="6892.2"/>
    <n v="8959.86"/>
    <n v="1378.44"/>
    <x v="0"/>
  </r>
  <r>
    <x v="1"/>
    <x v="4"/>
    <x v="3"/>
    <x v="4"/>
    <n v="643"/>
    <n v="8400"/>
    <n v="10920"/>
    <n v="1680"/>
    <x v="0"/>
  </r>
  <r>
    <x v="1"/>
    <x v="4"/>
    <x v="2"/>
    <x v="5"/>
    <n v="455"/>
    <n v="5494.3200000000006"/>
    <n v="7142.6160000000009"/>
    <n v="1098.8640000000003"/>
    <x v="0"/>
  </r>
  <r>
    <x v="1"/>
    <x v="4"/>
    <x v="3"/>
    <x v="6"/>
    <n v="345"/>
    <n v="8400"/>
    <n v="10920"/>
    <n v="1680"/>
    <x v="0"/>
  </r>
  <r>
    <x v="1"/>
    <x v="4"/>
    <x v="1"/>
    <x v="7"/>
    <n v="122"/>
    <n v="120"/>
    <n v="156"/>
    <n v="24"/>
    <x v="0"/>
  </r>
  <r>
    <x v="1"/>
    <x v="4"/>
    <x v="4"/>
    <x v="8"/>
    <n v="78"/>
    <n v="4577.2"/>
    <n v="5126.4639999999999"/>
    <n v="915.44"/>
    <x v="0"/>
  </r>
  <r>
    <x v="1"/>
    <x v="4"/>
    <x v="4"/>
    <x v="9"/>
    <n v="76"/>
    <n v="4576.8999999999996"/>
    <n v="5126.1279999999997"/>
    <n v="915.38"/>
    <x v="0"/>
  </r>
  <r>
    <x v="1"/>
    <x v="4"/>
    <x v="4"/>
    <x v="10"/>
    <n v="46"/>
    <n v="200"/>
    <n v="224"/>
    <n v="40"/>
    <x v="0"/>
  </r>
  <r>
    <x v="1"/>
    <x v="4"/>
    <x v="4"/>
    <x v="11"/>
    <n v="34"/>
    <n v="4576.8"/>
    <n v="5126.0160000000005"/>
    <n v="915.36000000000013"/>
    <x v="0"/>
  </r>
  <r>
    <x v="1"/>
    <x v="4"/>
    <x v="1"/>
    <x v="12"/>
    <n v="7"/>
    <n v="200"/>
    <n v="224"/>
    <n v="40"/>
    <x v="0"/>
  </r>
  <r>
    <x v="1"/>
    <x v="4"/>
    <x v="4"/>
    <x v="14"/>
    <n v="3"/>
    <n v="4577.3"/>
    <n v="5126.576"/>
    <n v="915.46"/>
    <x v="0"/>
  </r>
  <r>
    <x v="1"/>
    <x v="4"/>
    <x v="5"/>
    <x v="13"/>
    <n v="2"/>
    <n v="6600"/>
    <n v="7392"/>
    <n v="1320"/>
    <x v="0"/>
  </r>
  <r>
    <x v="1"/>
    <x v="5"/>
    <x v="0"/>
    <x v="0"/>
    <n v="3566"/>
    <n v="4577.3"/>
    <n v="5126.576"/>
    <n v="915.46"/>
    <x v="0"/>
  </r>
  <r>
    <x v="1"/>
    <x v="5"/>
    <x v="0"/>
    <x v="1"/>
    <n v="2498"/>
    <n v="8000"/>
    <n v="8960"/>
    <n v="1600"/>
    <x v="0"/>
  </r>
  <r>
    <x v="1"/>
    <x v="5"/>
    <x v="1"/>
    <x v="2"/>
    <n v="1245"/>
    <n v="4577.2"/>
    <n v="5126.4639999999999"/>
    <n v="915.44"/>
    <x v="0"/>
  </r>
  <r>
    <x v="1"/>
    <x v="5"/>
    <x v="2"/>
    <x v="3"/>
    <n v="644"/>
    <n v="5743.5"/>
    <n v="6432.72"/>
    <n v="1148.7"/>
    <x v="0"/>
  </r>
  <r>
    <x v="1"/>
    <x v="5"/>
    <x v="3"/>
    <x v="4"/>
    <n v="643"/>
    <n v="7000"/>
    <n v="7840"/>
    <n v="1400"/>
    <x v="0"/>
  </r>
  <r>
    <x v="1"/>
    <x v="5"/>
    <x v="2"/>
    <x v="5"/>
    <n v="455"/>
    <n v="4578.6000000000004"/>
    <n v="5128.0320000000002"/>
    <n v="915.72000000000014"/>
    <x v="0"/>
  </r>
  <r>
    <x v="1"/>
    <x v="5"/>
    <x v="3"/>
    <x v="6"/>
    <n v="345"/>
    <n v="7000"/>
    <n v="7840"/>
    <n v="1400"/>
    <x v="0"/>
  </r>
  <r>
    <x v="1"/>
    <x v="5"/>
    <x v="1"/>
    <x v="7"/>
    <n v="122"/>
    <n v="100"/>
    <n v="112"/>
    <n v="20"/>
    <x v="0"/>
  </r>
  <r>
    <x v="1"/>
    <x v="5"/>
    <x v="4"/>
    <x v="8"/>
    <n v="78"/>
    <n v="4577.2"/>
    <n v="5126.4639999999999"/>
    <n v="915.44"/>
    <x v="0"/>
  </r>
  <r>
    <x v="1"/>
    <x v="5"/>
    <x v="4"/>
    <x v="9"/>
    <n v="5034.5899999999992"/>
    <n v="4576.8999999999996"/>
    <n v="5126.1279999999997"/>
    <n v="915.38"/>
    <x v="0"/>
  </r>
  <r>
    <x v="1"/>
    <x v="5"/>
    <x v="4"/>
    <x v="10"/>
    <n v="220"/>
    <n v="200"/>
    <n v="224"/>
    <n v="40"/>
    <x v="0"/>
  </r>
  <r>
    <x v="1"/>
    <x v="5"/>
    <x v="4"/>
    <x v="11"/>
    <n v="5034.4800000000005"/>
    <n v="4576.8"/>
    <n v="5126.0160000000005"/>
    <n v="915.36000000000013"/>
    <x v="0"/>
  </r>
  <r>
    <x v="1"/>
    <x v="5"/>
    <x v="1"/>
    <x v="12"/>
    <n v="220"/>
    <n v="200"/>
    <n v="224"/>
    <n v="40"/>
    <x v="0"/>
  </r>
  <r>
    <x v="1"/>
    <x v="5"/>
    <x v="5"/>
    <x v="13"/>
    <n v="7260"/>
    <n v="6600"/>
    <n v="7392"/>
    <n v="1320"/>
    <x v="0"/>
  </r>
  <r>
    <x v="1"/>
    <x v="5"/>
    <x v="4"/>
    <x v="14"/>
    <n v="5035.0300000000007"/>
    <n v="4577.3"/>
    <n v="5126.576"/>
    <n v="915.46"/>
    <x v="0"/>
  </r>
  <r>
    <x v="1"/>
    <x v="6"/>
    <x v="0"/>
    <x v="0"/>
    <n v="5035.0300000000007"/>
    <n v="4577.3"/>
    <n v="5126.576"/>
    <n v="915.46"/>
    <x v="0"/>
  </r>
  <r>
    <x v="1"/>
    <x v="6"/>
    <x v="0"/>
    <x v="1"/>
    <n v="8800"/>
    <n v="8000"/>
    <n v="8960"/>
    <n v="1600"/>
    <x v="0"/>
  </r>
  <r>
    <x v="1"/>
    <x v="6"/>
    <x v="1"/>
    <x v="2"/>
    <n v="5034.92"/>
    <n v="4577.2"/>
    <n v="5126.4639999999999"/>
    <n v="915.44"/>
    <x v="0"/>
  </r>
  <r>
    <x v="1"/>
    <x v="6"/>
    <x v="2"/>
    <x v="3"/>
    <n v="644"/>
    <n v="5743.5"/>
    <n v="6432.72"/>
    <n v="1148.7"/>
    <x v="0"/>
  </r>
  <r>
    <x v="1"/>
    <x v="6"/>
    <x v="3"/>
    <x v="4"/>
    <n v="643"/>
    <n v="7000"/>
    <n v="7840"/>
    <n v="1400"/>
    <x v="0"/>
  </r>
  <r>
    <x v="1"/>
    <x v="6"/>
    <x v="2"/>
    <x v="5"/>
    <n v="455"/>
    <n v="4578.6000000000004"/>
    <n v="5128.0320000000002"/>
    <n v="915.72000000000014"/>
    <x v="0"/>
  </r>
  <r>
    <x v="1"/>
    <x v="6"/>
    <x v="3"/>
    <x v="6"/>
    <n v="345"/>
    <n v="7000"/>
    <n v="7840"/>
    <n v="1400"/>
    <x v="0"/>
  </r>
  <r>
    <x v="1"/>
    <x v="6"/>
    <x v="1"/>
    <x v="7"/>
    <n v="122"/>
    <n v="100"/>
    <n v="112"/>
    <n v="20"/>
    <x v="0"/>
  </r>
  <r>
    <x v="1"/>
    <x v="6"/>
    <x v="4"/>
    <x v="8"/>
    <n v="78"/>
    <n v="4577.2"/>
    <n v="5126.4639999999999"/>
    <n v="915.44"/>
    <x v="0"/>
  </r>
  <r>
    <x v="1"/>
    <x v="6"/>
    <x v="4"/>
    <x v="9"/>
    <n v="76"/>
    <n v="4576.8999999999996"/>
    <n v="5126.1279999999997"/>
    <n v="915.38"/>
    <x v="0"/>
  </r>
  <r>
    <x v="1"/>
    <x v="6"/>
    <x v="4"/>
    <x v="10"/>
    <n v="46"/>
    <n v="200"/>
    <n v="224"/>
    <n v="40"/>
    <x v="0"/>
  </r>
  <r>
    <x v="1"/>
    <x v="6"/>
    <x v="4"/>
    <x v="11"/>
    <n v="34"/>
    <n v="4576.8"/>
    <n v="5126.0160000000005"/>
    <n v="915.36000000000013"/>
    <x v="0"/>
  </r>
  <r>
    <x v="1"/>
    <x v="6"/>
    <x v="1"/>
    <x v="12"/>
    <n v="7"/>
    <n v="200"/>
    <n v="224"/>
    <n v="40"/>
    <x v="0"/>
  </r>
  <r>
    <x v="1"/>
    <x v="6"/>
    <x v="4"/>
    <x v="14"/>
    <n v="3"/>
    <n v="4577.3"/>
    <n v="5126.576"/>
    <n v="915.46"/>
    <x v="0"/>
  </r>
  <r>
    <x v="1"/>
    <x v="6"/>
    <x v="5"/>
    <x v="13"/>
    <n v="2"/>
    <n v="6600"/>
    <n v="7392"/>
    <n v="1320"/>
    <x v="0"/>
  </r>
  <r>
    <x v="1"/>
    <x v="7"/>
    <x v="0"/>
    <x v="0"/>
    <n v="3566"/>
    <n v="4577.3"/>
    <n v="5126.576"/>
    <n v="915.46"/>
    <x v="0"/>
  </r>
  <r>
    <x v="1"/>
    <x v="7"/>
    <x v="0"/>
    <x v="1"/>
    <n v="2498"/>
    <n v="8000"/>
    <n v="8960"/>
    <n v="1600"/>
    <x v="0"/>
  </r>
  <r>
    <x v="1"/>
    <x v="7"/>
    <x v="1"/>
    <x v="2"/>
    <n v="1245"/>
    <n v="4577.2"/>
    <n v="5126.4639999999999"/>
    <n v="915.44"/>
    <x v="0"/>
  </r>
  <r>
    <x v="1"/>
    <x v="7"/>
    <x v="2"/>
    <x v="3"/>
    <n v="644"/>
    <n v="5743.5"/>
    <n v="6432.72"/>
    <n v="1148.7"/>
    <x v="0"/>
  </r>
  <r>
    <x v="1"/>
    <x v="7"/>
    <x v="3"/>
    <x v="4"/>
    <n v="643"/>
    <n v="7000"/>
    <n v="7840"/>
    <n v="1400"/>
    <x v="0"/>
  </r>
  <r>
    <x v="1"/>
    <x v="7"/>
    <x v="2"/>
    <x v="5"/>
    <n v="455"/>
    <n v="5036.46"/>
    <n v="5128.0320000000002"/>
    <n v="1007.292"/>
    <x v="0"/>
  </r>
  <r>
    <x v="1"/>
    <x v="7"/>
    <x v="3"/>
    <x v="6"/>
    <n v="345"/>
    <n v="7700"/>
    <n v="7840"/>
    <n v="1540"/>
    <x v="0"/>
  </r>
  <r>
    <x v="1"/>
    <x v="7"/>
    <x v="1"/>
    <x v="7"/>
    <n v="122"/>
    <n v="110"/>
    <n v="112"/>
    <n v="22"/>
    <x v="0"/>
  </r>
  <r>
    <x v="1"/>
    <x v="7"/>
    <x v="4"/>
    <x v="8"/>
    <n v="78"/>
    <n v="5034.92"/>
    <n v="5126.4639999999999"/>
    <n v="1006.984"/>
    <x v="0"/>
  </r>
  <r>
    <x v="1"/>
    <x v="7"/>
    <x v="4"/>
    <x v="9"/>
    <n v="76"/>
    <n v="5034.5899999999992"/>
    <n v="5126.1279999999997"/>
    <n v="1006.9179999999999"/>
    <x v="0"/>
  </r>
  <r>
    <x v="1"/>
    <x v="7"/>
    <x v="4"/>
    <x v="10"/>
    <n v="46"/>
    <n v="230"/>
    <n v="224"/>
    <n v="46"/>
    <x v="0"/>
  </r>
  <r>
    <x v="1"/>
    <x v="7"/>
    <x v="4"/>
    <x v="11"/>
    <n v="34"/>
    <n v="5263.32"/>
    <n v="5126.0160000000005"/>
    <n v="1052.664"/>
    <x v="0"/>
  </r>
  <r>
    <x v="1"/>
    <x v="7"/>
    <x v="1"/>
    <x v="12"/>
    <n v="7"/>
    <n v="230"/>
    <n v="224"/>
    <n v="46"/>
    <x v="1"/>
  </r>
  <r>
    <x v="1"/>
    <x v="7"/>
    <x v="4"/>
    <x v="14"/>
    <n v="3"/>
    <n v="5263.8950000000004"/>
    <n v="5126.576"/>
    <n v="1052.7790000000002"/>
    <x v="1"/>
  </r>
  <r>
    <x v="1"/>
    <x v="7"/>
    <x v="5"/>
    <x v="13"/>
    <n v="2"/>
    <n v="7590"/>
    <n v="7392"/>
    <n v="1518"/>
    <x v="1"/>
  </r>
  <r>
    <x v="1"/>
    <x v="8"/>
    <x v="0"/>
    <x v="0"/>
    <n v="3566"/>
    <n v="5263.8950000000004"/>
    <n v="5126.576"/>
    <n v="1052.7790000000002"/>
    <x v="1"/>
  </r>
  <r>
    <x v="1"/>
    <x v="8"/>
    <x v="0"/>
    <x v="1"/>
    <n v="2498"/>
    <n v="8800"/>
    <n v="8960"/>
    <n v="1760"/>
    <x v="1"/>
  </r>
  <r>
    <x v="1"/>
    <x v="8"/>
    <x v="1"/>
    <x v="2"/>
    <n v="1245"/>
    <n v="5034.92"/>
    <n v="5126.4639999999999"/>
    <n v="1006.984"/>
    <x v="1"/>
  </r>
  <r>
    <x v="1"/>
    <x v="8"/>
    <x v="2"/>
    <x v="3"/>
    <n v="644"/>
    <n v="6317.85"/>
    <n v="6432.72"/>
    <n v="1263.5700000000002"/>
    <x v="1"/>
  </r>
  <r>
    <x v="1"/>
    <x v="8"/>
    <x v="3"/>
    <x v="4"/>
    <n v="643"/>
    <n v="7700"/>
    <n v="7840"/>
    <n v="1540"/>
    <x v="1"/>
  </r>
  <r>
    <x v="1"/>
    <x v="8"/>
    <x v="2"/>
    <x v="5"/>
    <n v="455"/>
    <n v="5036.46"/>
    <n v="5128.0320000000002"/>
    <n v="1007.292"/>
    <x v="1"/>
  </r>
  <r>
    <x v="1"/>
    <x v="8"/>
    <x v="3"/>
    <x v="6"/>
    <n v="345"/>
    <n v="7700"/>
    <n v="7840"/>
    <n v="1540"/>
    <x v="1"/>
  </r>
  <r>
    <x v="1"/>
    <x v="8"/>
    <x v="1"/>
    <x v="7"/>
    <n v="122"/>
    <n v="110"/>
    <n v="112"/>
    <n v="22"/>
    <x v="1"/>
  </r>
  <r>
    <x v="1"/>
    <x v="8"/>
    <x v="4"/>
    <x v="8"/>
    <n v="78"/>
    <n v="5034.92"/>
    <n v="5126.4639999999999"/>
    <n v="1006.984"/>
    <x v="1"/>
  </r>
  <r>
    <x v="1"/>
    <x v="8"/>
    <x v="4"/>
    <x v="9"/>
    <n v="76"/>
    <n v="4576.8999999999996"/>
    <n v="5126.1279999999997"/>
    <n v="915.38"/>
    <x v="1"/>
  </r>
  <r>
    <x v="1"/>
    <x v="8"/>
    <x v="4"/>
    <x v="10"/>
    <n v="46"/>
    <n v="200"/>
    <n v="224"/>
    <n v="40"/>
    <x v="1"/>
  </r>
  <r>
    <x v="1"/>
    <x v="8"/>
    <x v="4"/>
    <x v="11"/>
    <n v="34"/>
    <n v="4576.8"/>
    <n v="5126.0160000000005"/>
    <n v="915.36000000000013"/>
    <x v="1"/>
  </r>
  <r>
    <x v="1"/>
    <x v="8"/>
    <x v="1"/>
    <x v="12"/>
    <n v="7"/>
    <n v="200"/>
    <n v="224"/>
    <n v="40"/>
    <x v="1"/>
  </r>
  <r>
    <x v="1"/>
    <x v="8"/>
    <x v="4"/>
    <x v="14"/>
    <n v="3"/>
    <n v="4577.3"/>
    <n v="5126.576"/>
    <n v="915.46"/>
    <x v="1"/>
  </r>
  <r>
    <x v="1"/>
    <x v="8"/>
    <x v="5"/>
    <x v="13"/>
    <n v="2"/>
    <n v="6600"/>
    <n v="7392"/>
    <n v="1320"/>
    <x v="1"/>
  </r>
  <r>
    <x v="1"/>
    <x v="9"/>
    <x v="0"/>
    <x v="0"/>
    <n v="3566"/>
    <n v="4577.3"/>
    <n v="5126.576"/>
    <n v="915.46"/>
    <x v="1"/>
  </r>
  <r>
    <x v="1"/>
    <x v="9"/>
    <x v="0"/>
    <x v="1"/>
    <n v="2498"/>
    <n v="8000"/>
    <n v="8960"/>
    <n v="1600"/>
    <x v="1"/>
  </r>
  <r>
    <x v="1"/>
    <x v="9"/>
    <x v="1"/>
    <x v="2"/>
    <n v="1245"/>
    <n v="4577.2"/>
    <n v="5126.4639999999999"/>
    <n v="915.44"/>
    <x v="1"/>
  </r>
  <r>
    <x v="1"/>
    <x v="9"/>
    <x v="2"/>
    <x v="3"/>
    <n v="644"/>
    <n v="5743.5"/>
    <n v="6432.72"/>
    <n v="1148.7"/>
    <x v="1"/>
  </r>
  <r>
    <x v="1"/>
    <x v="9"/>
    <x v="3"/>
    <x v="4"/>
    <n v="643"/>
    <n v="7000"/>
    <n v="7840"/>
    <n v="1400"/>
    <x v="1"/>
  </r>
  <r>
    <x v="1"/>
    <x v="9"/>
    <x v="2"/>
    <x v="5"/>
    <n v="455"/>
    <n v="4578.6000000000004"/>
    <n v="5128.0320000000002"/>
    <n v="915.72000000000014"/>
    <x v="0"/>
  </r>
  <r>
    <x v="1"/>
    <x v="9"/>
    <x v="3"/>
    <x v="6"/>
    <n v="345"/>
    <n v="7000"/>
    <n v="7840"/>
    <n v="1400"/>
    <x v="0"/>
  </r>
  <r>
    <x v="1"/>
    <x v="9"/>
    <x v="1"/>
    <x v="7"/>
    <n v="122"/>
    <n v="100"/>
    <n v="112"/>
    <n v="20"/>
    <x v="0"/>
  </r>
  <r>
    <x v="1"/>
    <x v="9"/>
    <x v="4"/>
    <x v="8"/>
    <n v="78"/>
    <n v="4577.2"/>
    <n v="5126.4639999999999"/>
    <n v="915.44"/>
    <x v="0"/>
  </r>
  <r>
    <x v="1"/>
    <x v="9"/>
    <x v="4"/>
    <x v="9"/>
    <n v="76"/>
    <n v="4576.8999999999996"/>
    <n v="5126.1279999999997"/>
    <n v="915.38"/>
    <x v="0"/>
  </r>
  <r>
    <x v="1"/>
    <x v="9"/>
    <x v="4"/>
    <x v="10"/>
    <n v="46"/>
    <n v="200"/>
    <n v="224"/>
    <n v="40"/>
    <x v="0"/>
  </r>
  <r>
    <x v="1"/>
    <x v="9"/>
    <x v="4"/>
    <x v="11"/>
    <n v="34"/>
    <n v="4576.8"/>
    <n v="5126.0160000000005"/>
    <n v="915.36000000000013"/>
    <x v="0"/>
  </r>
  <r>
    <x v="1"/>
    <x v="9"/>
    <x v="1"/>
    <x v="12"/>
    <n v="7"/>
    <n v="200"/>
    <n v="224"/>
    <n v="40"/>
    <x v="0"/>
  </r>
  <r>
    <x v="1"/>
    <x v="9"/>
    <x v="4"/>
    <x v="14"/>
    <n v="3"/>
    <n v="4577.3"/>
    <n v="5126.576"/>
    <n v="915.46"/>
    <x v="0"/>
  </r>
  <r>
    <x v="1"/>
    <x v="9"/>
    <x v="5"/>
    <x v="13"/>
    <n v="2"/>
    <n v="6600"/>
    <n v="7392"/>
    <n v="1320"/>
    <x v="0"/>
  </r>
  <r>
    <x v="1"/>
    <x v="10"/>
    <x v="0"/>
    <x v="0"/>
    <n v="3566"/>
    <n v="4577.3"/>
    <n v="5126.576"/>
    <n v="915.46"/>
    <x v="0"/>
  </r>
  <r>
    <x v="1"/>
    <x v="10"/>
    <x v="0"/>
    <x v="1"/>
    <n v="2498"/>
    <n v="8000"/>
    <n v="8960"/>
    <n v="1600"/>
    <x v="0"/>
  </r>
  <r>
    <x v="1"/>
    <x v="10"/>
    <x v="1"/>
    <x v="2"/>
    <n v="1245"/>
    <n v="4577.2"/>
    <n v="5126.4639999999999"/>
    <n v="915.44"/>
    <x v="0"/>
  </r>
  <r>
    <x v="1"/>
    <x v="10"/>
    <x v="2"/>
    <x v="3"/>
    <n v="644"/>
    <n v="5743.5"/>
    <n v="6432.72"/>
    <n v="1148.7"/>
    <x v="0"/>
  </r>
  <r>
    <x v="1"/>
    <x v="10"/>
    <x v="3"/>
    <x v="4"/>
    <n v="643"/>
    <n v="7000"/>
    <n v="7840"/>
    <n v="1400"/>
    <x v="0"/>
  </r>
  <r>
    <x v="1"/>
    <x v="10"/>
    <x v="2"/>
    <x v="5"/>
    <n v="455"/>
    <n v="4578.6000000000004"/>
    <n v="5128.0320000000002"/>
    <n v="915.72000000000014"/>
    <x v="0"/>
  </r>
  <r>
    <x v="1"/>
    <x v="10"/>
    <x v="3"/>
    <x v="6"/>
    <n v="345"/>
    <n v="7000"/>
    <n v="7840"/>
    <n v="1400"/>
    <x v="0"/>
  </r>
  <r>
    <x v="1"/>
    <x v="10"/>
    <x v="1"/>
    <x v="7"/>
    <n v="122"/>
    <n v="100"/>
    <n v="112"/>
    <n v="20"/>
    <x v="0"/>
  </r>
  <r>
    <x v="1"/>
    <x v="10"/>
    <x v="4"/>
    <x v="8"/>
    <n v="78"/>
    <n v="4577.2"/>
    <n v="5126.4639999999999"/>
    <n v="915.44"/>
    <x v="0"/>
  </r>
  <r>
    <x v="1"/>
    <x v="10"/>
    <x v="4"/>
    <x v="9"/>
    <n v="76"/>
    <n v="4576.8999999999996"/>
    <n v="5126.1279999999997"/>
    <n v="915.38"/>
    <x v="0"/>
  </r>
  <r>
    <x v="1"/>
    <x v="10"/>
    <x v="4"/>
    <x v="10"/>
    <n v="46"/>
    <n v="200"/>
    <n v="224"/>
    <n v="40"/>
    <x v="0"/>
  </r>
  <r>
    <x v="1"/>
    <x v="10"/>
    <x v="4"/>
    <x v="11"/>
    <n v="34"/>
    <n v="5492.16"/>
    <n v="5126.0160000000005"/>
    <n v="1098.432"/>
    <x v="0"/>
  </r>
  <r>
    <x v="1"/>
    <x v="10"/>
    <x v="1"/>
    <x v="12"/>
    <n v="7"/>
    <n v="240"/>
    <n v="224"/>
    <n v="48"/>
    <x v="0"/>
  </r>
  <r>
    <x v="1"/>
    <x v="10"/>
    <x v="4"/>
    <x v="14"/>
    <n v="3"/>
    <n v="5492.76"/>
    <n v="5126.576"/>
    <n v="1098.5520000000001"/>
    <x v="0"/>
  </r>
  <r>
    <x v="1"/>
    <x v="10"/>
    <x v="5"/>
    <x v="13"/>
    <n v="2"/>
    <n v="7920"/>
    <n v="7392"/>
    <n v="1584"/>
    <x v="0"/>
  </r>
  <r>
    <x v="1"/>
    <x v="11"/>
    <x v="0"/>
    <x v="0"/>
    <n v="3566"/>
    <n v="4577.3"/>
    <n v="5126.576"/>
    <n v="915.46"/>
    <x v="0"/>
  </r>
  <r>
    <x v="1"/>
    <x v="11"/>
    <x v="0"/>
    <x v="1"/>
    <n v="2498"/>
    <n v="8000"/>
    <n v="8960"/>
    <n v="1600"/>
    <x v="0"/>
  </r>
  <r>
    <x v="1"/>
    <x v="11"/>
    <x v="1"/>
    <x v="2"/>
    <n v="1245"/>
    <n v="4577.2"/>
    <n v="5126.4639999999999"/>
    <n v="915.44"/>
    <x v="0"/>
  </r>
  <r>
    <x v="1"/>
    <x v="11"/>
    <x v="2"/>
    <x v="3"/>
    <n v="644"/>
    <n v="5743.5"/>
    <n v="6432.72"/>
    <n v="1148.7"/>
    <x v="0"/>
  </r>
  <r>
    <x v="1"/>
    <x v="11"/>
    <x v="3"/>
    <x v="4"/>
    <n v="643"/>
    <n v="7000"/>
    <n v="7840"/>
    <n v="1400"/>
    <x v="0"/>
  </r>
  <r>
    <x v="1"/>
    <x v="11"/>
    <x v="2"/>
    <x v="5"/>
    <n v="455"/>
    <n v="4578.6000000000004"/>
    <n v="5128.0320000000002"/>
    <n v="915.72000000000014"/>
    <x v="0"/>
  </r>
  <r>
    <x v="1"/>
    <x v="11"/>
    <x v="3"/>
    <x v="6"/>
    <n v="345"/>
    <n v="7000"/>
    <n v="7840"/>
    <n v="1400"/>
    <x v="0"/>
  </r>
  <r>
    <x v="1"/>
    <x v="11"/>
    <x v="1"/>
    <x v="7"/>
    <n v="122"/>
    <n v="100"/>
    <n v="112"/>
    <n v="20"/>
    <x v="0"/>
  </r>
  <r>
    <x v="1"/>
    <x v="11"/>
    <x v="4"/>
    <x v="8"/>
    <n v="78"/>
    <n v="4577.2"/>
    <n v="5126.4639999999999"/>
    <n v="915.44"/>
    <x v="0"/>
  </r>
  <r>
    <x v="1"/>
    <x v="11"/>
    <x v="4"/>
    <x v="9"/>
    <n v="76"/>
    <n v="4576.8999999999996"/>
    <n v="5126.1279999999997"/>
    <n v="915.38"/>
    <x v="0"/>
  </r>
  <r>
    <x v="1"/>
    <x v="11"/>
    <x v="4"/>
    <x v="10"/>
    <n v="46"/>
    <n v="200"/>
    <n v="224"/>
    <n v="40"/>
    <x v="0"/>
  </r>
  <r>
    <x v="1"/>
    <x v="11"/>
    <x v="4"/>
    <x v="11"/>
    <n v="34"/>
    <n v="4576.8"/>
    <n v="5126.0160000000005"/>
    <n v="915.36000000000013"/>
    <x v="0"/>
  </r>
  <r>
    <x v="1"/>
    <x v="11"/>
    <x v="1"/>
    <x v="12"/>
    <n v="7"/>
    <n v="200"/>
    <n v="224"/>
    <n v="40"/>
    <x v="0"/>
  </r>
  <r>
    <x v="1"/>
    <x v="11"/>
    <x v="4"/>
    <x v="14"/>
    <n v="3"/>
    <n v="4577.3"/>
    <n v="5126.576"/>
    <n v="915.46"/>
    <x v="0"/>
  </r>
  <r>
    <x v="1"/>
    <x v="11"/>
    <x v="5"/>
    <x v="13"/>
    <n v="2"/>
    <n v="6600"/>
    <n v="7392"/>
    <n v="1320"/>
    <x v="0"/>
  </r>
  <r>
    <x v="2"/>
    <x v="0"/>
    <x v="0"/>
    <x v="0"/>
    <n v="3566"/>
    <n v="5492.76"/>
    <n v="5126.576"/>
    <n v="1098.5520000000001"/>
    <x v="0"/>
  </r>
  <r>
    <x v="2"/>
    <x v="0"/>
    <x v="0"/>
    <x v="1"/>
    <n v="2498"/>
    <n v="9600"/>
    <n v="8960"/>
    <n v="1920"/>
    <x v="0"/>
  </r>
  <r>
    <x v="2"/>
    <x v="0"/>
    <x v="1"/>
    <x v="2"/>
    <n v="1245"/>
    <n v="5492.6399999999994"/>
    <n v="5126.4639999999999"/>
    <n v="1098.528"/>
    <x v="1"/>
  </r>
  <r>
    <x v="2"/>
    <x v="0"/>
    <x v="2"/>
    <x v="3"/>
    <n v="644"/>
    <n v="6892.2"/>
    <n v="6432.72"/>
    <n v="1378.44"/>
    <x v="1"/>
  </r>
  <r>
    <x v="2"/>
    <x v="0"/>
    <x v="3"/>
    <x v="4"/>
    <n v="643"/>
    <n v="8400"/>
    <n v="7840"/>
    <n v="1680"/>
    <x v="1"/>
  </r>
  <r>
    <x v="2"/>
    <x v="0"/>
    <x v="2"/>
    <x v="5"/>
    <n v="455"/>
    <n v="5494.3200000000006"/>
    <n v="5128.0320000000002"/>
    <n v="1098.8640000000003"/>
    <x v="1"/>
  </r>
  <r>
    <x v="2"/>
    <x v="0"/>
    <x v="3"/>
    <x v="6"/>
    <n v="345"/>
    <n v="8400"/>
    <n v="7840"/>
    <n v="1680"/>
    <x v="1"/>
  </r>
  <r>
    <x v="2"/>
    <x v="0"/>
    <x v="1"/>
    <x v="7"/>
    <n v="122"/>
    <n v="120"/>
    <n v="112"/>
    <n v="24"/>
    <x v="1"/>
  </r>
  <r>
    <x v="2"/>
    <x v="0"/>
    <x v="4"/>
    <x v="8"/>
    <n v="78"/>
    <n v="2288.6"/>
    <n v="5126.4639999999999"/>
    <n v="457.72"/>
    <x v="1"/>
  </r>
  <r>
    <x v="2"/>
    <x v="0"/>
    <x v="4"/>
    <x v="9"/>
    <n v="76"/>
    <n v="2288.4499999999998"/>
    <n v="5126.1279999999997"/>
    <n v="457.69"/>
    <x v="1"/>
  </r>
  <r>
    <x v="2"/>
    <x v="0"/>
    <x v="4"/>
    <x v="10"/>
    <n v="46"/>
    <n v="100"/>
    <n v="224"/>
    <n v="20"/>
    <x v="1"/>
  </r>
  <r>
    <x v="2"/>
    <x v="0"/>
    <x v="4"/>
    <x v="11"/>
    <n v="34"/>
    <n v="2288.4"/>
    <n v="5126.0160000000005"/>
    <n v="457.68000000000006"/>
    <x v="1"/>
  </r>
  <r>
    <x v="2"/>
    <x v="0"/>
    <x v="1"/>
    <x v="12"/>
    <n v="7"/>
    <n v="200"/>
    <n v="224"/>
    <n v="40"/>
    <x v="1"/>
  </r>
  <r>
    <x v="2"/>
    <x v="0"/>
    <x v="5"/>
    <x v="13"/>
    <n v="3"/>
    <n v="4577.3"/>
    <n v="7392"/>
    <n v="915.46"/>
    <x v="1"/>
  </r>
  <r>
    <x v="2"/>
    <x v="0"/>
    <x v="4"/>
    <x v="14"/>
    <n v="3"/>
    <n v="3300"/>
    <n v="5126.576"/>
    <n v="660"/>
    <x v="1"/>
  </r>
  <r>
    <x v="2"/>
    <x v="1"/>
    <x v="0"/>
    <x v="0"/>
    <n v="3566"/>
    <n v="4577.3"/>
    <n v="5126.576"/>
    <n v="915.46"/>
    <x v="1"/>
  </r>
  <r>
    <x v="2"/>
    <x v="1"/>
    <x v="0"/>
    <x v="1"/>
    <n v="2498"/>
    <n v="8000"/>
    <n v="8960"/>
    <n v="1600"/>
    <x v="1"/>
  </r>
  <r>
    <x v="2"/>
    <x v="1"/>
    <x v="1"/>
    <x v="2"/>
    <n v="1245"/>
    <n v="4577.2"/>
    <n v="5126.4639999999999"/>
    <n v="915.44"/>
    <x v="1"/>
  </r>
  <r>
    <x v="2"/>
    <x v="1"/>
    <x v="2"/>
    <x v="3"/>
    <n v="644"/>
    <n v="5743.5"/>
    <n v="6432.72"/>
    <n v="1148.7"/>
    <x v="1"/>
  </r>
  <r>
    <x v="2"/>
    <x v="1"/>
    <x v="3"/>
    <x v="4"/>
    <n v="643"/>
    <n v="7000"/>
    <n v="7840"/>
    <n v="1400"/>
    <x v="1"/>
  </r>
  <r>
    <x v="2"/>
    <x v="1"/>
    <x v="2"/>
    <x v="5"/>
    <n v="455"/>
    <n v="4578.6000000000004"/>
    <n v="5128.0320000000002"/>
    <n v="915.72000000000014"/>
    <x v="1"/>
  </r>
  <r>
    <x v="2"/>
    <x v="1"/>
    <x v="3"/>
    <x v="6"/>
    <n v="345"/>
    <n v="7000"/>
    <n v="7840"/>
    <n v="1400"/>
    <x v="1"/>
  </r>
  <r>
    <x v="2"/>
    <x v="1"/>
    <x v="1"/>
    <x v="7"/>
    <n v="122"/>
    <n v="100"/>
    <n v="112"/>
    <n v="20"/>
    <x v="1"/>
  </r>
  <r>
    <x v="2"/>
    <x v="1"/>
    <x v="4"/>
    <x v="8"/>
    <n v="78"/>
    <n v="2288.6"/>
    <n v="5126.4639999999999"/>
    <n v="457.72"/>
    <x v="1"/>
  </r>
  <r>
    <x v="2"/>
    <x v="1"/>
    <x v="4"/>
    <x v="9"/>
    <n v="76"/>
    <n v="2288.4499999999998"/>
    <n v="5126.1279999999997"/>
    <n v="457.69"/>
    <x v="1"/>
  </r>
  <r>
    <x v="2"/>
    <x v="1"/>
    <x v="4"/>
    <x v="10"/>
    <n v="46"/>
    <n v="100"/>
    <n v="224"/>
    <n v="20"/>
    <x v="1"/>
  </r>
  <r>
    <x v="2"/>
    <x v="1"/>
    <x v="4"/>
    <x v="11"/>
    <n v="34"/>
    <n v="2288.4"/>
    <n v="5126.0160000000005"/>
    <n v="457.68000000000006"/>
    <x v="1"/>
  </r>
  <r>
    <x v="2"/>
    <x v="1"/>
    <x v="1"/>
    <x v="12"/>
    <n v="7"/>
    <n v="200"/>
    <n v="224"/>
    <n v="40"/>
    <x v="0"/>
  </r>
  <r>
    <x v="2"/>
    <x v="1"/>
    <x v="4"/>
    <x v="14"/>
    <n v="3"/>
    <n v="3300"/>
    <n v="5126.576"/>
    <n v="660"/>
    <x v="0"/>
  </r>
  <r>
    <x v="2"/>
    <x v="1"/>
    <x v="5"/>
    <x v="13"/>
    <n v="2"/>
    <n v="6600"/>
    <n v="7392"/>
    <n v="1320"/>
    <x v="0"/>
  </r>
  <r>
    <x v="2"/>
    <x v="2"/>
    <x v="0"/>
    <x v="0"/>
    <n v="3566"/>
    <n v="4577.3"/>
    <n v="5126.576"/>
    <n v="915.46"/>
    <x v="0"/>
  </r>
  <r>
    <x v="2"/>
    <x v="2"/>
    <x v="0"/>
    <x v="1"/>
    <n v="2498"/>
    <n v="8000"/>
    <n v="8960"/>
    <n v="1600"/>
    <x v="0"/>
  </r>
  <r>
    <x v="2"/>
    <x v="2"/>
    <x v="1"/>
    <x v="2"/>
    <n v="1245"/>
    <n v="4577.2"/>
    <n v="5126.4639999999999"/>
    <n v="915.44"/>
    <x v="0"/>
  </r>
  <r>
    <x v="2"/>
    <x v="2"/>
    <x v="2"/>
    <x v="3"/>
    <n v="644"/>
    <n v="5743.5"/>
    <n v="6432.72"/>
    <n v="1148.7"/>
    <x v="0"/>
  </r>
  <r>
    <x v="2"/>
    <x v="2"/>
    <x v="3"/>
    <x v="4"/>
    <n v="643"/>
    <n v="7000"/>
    <n v="7840"/>
    <n v="1400"/>
    <x v="0"/>
  </r>
  <r>
    <x v="2"/>
    <x v="2"/>
    <x v="2"/>
    <x v="5"/>
    <n v="455"/>
    <n v="4578.6000000000004"/>
    <n v="5128.0320000000002"/>
    <n v="915.72000000000014"/>
    <x v="0"/>
  </r>
  <r>
    <x v="2"/>
    <x v="2"/>
    <x v="3"/>
    <x v="6"/>
    <n v="345"/>
    <n v="7000"/>
    <n v="7840"/>
    <n v="1400"/>
    <x v="0"/>
  </r>
  <r>
    <x v="2"/>
    <x v="2"/>
    <x v="1"/>
    <x v="7"/>
    <n v="122"/>
    <n v="100"/>
    <n v="112"/>
    <n v="20"/>
    <x v="0"/>
  </r>
  <r>
    <x v="2"/>
    <x v="2"/>
    <x v="4"/>
    <x v="8"/>
    <n v="78"/>
    <n v="2288.6"/>
    <n v="5126.4639999999999"/>
    <n v="457.72"/>
    <x v="0"/>
  </r>
  <r>
    <x v="2"/>
    <x v="2"/>
    <x v="4"/>
    <x v="9"/>
    <n v="76"/>
    <n v="2288.4499999999998"/>
    <n v="5126.1279999999997"/>
    <n v="457.69"/>
    <x v="0"/>
  </r>
  <r>
    <x v="2"/>
    <x v="2"/>
    <x v="4"/>
    <x v="10"/>
    <n v="46"/>
    <n v="100"/>
    <n v="224"/>
    <n v="20"/>
    <x v="0"/>
  </r>
  <r>
    <x v="2"/>
    <x v="2"/>
    <x v="4"/>
    <x v="11"/>
    <n v="34"/>
    <n v="2288.4"/>
    <n v="5126.0160000000005"/>
    <n v="457.68000000000006"/>
    <x v="0"/>
  </r>
  <r>
    <x v="2"/>
    <x v="2"/>
    <x v="1"/>
    <x v="12"/>
    <n v="7"/>
    <n v="200"/>
    <n v="224"/>
    <n v="40"/>
    <x v="0"/>
  </r>
  <r>
    <x v="2"/>
    <x v="2"/>
    <x v="4"/>
    <x v="14"/>
    <n v="3"/>
    <n v="2288.65"/>
    <n v="5126.576"/>
    <n v="457.73"/>
    <x v="0"/>
  </r>
  <r>
    <x v="2"/>
    <x v="2"/>
    <x v="5"/>
    <x v="13"/>
    <n v="2"/>
    <n v="6600"/>
    <n v="7392"/>
    <n v="1320"/>
    <x v="1"/>
  </r>
  <r>
    <x v="2"/>
    <x v="3"/>
    <x v="0"/>
    <x v="0"/>
    <n v="3566"/>
    <n v="4577.3"/>
    <n v="5126.576"/>
    <n v="915.46"/>
    <x v="1"/>
  </r>
  <r>
    <x v="2"/>
    <x v="3"/>
    <x v="0"/>
    <x v="1"/>
    <n v="2498"/>
    <n v="8000"/>
    <n v="8960"/>
    <n v="1600"/>
    <x v="1"/>
  </r>
  <r>
    <x v="2"/>
    <x v="3"/>
    <x v="1"/>
    <x v="2"/>
    <n v="1245"/>
    <n v="4577.2"/>
    <n v="5126.4639999999999"/>
    <n v="915.44"/>
    <x v="1"/>
  </r>
  <r>
    <x v="2"/>
    <x v="3"/>
    <x v="2"/>
    <x v="3"/>
    <n v="644"/>
    <n v="5743.5"/>
    <n v="6432.72"/>
    <n v="1148.7"/>
    <x v="1"/>
  </r>
  <r>
    <x v="2"/>
    <x v="3"/>
    <x v="3"/>
    <x v="4"/>
    <n v="643"/>
    <n v="7000"/>
    <n v="7840"/>
    <n v="1400"/>
    <x v="1"/>
  </r>
  <r>
    <x v="2"/>
    <x v="3"/>
    <x v="2"/>
    <x v="5"/>
    <n v="455"/>
    <n v="4578.6000000000004"/>
    <n v="5128.0320000000002"/>
    <n v="915.72000000000014"/>
    <x v="1"/>
  </r>
  <r>
    <x v="2"/>
    <x v="3"/>
    <x v="3"/>
    <x v="6"/>
    <n v="345"/>
    <n v="7000"/>
    <n v="7840"/>
    <n v="1400"/>
    <x v="1"/>
  </r>
  <r>
    <x v="2"/>
    <x v="3"/>
    <x v="1"/>
    <x v="7"/>
    <n v="122"/>
    <n v="100"/>
    <n v="112"/>
    <n v="20"/>
    <x v="1"/>
  </r>
  <r>
    <x v="2"/>
    <x v="3"/>
    <x v="4"/>
    <x v="8"/>
    <n v="78"/>
    <n v="2288.6"/>
    <n v="5126.4639999999999"/>
    <n v="457.72"/>
    <x v="1"/>
  </r>
  <r>
    <x v="2"/>
    <x v="3"/>
    <x v="4"/>
    <x v="9"/>
    <n v="76"/>
    <n v="2288.4499999999998"/>
    <n v="5126.1279999999997"/>
    <n v="457.69"/>
    <x v="1"/>
  </r>
  <r>
    <x v="2"/>
    <x v="3"/>
    <x v="4"/>
    <x v="10"/>
    <n v="46"/>
    <n v="100"/>
    <n v="224"/>
    <n v="20"/>
    <x v="1"/>
  </r>
  <r>
    <x v="2"/>
    <x v="3"/>
    <x v="4"/>
    <x v="11"/>
    <n v="34"/>
    <n v="2288.4"/>
    <n v="5126.0160000000005"/>
    <n v="457.68000000000006"/>
    <x v="1"/>
  </r>
  <r>
    <x v="2"/>
    <x v="3"/>
    <x v="1"/>
    <x v="12"/>
    <n v="7"/>
    <n v="200"/>
    <n v="224"/>
    <n v="40"/>
    <x v="1"/>
  </r>
  <r>
    <x v="2"/>
    <x v="3"/>
    <x v="4"/>
    <x v="14"/>
    <n v="3"/>
    <n v="2288.65"/>
    <n v="5126.576"/>
    <n v="457.73"/>
    <x v="1"/>
  </r>
  <r>
    <x v="2"/>
    <x v="3"/>
    <x v="5"/>
    <x v="13"/>
    <n v="2"/>
    <n v="7920"/>
    <n v="7392"/>
    <n v="1584"/>
    <x v="1"/>
  </r>
  <r>
    <x v="2"/>
    <x v="4"/>
    <x v="0"/>
    <x v="0"/>
    <n v="3566"/>
    <n v="4577.3"/>
    <n v="5126.576"/>
    <n v="915.46"/>
    <x v="0"/>
  </r>
  <r>
    <x v="2"/>
    <x v="4"/>
    <x v="0"/>
    <x v="1"/>
    <n v="2498"/>
    <n v="8800"/>
    <n v="8960"/>
    <n v="1760"/>
    <x v="0"/>
  </r>
  <r>
    <x v="2"/>
    <x v="4"/>
    <x v="1"/>
    <x v="2"/>
    <n v="1245"/>
    <n v="5034.92"/>
    <n v="5126.4639999999999"/>
    <n v="1006.984"/>
    <x v="0"/>
  </r>
  <r>
    <x v="2"/>
    <x v="4"/>
    <x v="2"/>
    <x v="3"/>
    <n v="644"/>
    <n v="6317.85"/>
    <n v="6432.72"/>
    <n v="1263.5700000000002"/>
    <x v="0"/>
  </r>
  <r>
    <x v="2"/>
    <x v="4"/>
    <x v="3"/>
    <x v="4"/>
    <n v="643"/>
    <n v="7700"/>
    <n v="7840"/>
    <n v="1540"/>
    <x v="0"/>
  </r>
  <r>
    <x v="2"/>
    <x v="4"/>
    <x v="2"/>
    <x v="5"/>
    <n v="455"/>
    <n v="5036.46"/>
    <n v="5128.0320000000002"/>
    <n v="1007.292"/>
    <x v="1"/>
  </r>
  <r>
    <x v="2"/>
    <x v="4"/>
    <x v="3"/>
    <x v="6"/>
    <n v="345"/>
    <n v="7700"/>
    <n v="7840"/>
    <n v="1540"/>
    <x v="1"/>
  </r>
  <r>
    <x v="2"/>
    <x v="4"/>
    <x v="1"/>
    <x v="7"/>
    <n v="122"/>
    <n v="110"/>
    <n v="112"/>
    <n v="22"/>
    <x v="1"/>
  </r>
  <r>
    <x v="2"/>
    <x v="4"/>
    <x v="4"/>
    <x v="8"/>
    <n v="78"/>
    <n v="2517.46"/>
    <n v="5126.4639999999999"/>
    <n v="503.49200000000002"/>
    <x v="1"/>
  </r>
  <r>
    <x v="2"/>
    <x v="4"/>
    <x v="4"/>
    <x v="9"/>
    <n v="76"/>
    <n v="2288.4499999999998"/>
    <n v="5126.1279999999997"/>
    <n v="457.69"/>
    <x v="1"/>
  </r>
  <r>
    <x v="2"/>
    <x v="4"/>
    <x v="4"/>
    <x v="10"/>
    <n v="46"/>
    <n v="100"/>
    <n v="224"/>
    <n v="20"/>
    <x v="1"/>
  </r>
  <r>
    <x v="2"/>
    <x v="4"/>
    <x v="4"/>
    <x v="11"/>
    <n v="34"/>
    <n v="2288.4"/>
    <n v="5126.0160000000005"/>
    <n v="457.68000000000006"/>
    <x v="1"/>
  </r>
  <r>
    <x v="2"/>
    <x v="4"/>
    <x v="1"/>
    <x v="12"/>
    <n v="7"/>
    <n v="200"/>
    <n v="224"/>
    <n v="40"/>
    <x v="1"/>
  </r>
  <r>
    <x v="2"/>
    <x v="4"/>
    <x v="4"/>
    <x v="14"/>
    <n v="3"/>
    <n v="3300"/>
    <n v="5126.576"/>
    <n v="660"/>
    <x v="1"/>
  </r>
  <r>
    <x v="2"/>
    <x v="4"/>
    <x v="5"/>
    <x v="13"/>
    <n v="2"/>
    <n v="4577.3"/>
    <n v="7392"/>
    <n v="915.46"/>
    <x v="0"/>
  </r>
  <r>
    <x v="2"/>
    <x v="5"/>
    <x v="0"/>
    <x v="0"/>
    <n v="3566"/>
    <n v="4577.3"/>
    <n v="5126.576"/>
    <n v="915.46"/>
    <x v="1"/>
  </r>
  <r>
    <x v="2"/>
    <x v="5"/>
    <x v="0"/>
    <x v="1"/>
    <n v="2498"/>
    <n v="8000"/>
    <n v="8960"/>
    <n v="1600"/>
    <x v="0"/>
  </r>
  <r>
    <x v="2"/>
    <x v="5"/>
    <x v="1"/>
    <x v="2"/>
    <n v="1245"/>
    <n v="4577.2"/>
    <n v="5126.4639999999999"/>
    <n v="915.44"/>
    <x v="0"/>
  </r>
  <r>
    <x v="2"/>
    <x v="5"/>
    <x v="2"/>
    <x v="3"/>
    <n v="644"/>
    <n v="5743.5"/>
    <n v="6432.72"/>
    <n v="1148.7"/>
    <x v="0"/>
  </r>
  <r>
    <x v="2"/>
    <x v="5"/>
    <x v="3"/>
    <x v="4"/>
    <n v="643"/>
    <n v="7000"/>
    <n v="7840"/>
    <n v="1400"/>
    <x v="0"/>
  </r>
  <r>
    <x v="2"/>
    <x v="5"/>
    <x v="2"/>
    <x v="5"/>
    <n v="455"/>
    <n v="4578.6000000000004"/>
    <n v="5128.0320000000002"/>
    <n v="915.72000000000014"/>
    <x v="0"/>
  </r>
  <r>
    <x v="2"/>
    <x v="5"/>
    <x v="3"/>
    <x v="6"/>
    <n v="345"/>
    <n v="7000"/>
    <n v="7840"/>
    <n v="1400"/>
    <x v="0"/>
  </r>
  <r>
    <x v="2"/>
    <x v="5"/>
    <x v="1"/>
    <x v="7"/>
    <n v="122"/>
    <n v="100"/>
    <n v="112"/>
    <n v="20"/>
    <x v="0"/>
  </r>
  <r>
    <x v="2"/>
    <x v="5"/>
    <x v="4"/>
    <x v="8"/>
    <n v="78"/>
    <n v="2288.6"/>
    <n v="5126.4639999999999"/>
    <n v="457.72"/>
    <x v="0"/>
  </r>
  <r>
    <x v="2"/>
    <x v="5"/>
    <x v="4"/>
    <x v="9"/>
    <n v="76"/>
    <n v="2288.4499999999998"/>
    <n v="5126.1279999999997"/>
    <n v="457.69"/>
    <x v="0"/>
  </r>
  <r>
    <x v="2"/>
    <x v="5"/>
    <x v="4"/>
    <x v="10"/>
    <n v="46"/>
    <n v="100"/>
    <n v="224"/>
    <n v="20"/>
    <x v="0"/>
  </r>
  <r>
    <x v="2"/>
    <x v="5"/>
    <x v="4"/>
    <x v="11"/>
    <n v="34"/>
    <n v="2288.4"/>
    <n v="5126.0160000000005"/>
    <n v="457.68000000000006"/>
    <x v="0"/>
  </r>
  <r>
    <x v="2"/>
    <x v="5"/>
    <x v="1"/>
    <x v="12"/>
    <n v="7"/>
    <n v="200"/>
    <n v="224"/>
    <n v="40"/>
    <x v="0"/>
  </r>
  <r>
    <x v="2"/>
    <x v="5"/>
    <x v="5"/>
    <x v="13"/>
    <n v="3"/>
    <n v="4577.3"/>
    <n v="7392"/>
    <n v="915.46"/>
    <x v="0"/>
  </r>
  <r>
    <x v="2"/>
    <x v="5"/>
    <x v="4"/>
    <x v="14"/>
    <n v="3"/>
    <n v="2288.65"/>
    <n v="5126.576"/>
    <n v="457.73"/>
    <x v="0"/>
  </r>
  <r>
    <x v="2"/>
    <x v="6"/>
    <x v="0"/>
    <x v="0"/>
    <n v="3566"/>
    <n v="4577.3"/>
    <n v="5126.576"/>
    <n v="915.46"/>
    <x v="0"/>
  </r>
  <r>
    <x v="2"/>
    <x v="6"/>
    <x v="0"/>
    <x v="1"/>
    <n v="2498"/>
    <n v="8000"/>
    <n v="8960"/>
    <n v="1600"/>
    <x v="0"/>
  </r>
  <r>
    <x v="2"/>
    <x v="6"/>
    <x v="1"/>
    <x v="2"/>
    <n v="1245"/>
    <n v="4577.2"/>
    <n v="5126.4639999999999"/>
    <n v="915.44"/>
    <x v="0"/>
  </r>
  <r>
    <x v="2"/>
    <x v="6"/>
    <x v="2"/>
    <x v="3"/>
    <n v="644"/>
    <n v="5743.5"/>
    <n v="6432.72"/>
    <n v="1148.7"/>
    <x v="0"/>
  </r>
  <r>
    <x v="2"/>
    <x v="6"/>
    <x v="3"/>
    <x v="4"/>
    <n v="643"/>
    <n v="7000"/>
    <n v="7840"/>
    <n v="1400"/>
    <x v="0"/>
  </r>
  <r>
    <x v="2"/>
    <x v="6"/>
    <x v="2"/>
    <x v="5"/>
    <n v="455"/>
    <n v="4578.6000000000004"/>
    <n v="5128.0320000000002"/>
    <n v="915.72000000000014"/>
    <x v="0"/>
  </r>
  <r>
    <x v="2"/>
    <x v="6"/>
    <x v="3"/>
    <x v="6"/>
    <n v="345"/>
    <n v="7000"/>
    <n v="7840"/>
    <n v="1400"/>
    <x v="0"/>
  </r>
  <r>
    <x v="2"/>
    <x v="6"/>
    <x v="1"/>
    <x v="7"/>
    <n v="122"/>
    <n v="100"/>
    <n v="112"/>
    <n v="20"/>
    <x v="0"/>
  </r>
  <r>
    <x v="2"/>
    <x v="6"/>
    <x v="4"/>
    <x v="8"/>
    <n v="78"/>
    <n v="2288.6"/>
    <n v="5126.4639999999999"/>
    <n v="457.72"/>
    <x v="0"/>
  </r>
  <r>
    <x v="2"/>
    <x v="6"/>
    <x v="4"/>
    <x v="9"/>
    <n v="76"/>
    <n v="2288.4499999999998"/>
    <n v="5126.1279999999997"/>
    <n v="457.69"/>
    <x v="0"/>
  </r>
  <r>
    <x v="2"/>
    <x v="6"/>
    <x v="4"/>
    <x v="10"/>
    <n v="46"/>
    <n v="100"/>
    <n v="224"/>
    <n v="20"/>
    <x v="0"/>
  </r>
  <r>
    <x v="2"/>
    <x v="6"/>
    <x v="4"/>
    <x v="11"/>
    <n v="34"/>
    <n v="2288.4"/>
    <n v="5126.0160000000005"/>
    <n v="457.68000000000006"/>
    <x v="0"/>
  </r>
  <r>
    <x v="2"/>
    <x v="6"/>
    <x v="1"/>
    <x v="12"/>
    <n v="7"/>
    <n v="200"/>
    <n v="224"/>
    <n v="40"/>
    <x v="0"/>
  </r>
  <r>
    <x v="2"/>
    <x v="6"/>
    <x v="4"/>
    <x v="14"/>
    <n v="3"/>
    <n v="2288.65"/>
    <n v="5126.576"/>
    <n v="457.73"/>
    <x v="0"/>
  </r>
  <r>
    <x v="2"/>
    <x v="6"/>
    <x v="5"/>
    <x v="13"/>
    <n v="2"/>
    <n v="6600"/>
    <n v="7392"/>
    <n v="1320"/>
    <x v="0"/>
  </r>
  <r>
    <x v="2"/>
    <x v="7"/>
    <x v="0"/>
    <x v="0"/>
    <n v="3566"/>
    <n v="4577.3"/>
    <n v="5126.576"/>
    <n v="915.46"/>
    <x v="0"/>
  </r>
  <r>
    <x v="2"/>
    <x v="7"/>
    <x v="0"/>
    <x v="1"/>
    <n v="2498"/>
    <n v="8000"/>
    <n v="8960"/>
    <n v="1600"/>
    <x v="0"/>
  </r>
  <r>
    <x v="2"/>
    <x v="7"/>
    <x v="1"/>
    <x v="2"/>
    <n v="1245"/>
    <n v="4577.2"/>
    <n v="5126.4639999999999"/>
    <n v="915.44"/>
    <x v="0"/>
  </r>
  <r>
    <x v="2"/>
    <x v="7"/>
    <x v="2"/>
    <x v="3"/>
    <n v="644"/>
    <n v="5743.5"/>
    <n v="6432.72"/>
    <n v="1148.7"/>
    <x v="0"/>
  </r>
  <r>
    <x v="2"/>
    <x v="7"/>
    <x v="3"/>
    <x v="4"/>
    <n v="643"/>
    <n v="7000"/>
    <n v="7840"/>
    <n v="1400"/>
    <x v="0"/>
  </r>
  <r>
    <x v="2"/>
    <x v="7"/>
    <x v="2"/>
    <x v="5"/>
    <n v="455"/>
    <n v="5036.46"/>
    <n v="5128.0320000000002"/>
    <n v="1007.292"/>
    <x v="0"/>
  </r>
  <r>
    <x v="2"/>
    <x v="7"/>
    <x v="3"/>
    <x v="6"/>
    <n v="345"/>
    <n v="7700"/>
    <n v="7840"/>
    <n v="1540"/>
    <x v="0"/>
  </r>
  <r>
    <x v="2"/>
    <x v="7"/>
    <x v="1"/>
    <x v="7"/>
    <n v="122"/>
    <n v="110"/>
    <n v="112"/>
    <n v="22"/>
    <x v="0"/>
  </r>
  <r>
    <x v="2"/>
    <x v="7"/>
    <x v="4"/>
    <x v="8"/>
    <n v="78"/>
    <n v="2517.46"/>
    <n v="5126.4639999999999"/>
    <n v="503.49200000000002"/>
    <x v="0"/>
  </r>
  <r>
    <x v="2"/>
    <x v="7"/>
    <x v="4"/>
    <x v="9"/>
    <n v="76"/>
    <n v="2517.2949999999996"/>
    <n v="5126.1279999999997"/>
    <n v="503.45899999999995"/>
    <x v="0"/>
  </r>
  <r>
    <x v="2"/>
    <x v="7"/>
    <x v="4"/>
    <x v="10"/>
    <n v="46"/>
    <n v="115"/>
    <n v="224"/>
    <n v="23"/>
    <x v="0"/>
  </r>
  <r>
    <x v="2"/>
    <x v="7"/>
    <x v="4"/>
    <x v="11"/>
    <n v="34"/>
    <n v="2631.66"/>
    <n v="5126.0160000000005"/>
    <n v="526.33199999999999"/>
    <x v="0"/>
  </r>
  <r>
    <x v="2"/>
    <x v="7"/>
    <x v="1"/>
    <x v="12"/>
    <n v="7"/>
    <n v="230"/>
    <n v="224"/>
    <n v="46"/>
    <x v="0"/>
  </r>
  <r>
    <x v="2"/>
    <x v="7"/>
    <x v="4"/>
    <x v="14"/>
    <n v="3"/>
    <n v="2631.9475000000002"/>
    <n v="5126.576"/>
    <n v="526.38950000000011"/>
    <x v="0"/>
  </r>
  <r>
    <x v="2"/>
    <x v="7"/>
    <x v="5"/>
    <x v="13"/>
    <n v="2"/>
    <n v="7590"/>
    <n v="7392"/>
    <n v="1518"/>
    <x v="0"/>
  </r>
  <r>
    <x v="2"/>
    <x v="8"/>
    <x v="0"/>
    <x v="0"/>
    <n v="3566"/>
    <n v="4577.3"/>
    <n v="5126.576"/>
    <n v="915.46"/>
    <x v="0"/>
  </r>
  <r>
    <x v="2"/>
    <x v="8"/>
    <x v="0"/>
    <x v="1"/>
    <n v="2498"/>
    <n v="8000"/>
    <n v="8960"/>
    <n v="1600"/>
    <x v="0"/>
  </r>
  <r>
    <x v="2"/>
    <x v="8"/>
    <x v="1"/>
    <x v="2"/>
    <n v="1245"/>
    <n v="4577.2"/>
    <n v="5126.4639999999999"/>
    <n v="915.44"/>
    <x v="0"/>
  </r>
  <r>
    <x v="2"/>
    <x v="8"/>
    <x v="2"/>
    <x v="3"/>
    <n v="644"/>
    <n v="5743.5"/>
    <n v="6432.72"/>
    <n v="1148.7"/>
    <x v="0"/>
  </r>
  <r>
    <x v="2"/>
    <x v="8"/>
    <x v="3"/>
    <x v="4"/>
    <n v="643"/>
    <n v="7000"/>
    <n v="7840"/>
    <n v="1400"/>
    <x v="0"/>
  </r>
  <r>
    <x v="2"/>
    <x v="8"/>
    <x v="2"/>
    <x v="5"/>
    <n v="455"/>
    <n v="4578.6000000000004"/>
    <n v="5128.0320000000002"/>
    <n v="915.72000000000014"/>
    <x v="0"/>
  </r>
  <r>
    <x v="2"/>
    <x v="8"/>
    <x v="3"/>
    <x v="6"/>
    <n v="345"/>
    <n v="7000"/>
    <n v="7840"/>
    <n v="1400"/>
    <x v="0"/>
  </r>
  <r>
    <x v="2"/>
    <x v="8"/>
    <x v="1"/>
    <x v="7"/>
    <n v="122"/>
    <n v="100"/>
    <n v="112"/>
    <n v="20"/>
    <x v="0"/>
  </r>
  <r>
    <x v="2"/>
    <x v="8"/>
    <x v="4"/>
    <x v="8"/>
    <n v="78"/>
    <n v="2288.6"/>
    <n v="5126.4639999999999"/>
    <n v="457.72"/>
    <x v="0"/>
  </r>
  <r>
    <x v="2"/>
    <x v="8"/>
    <x v="4"/>
    <x v="9"/>
    <n v="76"/>
    <n v="2288.4499999999998"/>
    <n v="5126.1279999999997"/>
    <n v="457.69"/>
    <x v="0"/>
  </r>
  <r>
    <x v="2"/>
    <x v="8"/>
    <x v="4"/>
    <x v="10"/>
    <n v="46"/>
    <n v="100"/>
    <n v="224"/>
    <n v="20"/>
    <x v="0"/>
  </r>
  <r>
    <x v="2"/>
    <x v="8"/>
    <x v="4"/>
    <x v="11"/>
    <n v="34"/>
    <n v="2746.08"/>
    <n v="5126.0160000000005"/>
    <n v="549.21600000000001"/>
    <x v="0"/>
  </r>
  <r>
    <x v="2"/>
    <x v="8"/>
    <x v="1"/>
    <x v="12"/>
    <n v="7"/>
    <n v="240"/>
    <n v="224"/>
    <n v="48"/>
    <x v="0"/>
  </r>
  <r>
    <x v="2"/>
    <x v="8"/>
    <x v="4"/>
    <x v="14"/>
    <n v="3"/>
    <n v="2746.38"/>
    <n v="5126.576"/>
    <n v="549.27600000000007"/>
    <x v="0"/>
  </r>
  <r>
    <x v="2"/>
    <x v="8"/>
    <x v="5"/>
    <x v="13"/>
    <n v="2"/>
    <n v="7920"/>
    <n v="7392"/>
    <n v="1584"/>
    <x v="0"/>
  </r>
  <r>
    <x v="2"/>
    <x v="9"/>
    <x v="0"/>
    <x v="0"/>
    <n v="3566"/>
    <n v="5035.0300000000007"/>
    <n v="5126.576"/>
    <n v="1007.0060000000002"/>
    <x v="0"/>
  </r>
  <r>
    <x v="2"/>
    <x v="9"/>
    <x v="0"/>
    <x v="1"/>
    <n v="2498"/>
    <n v="9200"/>
    <n v="8960"/>
    <n v="1840"/>
    <x v="0"/>
  </r>
  <r>
    <x v="2"/>
    <x v="9"/>
    <x v="1"/>
    <x v="2"/>
    <n v="1245"/>
    <n v="5263.78"/>
    <n v="5126.4639999999999"/>
    <n v="1052.7560000000001"/>
    <x v="0"/>
  </r>
  <r>
    <x v="2"/>
    <x v="9"/>
    <x v="2"/>
    <x v="3"/>
    <n v="644"/>
    <n v="6605.0249999999996"/>
    <n v="6432.72"/>
    <n v="1321.0050000000001"/>
    <x v="0"/>
  </r>
  <r>
    <x v="2"/>
    <x v="9"/>
    <x v="3"/>
    <x v="4"/>
    <n v="643"/>
    <n v="8400"/>
    <n v="7840"/>
    <n v="1680"/>
    <x v="0"/>
  </r>
  <r>
    <x v="2"/>
    <x v="9"/>
    <x v="2"/>
    <x v="5"/>
    <n v="455"/>
    <n v="5494.3200000000006"/>
    <n v="5128.0320000000002"/>
    <n v="1098.8640000000003"/>
    <x v="0"/>
  </r>
  <r>
    <x v="2"/>
    <x v="9"/>
    <x v="3"/>
    <x v="6"/>
    <n v="345"/>
    <n v="8400"/>
    <n v="7840"/>
    <n v="1680"/>
    <x v="0"/>
  </r>
  <r>
    <x v="2"/>
    <x v="9"/>
    <x v="1"/>
    <x v="7"/>
    <n v="122"/>
    <n v="120"/>
    <n v="112"/>
    <n v="24"/>
    <x v="0"/>
  </r>
  <r>
    <x v="2"/>
    <x v="9"/>
    <x v="4"/>
    <x v="8"/>
    <n v="78"/>
    <n v="2517.46"/>
    <n v="5126.4639999999999"/>
    <n v="503.49200000000002"/>
    <x v="0"/>
  </r>
  <r>
    <x v="2"/>
    <x v="9"/>
    <x v="4"/>
    <x v="9"/>
    <n v="76"/>
    <n v="2517.2949999999996"/>
    <n v="5126.1279999999997"/>
    <n v="503.45899999999995"/>
    <x v="0"/>
  </r>
  <r>
    <x v="2"/>
    <x v="9"/>
    <x v="4"/>
    <x v="10"/>
    <n v="46"/>
    <n v="110"/>
    <n v="224"/>
    <n v="22"/>
    <x v="0"/>
  </r>
  <r>
    <x v="2"/>
    <x v="9"/>
    <x v="4"/>
    <x v="11"/>
    <n v="34"/>
    <n v="2517.2400000000002"/>
    <n v="5126.0160000000005"/>
    <n v="503.44800000000009"/>
    <x v="0"/>
  </r>
  <r>
    <x v="2"/>
    <x v="9"/>
    <x v="1"/>
    <x v="12"/>
    <n v="7"/>
    <n v="220"/>
    <n v="224"/>
    <n v="44"/>
    <x v="0"/>
  </r>
  <r>
    <x v="2"/>
    <x v="9"/>
    <x v="4"/>
    <x v="14"/>
    <n v="3"/>
    <n v="2517.5150000000003"/>
    <n v="5126.576"/>
    <n v="503.5030000000001"/>
    <x v="0"/>
  </r>
  <r>
    <x v="2"/>
    <x v="9"/>
    <x v="5"/>
    <x v="13"/>
    <n v="2"/>
    <n v="7260"/>
    <n v="7392"/>
    <n v="1452"/>
    <x v="0"/>
  </r>
  <r>
    <x v="2"/>
    <x v="10"/>
    <x v="0"/>
    <x v="0"/>
    <n v="3566"/>
    <n v="5263.8950000000004"/>
    <n v="5126.576"/>
    <n v="1052.7790000000002"/>
    <x v="0"/>
  </r>
  <r>
    <x v="2"/>
    <x v="10"/>
    <x v="0"/>
    <x v="1"/>
    <n v="2498"/>
    <n v="8800"/>
    <n v="8960"/>
    <n v="1760"/>
    <x v="0"/>
  </r>
  <r>
    <x v="2"/>
    <x v="10"/>
    <x v="1"/>
    <x v="2"/>
    <n v="1245"/>
    <n v="5034.92"/>
    <n v="5126.4639999999999"/>
    <n v="1006.984"/>
    <x v="0"/>
  </r>
  <r>
    <x v="2"/>
    <x v="10"/>
    <x v="2"/>
    <x v="3"/>
    <n v="644"/>
    <n v="6317.85"/>
    <n v="6432.72"/>
    <n v="1263.5700000000002"/>
    <x v="0"/>
  </r>
  <r>
    <x v="2"/>
    <x v="10"/>
    <x v="3"/>
    <x v="4"/>
    <n v="643"/>
    <n v="7700"/>
    <n v="7840"/>
    <n v="1540"/>
    <x v="0"/>
  </r>
  <r>
    <x v="2"/>
    <x v="10"/>
    <x v="2"/>
    <x v="5"/>
    <n v="455"/>
    <n v="5036.46"/>
    <n v="5128.0320000000002"/>
    <n v="1007.292"/>
    <x v="0"/>
  </r>
  <r>
    <x v="2"/>
    <x v="10"/>
    <x v="3"/>
    <x v="6"/>
    <n v="345"/>
    <n v="7700"/>
    <n v="7840"/>
    <n v="1540"/>
    <x v="0"/>
  </r>
  <r>
    <x v="2"/>
    <x v="10"/>
    <x v="1"/>
    <x v="7"/>
    <n v="122"/>
    <n v="110"/>
    <n v="112"/>
    <n v="22"/>
    <x v="0"/>
  </r>
  <r>
    <x v="2"/>
    <x v="10"/>
    <x v="4"/>
    <x v="8"/>
    <n v="78"/>
    <n v="2517.46"/>
    <n v="5126.4639999999999"/>
    <n v="503.49200000000002"/>
    <x v="0"/>
  </r>
  <r>
    <x v="2"/>
    <x v="10"/>
    <x v="4"/>
    <x v="9"/>
    <n v="76"/>
    <n v="2288.4499999999998"/>
    <n v="5126.1279999999997"/>
    <n v="457.69"/>
    <x v="0"/>
  </r>
  <r>
    <x v="2"/>
    <x v="10"/>
    <x v="4"/>
    <x v="10"/>
    <n v="46"/>
    <n v="100"/>
    <n v="224"/>
    <n v="20"/>
    <x v="0"/>
  </r>
  <r>
    <x v="2"/>
    <x v="10"/>
    <x v="4"/>
    <x v="11"/>
    <n v="34"/>
    <n v="2288.4"/>
    <n v="5126.0160000000005"/>
    <n v="457.68000000000006"/>
    <x v="1"/>
  </r>
  <r>
    <x v="2"/>
    <x v="10"/>
    <x v="1"/>
    <x v="12"/>
    <n v="7"/>
    <n v="200"/>
    <n v="224"/>
    <n v="40"/>
    <x v="1"/>
  </r>
  <r>
    <x v="2"/>
    <x v="10"/>
    <x v="4"/>
    <x v="14"/>
    <n v="3"/>
    <n v="2288.65"/>
    <n v="5126.576"/>
    <n v="457.73"/>
    <x v="1"/>
  </r>
  <r>
    <x v="2"/>
    <x v="10"/>
    <x v="5"/>
    <x v="13"/>
    <n v="2"/>
    <n v="6600"/>
    <n v="7392"/>
    <n v="1320"/>
    <x v="1"/>
  </r>
  <r>
    <x v="2"/>
    <x v="11"/>
    <x v="0"/>
    <x v="0"/>
    <n v="3566"/>
    <n v="4577.3"/>
    <n v="5126.576"/>
    <n v="915.46"/>
    <x v="1"/>
  </r>
  <r>
    <x v="2"/>
    <x v="11"/>
    <x v="0"/>
    <x v="1"/>
    <n v="2498"/>
    <n v="8000"/>
    <n v="8960"/>
    <n v="1600"/>
    <x v="1"/>
  </r>
  <r>
    <x v="2"/>
    <x v="11"/>
    <x v="1"/>
    <x v="2"/>
    <n v="1245"/>
    <n v="4577.2"/>
    <n v="5126.4639999999999"/>
    <n v="915.44"/>
    <x v="1"/>
  </r>
  <r>
    <x v="2"/>
    <x v="11"/>
    <x v="2"/>
    <x v="3"/>
    <n v="644"/>
    <n v="5743.5"/>
    <n v="6432.72"/>
    <n v="1148.7"/>
    <x v="1"/>
  </r>
  <r>
    <x v="2"/>
    <x v="11"/>
    <x v="3"/>
    <x v="4"/>
    <n v="643"/>
    <n v="7000"/>
    <n v="7840"/>
    <n v="1400"/>
    <x v="1"/>
  </r>
  <r>
    <x v="2"/>
    <x v="11"/>
    <x v="2"/>
    <x v="5"/>
    <n v="455"/>
    <n v="4578.6000000000004"/>
    <n v="5128.0320000000002"/>
    <n v="915.72000000000014"/>
    <x v="1"/>
  </r>
  <r>
    <x v="2"/>
    <x v="11"/>
    <x v="3"/>
    <x v="6"/>
    <n v="345"/>
    <n v="7000"/>
    <n v="7840"/>
    <n v="1400"/>
    <x v="1"/>
  </r>
  <r>
    <x v="2"/>
    <x v="11"/>
    <x v="1"/>
    <x v="7"/>
    <n v="122"/>
    <n v="100"/>
    <n v="112"/>
    <n v="20"/>
    <x v="1"/>
  </r>
  <r>
    <x v="2"/>
    <x v="11"/>
    <x v="4"/>
    <x v="8"/>
    <n v="78"/>
    <n v="2288.6"/>
    <n v="5126.4639999999999"/>
    <n v="457.72"/>
    <x v="1"/>
  </r>
  <r>
    <x v="2"/>
    <x v="11"/>
    <x v="4"/>
    <x v="9"/>
    <n v="76"/>
    <n v="2288.4499999999998"/>
    <n v="5126.1279999999997"/>
    <n v="457.69"/>
    <x v="1"/>
  </r>
  <r>
    <x v="2"/>
    <x v="11"/>
    <x v="4"/>
    <x v="10"/>
    <n v="46"/>
    <n v="100"/>
    <n v="224"/>
    <n v="20"/>
    <x v="1"/>
  </r>
  <r>
    <x v="2"/>
    <x v="11"/>
    <x v="4"/>
    <x v="11"/>
    <n v="34"/>
    <n v="2288.4"/>
    <n v="5126.0160000000005"/>
    <n v="457.68000000000006"/>
    <x v="1"/>
  </r>
  <r>
    <x v="2"/>
    <x v="11"/>
    <x v="1"/>
    <x v="12"/>
    <n v="7"/>
    <n v="200"/>
    <n v="224"/>
    <n v="40"/>
    <x v="1"/>
  </r>
  <r>
    <x v="2"/>
    <x v="11"/>
    <x v="4"/>
    <x v="14"/>
    <n v="3"/>
    <n v="2288.65"/>
    <n v="5126.576"/>
    <n v="457.73"/>
    <x v="1"/>
  </r>
  <r>
    <x v="2"/>
    <x v="11"/>
    <x v="5"/>
    <x v="13"/>
    <n v="2"/>
    <n v="6600"/>
    <n v="7392"/>
    <n v="1320"/>
    <x v="1"/>
  </r>
  <r>
    <x v="3"/>
    <x v="0"/>
    <x v="0"/>
    <x v="0"/>
    <n v="3566"/>
    <n v="5492.76"/>
    <n v="5126.576"/>
    <n v="1098.5520000000001"/>
    <x v="1"/>
  </r>
  <r>
    <x v="3"/>
    <x v="0"/>
    <x v="0"/>
    <x v="1"/>
    <n v="2498"/>
    <n v="9600"/>
    <n v="8960"/>
    <n v="1920"/>
    <x v="1"/>
  </r>
  <r>
    <x v="3"/>
    <x v="0"/>
    <x v="1"/>
    <x v="2"/>
    <n v="1245"/>
    <n v="5492.6399999999994"/>
    <n v="5126.4639999999999"/>
    <n v="1098.528"/>
    <x v="1"/>
  </r>
  <r>
    <x v="3"/>
    <x v="0"/>
    <x v="2"/>
    <x v="3"/>
    <n v="644"/>
    <n v="6892.2"/>
    <n v="6432.72"/>
    <n v="1378.44"/>
    <x v="1"/>
  </r>
  <r>
    <x v="3"/>
    <x v="0"/>
    <x v="3"/>
    <x v="4"/>
    <n v="643"/>
    <n v="8400"/>
    <n v="7840"/>
    <n v="1680"/>
    <x v="0"/>
  </r>
  <r>
    <x v="3"/>
    <x v="0"/>
    <x v="2"/>
    <x v="5"/>
    <n v="455"/>
    <n v="5494.3200000000006"/>
    <n v="5128.0320000000002"/>
    <n v="1098.8640000000003"/>
    <x v="0"/>
  </r>
  <r>
    <x v="3"/>
    <x v="0"/>
    <x v="3"/>
    <x v="6"/>
    <n v="345"/>
    <n v="8400"/>
    <n v="7840"/>
    <n v="1680"/>
    <x v="0"/>
  </r>
  <r>
    <x v="3"/>
    <x v="0"/>
    <x v="1"/>
    <x v="7"/>
    <n v="122"/>
    <n v="120"/>
    <n v="112"/>
    <n v="24"/>
    <x v="0"/>
  </r>
  <r>
    <x v="3"/>
    <x v="0"/>
    <x v="4"/>
    <x v="8"/>
    <n v="78"/>
    <n v="2288.6"/>
    <n v="5126.4639999999999"/>
    <n v="457.72"/>
    <x v="0"/>
  </r>
  <r>
    <x v="3"/>
    <x v="0"/>
    <x v="4"/>
    <x v="9"/>
    <n v="76"/>
    <n v="2288.4499999999998"/>
    <n v="5126.1279999999997"/>
    <n v="457.69"/>
    <x v="0"/>
  </r>
  <r>
    <x v="3"/>
    <x v="0"/>
    <x v="4"/>
    <x v="10"/>
    <n v="46"/>
    <n v="100"/>
    <n v="224"/>
    <n v="20"/>
    <x v="0"/>
  </r>
  <r>
    <x v="3"/>
    <x v="0"/>
    <x v="4"/>
    <x v="11"/>
    <n v="34"/>
    <n v="2288.4"/>
    <n v="5126.0160000000005"/>
    <n v="457.68000000000006"/>
    <x v="0"/>
  </r>
  <r>
    <x v="3"/>
    <x v="0"/>
    <x v="1"/>
    <x v="12"/>
    <n v="7"/>
    <n v="200"/>
    <n v="224"/>
    <n v="40"/>
    <x v="0"/>
  </r>
  <r>
    <x v="3"/>
    <x v="0"/>
    <x v="5"/>
    <x v="13"/>
    <n v="3"/>
    <n v="4577.3"/>
    <n v="7392"/>
    <n v="915.46"/>
    <x v="0"/>
  </r>
  <r>
    <x v="3"/>
    <x v="0"/>
    <x v="4"/>
    <x v="14"/>
    <n v="3"/>
    <n v="3300"/>
    <n v="5126.576"/>
    <n v="660"/>
    <x v="0"/>
  </r>
  <r>
    <x v="3"/>
    <x v="1"/>
    <x v="0"/>
    <x v="0"/>
    <n v="3566"/>
    <n v="4577.3"/>
    <n v="5126.576"/>
    <n v="915.46"/>
    <x v="0"/>
  </r>
  <r>
    <x v="3"/>
    <x v="1"/>
    <x v="0"/>
    <x v="1"/>
    <n v="2498"/>
    <n v="8000"/>
    <n v="8960"/>
    <n v="1600"/>
    <x v="0"/>
  </r>
  <r>
    <x v="3"/>
    <x v="1"/>
    <x v="1"/>
    <x v="2"/>
    <n v="1245"/>
    <n v="4577.2"/>
    <n v="5126.4639999999999"/>
    <n v="915.44"/>
    <x v="0"/>
  </r>
  <r>
    <x v="3"/>
    <x v="1"/>
    <x v="2"/>
    <x v="3"/>
    <n v="644"/>
    <n v="5743.5"/>
    <n v="6432.72"/>
    <n v="1148.7"/>
    <x v="0"/>
  </r>
  <r>
    <x v="3"/>
    <x v="1"/>
    <x v="3"/>
    <x v="4"/>
    <n v="643"/>
    <n v="7000"/>
    <n v="7840"/>
    <n v="1400"/>
    <x v="0"/>
  </r>
  <r>
    <x v="3"/>
    <x v="1"/>
    <x v="2"/>
    <x v="5"/>
    <n v="455"/>
    <n v="4578.6000000000004"/>
    <n v="5128.0320000000002"/>
    <n v="915.72000000000014"/>
    <x v="0"/>
  </r>
  <r>
    <x v="3"/>
    <x v="1"/>
    <x v="3"/>
    <x v="6"/>
    <n v="345"/>
    <n v="7000"/>
    <n v="7840"/>
    <n v="1400"/>
    <x v="0"/>
  </r>
  <r>
    <x v="3"/>
    <x v="1"/>
    <x v="1"/>
    <x v="7"/>
    <n v="122"/>
    <n v="100"/>
    <n v="112"/>
    <n v="20"/>
    <x v="0"/>
  </r>
  <r>
    <x v="3"/>
    <x v="1"/>
    <x v="4"/>
    <x v="8"/>
    <n v="78"/>
    <n v="2288.6"/>
    <n v="5126.4639999999999"/>
    <n v="457.72"/>
    <x v="0"/>
  </r>
  <r>
    <x v="3"/>
    <x v="1"/>
    <x v="4"/>
    <x v="9"/>
    <n v="76"/>
    <n v="2288.4499999999998"/>
    <n v="5126.1279999999997"/>
    <n v="457.69"/>
    <x v="0"/>
  </r>
  <r>
    <x v="3"/>
    <x v="1"/>
    <x v="4"/>
    <x v="10"/>
    <n v="46"/>
    <n v="100"/>
    <n v="224"/>
    <n v="20"/>
    <x v="0"/>
  </r>
  <r>
    <x v="3"/>
    <x v="1"/>
    <x v="4"/>
    <x v="11"/>
    <n v="34"/>
    <n v="2288.4"/>
    <n v="5126.0160000000005"/>
    <n v="457.68000000000006"/>
    <x v="0"/>
  </r>
  <r>
    <x v="3"/>
    <x v="1"/>
    <x v="1"/>
    <x v="12"/>
    <n v="7"/>
    <n v="200"/>
    <n v="224"/>
    <n v="40"/>
    <x v="0"/>
  </r>
  <r>
    <x v="3"/>
    <x v="1"/>
    <x v="4"/>
    <x v="14"/>
    <n v="3"/>
    <n v="3300"/>
    <n v="5126.576"/>
    <n v="660"/>
    <x v="0"/>
  </r>
  <r>
    <x v="3"/>
    <x v="1"/>
    <x v="5"/>
    <x v="13"/>
    <n v="2"/>
    <n v="6600"/>
    <n v="7392"/>
    <n v="1320"/>
    <x v="0"/>
  </r>
  <r>
    <x v="3"/>
    <x v="2"/>
    <x v="0"/>
    <x v="0"/>
    <n v="3566"/>
    <n v="4577.3"/>
    <n v="5126.576"/>
    <n v="915.46"/>
    <x v="0"/>
  </r>
  <r>
    <x v="3"/>
    <x v="2"/>
    <x v="0"/>
    <x v="1"/>
    <n v="2498"/>
    <n v="8000"/>
    <n v="8960"/>
    <n v="1600"/>
    <x v="0"/>
  </r>
  <r>
    <x v="3"/>
    <x v="2"/>
    <x v="1"/>
    <x v="2"/>
    <n v="1245"/>
    <n v="4577.2"/>
    <n v="5126.4639999999999"/>
    <n v="915.44"/>
    <x v="0"/>
  </r>
  <r>
    <x v="3"/>
    <x v="2"/>
    <x v="2"/>
    <x v="3"/>
    <n v="644"/>
    <n v="10000"/>
    <n v="6432.72"/>
    <n v="2000"/>
    <x v="0"/>
  </r>
  <r>
    <x v="3"/>
    <x v="2"/>
    <x v="3"/>
    <x v="4"/>
    <n v="643"/>
    <n v="7000"/>
    <n v="7840"/>
    <n v="1400"/>
    <x v="0"/>
  </r>
  <r>
    <x v="3"/>
    <x v="2"/>
    <x v="2"/>
    <x v="5"/>
    <n v="455"/>
    <n v="4578.6000000000004"/>
    <n v="5128.0320000000002"/>
    <n v="915.72000000000014"/>
    <x v="0"/>
  </r>
  <r>
    <x v="3"/>
    <x v="2"/>
    <x v="3"/>
    <x v="6"/>
    <n v="345"/>
    <n v="7000"/>
    <n v="7840"/>
    <n v="1400"/>
    <x v="0"/>
  </r>
  <r>
    <x v="3"/>
    <x v="2"/>
    <x v="1"/>
    <x v="7"/>
    <n v="122"/>
    <n v="100"/>
    <n v="112"/>
    <n v="20"/>
    <x v="0"/>
  </r>
  <r>
    <x v="3"/>
    <x v="2"/>
    <x v="4"/>
    <x v="8"/>
    <n v="78"/>
    <n v="2288.6"/>
    <n v="5126.4639999999999"/>
    <n v="457.72"/>
    <x v="0"/>
  </r>
  <r>
    <x v="3"/>
    <x v="2"/>
    <x v="4"/>
    <x v="9"/>
    <n v="76"/>
    <n v="2288.4499999999998"/>
    <n v="5126.1279999999997"/>
    <n v="457.69"/>
    <x v="0"/>
  </r>
  <r>
    <x v="3"/>
    <x v="2"/>
    <x v="4"/>
    <x v="10"/>
    <n v="46"/>
    <n v="100"/>
    <n v="224"/>
    <n v="20"/>
    <x v="0"/>
  </r>
  <r>
    <x v="3"/>
    <x v="2"/>
    <x v="4"/>
    <x v="11"/>
    <n v="34"/>
    <n v="2288.4"/>
    <n v="5126.0160000000005"/>
    <n v="457.68000000000006"/>
    <x v="0"/>
  </r>
  <r>
    <x v="3"/>
    <x v="2"/>
    <x v="1"/>
    <x v="12"/>
    <n v="7"/>
    <n v="200"/>
    <n v="224"/>
    <n v="40"/>
    <x v="0"/>
  </r>
  <r>
    <x v="3"/>
    <x v="2"/>
    <x v="4"/>
    <x v="14"/>
    <n v="3"/>
    <n v="2288.65"/>
    <n v="5126.576"/>
    <n v="457.73"/>
    <x v="0"/>
  </r>
  <r>
    <x v="3"/>
    <x v="2"/>
    <x v="5"/>
    <x v="13"/>
    <n v="2"/>
    <n v="6600"/>
    <n v="7392"/>
    <n v="1320"/>
    <x v="0"/>
  </r>
  <r>
    <x v="3"/>
    <x v="3"/>
    <x v="0"/>
    <x v="0"/>
    <n v="3566"/>
    <n v="4577.3"/>
    <n v="5126.576"/>
    <n v="915.46"/>
    <x v="0"/>
  </r>
  <r>
    <x v="3"/>
    <x v="3"/>
    <x v="0"/>
    <x v="1"/>
    <n v="2498"/>
    <n v="8000"/>
    <n v="8960"/>
    <n v="1600"/>
    <x v="1"/>
  </r>
  <r>
    <x v="3"/>
    <x v="3"/>
    <x v="1"/>
    <x v="2"/>
    <n v="1245"/>
    <n v="4577.2"/>
    <n v="5126.4639999999999"/>
    <n v="915.44"/>
    <x v="1"/>
  </r>
  <r>
    <x v="3"/>
    <x v="3"/>
    <x v="2"/>
    <x v="3"/>
    <n v="644"/>
    <n v="15000"/>
    <n v="6432.72"/>
    <n v="3000"/>
    <x v="1"/>
  </r>
  <r>
    <x v="3"/>
    <x v="3"/>
    <x v="3"/>
    <x v="4"/>
    <n v="643"/>
    <n v="7000"/>
    <n v="7840"/>
    <n v="1400"/>
    <x v="1"/>
  </r>
  <r>
    <x v="3"/>
    <x v="3"/>
    <x v="2"/>
    <x v="5"/>
    <n v="455"/>
    <n v="14000"/>
    <n v="5128.0320000000002"/>
    <n v="2800"/>
    <x v="1"/>
  </r>
  <r>
    <x v="3"/>
    <x v="3"/>
    <x v="3"/>
    <x v="6"/>
    <n v="345"/>
    <n v="7000"/>
    <n v="7840"/>
    <n v="1400"/>
    <x v="1"/>
  </r>
  <r>
    <x v="3"/>
    <x v="3"/>
    <x v="1"/>
    <x v="7"/>
    <n v="122"/>
    <n v="100"/>
    <n v="112"/>
    <n v="20"/>
    <x v="1"/>
  </r>
  <r>
    <x v="3"/>
    <x v="3"/>
    <x v="4"/>
    <x v="8"/>
    <n v="78"/>
    <n v="2288.6"/>
    <n v="5126.4639999999999"/>
    <n v="457.72"/>
    <x v="1"/>
  </r>
  <r>
    <x v="3"/>
    <x v="3"/>
    <x v="4"/>
    <x v="9"/>
    <n v="76"/>
    <n v="2288.4499999999998"/>
    <n v="5126.1279999999997"/>
    <n v="457.69"/>
    <x v="1"/>
  </r>
  <r>
    <x v="3"/>
    <x v="3"/>
    <x v="4"/>
    <x v="10"/>
    <n v="46"/>
    <n v="100"/>
    <n v="224"/>
    <n v="20"/>
    <x v="1"/>
  </r>
  <r>
    <x v="3"/>
    <x v="3"/>
    <x v="4"/>
    <x v="11"/>
    <n v="34"/>
    <n v="2288.4"/>
    <n v="5126.0160000000005"/>
    <n v="457.68000000000006"/>
    <x v="1"/>
  </r>
  <r>
    <x v="3"/>
    <x v="3"/>
    <x v="1"/>
    <x v="12"/>
    <n v="7"/>
    <n v="200"/>
    <n v="224"/>
    <n v="40"/>
    <x v="1"/>
  </r>
  <r>
    <x v="3"/>
    <x v="3"/>
    <x v="4"/>
    <x v="14"/>
    <n v="3"/>
    <n v="2288.65"/>
    <n v="5126.576"/>
    <n v="457.73"/>
    <x v="1"/>
  </r>
  <r>
    <x v="3"/>
    <x v="3"/>
    <x v="5"/>
    <x v="13"/>
    <n v="2"/>
    <n v="7920"/>
    <n v="7392"/>
    <n v="1584"/>
    <x v="1"/>
  </r>
  <r>
    <x v="3"/>
    <x v="4"/>
    <x v="0"/>
    <x v="0"/>
    <n v="3566"/>
    <n v="4577.3"/>
    <n v="5126.576"/>
    <n v="915.46"/>
    <x v="1"/>
  </r>
  <r>
    <x v="3"/>
    <x v="4"/>
    <x v="0"/>
    <x v="1"/>
    <n v="2498"/>
    <n v="8800"/>
    <n v="8960"/>
    <n v="1760"/>
    <x v="1"/>
  </r>
  <r>
    <x v="3"/>
    <x v="4"/>
    <x v="1"/>
    <x v="2"/>
    <n v="1245"/>
    <n v="5034.92"/>
    <n v="5126.4639999999999"/>
    <n v="1006.984"/>
    <x v="1"/>
  </r>
  <r>
    <x v="3"/>
    <x v="4"/>
    <x v="2"/>
    <x v="3"/>
    <n v="644"/>
    <n v="6317.85"/>
    <n v="6432.72"/>
    <n v="1263.5700000000002"/>
    <x v="1"/>
  </r>
  <r>
    <x v="3"/>
    <x v="4"/>
    <x v="3"/>
    <x v="4"/>
    <n v="643"/>
    <n v="7700"/>
    <n v="7840"/>
    <n v="1540"/>
    <x v="1"/>
  </r>
  <r>
    <x v="3"/>
    <x v="4"/>
    <x v="2"/>
    <x v="5"/>
    <n v="455"/>
    <n v="5036.46"/>
    <n v="5128.0320000000002"/>
    <n v="1007.292"/>
    <x v="1"/>
  </r>
  <r>
    <x v="3"/>
    <x v="4"/>
    <x v="3"/>
    <x v="6"/>
    <n v="345"/>
    <n v="7700"/>
    <n v="7840"/>
    <n v="1540"/>
    <x v="1"/>
  </r>
  <r>
    <x v="3"/>
    <x v="4"/>
    <x v="1"/>
    <x v="7"/>
    <n v="122"/>
    <n v="110"/>
    <n v="112"/>
    <n v="22"/>
    <x v="1"/>
  </r>
  <r>
    <x v="3"/>
    <x v="4"/>
    <x v="4"/>
    <x v="8"/>
    <n v="78"/>
    <n v="2517.46"/>
    <n v="5126.4639999999999"/>
    <n v="503.49200000000002"/>
    <x v="1"/>
  </r>
  <r>
    <x v="3"/>
    <x v="4"/>
    <x v="4"/>
    <x v="9"/>
    <n v="76"/>
    <n v="2288.4499999999998"/>
    <n v="5126.1279999999997"/>
    <n v="457.69"/>
    <x v="1"/>
  </r>
  <r>
    <x v="3"/>
    <x v="4"/>
    <x v="4"/>
    <x v="10"/>
    <n v="46"/>
    <n v="100"/>
    <n v="224"/>
    <n v="20"/>
    <x v="1"/>
  </r>
  <r>
    <x v="3"/>
    <x v="4"/>
    <x v="4"/>
    <x v="11"/>
    <n v="34"/>
    <n v="2288.4"/>
    <n v="5126.0160000000005"/>
    <n v="457.68000000000006"/>
    <x v="0"/>
  </r>
  <r>
    <x v="3"/>
    <x v="4"/>
    <x v="1"/>
    <x v="12"/>
    <n v="7"/>
    <n v="200"/>
    <n v="224"/>
    <n v="40"/>
    <x v="0"/>
  </r>
  <r>
    <x v="3"/>
    <x v="4"/>
    <x v="4"/>
    <x v="14"/>
    <n v="3"/>
    <n v="3300"/>
    <n v="5126.576"/>
    <n v="660"/>
    <x v="0"/>
  </r>
  <r>
    <x v="3"/>
    <x v="4"/>
    <x v="5"/>
    <x v="13"/>
    <n v="2"/>
    <n v="4577.3"/>
    <n v="7392"/>
    <n v="915.46"/>
    <x v="0"/>
  </r>
  <r>
    <x v="3"/>
    <x v="5"/>
    <x v="0"/>
    <x v="0"/>
    <n v="3566"/>
    <n v="4577.3"/>
    <n v="5126.576"/>
    <n v="915.46"/>
    <x v="0"/>
  </r>
  <r>
    <x v="3"/>
    <x v="5"/>
    <x v="0"/>
    <x v="1"/>
    <n v="2498"/>
    <n v="8000"/>
    <n v="8960"/>
    <n v="1600"/>
    <x v="0"/>
  </r>
  <r>
    <x v="3"/>
    <x v="5"/>
    <x v="1"/>
    <x v="2"/>
    <n v="1245"/>
    <n v="4577.2"/>
    <n v="5126.4639999999999"/>
    <n v="915.44"/>
    <x v="0"/>
  </r>
  <r>
    <x v="3"/>
    <x v="5"/>
    <x v="2"/>
    <x v="3"/>
    <n v="644"/>
    <n v="10000"/>
    <n v="6432.72"/>
    <n v="2000"/>
    <x v="0"/>
  </r>
  <r>
    <x v="3"/>
    <x v="5"/>
    <x v="3"/>
    <x v="4"/>
    <n v="643"/>
    <n v="7000"/>
    <n v="7840"/>
    <n v="1400"/>
    <x v="0"/>
  </r>
  <r>
    <x v="3"/>
    <x v="5"/>
    <x v="2"/>
    <x v="5"/>
    <n v="455"/>
    <n v="8000"/>
    <n v="5128.0320000000002"/>
    <n v="1600"/>
    <x v="0"/>
  </r>
  <r>
    <x v="3"/>
    <x v="5"/>
    <x v="3"/>
    <x v="6"/>
    <n v="345"/>
    <n v="7000"/>
    <n v="7840"/>
    <n v="1400"/>
    <x v="0"/>
  </r>
  <r>
    <x v="3"/>
    <x v="5"/>
    <x v="1"/>
    <x v="7"/>
    <n v="122"/>
    <n v="100"/>
    <n v="112"/>
    <n v="20"/>
    <x v="0"/>
  </r>
  <r>
    <x v="3"/>
    <x v="5"/>
    <x v="4"/>
    <x v="8"/>
    <n v="78"/>
    <n v="2288.6"/>
    <n v="5126.4639999999999"/>
    <n v="457.72"/>
    <x v="0"/>
  </r>
  <r>
    <x v="3"/>
    <x v="5"/>
    <x v="4"/>
    <x v="9"/>
    <n v="76"/>
    <n v="2288.4499999999998"/>
    <n v="5126.1279999999997"/>
    <n v="457.69"/>
    <x v="0"/>
  </r>
  <r>
    <x v="3"/>
    <x v="5"/>
    <x v="4"/>
    <x v="10"/>
    <n v="46"/>
    <n v="100"/>
    <n v="224"/>
    <n v="20"/>
    <x v="0"/>
  </r>
  <r>
    <x v="3"/>
    <x v="5"/>
    <x v="4"/>
    <x v="11"/>
    <n v="34"/>
    <n v="2288.4"/>
    <n v="5126.0160000000005"/>
    <n v="457.68000000000006"/>
    <x v="0"/>
  </r>
  <r>
    <x v="3"/>
    <x v="5"/>
    <x v="1"/>
    <x v="12"/>
    <n v="7"/>
    <n v="200"/>
    <n v="224"/>
    <n v="40"/>
    <x v="0"/>
  </r>
  <r>
    <x v="3"/>
    <x v="5"/>
    <x v="5"/>
    <x v="13"/>
    <n v="3"/>
    <n v="4577.3"/>
    <n v="7392"/>
    <n v="915.46"/>
    <x v="1"/>
  </r>
  <r>
    <x v="3"/>
    <x v="5"/>
    <x v="4"/>
    <x v="14"/>
    <n v="3"/>
    <n v="2288.65"/>
    <n v="5126.576"/>
    <n v="457.73"/>
    <x v="1"/>
  </r>
  <r>
    <x v="3"/>
    <x v="6"/>
    <x v="0"/>
    <x v="0"/>
    <n v="3566"/>
    <n v="4577.3"/>
    <n v="5126.576"/>
    <n v="915.46"/>
    <x v="1"/>
  </r>
  <r>
    <x v="3"/>
    <x v="6"/>
    <x v="0"/>
    <x v="1"/>
    <n v="2498"/>
    <n v="8000"/>
    <n v="8960"/>
    <n v="1600"/>
    <x v="1"/>
  </r>
  <r>
    <x v="3"/>
    <x v="6"/>
    <x v="1"/>
    <x v="2"/>
    <n v="1245"/>
    <n v="4577.2"/>
    <n v="5126.4639999999999"/>
    <n v="915.44"/>
    <x v="1"/>
  </r>
  <r>
    <x v="3"/>
    <x v="6"/>
    <x v="2"/>
    <x v="3"/>
    <n v="644"/>
    <n v="5743.5"/>
    <n v="6432.72"/>
    <n v="1148.7"/>
    <x v="1"/>
  </r>
  <r>
    <x v="3"/>
    <x v="6"/>
    <x v="3"/>
    <x v="4"/>
    <n v="643"/>
    <n v="7000"/>
    <n v="7840"/>
    <n v="1400"/>
    <x v="1"/>
  </r>
  <r>
    <x v="3"/>
    <x v="6"/>
    <x v="2"/>
    <x v="5"/>
    <n v="455"/>
    <n v="4578.6000000000004"/>
    <n v="5128.0320000000002"/>
    <n v="915.72000000000014"/>
    <x v="1"/>
  </r>
  <r>
    <x v="3"/>
    <x v="6"/>
    <x v="3"/>
    <x v="6"/>
    <n v="345"/>
    <n v="7000"/>
    <n v="7840"/>
    <n v="1400"/>
    <x v="1"/>
  </r>
  <r>
    <x v="3"/>
    <x v="6"/>
    <x v="1"/>
    <x v="7"/>
    <n v="122"/>
    <n v="100"/>
    <n v="112"/>
    <n v="20"/>
    <x v="1"/>
  </r>
  <r>
    <x v="3"/>
    <x v="6"/>
    <x v="4"/>
    <x v="8"/>
    <n v="78"/>
    <n v="2288.6"/>
    <n v="5126.4639999999999"/>
    <n v="457.72"/>
    <x v="1"/>
  </r>
  <r>
    <x v="3"/>
    <x v="6"/>
    <x v="4"/>
    <x v="9"/>
    <n v="76"/>
    <n v="2288.4499999999998"/>
    <n v="5126.1279999999997"/>
    <n v="457.69"/>
    <x v="1"/>
  </r>
  <r>
    <x v="3"/>
    <x v="6"/>
    <x v="4"/>
    <x v="10"/>
    <n v="46"/>
    <n v="100"/>
    <n v="224"/>
    <n v="20"/>
    <x v="1"/>
  </r>
  <r>
    <x v="3"/>
    <x v="6"/>
    <x v="4"/>
    <x v="11"/>
    <n v="34"/>
    <n v="2288.4"/>
    <n v="5126.0160000000005"/>
    <n v="457.68000000000006"/>
    <x v="1"/>
  </r>
  <r>
    <x v="3"/>
    <x v="6"/>
    <x v="1"/>
    <x v="12"/>
    <n v="7"/>
    <n v="200"/>
    <n v="224"/>
    <n v="40"/>
    <x v="1"/>
  </r>
  <r>
    <x v="3"/>
    <x v="6"/>
    <x v="4"/>
    <x v="14"/>
    <n v="3"/>
    <n v="2288.65"/>
    <n v="5126.576"/>
    <n v="457.73"/>
    <x v="1"/>
  </r>
  <r>
    <x v="3"/>
    <x v="6"/>
    <x v="5"/>
    <x v="13"/>
    <n v="2"/>
    <n v="6600"/>
    <n v="7392"/>
    <n v="1320"/>
    <x v="0"/>
  </r>
  <r>
    <x v="3"/>
    <x v="7"/>
    <x v="0"/>
    <x v="0"/>
    <n v="3566"/>
    <n v="4577.3"/>
    <n v="5126.576"/>
    <n v="915.46"/>
    <x v="0"/>
  </r>
  <r>
    <x v="3"/>
    <x v="7"/>
    <x v="0"/>
    <x v="1"/>
    <n v="2498"/>
    <n v="8000"/>
    <n v="8960"/>
    <n v="1600"/>
    <x v="0"/>
  </r>
  <r>
    <x v="3"/>
    <x v="7"/>
    <x v="1"/>
    <x v="2"/>
    <n v="1245"/>
    <n v="4577.2"/>
    <n v="5126.4639999999999"/>
    <n v="915.44"/>
    <x v="0"/>
  </r>
  <r>
    <x v="3"/>
    <x v="7"/>
    <x v="2"/>
    <x v="3"/>
    <n v="644"/>
    <n v="5743.5"/>
    <n v="6432.72"/>
    <n v="1148.7"/>
    <x v="0"/>
  </r>
  <r>
    <x v="3"/>
    <x v="7"/>
    <x v="3"/>
    <x v="4"/>
    <n v="643"/>
    <n v="7000"/>
    <n v="7840"/>
    <n v="1400"/>
    <x v="1"/>
  </r>
  <r>
    <x v="3"/>
    <x v="7"/>
    <x v="2"/>
    <x v="5"/>
    <n v="455"/>
    <n v="5036.46"/>
    <n v="5128.0320000000002"/>
    <n v="1007.292"/>
    <x v="1"/>
  </r>
  <r>
    <x v="3"/>
    <x v="7"/>
    <x v="3"/>
    <x v="6"/>
    <n v="345"/>
    <n v="7700"/>
    <n v="7840"/>
    <n v="1540"/>
    <x v="1"/>
  </r>
  <r>
    <x v="3"/>
    <x v="7"/>
    <x v="1"/>
    <x v="7"/>
    <n v="122"/>
    <n v="110"/>
    <n v="112"/>
    <n v="22"/>
    <x v="1"/>
  </r>
  <r>
    <x v="3"/>
    <x v="7"/>
    <x v="4"/>
    <x v="8"/>
    <n v="78"/>
    <n v="2517.46"/>
    <n v="5126.4639999999999"/>
    <n v="503.49200000000002"/>
    <x v="1"/>
  </r>
  <r>
    <x v="3"/>
    <x v="7"/>
    <x v="4"/>
    <x v="9"/>
    <n v="76"/>
    <n v="2517.2949999999996"/>
    <n v="5126.1279999999997"/>
    <n v="503.45899999999995"/>
    <x v="1"/>
  </r>
  <r>
    <x v="3"/>
    <x v="7"/>
    <x v="4"/>
    <x v="10"/>
    <n v="46"/>
    <n v="115"/>
    <n v="224"/>
    <n v="23"/>
    <x v="1"/>
  </r>
  <r>
    <x v="3"/>
    <x v="7"/>
    <x v="4"/>
    <x v="11"/>
    <n v="34"/>
    <n v="2631.66"/>
    <n v="5126.0160000000005"/>
    <n v="526.33199999999999"/>
    <x v="1"/>
  </r>
  <r>
    <x v="3"/>
    <x v="7"/>
    <x v="1"/>
    <x v="12"/>
    <n v="7"/>
    <n v="230"/>
    <n v="224"/>
    <n v="46"/>
    <x v="1"/>
  </r>
  <r>
    <x v="3"/>
    <x v="7"/>
    <x v="4"/>
    <x v="14"/>
    <n v="3"/>
    <n v="2631.9475000000002"/>
    <n v="5126.576"/>
    <n v="526.38950000000011"/>
    <x v="0"/>
  </r>
  <r>
    <x v="3"/>
    <x v="7"/>
    <x v="5"/>
    <x v="13"/>
    <n v="2"/>
    <n v="7590"/>
    <n v="7392"/>
    <n v="1518"/>
    <x v="1"/>
  </r>
  <r>
    <x v="3"/>
    <x v="8"/>
    <x v="0"/>
    <x v="0"/>
    <n v="3566"/>
    <n v="4577.3"/>
    <n v="5126.576"/>
    <n v="915.46"/>
    <x v="1"/>
  </r>
  <r>
    <x v="3"/>
    <x v="8"/>
    <x v="0"/>
    <x v="1"/>
    <n v="2498"/>
    <n v="8000"/>
    <n v="8960"/>
    <n v="1600"/>
    <x v="1"/>
  </r>
  <r>
    <x v="3"/>
    <x v="8"/>
    <x v="1"/>
    <x v="2"/>
    <n v="1245"/>
    <n v="4577.2"/>
    <n v="5126.4639999999999"/>
    <n v="915.44"/>
    <x v="1"/>
  </r>
  <r>
    <x v="3"/>
    <x v="8"/>
    <x v="2"/>
    <x v="3"/>
    <n v="644"/>
    <n v="5743.5"/>
    <n v="6432.72"/>
    <n v="1148.7"/>
    <x v="1"/>
  </r>
  <r>
    <x v="3"/>
    <x v="8"/>
    <x v="3"/>
    <x v="4"/>
    <n v="643"/>
    <n v="7000"/>
    <n v="7840"/>
    <n v="1400"/>
    <x v="1"/>
  </r>
  <r>
    <x v="3"/>
    <x v="8"/>
    <x v="2"/>
    <x v="5"/>
    <n v="455"/>
    <n v="4578.6000000000004"/>
    <n v="5128.0320000000002"/>
    <n v="915.72000000000014"/>
    <x v="1"/>
  </r>
  <r>
    <x v="3"/>
    <x v="8"/>
    <x v="3"/>
    <x v="6"/>
    <n v="345"/>
    <n v="7000"/>
    <n v="7840"/>
    <n v="1400"/>
    <x v="1"/>
  </r>
  <r>
    <x v="3"/>
    <x v="8"/>
    <x v="1"/>
    <x v="7"/>
    <n v="122"/>
    <n v="100"/>
    <n v="112"/>
    <n v="20"/>
    <x v="1"/>
  </r>
  <r>
    <x v="3"/>
    <x v="8"/>
    <x v="4"/>
    <x v="8"/>
    <n v="78"/>
    <n v="2288.6"/>
    <n v="5126.4639999999999"/>
    <n v="457.72"/>
    <x v="1"/>
  </r>
  <r>
    <x v="3"/>
    <x v="8"/>
    <x v="4"/>
    <x v="9"/>
    <n v="76"/>
    <n v="2288.4499999999998"/>
    <n v="5126.1279999999997"/>
    <n v="457.69"/>
    <x v="1"/>
  </r>
  <r>
    <x v="3"/>
    <x v="8"/>
    <x v="4"/>
    <x v="10"/>
    <n v="46"/>
    <n v="100"/>
    <n v="224"/>
    <n v="20"/>
    <x v="1"/>
  </r>
  <r>
    <x v="3"/>
    <x v="8"/>
    <x v="4"/>
    <x v="11"/>
    <n v="34"/>
    <n v="2746.08"/>
    <n v="5126.0160000000005"/>
    <n v="549.21600000000001"/>
    <x v="1"/>
  </r>
  <r>
    <x v="3"/>
    <x v="8"/>
    <x v="1"/>
    <x v="12"/>
    <n v="7"/>
    <n v="240"/>
    <n v="224"/>
    <n v="48"/>
    <x v="1"/>
  </r>
  <r>
    <x v="3"/>
    <x v="8"/>
    <x v="4"/>
    <x v="14"/>
    <n v="3"/>
    <n v="2746.38"/>
    <n v="5126.576"/>
    <n v="549.27600000000007"/>
    <x v="1"/>
  </r>
  <r>
    <x v="3"/>
    <x v="8"/>
    <x v="5"/>
    <x v="13"/>
    <n v="2"/>
    <n v="7920"/>
    <n v="7392"/>
    <n v="1584"/>
    <x v="1"/>
  </r>
  <r>
    <x v="3"/>
    <x v="9"/>
    <x v="0"/>
    <x v="0"/>
    <n v="3566"/>
    <n v="5035.0300000000007"/>
    <n v="5126.576"/>
    <n v="1007.0060000000002"/>
    <x v="1"/>
  </r>
  <r>
    <x v="3"/>
    <x v="9"/>
    <x v="0"/>
    <x v="1"/>
    <n v="2498"/>
    <n v="9200"/>
    <n v="8960"/>
    <n v="1840"/>
    <x v="1"/>
  </r>
  <r>
    <x v="3"/>
    <x v="9"/>
    <x v="1"/>
    <x v="2"/>
    <n v="1245"/>
    <n v="5263.78"/>
    <n v="5126.4639999999999"/>
    <n v="1052.7560000000001"/>
    <x v="1"/>
  </r>
  <r>
    <x v="3"/>
    <x v="9"/>
    <x v="2"/>
    <x v="3"/>
    <n v="644"/>
    <n v="6605.0249999999996"/>
    <n v="6432.72"/>
    <n v="1321.0050000000001"/>
    <x v="1"/>
  </r>
  <r>
    <x v="3"/>
    <x v="9"/>
    <x v="3"/>
    <x v="4"/>
    <n v="643"/>
    <n v="8400"/>
    <n v="7840"/>
    <n v="1680"/>
    <x v="1"/>
  </r>
  <r>
    <x v="3"/>
    <x v="9"/>
    <x v="2"/>
    <x v="5"/>
    <n v="455"/>
    <n v="5494.3200000000006"/>
    <n v="5128.0320000000002"/>
    <n v="1098.8640000000003"/>
    <x v="1"/>
  </r>
  <r>
    <x v="3"/>
    <x v="9"/>
    <x v="3"/>
    <x v="6"/>
    <n v="345"/>
    <n v="8400"/>
    <n v="7840"/>
    <n v="1680"/>
    <x v="1"/>
  </r>
  <r>
    <x v="3"/>
    <x v="9"/>
    <x v="1"/>
    <x v="7"/>
    <n v="122"/>
    <n v="120"/>
    <n v="112"/>
    <n v="24"/>
    <x v="1"/>
  </r>
  <r>
    <x v="3"/>
    <x v="9"/>
    <x v="4"/>
    <x v="8"/>
    <n v="78"/>
    <n v="2517.46"/>
    <n v="5126.4639999999999"/>
    <n v="503.49200000000002"/>
    <x v="1"/>
  </r>
  <r>
    <x v="3"/>
    <x v="9"/>
    <x v="4"/>
    <x v="9"/>
    <n v="76"/>
    <n v="2517.2949999999996"/>
    <n v="5126.1279999999997"/>
    <n v="503.45899999999995"/>
    <x v="1"/>
  </r>
  <r>
    <x v="3"/>
    <x v="9"/>
    <x v="4"/>
    <x v="10"/>
    <n v="46"/>
    <n v="110"/>
    <n v="224"/>
    <n v="22"/>
    <x v="1"/>
  </r>
  <r>
    <x v="3"/>
    <x v="9"/>
    <x v="4"/>
    <x v="11"/>
    <n v="34"/>
    <n v="2517.2400000000002"/>
    <n v="5126.0160000000005"/>
    <n v="503.44800000000009"/>
    <x v="1"/>
  </r>
  <r>
    <x v="3"/>
    <x v="9"/>
    <x v="1"/>
    <x v="12"/>
    <n v="7"/>
    <n v="220"/>
    <n v="224"/>
    <n v="44"/>
    <x v="1"/>
  </r>
  <r>
    <x v="3"/>
    <x v="9"/>
    <x v="4"/>
    <x v="14"/>
    <n v="3"/>
    <n v="2517.5150000000003"/>
    <n v="5126.576"/>
    <n v="503.5030000000001"/>
    <x v="1"/>
  </r>
  <r>
    <x v="3"/>
    <x v="9"/>
    <x v="5"/>
    <x v="13"/>
    <n v="2"/>
    <n v="7260"/>
    <n v="7392"/>
    <n v="1452"/>
    <x v="1"/>
  </r>
  <r>
    <x v="3"/>
    <x v="10"/>
    <x v="0"/>
    <x v="0"/>
    <n v="3566"/>
    <n v="5263.8950000000004"/>
    <n v="5126.576"/>
    <n v="1052.7790000000002"/>
    <x v="1"/>
  </r>
  <r>
    <x v="3"/>
    <x v="10"/>
    <x v="0"/>
    <x v="1"/>
    <n v="2498"/>
    <n v="8800"/>
    <n v="8960"/>
    <n v="1760"/>
    <x v="1"/>
  </r>
  <r>
    <x v="3"/>
    <x v="10"/>
    <x v="1"/>
    <x v="2"/>
    <n v="1245"/>
    <n v="5034.92"/>
    <n v="5126.4639999999999"/>
    <n v="1006.984"/>
    <x v="1"/>
  </r>
  <r>
    <x v="3"/>
    <x v="10"/>
    <x v="2"/>
    <x v="3"/>
    <n v="644"/>
    <n v="22000"/>
    <n v="6432.72"/>
    <n v="4400"/>
    <x v="1"/>
  </r>
  <r>
    <x v="3"/>
    <x v="10"/>
    <x v="3"/>
    <x v="4"/>
    <n v="643"/>
    <n v="7700"/>
    <n v="7840"/>
    <n v="1540"/>
    <x v="1"/>
  </r>
  <r>
    <x v="3"/>
    <x v="10"/>
    <x v="2"/>
    <x v="5"/>
    <n v="455"/>
    <n v="11111"/>
    <n v="5128.0320000000002"/>
    <n v="2222.2000000000003"/>
    <x v="1"/>
  </r>
  <r>
    <x v="3"/>
    <x v="10"/>
    <x v="3"/>
    <x v="6"/>
    <n v="345"/>
    <n v="7700"/>
    <n v="7840"/>
    <n v="1540"/>
    <x v="1"/>
  </r>
  <r>
    <x v="3"/>
    <x v="10"/>
    <x v="1"/>
    <x v="7"/>
    <n v="122"/>
    <n v="110"/>
    <n v="112"/>
    <n v="22"/>
    <x v="1"/>
  </r>
  <r>
    <x v="3"/>
    <x v="10"/>
    <x v="4"/>
    <x v="8"/>
    <n v="78"/>
    <n v="2517.46"/>
    <n v="5126.4639999999999"/>
    <n v="503.49200000000002"/>
    <x v="1"/>
  </r>
  <r>
    <x v="3"/>
    <x v="10"/>
    <x v="4"/>
    <x v="9"/>
    <n v="76"/>
    <n v="2288.4499999999998"/>
    <n v="5126.1279999999997"/>
    <n v="457.69"/>
    <x v="1"/>
  </r>
  <r>
    <x v="3"/>
    <x v="10"/>
    <x v="4"/>
    <x v="10"/>
    <n v="46"/>
    <n v="100"/>
    <n v="224"/>
    <n v="20"/>
    <x v="1"/>
  </r>
  <r>
    <x v="3"/>
    <x v="10"/>
    <x v="4"/>
    <x v="11"/>
    <n v="34"/>
    <n v="2288.4"/>
    <n v="5126.0160000000005"/>
    <n v="457.68000000000006"/>
    <x v="1"/>
  </r>
  <r>
    <x v="3"/>
    <x v="10"/>
    <x v="1"/>
    <x v="12"/>
    <n v="7"/>
    <n v="200"/>
    <n v="224"/>
    <n v="40"/>
    <x v="1"/>
  </r>
  <r>
    <x v="3"/>
    <x v="10"/>
    <x v="4"/>
    <x v="14"/>
    <n v="3"/>
    <n v="2288.65"/>
    <n v="5126.576"/>
    <n v="457.73"/>
    <x v="1"/>
  </r>
  <r>
    <x v="3"/>
    <x v="10"/>
    <x v="5"/>
    <x v="13"/>
    <n v="2"/>
    <n v="6600"/>
    <n v="7392"/>
    <n v="1320"/>
    <x v="1"/>
  </r>
  <r>
    <x v="3"/>
    <x v="11"/>
    <x v="0"/>
    <x v="0"/>
    <n v="3566"/>
    <n v="4577.3"/>
    <n v="5126.576"/>
    <n v="915.46"/>
    <x v="1"/>
  </r>
  <r>
    <x v="3"/>
    <x v="11"/>
    <x v="0"/>
    <x v="1"/>
    <n v="2498"/>
    <n v="8000"/>
    <n v="8960"/>
    <n v="1600"/>
    <x v="1"/>
  </r>
  <r>
    <x v="3"/>
    <x v="11"/>
    <x v="1"/>
    <x v="2"/>
    <n v="1245"/>
    <n v="4577.2"/>
    <n v="5126.4639999999999"/>
    <n v="915.44"/>
    <x v="1"/>
  </r>
  <r>
    <x v="3"/>
    <x v="11"/>
    <x v="2"/>
    <x v="3"/>
    <n v="644"/>
    <n v="5743.5"/>
    <n v="6432.72"/>
    <n v="1148.7"/>
    <x v="1"/>
  </r>
  <r>
    <x v="3"/>
    <x v="11"/>
    <x v="3"/>
    <x v="4"/>
    <n v="643"/>
    <n v="7000"/>
    <n v="7840"/>
    <n v="1400"/>
    <x v="1"/>
  </r>
  <r>
    <x v="3"/>
    <x v="11"/>
    <x v="2"/>
    <x v="5"/>
    <n v="455"/>
    <n v="4578.6000000000004"/>
    <n v="5128.0320000000002"/>
    <n v="915.72000000000014"/>
    <x v="1"/>
  </r>
  <r>
    <x v="3"/>
    <x v="11"/>
    <x v="3"/>
    <x v="6"/>
    <n v="345"/>
    <n v="7000"/>
    <n v="7840"/>
    <n v="1400"/>
    <x v="1"/>
  </r>
  <r>
    <x v="3"/>
    <x v="11"/>
    <x v="1"/>
    <x v="7"/>
    <n v="122"/>
    <n v="100"/>
    <n v="112"/>
    <n v="20"/>
    <x v="1"/>
  </r>
  <r>
    <x v="3"/>
    <x v="11"/>
    <x v="4"/>
    <x v="8"/>
    <n v="78"/>
    <n v="2288.6"/>
    <n v="5126.4639999999999"/>
    <n v="457.72"/>
    <x v="1"/>
  </r>
  <r>
    <x v="3"/>
    <x v="11"/>
    <x v="4"/>
    <x v="9"/>
    <n v="76"/>
    <n v="2288.4499999999998"/>
    <n v="5126.1279999999997"/>
    <n v="457.69"/>
    <x v="1"/>
  </r>
  <r>
    <x v="3"/>
    <x v="11"/>
    <x v="4"/>
    <x v="10"/>
    <n v="46"/>
    <n v="100"/>
    <n v="224"/>
    <n v="20"/>
    <x v="1"/>
  </r>
  <r>
    <x v="3"/>
    <x v="11"/>
    <x v="4"/>
    <x v="11"/>
    <n v="34"/>
    <n v="2288.4"/>
    <n v="5126.0160000000005"/>
    <n v="457.68000000000006"/>
    <x v="1"/>
  </r>
  <r>
    <x v="3"/>
    <x v="11"/>
    <x v="1"/>
    <x v="12"/>
    <n v="7"/>
    <n v="200"/>
    <n v="224"/>
    <n v="40"/>
    <x v="1"/>
  </r>
  <r>
    <x v="3"/>
    <x v="11"/>
    <x v="4"/>
    <x v="14"/>
    <n v="3"/>
    <n v="2288.65"/>
    <n v="5126.576"/>
    <n v="457.73"/>
    <x v="1"/>
  </r>
  <r>
    <x v="3"/>
    <x v="11"/>
    <x v="5"/>
    <x v="13"/>
    <n v="2"/>
    <n v="6600"/>
    <n v="7392"/>
    <n v="1320"/>
    <x v="1"/>
  </r>
  <r>
    <x v="4"/>
    <x v="0"/>
    <x v="0"/>
    <x v="0"/>
    <n v="3566"/>
    <n v="4577.3"/>
    <n v="5126.576"/>
    <n v="915.46"/>
    <x v="1"/>
  </r>
  <r>
    <x v="4"/>
    <x v="0"/>
    <x v="0"/>
    <x v="1"/>
    <n v="2498"/>
    <n v="8000"/>
    <n v="8960"/>
    <n v="1600"/>
    <x v="1"/>
  </r>
  <r>
    <x v="4"/>
    <x v="0"/>
    <x v="1"/>
    <x v="2"/>
    <n v="1245"/>
    <n v="4577.2"/>
    <n v="5126.4639999999999"/>
    <n v="915.44"/>
    <x v="1"/>
  </r>
  <r>
    <x v="4"/>
    <x v="0"/>
    <x v="2"/>
    <x v="3"/>
    <n v="644"/>
    <n v="5743.5"/>
    <n v="6432.72"/>
    <n v="1148.7"/>
    <x v="1"/>
  </r>
  <r>
    <x v="4"/>
    <x v="0"/>
    <x v="3"/>
    <x v="4"/>
    <n v="643"/>
    <n v="7000"/>
    <n v="7840"/>
    <n v="1400"/>
    <x v="1"/>
  </r>
  <r>
    <x v="4"/>
    <x v="0"/>
    <x v="2"/>
    <x v="5"/>
    <n v="455"/>
    <n v="4578.6000000000004"/>
    <n v="5128.0320000000002"/>
    <n v="915.72000000000014"/>
    <x v="1"/>
  </r>
  <r>
    <x v="4"/>
    <x v="0"/>
    <x v="3"/>
    <x v="6"/>
    <n v="345"/>
    <n v="7000"/>
    <n v="7840"/>
    <n v="1400"/>
    <x v="1"/>
  </r>
  <r>
    <x v="4"/>
    <x v="0"/>
    <x v="1"/>
    <x v="7"/>
    <n v="122"/>
    <n v="100"/>
    <n v="112"/>
    <n v="20"/>
    <x v="1"/>
  </r>
  <r>
    <x v="4"/>
    <x v="0"/>
    <x v="4"/>
    <x v="8"/>
    <n v="78"/>
    <n v="4577.2"/>
    <n v="5126.4639999999999"/>
    <n v="915.44"/>
    <x v="1"/>
  </r>
  <r>
    <x v="4"/>
    <x v="0"/>
    <x v="4"/>
    <x v="9"/>
    <n v="76"/>
    <n v="4576.8999999999996"/>
    <n v="5126.1279999999997"/>
    <n v="915.38"/>
    <x v="1"/>
  </r>
  <r>
    <x v="4"/>
    <x v="0"/>
    <x v="4"/>
    <x v="10"/>
    <n v="46"/>
    <n v="200"/>
    <n v="224"/>
    <n v="40"/>
    <x v="1"/>
  </r>
  <r>
    <x v="4"/>
    <x v="0"/>
    <x v="4"/>
    <x v="11"/>
    <n v="34"/>
    <n v="4576.8"/>
    <n v="5126.0160000000005"/>
    <n v="915.36000000000013"/>
    <x v="1"/>
  </r>
  <r>
    <x v="4"/>
    <x v="0"/>
    <x v="1"/>
    <x v="12"/>
    <n v="7"/>
    <n v="200"/>
    <n v="224"/>
    <n v="40"/>
    <x v="1"/>
  </r>
  <r>
    <x v="4"/>
    <x v="0"/>
    <x v="5"/>
    <x v="13"/>
    <n v="3"/>
    <n v="6600"/>
    <n v="7392"/>
    <n v="1320"/>
    <x v="1"/>
  </r>
  <r>
    <x v="4"/>
    <x v="0"/>
    <x v="4"/>
    <x v="14"/>
    <n v="3"/>
    <n v="4577.3"/>
    <n v="5126.576"/>
    <n v="915.46"/>
    <x v="1"/>
  </r>
  <r>
    <x v="4"/>
    <x v="1"/>
    <x v="0"/>
    <x v="0"/>
    <n v="3566"/>
    <n v="4577.3"/>
    <n v="5126.576"/>
    <n v="915.46"/>
    <x v="1"/>
  </r>
  <r>
    <x v="4"/>
    <x v="1"/>
    <x v="0"/>
    <x v="1"/>
    <n v="2498"/>
    <n v="8000"/>
    <n v="8960"/>
    <n v="1600"/>
    <x v="1"/>
  </r>
  <r>
    <x v="4"/>
    <x v="1"/>
    <x v="1"/>
    <x v="2"/>
    <n v="1245"/>
    <n v="4577.2"/>
    <n v="5126.4639999999999"/>
    <n v="915.44"/>
    <x v="1"/>
  </r>
  <r>
    <x v="4"/>
    <x v="1"/>
    <x v="2"/>
    <x v="3"/>
    <n v="644"/>
    <n v="5743.5"/>
    <n v="6432.72"/>
    <n v="1148.7"/>
    <x v="1"/>
  </r>
  <r>
    <x v="4"/>
    <x v="1"/>
    <x v="3"/>
    <x v="4"/>
    <n v="643"/>
    <n v="7000"/>
    <n v="7840"/>
    <n v="1400"/>
    <x v="1"/>
  </r>
  <r>
    <x v="4"/>
    <x v="1"/>
    <x v="2"/>
    <x v="5"/>
    <n v="455"/>
    <n v="4578.6000000000004"/>
    <n v="5128.0320000000002"/>
    <n v="915.72000000000014"/>
    <x v="1"/>
  </r>
  <r>
    <x v="4"/>
    <x v="1"/>
    <x v="3"/>
    <x v="6"/>
    <n v="345"/>
    <n v="7000"/>
    <n v="7840"/>
    <n v="1400"/>
    <x v="1"/>
  </r>
  <r>
    <x v="4"/>
    <x v="1"/>
    <x v="1"/>
    <x v="7"/>
    <n v="122"/>
    <n v="100"/>
    <n v="112"/>
    <n v="20"/>
    <x v="1"/>
  </r>
  <r>
    <x v="4"/>
    <x v="1"/>
    <x v="4"/>
    <x v="8"/>
    <n v="78"/>
    <n v="4577.2"/>
    <n v="5126.4639999999999"/>
    <n v="915.44"/>
    <x v="1"/>
  </r>
  <r>
    <x v="4"/>
    <x v="1"/>
    <x v="4"/>
    <x v="9"/>
    <n v="76"/>
    <n v="4576.8999999999996"/>
    <n v="5126.1279999999997"/>
    <n v="915.38"/>
    <x v="1"/>
  </r>
  <r>
    <x v="4"/>
    <x v="1"/>
    <x v="4"/>
    <x v="10"/>
    <n v="46"/>
    <n v="200"/>
    <n v="224"/>
    <n v="40"/>
    <x v="1"/>
  </r>
  <r>
    <x v="4"/>
    <x v="1"/>
    <x v="4"/>
    <x v="11"/>
    <n v="34"/>
    <n v="4576.8"/>
    <n v="5126.0160000000005"/>
    <n v="915.36000000000013"/>
    <x v="1"/>
  </r>
  <r>
    <x v="4"/>
    <x v="1"/>
    <x v="1"/>
    <x v="12"/>
    <n v="7"/>
    <n v="200"/>
    <n v="224"/>
    <n v="40"/>
    <x v="1"/>
  </r>
  <r>
    <x v="4"/>
    <x v="1"/>
    <x v="4"/>
    <x v="14"/>
    <n v="3"/>
    <n v="4577.3"/>
    <n v="5126.576"/>
    <n v="915.46"/>
    <x v="1"/>
  </r>
  <r>
    <x v="4"/>
    <x v="1"/>
    <x v="5"/>
    <x v="13"/>
    <n v="2"/>
    <n v="6600"/>
    <n v="7392"/>
    <n v="1320"/>
    <x v="1"/>
  </r>
  <r>
    <x v="4"/>
    <x v="2"/>
    <x v="0"/>
    <x v="0"/>
    <n v="3566"/>
    <n v="4577.3"/>
    <n v="5126.576"/>
    <n v="915.46"/>
    <x v="1"/>
  </r>
  <r>
    <x v="4"/>
    <x v="2"/>
    <x v="0"/>
    <x v="1"/>
    <n v="2498"/>
    <n v="8000"/>
    <n v="8960"/>
    <n v="1600"/>
    <x v="1"/>
  </r>
  <r>
    <x v="4"/>
    <x v="2"/>
    <x v="1"/>
    <x v="2"/>
    <n v="1245"/>
    <n v="4577.2"/>
    <n v="5126.4639999999999"/>
    <n v="915.44"/>
    <x v="1"/>
  </r>
  <r>
    <x v="4"/>
    <x v="2"/>
    <x v="2"/>
    <x v="3"/>
    <n v="644"/>
    <n v="5743.5"/>
    <n v="6432.72"/>
    <n v="1148.7"/>
    <x v="0"/>
  </r>
  <r>
    <x v="4"/>
    <x v="2"/>
    <x v="3"/>
    <x v="4"/>
    <n v="643"/>
    <n v="7000"/>
    <n v="7840"/>
    <n v="1400"/>
    <x v="0"/>
  </r>
  <r>
    <x v="4"/>
    <x v="2"/>
    <x v="2"/>
    <x v="5"/>
    <n v="455"/>
    <n v="4578.6000000000004"/>
    <n v="5128.0320000000002"/>
    <n v="915.72000000000014"/>
    <x v="0"/>
  </r>
  <r>
    <x v="4"/>
    <x v="2"/>
    <x v="3"/>
    <x v="6"/>
    <n v="345"/>
    <n v="7000"/>
    <n v="7840"/>
    <n v="1400"/>
    <x v="0"/>
  </r>
  <r>
    <x v="4"/>
    <x v="2"/>
    <x v="1"/>
    <x v="7"/>
    <n v="122"/>
    <n v="100"/>
    <n v="112"/>
    <n v="20"/>
    <x v="0"/>
  </r>
  <r>
    <x v="4"/>
    <x v="2"/>
    <x v="4"/>
    <x v="8"/>
    <n v="78"/>
    <n v="4577.2"/>
    <n v="5126.4639999999999"/>
    <n v="915.44"/>
    <x v="0"/>
  </r>
  <r>
    <x v="4"/>
    <x v="2"/>
    <x v="4"/>
    <x v="9"/>
    <n v="76"/>
    <n v="4576.8999999999996"/>
    <n v="5126.1279999999997"/>
    <n v="915.38"/>
    <x v="0"/>
  </r>
  <r>
    <x v="4"/>
    <x v="2"/>
    <x v="4"/>
    <x v="10"/>
    <n v="46"/>
    <n v="200"/>
    <n v="224"/>
    <n v="40"/>
    <x v="0"/>
  </r>
  <r>
    <x v="4"/>
    <x v="2"/>
    <x v="4"/>
    <x v="11"/>
    <n v="34"/>
    <n v="4576.8"/>
    <n v="5126.0160000000005"/>
    <n v="915.36000000000013"/>
    <x v="0"/>
  </r>
  <r>
    <x v="4"/>
    <x v="2"/>
    <x v="1"/>
    <x v="12"/>
    <n v="7"/>
    <n v="200"/>
    <n v="224"/>
    <n v="40"/>
    <x v="0"/>
  </r>
  <r>
    <x v="4"/>
    <x v="2"/>
    <x v="4"/>
    <x v="14"/>
    <n v="3"/>
    <n v="4577.3"/>
    <n v="5126.576"/>
    <n v="915.46"/>
    <x v="0"/>
  </r>
  <r>
    <x v="4"/>
    <x v="2"/>
    <x v="5"/>
    <x v="13"/>
    <n v="2"/>
    <n v="6600"/>
    <n v="7392"/>
    <n v="1320"/>
    <x v="0"/>
  </r>
  <r>
    <x v="4"/>
    <x v="3"/>
    <x v="0"/>
    <x v="0"/>
    <n v="3566"/>
    <n v="4577.3"/>
    <n v="5126.576"/>
    <n v="915.46"/>
    <x v="0"/>
  </r>
  <r>
    <x v="4"/>
    <x v="3"/>
    <x v="0"/>
    <x v="1"/>
    <n v="2498"/>
    <n v="8000"/>
    <n v="8960"/>
    <n v="1600"/>
    <x v="0"/>
  </r>
  <r>
    <x v="4"/>
    <x v="3"/>
    <x v="1"/>
    <x v="2"/>
    <n v="1245"/>
    <n v="4577.2"/>
    <n v="5126.4639999999999"/>
    <n v="915.44"/>
    <x v="0"/>
  </r>
  <r>
    <x v="4"/>
    <x v="3"/>
    <x v="2"/>
    <x v="3"/>
    <n v="644"/>
    <n v="5743.5"/>
    <n v="6432.72"/>
    <n v="1148.7"/>
    <x v="0"/>
  </r>
  <r>
    <x v="4"/>
    <x v="3"/>
    <x v="3"/>
    <x v="4"/>
    <n v="643"/>
    <n v="7000"/>
    <n v="7840"/>
    <n v="1400"/>
    <x v="0"/>
  </r>
  <r>
    <x v="4"/>
    <x v="3"/>
    <x v="2"/>
    <x v="5"/>
    <n v="455"/>
    <n v="4578.6000000000004"/>
    <n v="5128.0320000000002"/>
    <n v="915.72000000000014"/>
    <x v="0"/>
  </r>
  <r>
    <x v="4"/>
    <x v="3"/>
    <x v="3"/>
    <x v="6"/>
    <n v="345"/>
    <n v="7000"/>
    <n v="7840"/>
    <n v="1400"/>
    <x v="0"/>
  </r>
  <r>
    <x v="4"/>
    <x v="3"/>
    <x v="1"/>
    <x v="7"/>
    <n v="122"/>
    <n v="100"/>
    <n v="112"/>
    <n v="20"/>
    <x v="0"/>
  </r>
  <r>
    <x v="4"/>
    <x v="3"/>
    <x v="4"/>
    <x v="8"/>
    <n v="78"/>
    <n v="4577.2"/>
    <n v="5126.4639999999999"/>
    <n v="915.44"/>
    <x v="0"/>
  </r>
  <r>
    <x v="4"/>
    <x v="3"/>
    <x v="4"/>
    <x v="9"/>
    <n v="76"/>
    <n v="4576.8999999999996"/>
    <n v="5126.1279999999997"/>
    <n v="915.38"/>
    <x v="0"/>
  </r>
  <r>
    <x v="4"/>
    <x v="3"/>
    <x v="4"/>
    <x v="10"/>
    <n v="46"/>
    <n v="200"/>
    <n v="224"/>
    <n v="40"/>
    <x v="0"/>
  </r>
  <r>
    <x v="4"/>
    <x v="3"/>
    <x v="4"/>
    <x v="11"/>
    <n v="34"/>
    <n v="4576.8"/>
    <n v="5126.0160000000005"/>
    <n v="915.36000000000013"/>
    <x v="0"/>
  </r>
  <r>
    <x v="4"/>
    <x v="3"/>
    <x v="1"/>
    <x v="12"/>
    <n v="7"/>
    <n v="200"/>
    <n v="224"/>
    <n v="40"/>
    <x v="0"/>
  </r>
  <r>
    <x v="4"/>
    <x v="3"/>
    <x v="4"/>
    <x v="14"/>
    <n v="3"/>
    <n v="4577.3"/>
    <n v="5126.576"/>
    <n v="915.46"/>
    <x v="0"/>
  </r>
  <r>
    <x v="4"/>
    <x v="3"/>
    <x v="5"/>
    <x v="13"/>
    <n v="2"/>
    <n v="6600"/>
    <n v="7392"/>
    <n v="1320"/>
    <x v="0"/>
  </r>
  <r>
    <x v="4"/>
    <x v="4"/>
    <x v="0"/>
    <x v="0"/>
    <n v="3566"/>
    <n v="4577.3"/>
    <n v="5126.576"/>
    <n v="915.46"/>
    <x v="0"/>
  </r>
  <r>
    <x v="4"/>
    <x v="4"/>
    <x v="0"/>
    <x v="1"/>
    <n v="2498"/>
    <n v="8000"/>
    <n v="8960"/>
    <n v="1600"/>
    <x v="0"/>
  </r>
  <r>
    <x v="4"/>
    <x v="4"/>
    <x v="1"/>
    <x v="2"/>
    <n v="1245"/>
    <n v="4577.2"/>
    <n v="5126.4639999999999"/>
    <n v="915.44"/>
    <x v="0"/>
  </r>
  <r>
    <x v="4"/>
    <x v="4"/>
    <x v="2"/>
    <x v="3"/>
    <n v="644"/>
    <n v="5743.5"/>
    <n v="6432.72"/>
    <n v="1148.7"/>
    <x v="0"/>
  </r>
  <r>
    <x v="4"/>
    <x v="4"/>
    <x v="3"/>
    <x v="4"/>
    <n v="643"/>
    <n v="7000"/>
    <n v="7840"/>
    <n v="1400"/>
    <x v="0"/>
  </r>
  <r>
    <x v="4"/>
    <x v="4"/>
    <x v="2"/>
    <x v="5"/>
    <n v="455"/>
    <n v="4578.6000000000004"/>
    <n v="5128.0320000000002"/>
    <n v="915.72000000000014"/>
    <x v="0"/>
  </r>
  <r>
    <x v="4"/>
    <x v="4"/>
    <x v="3"/>
    <x v="6"/>
    <n v="345"/>
    <n v="7000"/>
    <n v="7840"/>
    <n v="1400"/>
    <x v="0"/>
  </r>
  <r>
    <x v="4"/>
    <x v="4"/>
    <x v="1"/>
    <x v="7"/>
    <n v="122"/>
    <n v="100"/>
    <n v="112"/>
    <n v="20"/>
    <x v="0"/>
  </r>
  <r>
    <x v="4"/>
    <x v="4"/>
    <x v="4"/>
    <x v="8"/>
    <n v="78"/>
    <n v="4577.2"/>
    <n v="5126.4639999999999"/>
    <n v="915.44"/>
    <x v="0"/>
  </r>
  <r>
    <x v="4"/>
    <x v="4"/>
    <x v="4"/>
    <x v="9"/>
    <n v="76"/>
    <n v="4576.8999999999996"/>
    <n v="5126.1279999999997"/>
    <n v="915.38"/>
    <x v="0"/>
  </r>
  <r>
    <x v="4"/>
    <x v="4"/>
    <x v="4"/>
    <x v="10"/>
    <n v="46"/>
    <n v="200"/>
    <n v="224"/>
    <n v="40"/>
    <x v="0"/>
  </r>
  <r>
    <x v="4"/>
    <x v="4"/>
    <x v="4"/>
    <x v="11"/>
    <n v="34"/>
    <n v="4576.8"/>
    <n v="5126.0160000000005"/>
    <n v="915.36000000000013"/>
    <x v="0"/>
  </r>
  <r>
    <x v="4"/>
    <x v="4"/>
    <x v="1"/>
    <x v="12"/>
    <n v="7"/>
    <n v="200"/>
    <n v="224"/>
    <n v="40"/>
    <x v="0"/>
  </r>
  <r>
    <x v="4"/>
    <x v="4"/>
    <x v="4"/>
    <x v="14"/>
    <n v="3"/>
    <n v="4577.3"/>
    <n v="5126.576"/>
    <n v="915.46"/>
    <x v="0"/>
  </r>
  <r>
    <x v="4"/>
    <x v="4"/>
    <x v="5"/>
    <x v="13"/>
    <n v="2"/>
    <n v="6600"/>
    <n v="7392"/>
    <n v="1320"/>
    <x v="1"/>
  </r>
  <r>
    <x v="4"/>
    <x v="5"/>
    <x v="0"/>
    <x v="0"/>
    <n v="3566"/>
    <n v="4577.3"/>
    <n v="5126.576"/>
    <n v="915.46"/>
    <x v="1"/>
  </r>
  <r>
    <x v="4"/>
    <x v="5"/>
    <x v="0"/>
    <x v="1"/>
    <n v="2498"/>
    <n v="8000"/>
    <n v="8960"/>
    <n v="1600"/>
    <x v="1"/>
  </r>
  <r>
    <x v="4"/>
    <x v="5"/>
    <x v="1"/>
    <x v="2"/>
    <n v="1245"/>
    <n v="4577.2"/>
    <n v="5126.4639999999999"/>
    <n v="915.44"/>
    <x v="1"/>
  </r>
  <r>
    <x v="4"/>
    <x v="5"/>
    <x v="2"/>
    <x v="3"/>
    <n v="644"/>
    <n v="5743.5"/>
    <n v="6432.72"/>
    <n v="1148.7"/>
    <x v="1"/>
  </r>
  <r>
    <x v="4"/>
    <x v="5"/>
    <x v="3"/>
    <x v="4"/>
    <n v="643"/>
    <n v="7000"/>
    <n v="7840"/>
    <n v="1400"/>
    <x v="1"/>
  </r>
  <r>
    <x v="4"/>
    <x v="5"/>
    <x v="2"/>
    <x v="5"/>
    <n v="455"/>
    <n v="4578.6000000000004"/>
    <n v="5128.0320000000002"/>
    <n v="915.72000000000014"/>
    <x v="1"/>
  </r>
  <r>
    <x v="4"/>
    <x v="5"/>
    <x v="3"/>
    <x v="6"/>
    <n v="345"/>
    <n v="7000"/>
    <n v="7840"/>
    <n v="1400"/>
    <x v="1"/>
  </r>
  <r>
    <x v="4"/>
    <x v="5"/>
    <x v="1"/>
    <x v="7"/>
    <n v="122"/>
    <n v="100"/>
    <n v="112"/>
    <n v="20"/>
    <x v="1"/>
  </r>
  <r>
    <x v="4"/>
    <x v="5"/>
    <x v="4"/>
    <x v="8"/>
    <n v="78"/>
    <n v="4577.2"/>
    <n v="5126.4639999999999"/>
    <n v="915.44"/>
    <x v="1"/>
  </r>
  <r>
    <x v="4"/>
    <x v="5"/>
    <x v="4"/>
    <x v="9"/>
    <n v="76"/>
    <n v="4576.8999999999996"/>
    <n v="5126.1279999999997"/>
    <n v="915.38"/>
    <x v="1"/>
  </r>
  <r>
    <x v="4"/>
    <x v="5"/>
    <x v="4"/>
    <x v="10"/>
    <n v="46"/>
    <n v="200"/>
    <n v="224"/>
    <n v="40"/>
    <x v="1"/>
  </r>
  <r>
    <x v="4"/>
    <x v="5"/>
    <x v="4"/>
    <x v="11"/>
    <n v="34"/>
    <n v="4576.8"/>
    <n v="5126.0160000000005"/>
    <n v="915.36000000000013"/>
    <x v="1"/>
  </r>
  <r>
    <x v="4"/>
    <x v="5"/>
    <x v="1"/>
    <x v="12"/>
    <n v="7"/>
    <n v="200"/>
    <n v="224"/>
    <n v="40"/>
    <x v="1"/>
  </r>
  <r>
    <x v="4"/>
    <x v="5"/>
    <x v="5"/>
    <x v="13"/>
    <n v="3"/>
    <n v="6600"/>
    <n v="7392"/>
    <n v="1320"/>
    <x v="1"/>
  </r>
  <r>
    <x v="4"/>
    <x v="5"/>
    <x v="4"/>
    <x v="14"/>
    <n v="3"/>
    <n v="4577.3"/>
    <n v="5126.576"/>
    <n v="915.46"/>
    <x v="1"/>
  </r>
  <r>
    <x v="4"/>
    <x v="6"/>
    <x v="0"/>
    <x v="0"/>
    <n v="3566"/>
    <n v="4577.3"/>
    <n v="5126.576"/>
    <n v="915.46"/>
    <x v="1"/>
  </r>
  <r>
    <x v="4"/>
    <x v="6"/>
    <x v="0"/>
    <x v="1"/>
    <n v="2498"/>
    <n v="8000"/>
    <n v="8960"/>
    <n v="1600"/>
    <x v="1"/>
  </r>
  <r>
    <x v="4"/>
    <x v="6"/>
    <x v="1"/>
    <x v="2"/>
    <n v="1245"/>
    <n v="4577.2"/>
    <n v="5126.4639999999999"/>
    <n v="915.44"/>
    <x v="1"/>
  </r>
  <r>
    <x v="4"/>
    <x v="6"/>
    <x v="2"/>
    <x v="3"/>
    <n v="644"/>
    <n v="5743.5"/>
    <n v="6432.72"/>
    <n v="1148.7"/>
    <x v="1"/>
  </r>
  <r>
    <x v="4"/>
    <x v="6"/>
    <x v="3"/>
    <x v="4"/>
    <n v="643"/>
    <n v="7000"/>
    <n v="7840"/>
    <n v="1400"/>
    <x v="1"/>
  </r>
  <r>
    <x v="4"/>
    <x v="6"/>
    <x v="2"/>
    <x v="5"/>
    <n v="455"/>
    <n v="4578.6000000000004"/>
    <n v="5128.0320000000002"/>
    <n v="915.72000000000014"/>
    <x v="1"/>
  </r>
  <r>
    <x v="4"/>
    <x v="6"/>
    <x v="3"/>
    <x v="6"/>
    <n v="345"/>
    <n v="7000"/>
    <n v="7840"/>
    <n v="1400"/>
    <x v="1"/>
  </r>
  <r>
    <x v="4"/>
    <x v="6"/>
    <x v="1"/>
    <x v="7"/>
    <n v="122"/>
    <n v="100"/>
    <n v="112"/>
    <n v="20"/>
    <x v="0"/>
  </r>
  <r>
    <x v="4"/>
    <x v="6"/>
    <x v="4"/>
    <x v="8"/>
    <n v="78"/>
    <n v="4577.2"/>
    <n v="5126.4639999999999"/>
    <n v="915.44"/>
    <x v="0"/>
  </r>
  <r>
    <x v="4"/>
    <x v="6"/>
    <x v="4"/>
    <x v="9"/>
    <n v="76"/>
    <n v="4576.8999999999996"/>
    <n v="5126.1279999999997"/>
    <n v="915.38"/>
    <x v="0"/>
  </r>
  <r>
    <x v="4"/>
    <x v="6"/>
    <x v="4"/>
    <x v="10"/>
    <n v="46"/>
    <n v="200"/>
    <n v="224"/>
    <n v="40"/>
    <x v="0"/>
  </r>
  <r>
    <x v="4"/>
    <x v="6"/>
    <x v="4"/>
    <x v="11"/>
    <n v="34"/>
    <n v="4576.8"/>
    <n v="5126.0160000000005"/>
    <n v="915.36000000000013"/>
    <x v="0"/>
  </r>
  <r>
    <x v="4"/>
    <x v="6"/>
    <x v="1"/>
    <x v="12"/>
    <n v="7"/>
    <n v="200"/>
    <n v="224"/>
    <n v="40"/>
    <x v="0"/>
  </r>
  <r>
    <x v="4"/>
    <x v="6"/>
    <x v="4"/>
    <x v="14"/>
    <n v="3"/>
    <n v="4577.3"/>
    <n v="5126.576"/>
    <n v="915.46"/>
    <x v="0"/>
  </r>
  <r>
    <x v="4"/>
    <x v="6"/>
    <x v="5"/>
    <x v="13"/>
    <n v="2"/>
    <n v="6600"/>
    <n v="7392"/>
    <n v="1320"/>
    <x v="0"/>
  </r>
  <r>
    <x v="4"/>
    <x v="7"/>
    <x v="0"/>
    <x v="0"/>
    <n v="3566"/>
    <n v="4577.3"/>
    <n v="5126.576"/>
    <n v="915.46"/>
    <x v="0"/>
  </r>
  <r>
    <x v="4"/>
    <x v="7"/>
    <x v="0"/>
    <x v="1"/>
    <n v="2498"/>
    <n v="8000"/>
    <n v="8960"/>
    <n v="1600"/>
    <x v="0"/>
  </r>
  <r>
    <x v="4"/>
    <x v="7"/>
    <x v="1"/>
    <x v="2"/>
    <n v="1245"/>
    <n v="4577.2"/>
    <n v="5126.4639999999999"/>
    <n v="915.44"/>
    <x v="0"/>
  </r>
  <r>
    <x v="4"/>
    <x v="7"/>
    <x v="2"/>
    <x v="3"/>
    <n v="644"/>
    <n v="5743.5"/>
    <n v="6432.72"/>
    <n v="1148.7"/>
    <x v="0"/>
  </r>
  <r>
    <x v="4"/>
    <x v="7"/>
    <x v="3"/>
    <x v="4"/>
    <n v="643"/>
    <n v="7000"/>
    <n v="7840"/>
    <n v="1400"/>
    <x v="0"/>
  </r>
  <r>
    <x v="4"/>
    <x v="7"/>
    <x v="2"/>
    <x v="5"/>
    <n v="455"/>
    <n v="4578.6000000000004"/>
    <n v="5128.0320000000002"/>
    <n v="915.72000000000014"/>
    <x v="0"/>
  </r>
  <r>
    <x v="4"/>
    <x v="7"/>
    <x v="3"/>
    <x v="6"/>
    <n v="345"/>
    <n v="7000"/>
    <n v="7840"/>
    <n v="1400"/>
    <x v="0"/>
  </r>
  <r>
    <x v="4"/>
    <x v="7"/>
    <x v="1"/>
    <x v="7"/>
    <n v="122"/>
    <n v="100"/>
    <n v="112"/>
    <n v="20"/>
    <x v="0"/>
  </r>
  <r>
    <x v="4"/>
    <x v="7"/>
    <x v="4"/>
    <x v="8"/>
    <n v="78"/>
    <n v="4577.2"/>
    <n v="5126.4639999999999"/>
    <n v="915.44"/>
    <x v="0"/>
  </r>
  <r>
    <x v="4"/>
    <x v="7"/>
    <x v="4"/>
    <x v="9"/>
    <n v="76"/>
    <n v="4576.8999999999996"/>
    <n v="5126.1279999999997"/>
    <n v="915.38"/>
    <x v="0"/>
  </r>
  <r>
    <x v="4"/>
    <x v="7"/>
    <x v="4"/>
    <x v="10"/>
    <n v="46"/>
    <n v="200"/>
    <n v="224"/>
    <n v="40"/>
    <x v="0"/>
  </r>
  <r>
    <x v="4"/>
    <x v="7"/>
    <x v="4"/>
    <x v="11"/>
    <n v="34"/>
    <n v="4576.8"/>
    <n v="5126.0160000000005"/>
    <n v="915.36000000000013"/>
    <x v="0"/>
  </r>
  <r>
    <x v="4"/>
    <x v="7"/>
    <x v="1"/>
    <x v="12"/>
    <n v="7"/>
    <n v="200"/>
    <n v="224"/>
    <n v="40"/>
    <x v="0"/>
  </r>
  <r>
    <x v="4"/>
    <x v="7"/>
    <x v="4"/>
    <x v="14"/>
    <n v="3"/>
    <n v="4577.3"/>
    <n v="5126.576"/>
    <n v="915.46"/>
    <x v="0"/>
  </r>
  <r>
    <x v="4"/>
    <x v="7"/>
    <x v="5"/>
    <x v="13"/>
    <n v="2"/>
    <n v="6600"/>
    <n v="7392"/>
    <n v="1320"/>
    <x v="0"/>
  </r>
  <r>
    <x v="4"/>
    <x v="8"/>
    <x v="0"/>
    <x v="0"/>
    <n v="3566"/>
    <n v="4577.3"/>
    <n v="5126.576"/>
    <n v="915.46"/>
    <x v="0"/>
  </r>
  <r>
    <x v="4"/>
    <x v="8"/>
    <x v="0"/>
    <x v="1"/>
    <n v="2498"/>
    <n v="8000"/>
    <n v="8960"/>
    <n v="1600"/>
    <x v="0"/>
  </r>
  <r>
    <x v="4"/>
    <x v="8"/>
    <x v="1"/>
    <x v="2"/>
    <n v="1245"/>
    <n v="4577.2"/>
    <n v="5126.4639999999999"/>
    <n v="915.44"/>
    <x v="0"/>
  </r>
  <r>
    <x v="4"/>
    <x v="8"/>
    <x v="2"/>
    <x v="3"/>
    <n v="644"/>
    <n v="5743.5"/>
    <n v="6432.72"/>
    <n v="1148.7"/>
    <x v="0"/>
  </r>
  <r>
    <x v="4"/>
    <x v="8"/>
    <x v="3"/>
    <x v="4"/>
    <n v="643"/>
    <n v="7000"/>
    <n v="7840"/>
    <n v="1400"/>
    <x v="0"/>
  </r>
  <r>
    <x v="4"/>
    <x v="8"/>
    <x v="2"/>
    <x v="5"/>
    <n v="455"/>
    <n v="4578.6000000000004"/>
    <n v="5128.0320000000002"/>
    <n v="915.72000000000014"/>
    <x v="0"/>
  </r>
  <r>
    <x v="4"/>
    <x v="8"/>
    <x v="3"/>
    <x v="6"/>
    <n v="345"/>
    <n v="7000"/>
    <n v="7840"/>
    <n v="1400"/>
    <x v="0"/>
  </r>
  <r>
    <x v="4"/>
    <x v="8"/>
    <x v="1"/>
    <x v="7"/>
    <n v="122"/>
    <n v="100"/>
    <n v="112"/>
    <n v="20"/>
    <x v="0"/>
  </r>
  <r>
    <x v="4"/>
    <x v="8"/>
    <x v="4"/>
    <x v="8"/>
    <n v="78"/>
    <n v="4577.2"/>
    <n v="5126.4639999999999"/>
    <n v="915.44"/>
    <x v="0"/>
  </r>
  <r>
    <x v="4"/>
    <x v="8"/>
    <x v="4"/>
    <x v="9"/>
    <n v="76"/>
    <n v="4576.8999999999996"/>
    <n v="5126.1279999999997"/>
    <n v="915.38"/>
    <x v="0"/>
  </r>
  <r>
    <x v="4"/>
    <x v="8"/>
    <x v="4"/>
    <x v="10"/>
    <n v="46"/>
    <n v="200"/>
    <n v="224"/>
    <n v="40"/>
    <x v="0"/>
  </r>
  <r>
    <x v="4"/>
    <x v="8"/>
    <x v="4"/>
    <x v="11"/>
    <n v="34"/>
    <n v="4576.8"/>
    <n v="5126.0160000000005"/>
    <n v="915.36000000000013"/>
    <x v="0"/>
  </r>
  <r>
    <x v="4"/>
    <x v="8"/>
    <x v="1"/>
    <x v="12"/>
    <n v="7"/>
    <n v="200"/>
    <n v="224"/>
    <n v="40"/>
    <x v="0"/>
  </r>
  <r>
    <x v="4"/>
    <x v="8"/>
    <x v="4"/>
    <x v="14"/>
    <n v="3"/>
    <n v="4577.3"/>
    <n v="5126.576"/>
    <n v="915.46"/>
    <x v="0"/>
  </r>
  <r>
    <x v="4"/>
    <x v="8"/>
    <x v="5"/>
    <x v="13"/>
    <n v="2"/>
    <n v="6600"/>
    <n v="7392"/>
    <n v="1320"/>
    <x v="0"/>
  </r>
  <r>
    <x v="4"/>
    <x v="9"/>
    <x v="0"/>
    <x v="0"/>
    <n v="3566"/>
    <n v="4577.3"/>
    <n v="5126.576"/>
    <n v="915.46"/>
    <x v="0"/>
  </r>
  <r>
    <x v="4"/>
    <x v="9"/>
    <x v="0"/>
    <x v="1"/>
    <n v="2498"/>
    <n v="8000"/>
    <n v="8960"/>
    <n v="1600"/>
    <x v="0"/>
  </r>
  <r>
    <x v="4"/>
    <x v="9"/>
    <x v="1"/>
    <x v="2"/>
    <n v="1245"/>
    <n v="4577.2"/>
    <n v="5126.4639999999999"/>
    <n v="915.44"/>
    <x v="0"/>
  </r>
  <r>
    <x v="4"/>
    <x v="9"/>
    <x v="2"/>
    <x v="3"/>
    <n v="644"/>
    <n v="5743.5"/>
    <n v="6432.72"/>
    <n v="1148.7"/>
    <x v="0"/>
  </r>
  <r>
    <x v="4"/>
    <x v="9"/>
    <x v="3"/>
    <x v="4"/>
    <n v="643"/>
    <n v="7000"/>
    <n v="7840"/>
    <n v="1400"/>
    <x v="1"/>
  </r>
  <r>
    <x v="4"/>
    <x v="9"/>
    <x v="2"/>
    <x v="5"/>
    <n v="455"/>
    <n v="4578.6000000000004"/>
    <n v="5128.0320000000002"/>
    <n v="915.72000000000014"/>
    <x v="1"/>
  </r>
  <r>
    <x v="4"/>
    <x v="9"/>
    <x v="3"/>
    <x v="6"/>
    <n v="345"/>
    <n v="7000"/>
    <n v="7840"/>
    <n v="1400"/>
    <x v="1"/>
  </r>
  <r>
    <x v="4"/>
    <x v="9"/>
    <x v="1"/>
    <x v="7"/>
    <n v="122"/>
    <n v="100"/>
    <n v="112"/>
    <n v="20"/>
    <x v="1"/>
  </r>
  <r>
    <x v="4"/>
    <x v="9"/>
    <x v="4"/>
    <x v="8"/>
    <n v="78"/>
    <n v="4577.2"/>
    <n v="5126.4639999999999"/>
    <n v="915.44"/>
    <x v="1"/>
  </r>
  <r>
    <x v="4"/>
    <x v="9"/>
    <x v="4"/>
    <x v="9"/>
    <n v="76"/>
    <n v="4576.8999999999996"/>
    <n v="5126.1279999999997"/>
    <n v="915.38"/>
    <x v="1"/>
  </r>
  <r>
    <x v="4"/>
    <x v="9"/>
    <x v="4"/>
    <x v="10"/>
    <n v="46"/>
    <n v="200"/>
    <n v="224"/>
    <n v="40"/>
    <x v="1"/>
  </r>
  <r>
    <x v="4"/>
    <x v="9"/>
    <x v="4"/>
    <x v="11"/>
    <n v="34"/>
    <n v="4576.8"/>
    <n v="5126.0160000000005"/>
    <n v="915.36000000000013"/>
    <x v="1"/>
  </r>
  <r>
    <x v="4"/>
    <x v="9"/>
    <x v="1"/>
    <x v="12"/>
    <n v="7"/>
    <n v="200"/>
    <n v="224"/>
    <n v="40"/>
    <x v="1"/>
  </r>
  <r>
    <x v="4"/>
    <x v="9"/>
    <x v="4"/>
    <x v="14"/>
    <n v="3"/>
    <n v="4577.3"/>
    <n v="5126.576"/>
    <n v="915.46"/>
    <x v="1"/>
  </r>
  <r>
    <x v="4"/>
    <x v="9"/>
    <x v="5"/>
    <x v="13"/>
    <n v="2"/>
    <n v="6600"/>
    <n v="7392"/>
    <n v="1320"/>
    <x v="1"/>
  </r>
  <r>
    <x v="4"/>
    <x v="10"/>
    <x v="0"/>
    <x v="0"/>
    <n v="3566"/>
    <n v="4577.3"/>
    <n v="5126.576"/>
    <n v="915.46"/>
    <x v="1"/>
  </r>
  <r>
    <x v="4"/>
    <x v="10"/>
    <x v="0"/>
    <x v="1"/>
    <n v="2498"/>
    <n v="8000"/>
    <n v="8960"/>
    <n v="1600"/>
    <x v="1"/>
  </r>
  <r>
    <x v="4"/>
    <x v="10"/>
    <x v="1"/>
    <x v="2"/>
    <n v="1245"/>
    <n v="4577.2"/>
    <n v="5126.4639999999999"/>
    <n v="915.44"/>
    <x v="1"/>
  </r>
  <r>
    <x v="4"/>
    <x v="10"/>
    <x v="2"/>
    <x v="3"/>
    <n v="644"/>
    <n v="5743.5"/>
    <n v="6432.72"/>
    <n v="1148.7"/>
    <x v="1"/>
  </r>
  <r>
    <x v="4"/>
    <x v="10"/>
    <x v="3"/>
    <x v="4"/>
    <n v="643"/>
    <n v="7000"/>
    <n v="7840"/>
    <n v="1400"/>
    <x v="1"/>
  </r>
  <r>
    <x v="4"/>
    <x v="10"/>
    <x v="2"/>
    <x v="5"/>
    <n v="455"/>
    <n v="4578.6000000000004"/>
    <n v="5128.0320000000002"/>
    <n v="915.72000000000014"/>
    <x v="1"/>
  </r>
  <r>
    <x v="4"/>
    <x v="10"/>
    <x v="3"/>
    <x v="6"/>
    <n v="345"/>
    <n v="7000"/>
    <n v="7840"/>
    <n v="1400"/>
    <x v="1"/>
  </r>
  <r>
    <x v="4"/>
    <x v="10"/>
    <x v="1"/>
    <x v="7"/>
    <n v="122"/>
    <n v="100"/>
    <n v="112"/>
    <n v="20"/>
    <x v="1"/>
  </r>
  <r>
    <x v="4"/>
    <x v="10"/>
    <x v="4"/>
    <x v="8"/>
    <n v="78"/>
    <n v="4577.2"/>
    <n v="5126.4639999999999"/>
    <n v="915.44"/>
    <x v="1"/>
  </r>
  <r>
    <x v="4"/>
    <x v="10"/>
    <x v="4"/>
    <x v="9"/>
    <n v="76"/>
    <n v="4576.8999999999996"/>
    <n v="5126.1279999999997"/>
    <n v="915.38"/>
    <x v="1"/>
  </r>
  <r>
    <x v="4"/>
    <x v="10"/>
    <x v="4"/>
    <x v="10"/>
    <n v="46"/>
    <n v="200"/>
    <n v="224"/>
    <n v="40"/>
    <x v="1"/>
  </r>
  <r>
    <x v="4"/>
    <x v="10"/>
    <x v="4"/>
    <x v="11"/>
    <n v="34"/>
    <n v="4576.8"/>
    <n v="5126.0160000000005"/>
    <n v="915.36000000000013"/>
    <x v="1"/>
  </r>
  <r>
    <x v="4"/>
    <x v="10"/>
    <x v="1"/>
    <x v="12"/>
    <n v="7"/>
    <n v="200"/>
    <n v="224"/>
    <n v="40"/>
    <x v="1"/>
  </r>
  <r>
    <x v="4"/>
    <x v="10"/>
    <x v="4"/>
    <x v="14"/>
    <n v="3"/>
    <n v="4577.3"/>
    <n v="5126.576"/>
    <n v="915.46"/>
    <x v="1"/>
  </r>
  <r>
    <x v="4"/>
    <x v="10"/>
    <x v="5"/>
    <x v="13"/>
    <n v="2"/>
    <n v="6600"/>
    <n v="7392"/>
    <n v="1320"/>
    <x v="0"/>
  </r>
  <r>
    <x v="4"/>
    <x v="11"/>
    <x v="0"/>
    <x v="0"/>
    <n v="3566"/>
    <n v="4577.3"/>
    <n v="5126.576"/>
    <n v="915.46"/>
    <x v="0"/>
  </r>
  <r>
    <x v="4"/>
    <x v="11"/>
    <x v="0"/>
    <x v="1"/>
    <n v="2498"/>
    <n v="8000"/>
    <n v="8960"/>
    <n v="1600"/>
    <x v="0"/>
  </r>
  <r>
    <x v="4"/>
    <x v="11"/>
    <x v="1"/>
    <x v="2"/>
    <n v="1245"/>
    <n v="4577.2"/>
    <n v="5126.4639999999999"/>
    <n v="915.44"/>
    <x v="0"/>
  </r>
  <r>
    <x v="4"/>
    <x v="11"/>
    <x v="2"/>
    <x v="3"/>
    <n v="644"/>
    <n v="5743.5"/>
    <n v="6432.72"/>
    <n v="1148.7"/>
    <x v="0"/>
  </r>
  <r>
    <x v="4"/>
    <x v="11"/>
    <x v="3"/>
    <x v="4"/>
    <n v="643"/>
    <n v="7000"/>
    <n v="7840"/>
    <n v="1400"/>
    <x v="0"/>
  </r>
  <r>
    <x v="4"/>
    <x v="11"/>
    <x v="2"/>
    <x v="5"/>
    <n v="455"/>
    <n v="4578.6000000000004"/>
    <n v="5128.0320000000002"/>
    <n v="915.72000000000014"/>
    <x v="0"/>
  </r>
  <r>
    <x v="4"/>
    <x v="11"/>
    <x v="3"/>
    <x v="6"/>
    <n v="345"/>
    <n v="7000"/>
    <n v="7840"/>
    <n v="1400"/>
    <x v="0"/>
  </r>
  <r>
    <x v="4"/>
    <x v="11"/>
    <x v="1"/>
    <x v="7"/>
    <n v="122"/>
    <n v="100"/>
    <n v="112"/>
    <n v="20"/>
    <x v="0"/>
  </r>
  <r>
    <x v="4"/>
    <x v="11"/>
    <x v="4"/>
    <x v="8"/>
    <n v="78"/>
    <n v="4577.2"/>
    <n v="5126.4639999999999"/>
    <n v="915.44"/>
    <x v="0"/>
  </r>
  <r>
    <x v="4"/>
    <x v="11"/>
    <x v="4"/>
    <x v="9"/>
    <n v="76"/>
    <n v="4576.8999999999996"/>
    <n v="5126.1279999999997"/>
    <n v="915.38"/>
    <x v="0"/>
  </r>
  <r>
    <x v="4"/>
    <x v="11"/>
    <x v="4"/>
    <x v="10"/>
    <n v="46"/>
    <n v="200"/>
    <n v="224"/>
    <n v="40"/>
    <x v="0"/>
  </r>
  <r>
    <x v="4"/>
    <x v="11"/>
    <x v="4"/>
    <x v="11"/>
    <n v="34"/>
    <n v="4576.8"/>
    <n v="5126.0160000000005"/>
    <n v="915.36000000000013"/>
    <x v="0"/>
  </r>
  <r>
    <x v="4"/>
    <x v="11"/>
    <x v="1"/>
    <x v="12"/>
    <n v="7"/>
    <n v="200"/>
    <n v="224"/>
    <n v="40"/>
    <x v="0"/>
  </r>
  <r>
    <x v="4"/>
    <x v="11"/>
    <x v="4"/>
    <x v="14"/>
    <n v="3"/>
    <n v="4577.3"/>
    <n v="5126.576"/>
    <n v="915.46"/>
    <x v="0"/>
  </r>
  <r>
    <x v="4"/>
    <x v="11"/>
    <x v="5"/>
    <x v="13"/>
    <n v="2"/>
    <n v="6600"/>
    <n v="7392"/>
    <n v="132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364236"/>
    <n v="501558.1999999999"/>
  </r>
  <r>
    <x v="0"/>
    <x v="1"/>
    <n v="197480"/>
    <n v="360897.68000000005"/>
  </r>
  <r>
    <x v="0"/>
    <x v="2"/>
    <n v="187412"/>
    <n v="227490.12000000002"/>
  </r>
  <r>
    <x v="0"/>
    <x v="3"/>
    <n v="167840"/>
    <n v="281795.8000000001"/>
  </r>
  <r>
    <x v="0"/>
    <x v="4"/>
    <n v="126472"/>
    <n v="206264.59999999995"/>
  </r>
  <r>
    <x v="0"/>
    <x v="5"/>
    <n v="125960"/>
    <n v="202419.35999999975"/>
  </r>
  <r>
    <x v="1"/>
    <x v="0"/>
    <n v="342724"/>
    <n v="509978.03999999992"/>
  </r>
  <r>
    <x v="1"/>
    <x v="1"/>
    <n v="238460"/>
    <n v="280188.47999999992"/>
  </r>
  <r>
    <x v="1"/>
    <x v="2"/>
    <n v="231288"/>
    <n v="209586.52000000019"/>
  </r>
  <r>
    <x v="1"/>
    <x v="3"/>
    <n v="210228"/>
    <n v="273633.36"/>
  </r>
  <r>
    <x v="1"/>
    <x v="5"/>
    <n v="135984"/>
    <n v="204158.23999999973"/>
  </r>
  <r>
    <x v="1"/>
    <x v="4"/>
    <n v="128888"/>
    <n v="275347.0400000001"/>
  </r>
  <r>
    <x v="2"/>
    <x v="0"/>
    <n v="365892"/>
    <n v="524449.6399999999"/>
  </r>
  <r>
    <x v="2"/>
    <x v="2"/>
    <n v="188312"/>
    <n v="201424.08000000007"/>
  </r>
  <r>
    <x v="2"/>
    <x v="1"/>
    <n v="387584"/>
    <n v="700000"/>
  </r>
  <r>
    <x v="2"/>
    <x v="3"/>
    <n v="178572"/>
    <n v="255357.95999999996"/>
  </r>
  <r>
    <x v="2"/>
    <x v="4"/>
    <n v="127296"/>
    <n v="181256.00000000003"/>
  </r>
  <r>
    <x v="2"/>
    <x v="5"/>
    <n v="125136"/>
    <n v="199811.0399999998"/>
  </r>
  <r>
    <x v="3"/>
    <x v="0"/>
    <n v="204528"/>
    <n v="292475.04000000004"/>
  </r>
  <r>
    <x v="3"/>
    <x v="3"/>
    <n v="129304"/>
    <n v="184904.72"/>
  </r>
  <r>
    <x v="3"/>
    <x v="1"/>
    <n v="127904"/>
    <n v="182902.72000000003"/>
  </r>
  <r>
    <x v="3"/>
    <x v="2"/>
    <n v="219404"/>
    <n v="212626.8"/>
  </r>
  <r>
    <x v="3"/>
    <x v="5"/>
    <n v="73912"/>
    <n v="130072.80000000012"/>
  </r>
  <r>
    <x v="3"/>
    <x v="4"/>
    <n v="71992"/>
    <n v="104238.15999999999"/>
  </r>
  <r>
    <x v="4"/>
    <x v="0"/>
    <n v="190380"/>
    <n v="272243.39999999997"/>
  </r>
  <r>
    <x v="4"/>
    <x v="2"/>
    <n v="112620"/>
    <n v="107044.07999999994"/>
  </r>
  <r>
    <x v="4"/>
    <x v="1"/>
    <n v="109940"/>
    <n v="157214.20000000007"/>
  </r>
  <r>
    <x v="4"/>
    <x v="3"/>
    <n v="106948"/>
    <n v="152935.63999999998"/>
  </r>
  <r>
    <x v="4"/>
    <x v="5"/>
    <n v="62256"/>
    <n v="100660.56000000013"/>
  </r>
  <r>
    <x v="4"/>
    <x v="4"/>
    <n v="62240"/>
    <n v="90151.2000000000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5">
  <r>
    <x v="0"/>
    <x v="0"/>
    <s v="Apr"/>
    <x v="0"/>
    <x v="0"/>
    <x v="0"/>
    <x v="0"/>
    <x v="0"/>
    <x v="0"/>
    <n v="350"/>
    <n v="500.5"/>
  </r>
  <r>
    <x v="0"/>
    <x v="0"/>
    <s v="Apr"/>
    <x v="0"/>
    <x v="0"/>
    <x v="0"/>
    <x v="0"/>
    <x v="0"/>
    <x v="0"/>
    <n v="344"/>
    <n v="491.91999999999996"/>
  </r>
  <r>
    <x v="1"/>
    <x v="0"/>
    <s v="Apr"/>
    <x v="0"/>
    <x v="0"/>
    <x v="0"/>
    <x v="0"/>
    <x v="0"/>
    <x v="1"/>
    <n v="236"/>
    <n v="337.48"/>
  </r>
  <r>
    <x v="1"/>
    <x v="0"/>
    <s v="Apr"/>
    <x v="0"/>
    <x v="0"/>
    <x v="0"/>
    <x v="0"/>
    <x v="0"/>
    <x v="1"/>
    <n v="284"/>
    <n v="406.12"/>
  </r>
  <r>
    <x v="2"/>
    <x v="0"/>
    <s v="Apr"/>
    <x v="0"/>
    <x v="0"/>
    <x v="0"/>
    <x v="0"/>
    <x v="0"/>
    <x v="1"/>
    <n v="238"/>
    <n v="340.34000000000003"/>
  </r>
  <r>
    <x v="0"/>
    <x v="0"/>
    <s v="Apr"/>
    <x v="0"/>
    <x v="0"/>
    <x v="0"/>
    <x v="0"/>
    <x v="0"/>
    <x v="1"/>
    <n v="280"/>
    <n v="400.4"/>
  </r>
  <r>
    <x v="0"/>
    <x v="0"/>
    <s v="Apr"/>
    <x v="0"/>
    <x v="0"/>
    <x v="0"/>
    <x v="0"/>
    <x v="0"/>
    <x v="1"/>
    <n v="208"/>
    <n v="297.44"/>
  </r>
  <r>
    <x v="1"/>
    <x v="0"/>
    <s v="Apr"/>
    <x v="0"/>
    <x v="0"/>
    <x v="0"/>
    <x v="0"/>
    <x v="0"/>
    <x v="0"/>
    <n v="354"/>
    <n v="526.24"/>
  </r>
  <r>
    <x v="0"/>
    <x v="0"/>
    <s v="Apr"/>
    <x v="0"/>
    <x v="0"/>
    <x v="0"/>
    <x v="0"/>
    <x v="0"/>
    <x v="0"/>
    <n v="348"/>
    <n v="526.24"/>
  </r>
  <r>
    <x v="2"/>
    <x v="0"/>
    <s v="Apr"/>
    <x v="0"/>
    <x v="0"/>
    <x v="0"/>
    <x v="0"/>
    <x v="0"/>
    <x v="0"/>
    <n v="342"/>
    <n v="526.24"/>
  </r>
  <r>
    <x v="3"/>
    <x v="0"/>
    <s v="Apr"/>
    <x v="0"/>
    <x v="0"/>
    <x v="0"/>
    <x v="0"/>
    <x v="0"/>
    <x v="1"/>
    <n v="677"/>
    <n v="968.11"/>
  </r>
  <r>
    <x v="2"/>
    <x v="0"/>
    <s v="Apr"/>
    <x v="0"/>
    <x v="0"/>
    <x v="0"/>
    <x v="0"/>
    <x v="0"/>
    <x v="1"/>
    <n v="710"/>
    <n v="1015.3"/>
  </r>
  <r>
    <x v="1"/>
    <x v="0"/>
    <s v="Apr"/>
    <x v="0"/>
    <x v="0"/>
    <x v="0"/>
    <x v="0"/>
    <x v="0"/>
    <x v="1"/>
    <n v="763"/>
    <n v="1091.0899999999999"/>
  </r>
  <r>
    <x v="1"/>
    <x v="0"/>
    <s v="Apr"/>
    <x v="0"/>
    <x v="0"/>
    <x v="0"/>
    <x v="0"/>
    <x v="0"/>
    <x v="0"/>
    <n v="351"/>
    <n v="501.93"/>
  </r>
  <r>
    <x v="2"/>
    <x v="0"/>
    <s v="Apr"/>
    <x v="0"/>
    <x v="0"/>
    <x v="0"/>
    <x v="0"/>
    <x v="0"/>
    <x v="0"/>
    <n v="345"/>
    <n v="493.35"/>
  </r>
  <r>
    <x v="0"/>
    <x v="0"/>
    <s v="Apr"/>
    <x v="0"/>
    <x v="0"/>
    <x v="0"/>
    <x v="0"/>
    <x v="0"/>
    <x v="0"/>
    <n v="339"/>
    <n v="484.77"/>
  </r>
  <r>
    <x v="1"/>
    <x v="0"/>
    <s v="Apr"/>
    <x v="0"/>
    <x v="0"/>
    <x v="0"/>
    <x v="0"/>
    <x v="0"/>
    <x v="1"/>
    <n v="237"/>
    <n v="338.90999999999997"/>
  </r>
  <r>
    <x v="1"/>
    <x v="0"/>
    <s v="Apr"/>
    <x v="0"/>
    <x v="0"/>
    <x v="0"/>
    <x v="0"/>
    <x v="0"/>
    <x v="1"/>
    <n v="749"/>
    <n v="526.24"/>
  </r>
  <r>
    <x v="3"/>
    <x v="0"/>
    <s v="Apr"/>
    <x v="0"/>
    <x v="0"/>
    <x v="0"/>
    <x v="0"/>
    <x v="0"/>
    <x v="1"/>
    <n v="803"/>
    <n v="526.24"/>
  </r>
  <r>
    <x v="0"/>
    <x v="0"/>
    <s v="Apr"/>
    <x v="0"/>
    <x v="0"/>
    <x v="0"/>
    <x v="0"/>
    <x v="0"/>
    <x v="1"/>
    <n v="235"/>
    <n v="336.05"/>
  </r>
  <r>
    <x v="0"/>
    <x v="0"/>
    <s v="Apr"/>
    <x v="0"/>
    <x v="0"/>
    <x v="0"/>
    <x v="0"/>
    <x v="0"/>
    <x v="1"/>
    <n v="283"/>
    <n v="404.69"/>
  </r>
  <r>
    <x v="2"/>
    <x v="0"/>
    <s v="Apr"/>
    <x v="0"/>
    <x v="0"/>
    <x v="0"/>
    <x v="0"/>
    <x v="0"/>
    <x v="1"/>
    <n v="211"/>
    <n v="301.73"/>
  </r>
  <r>
    <x v="0"/>
    <x v="0"/>
    <s v="Apr"/>
    <x v="0"/>
    <x v="0"/>
    <x v="0"/>
    <x v="0"/>
    <x v="0"/>
    <x v="0"/>
    <n v="876"/>
    <n v="1252.68"/>
  </r>
  <r>
    <x v="0"/>
    <x v="0"/>
    <s v="Apr"/>
    <x v="0"/>
    <x v="0"/>
    <x v="0"/>
    <x v="0"/>
    <x v="0"/>
    <x v="0"/>
    <n v="877"/>
    <n v="1254.1100000000001"/>
  </r>
  <r>
    <x v="0"/>
    <x v="0"/>
    <s v="Apr"/>
    <x v="0"/>
    <x v="0"/>
    <x v="0"/>
    <x v="0"/>
    <x v="0"/>
    <x v="0"/>
    <n v="878"/>
    <n v="1255.54"/>
  </r>
  <r>
    <x v="2"/>
    <x v="0"/>
    <s v="Apr"/>
    <x v="0"/>
    <x v="0"/>
    <x v="0"/>
    <x v="0"/>
    <x v="0"/>
    <x v="1"/>
    <n v="281"/>
    <n v="401.83"/>
  </r>
  <r>
    <x v="1"/>
    <x v="0"/>
    <s v="Apr"/>
    <x v="0"/>
    <x v="0"/>
    <x v="0"/>
    <x v="0"/>
    <x v="0"/>
    <x v="1"/>
    <n v="772"/>
    <n v="1103.96"/>
  </r>
  <r>
    <x v="0"/>
    <x v="0"/>
    <s v="Aug"/>
    <x v="0"/>
    <x v="0"/>
    <x v="0"/>
    <x v="0"/>
    <x v="0"/>
    <x v="0"/>
    <n v="290"/>
    <n v="414.7"/>
  </r>
  <r>
    <x v="0"/>
    <x v="0"/>
    <s v="Aug"/>
    <x v="0"/>
    <x v="0"/>
    <x v="0"/>
    <x v="0"/>
    <x v="0"/>
    <x v="0"/>
    <n v="284"/>
    <n v="406.12"/>
  </r>
  <r>
    <x v="4"/>
    <x v="0"/>
    <s v="Aug"/>
    <x v="0"/>
    <x v="0"/>
    <x v="0"/>
    <x v="0"/>
    <x v="0"/>
    <x v="0"/>
    <n v="278"/>
    <n v="397.53999999999996"/>
  </r>
  <r>
    <x v="1"/>
    <x v="0"/>
    <s v="Aug"/>
    <x v="0"/>
    <x v="0"/>
    <x v="0"/>
    <x v="0"/>
    <x v="0"/>
    <x v="1"/>
    <n v="212"/>
    <n v="303.15999999999997"/>
  </r>
  <r>
    <x v="0"/>
    <x v="0"/>
    <s v="Aug"/>
    <x v="0"/>
    <x v="0"/>
    <x v="0"/>
    <x v="0"/>
    <x v="0"/>
    <x v="1"/>
    <n v="260"/>
    <n v="371.8"/>
  </r>
  <r>
    <x v="0"/>
    <x v="0"/>
    <s v="Aug"/>
    <x v="0"/>
    <x v="0"/>
    <x v="0"/>
    <x v="0"/>
    <x v="0"/>
    <x v="1"/>
    <n v="188"/>
    <n v="268.84000000000003"/>
  </r>
  <r>
    <x v="2"/>
    <x v="0"/>
    <s v="Aug"/>
    <x v="0"/>
    <x v="0"/>
    <x v="0"/>
    <x v="0"/>
    <x v="0"/>
    <x v="1"/>
    <n v="214"/>
    <n v="306.02"/>
  </r>
  <r>
    <x v="1"/>
    <x v="0"/>
    <s v="Aug"/>
    <x v="0"/>
    <x v="0"/>
    <x v="0"/>
    <x v="0"/>
    <x v="0"/>
    <x v="1"/>
    <n v="262"/>
    <n v="374.65999999999997"/>
  </r>
  <r>
    <x v="2"/>
    <x v="0"/>
    <s v="Aug"/>
    <x v="0"/>
    <x v="0"/>
    <x v="0"/>
    <x v="0"/>
    <x v="0"/>
    <x v="1"/>
    <n v="190"/>
    <n v="271.7"/>
  </r>
  <r>
    <x v="3"/>
    <x v="0"/>
    <s v="Aug"/>
    <x v="0"/>
    <x v="0"/>
    <x v="0"/>
    <x v="0"/>
    <x v="0"/>
    <x v="1"/>
    <n v="288"/>
    <n v="526.24"/>
  </r>
  <r>
    <x v="2"/>
    <x v="0"/>
    <s v="Aug"/>
    <x v="0"/>
    <x v="0"/>
    <x v="0"/>
    <x v="0"/>
    <x v="0"/>
    <x v="1"/>
    <n v="282"/>
    <n v="526.24"/>
  </r>
  <r>
    <x v="0"/>
    <x v="0"/>
    <s v="Aug"/>
    <x v="0"/>
    <x v="0"/>
    <x v="0"/>
    <x v="0"/>
    <x v="0"/>
    <x v="1"/>
    <n v="276"/>
    <n v="526.24"/>
  </r>
  <r>
    <x v="0"/>
    <x v="0"/>
    <s v="Aug"/>
    <x v="0"/>
    <x v="0"/>
    <x v="0"/>
    <x v="0"/>
    <x v="0"/>
    <x v="1"/>
    <n v="680"/>
    <n v="972.4"/>
  </r>
  <r>
    <x v="2"/>
    <x v="0"/>
    <s v="Aug"/>
    <x v="0"/>
    <x v="0"/>
    <x v="0"/>
    <x v="0"/>
    <x v="0"/>
    <x v="1"/>
    <n v="767"/>
    <n v="1096.81"/>
  </r>
  <r>
    <x v="1"/>
    <x v="0"/>
    <s v="Aug"/>
    <x v="0"/>
    <x v="0"/>
    <x v="0"/>
    <x v="0"/>
    <x v="0"/>
    <x v="1"/>
    <n v="285"/>
    <n v="407.55"/>
  </r>
  <r>
    <x v="0"/>
    <x v="0"/>
    <s v="Aug"/>
    <x v="0"/>
    <x v="0"/>
    <x v="0"/>
    <x v="0"/>
    <x v="0"/>
    <x v="1"/>
    <n v="279"/>
    <n v="398.97"/>
  </r>
  <r>
    <x v="2"/>
    <x v="0"/>
    <s v="Aug"/>
    <x v="0"/>
    <x v="0"/>
    <x v="0"/>
    <x v="0"/>
    <x v="0"/>
    <x v="1"/>
    <n v="213"/>
    <n v="304.59000000000003"/>
  </r>
  <r>
    <x v="2"/>
    <x v="0"/>
    <s v="Aug"/>
    <x v="0"/>
    <x v="0"/>
    <x v="0"/>
    <x v="0"/>
    <x v="0"/>
    <x v="1"/>
    <n v="753"/>
    <n v="526.24"/>
  </r>
  <r>
    <x v="0"/>
    <x v="0"/>
    <s v="Aug"/>
    <x v="0"/>
    <x v="0"/>
    <x v="0"/>
    <x v="0"/>
    <x v="0"/>
    <x v="1"/>
    <n v="806"/>
    <n v="526.24"/>
  </r>
  <r>
    <x v="2"/>
    <x v="0"/>
    <s v="Aug"/>
    <x v="0"/>
    <x v="0"/>
    <x v="0"/>
    <x v="0"/>
    <x v="0"/>
    <x v="1"/>
    <n v="217"/>
    <n v="310.31"/>
  </r>
  <r>
    <x v="0"/>
    <x v="0"/>
    <s v="Aug"/>
    <x v="0"/>
    <x v="0"/>
    <x v="0"/>
    <x v="0"/>
    <x v="0"/>
    <x v="1"/>
    <n v="259"/>
    <n v="370.37"/>
  </r>
  <r>
    <x v="2"/>
    <x v="0"/>
    <s v="Aug"/>
    <x v="0"/>
    <x v="0"/>
    <x v="0"/>
    <x v="0"/>
    <x v="0"/>
    <x v="1"/>
    <n v="187"/>
    <n v="267.40999999999997"/>
  </r>
  <r>
    <x v="0"/>
    <x v="0"/>
    <s v="Aug"/>
    <x v="0"/>
    <x v="0"/>
    <x v="0"/>
    <x v="0"/>
    <x v="0"/>
    <x v="0"/>
    <n v="287"/>
    <n v="410.40999999999997"/>
  </r>
  <r>
    <x v="1"/>
    <x v="0"/>
    <s v="Aug"/>
    <x v="0"/>
    <x v="0"/>
    <x v="0"/>
    <x v="1"/>
    <x v="0"/>
    <x v="0"/>
    <n v="281"/>
    <n v="401.83"/>
  </r>
  <r>
    <x v="1"/>
    <x v="0"/>
    <s v="Aug"/>
    <x v="0"/>
    <x v="0"/>
    <x v="0"/>
    <x v="1"/>
    <x v="0"/>
    <x v="0"/>
    <n v="275"/>
    <n v="393.25"/>
  </r>
  <r>
    <x v="0"/>
    <x v="0"/>
    <s v="Aug"/>
    <x v="0"/>
    <x v="0"/>
    <x v="0"/>
    <x v="1"/>
    <x v="0"/>
    <x v="1"/>
    <n v="215"/>
    <n v="307.45"/>
  </r>
  <r>
    <x v="3"/>
    <x v="0"/>
    <s v="Aug"/>
    <x v="0"/>
    <x v="0"/>
    <x v="0"/>
    <x v="1"/>
    <x v="0"/>
    <x v="1"/>
    <n v="263"/>
    <n v="376.09000000000003"/>
  </r>
  <r>
    <x v="1"/>
    <x v="0"/>
    <s v="Aug"/>
    <x v="0"/>
    <x v="0"/>
    <x v="0"/>
    <x v="1"/>
    <x v="0"/>
    <x v="1"/>
    <n v="776"/>
    <n v="1109.68"/>
  </r>
  <r>
    <x v="0"/>
    <x v="0"/>
    <s v="Dec"/>
    <x v="0"/>
    <x v="0"/>
    <x v="0"/>
    <x v="1"/>
    <x v="0"/>
    <x v="0"/>
    <n v="224"/>
    <n v="526.24"/>
  </r>
  <r>
    <x v="0"/>
    <x v="0"/>
    <s v="Dec"/>
    <x v="0"/>
    <x v="0"/>
    <x v="0"/>
    <x v="1"/>
    <x v="0"/>
    <x v="0"/>
    <n v="218"/>
    <n v="526.24"/>
  </r>
  <r>
    <x v="0"/>
    <x v="0"/>
    <s v="Dec"/>
    <x v="0"/>
    <x v="0"/>
    <x v="0"/>
    <x v="1"/>
    <x v="0"/>
    <x v="0"/>
    <n v="212"/>
    <n v="526.24"/>
  </r>
  <r>
    <x v="0"/>
    <x v="0"/>
    <s v="Dec"/>
    <x v="0"/>
    <x v="0"/>
    <x v="0"/>
    <x v="1"/>
    <x v="0"/>
    <x v="1"/>
    <n v="194"/>
    <n v="277.42"/>
  </r>
  <r>
    <x v="1"/>
    <x v="0"/>
    <s v="Dec"/>
    <x v="0"/>
    <x v="0"/>
    <x v="0"/>
    <x v="1"/>
    <x v="0"/>
    <x v="1"/>
    <n v="242"/>
    <n v="346.06"/>
  </r>
  <r>
    <x v="1"/>
    <x v="0"/>
    <s v="Dec"/>
    <x v="0"/>
    <x v="0"/>
    <x v="0"/>
    <x v="1"/>
    <x v="0"/>
    <x v="1"/>
    <n v="164"/>
    <n v="234.51999999999998"/>
  </r>
  <r>
    <x v="2"/>
    <x v="0"/>
    <s v="Dec"/>
    <x v="0"/>
    <x v="0"/>
    <x v="0"/>
    <x v="1"/>
    <x v="0"/>
    <x v="1"/>
    <n v="238"/>
    <n v="340.34000000000003"/>
  </r>
  <r>
    <x v="0"/>
    <x v="0"/>
    <s v="Dec"/>
    <x v="0"/>
    <x v="0"/>
    <x v="0"/>
    <x v="1"/>
    <x v="0"/>
    <x v="1"/>
    <n v="166"/>
    <n v="237.38"/>
  </r>
  <r>
    <x v="2"/>
    <x v="0"/>
    <s v="Dec"/>
    <x v="0"/>
    <x v="0"/>
    <x v="0"/>
    <x v="1"/>
    <x v="0"/>
    <x v="0"/>
    <n v="222"/>
    <n v="526.24"/>
  </r>
  <r>
    <x v="0"/>
    <x v="0"/>
    <s v="Dec"/>
    <x v="0"/>
    <x v="0"/>
    <x v="0"/>
    <x v="1"/>
    <x v="0"/>
    <x v="0"/>
    <n v="216"/>
    <n v="526.24"/>
  </r>
  <r>
    <x v="1"/>
    <x v="0"/>
    <s v="Dec"/>
    <x v="0"/>
    <x v="0"/>
    <x v="0"/>
    <x v="1"/>
    <x v="0"/>
    <x v="1"/>
    <n v="684"/>
    <n v="978.12"/>
  </r>
  <r>
    <x v="3"/>
    <x v="0"/>
    <s v="Dec"/>
    <x v="0"/>
    <x v="0"/>
    <x v="0"/>
    <x v="1"/>
    <x v="0"/>
    <x v="1"/>
    <n v="717"/>
    <n v="1025.31"/>
  </r>
  <r>
    <x v="1"/>
    <x v="0"/>
    <s v="Dec"/>
    <x v="0"/>
    <x v="0"/>
    <x v="0"/>
    <x v="1"/>
    <x v="0"/>
    <x v="1"/>
    <n v="770"/>
    <n v="1101.0999999999999"/>
  </r>
  <r>
    <x v="1"/>
    <x v="0"/>
    <s v="Dec"/>
    <x v="0"/>
    <x v="0"/>
    <x v="0"/>
    <x v="1"/>
    <x v="0"/>
    <x v="0"/>
    <n v="225"/>
    <n v="321.75"/>
  </r>
  <r>
    <x v="3"/>
    <x v="0"/>
    <s v="Dec"/>
    <x v="0"/>
    <x v="0"/>
    <x v="0"/>
    <x v="1"/>
    <x v="0"/>
    <x v="0"/>
    <n v="219"/>
    <n v="313.17"/>
  </r>
  <r>
    <x v="2"/>
    <x v="0"/>
    <s v="Dec"/>
    <x v="0"/>
    <x v="0"/>
    <x v="0"/>
    <x v="1"/>
    <x v="0"/>
    <x v="0"/>
    <n v="213"/>
    <n v="304.59000000000003"/>
  </r>
  <r>
    <x v="1"/>
    <x v="0"/>
    <s v="Dec"/>
    <x v="0"/>
    <x v="0"/>
    <x v="0"/>
    <x v="1"/>
    <x v="0"/>
    <x v="1"/>
    <n v="195"/>
    <n v="278.85000000000002"/>
  </r>
  <r>
    <x v="1"/>
    <x v="0"/>
    <s v="Dec"/>
    <x v="0"/>
    <x v="0"/>
    <x v="0"/>
    <x v="1"/>
    <x v="0"/>
    <x v="1"/>
    <n v="810"/>
    <n v="526.24"/>
  </r>
  <r>
    <x v="0"/>
    <x v="0"/>
    <s v="Dec"/>
    <x v="0"/>
    <x v="0"/>
    <x v="0"/>
    <x v="1"/>
    <x v="0"/>
    <x v="1"/>
    <n v="193"/>
    <n v="275.99"/>
  </r>
  <r>
    <x v="2"/>
    <x v="0"/>
    <s v="Dec"/>
    <x v="0"/>
    <x v="0"/>
    <x v="0"/>
    <x v="1"/>
    <x v="0"/>
    <x v="1"/>
    <n v="241"/>
    <n v="344.63"/>
  </r>
  <r>
    <x v="0"/>
    <x v="0"/>
    <s v="Dec"/>
    <x v="0"/>
    <x v="0"/>
    <x v="0"/>
    <x v="1"/>
    <x v="0"/>
    <x v="0"/>
    <n v="221"/>
    <n v="316.02999999999997"/>
  </r>
  <r>
    <x v="1"/>
    <x v="0"/>
    <s v="Dec"/>
    <x v="0"/>
    <x v="0"/>
    <x v="0"/>
    <x v="1"/>
    <x v="0"/>
    <x v="0"/>
    <n v="215"/>
    <n v="307.45"/>
  </r>
  <r>
    <x v="1"/>
    <x v="0"/>
    <s v="Dec"/>
    <x v="0"/>
    <x v="0"/>
    <x v="0"/>
    <x v="1"/>
    <x v="0"/>
    <x v="1"/>
    <n v="191"/>
    <n v="273.13"/>
  </r>
  <r>
    <x v="0"/>
    <x v="0"/>
    <s v="Dec"/>
    <x v="0"/>
    <x v="0"/>
    <x v="0"/>
    <x v="1"/>
    <x v="0"/>
    <x v="1"/>
    <n v="239"/>
    <n v="341.77"/>
  </r>
  <r>
    <x v="0"/>
    <x v="0"/>
    <s v="Dec"/>
    <x v="0"/>
    <x v="0"/>
    <x v="0"/>
    <x v="1"/>
    <x v="0"/>
    <x v="1"/>
    <n v="779"/>
    <n v="1113.97"/>
  </r>
  <r>
    <x v="1"/>
    <x v="0"/>
    <s v="Feb"/>
    <x v="0"/>
    <x v="0"/>
    <x v="0"/>
    <x v="1"/>
    <x v="0"/>
    <x v="1"/>
    <n v="248"/>
    <n v="354.64"/>
  </r>
  <r>
    <x v="2"/>
    <x v="0"/>
    <s v="Feb"/>
    <x v="0"/>
    <x v="0"/>
    <x v="0"/>
    <x v="1"/>
    <x v="0"/>
    <x v="1"/>
    <n v="218"/>
    <n v="311.74"/>
  </r>
  <r>
    <x v="1"/>
    <x v="0"/>
    <s v="Feb"/>
    <x v="0"/>
    <x v="0"/>
    <x v="0"/>
    <x v="1"/>
    <x v="0"/>
    <x v="1"/>
    <n v="244"/>
    <n v="348.92"/>
  </r>
  <r>
    <x v="2"/>
    <x v="0"/>
    <s v="Feb"/>
    <x v="0"/>
    <x v="0"/>
    <x v="0"/>
    <x v="1"/>
    <x v="0"/>
    <x v="1"/>
    <n v="292"/>
    <n v="417.56"/>
  </r>
  <r>
    <x v="1"/>
    <x v="0"/>
    <s v="Feb"/>
    <x v="0"/>
    <x v="0"/>
    <x v="0"/>
    <x v="1"/>
    <x v="0"/>
    <x v="1"/>
    <n v="220"/>
    <n v="314.60000000000002"/>
  </r>
  <r>
    <x v="2"/>
    <x v="0"/>
    <s v="Feb"/>
    <x v="0"/>
    <x v="0"/>
    <x v="0"/>
    <x v="1"/>
    <x v="0"/>
    <x v="1"/>
    <n v="675"/>
    <n v="965.25"/>
  </r>
  <r>
    <x v="1"/>
    <x v="0"/>
    <s v="Feb"/>
    <x v="0"/>
    <x v="0"/>
    <x v="0"/>
    <x v="1"/>
    <x v="0"/>
    <x v="1"/>
    <n v="708"/>
    <n v="1012.44"/>
  </r>
  <r>
    <x v="0"/>
    <x v="0"/>
    <s v="Feb"/>
    <x v="0"/>
    <x v="0"/>
    <x v="0"/>
    <x v="1"/>
    <x v="0"/>
    <x v="1"/>
    <n v="761"/>
    <n v="1088.23"/>
  </r>
  <r>
    <x v="0"/>
    <x v="0"/>
    <s v="Feb"/>
    <x v="0"/>
    <x v="0"/>
    <x v="0"/>
    <x v="1"/>
    <x v="0"/>
    <x v="1"/>
    <n v="249"/>
    <n v="356.07"/>
  </r>
  <r>
    <x v="1"/>
    <x v="0"/>
    <s v="Feb"/>
    <x v="0"/>
    <x v="0"/>
    <x v="0"/>
    <x v="1"/>
    <x v="0"/>
    <x v="1"/>
    <n v="748"/>
    <n v="526.24"/>
  </r>
  <r>
    <x v="2"/>
    <x v="0"/>
    <s v="Feb"/>
    <x v="0"/>
    <x v="0"/>
    <x v="0"/>
    <x v="1"/>
    <x v="0"/>
    <x v="1"/>
    <n v="801"/>
    <n v="526.24"/>
  </r>
  <r>
    <x v="1"/>
    <x v="0"/>
    <s v="Feb"/>
    <x v="0"/>
    <x v="0"/>
    <x v="0"/>
    <x v="1"/>
    <x v="0"/>
    <x v="1"/>
    <n v="247"/>
    <n v="353.21"/>
  </r>
  <r>
    <x v="1"/>
    <x v="0"/>
    <s v="Feb"/>
    <x v="0"/>
    <x v="0"/>
    <x v="0"/>
    <x v="1"/>
    <x v="0"/>
    <x v="1"/>
    <n v="295"/>
    <n v="421.85"/>
  </r>
  <r>
    <x v="1"/>
    <x v="0"/>
    <s v="Feb"/>
    <x v="0"/>
    <x v="0"/>
    <x v="0"/>
    <x v="1"/>
    <x v="0"/>
    <x v="1"/>
    <n v="217"/>
    <n v="310.31"/>
  </r>
  <r>
    <x v="2"/>
    <x v="0"/>
    <s v="Feb"/>
    <x v="0"/>
    <x v="0"/>
    <x v="0"/>
    <x v="1"/>
    <x v="0"/>
    <x v="1"/>
    <n v="245"/>
    <n v="350.35"/>
  </r>
  <r>
    <x v="0"/>
    <x v="0"/>
    <s v="Feb"/>
    <x v="0"/>
    <x v="0"/>
    <x v="0"/>
    <x v="1"/>
    <x v="0"/>
    <x v="1"/>
    <n v="293"/>
    <n v="418.99"/>
  </r>
  <r>
    <x v="1"/>
    <x v="0"/>
    <s v="Feb"/>
    <x v="0"/>
    <x v="0"/>
    <x v="0"/>
    <x v="1"/>
    <x v="0"/>
    <x v="1"/>
    <n v="770"/>
    <n v="1101.0999999999999"/>
  </r>
  <r>
    <x v="0"/>
    <x v="0"/>
    <s v="Jan"/>
    <x v="0"/>
    <x v="0"/>
    <x v="0"/>
    <x v="1"/>
    <x v="0"/>
    <x v="1"/>
    <n v="254"/>
    <n v="388.62"/>
  </r>
  <r>
    <x v="0"/>
    <x v="0"/>
    <s v="Jan"/>
    <x v="0"/>
    <x v="0"/>
    <x v="0"/>
    <x v="1"/>
    <x v="0"/>
    <x v="1"/>
    <n v="296"/>
    <n v="423.28"/>
  </r>
  <r>
    <x v="2"/>
    <x v="0"/>
    <s v="Jan"/>
    <x v="0"/>
    <x v="0"/>
    <x v="0"/>
    <x v="1"/>
    <x v="0"/>
    <x v="1"/>
    <n v="224"/>
    <n v="320.32"/>
  </r>
  <r>
    <x v="1"/>
    <x v="0"/>
    <s v="Jan"/>
    <x v="0"/>
    <x v="0"/>
    <x v="0"/>
    <x v="1"/>
    <x v="0"/>
    <x v="0"/>
    <n v="370"/>
    <n v="529.1"/>
  </r>
  <r>
    <x v="1"/>
    <x v="0"/>
    <s v="Jan"/>
    <x v="0"/>
    <x v="0"/>
    <x v="0"/>
    <x v="1"/>
    <x v="0"/>
    <x v="1"/>
    <n v="250"/>
    <n v="357.5"/>
  </r>
  <r>
    <x v="1"/>
    <x v="0"/>
    <s v="Jan"/>
    <x v="0"/>
    <x v="0"/>
    <x v="0"/>
    <x v="1"/>
    <x v="0"/>
    <x v="1"/>
    <n v="298"/>
    <n v="426.14"/>
  </r>
  <r>
    <x v="2"/>
    <x v="0"/>
    <s v="Jan"/>
    <x v="0"/>
    <x v="0"/>
    <x v="0"/>
    <x v="1"/>
    <x v="0"/>
    <x v="1"/>
    <n v="226"/>
    <n v="323.18"/>
  </r>
  <r>
    <x v="2"/>
    <x v="0"/>
    <s v="Jan"/>
    <x v="0"/>
    <x v="0"/>
    <x v="0"/>
    <x v="1"/>
    <x v="0"/>
    <x v="0"/>
    <n v="372"/>
    <n v="526.24"/>
  </r>
  <r>
    <x v="3"/>
    <x v="0"/>
    <s v="Jan"/>
    <x v="0"/>
    <x v="0"/>
    <x v="0"/>
    <x v="1"/>
    <x v="0"/>
    <x v="1"/>
    <n v="674"/>
    <n v="963.81999999999994"/>
  </r>
  <r>
    <x v="2"/>
    <x v="0"/>
    <s v="Jan"/>
    <x v="0"/>
    <x v="0"/>
    <x v="0"/>
    <x v="1"/>
    <x v="0"/>
    <x v="1"/>
    <n v="707"/>
    <n v="1011.01"/>
  </r>
  <r>
    <x v="0"/>
    <x v="0"/>
    <s v="Jan"/>
    <x v="0"/>
    <x v="0"/>
    <x v="0"/>
    <x v="1"/>
    <x v="0"/>
    <x v="1"/>
    <n v="747"/>
    <n v="526.24"/>
  </r>
  <r>
    <x v="3"/>
    <x v="0"/>
    <s v="Jan"/>
    <x v="0"/>
    <x v="0"/>
    <x v="0"/>
    <x v="1"/>
    <x v="0"/>
    <x v="1"/>
    <n v="800"/>
    <n v="526.24"/>
  </r>
  <r>
    <x v="2"/>
    <x v="0"/>
    <s v="Jan"/>
    <x v="0"/>
    <x v="0"/>
    <x v="0"/>
    <x v="1"/>
    <x v="0"/>
    <x v="1"/>
    <n v="253"/>
    <n v="361.78999999999996"/>
  </r>
  <r>
    <x v="1"/>
    <x v="0"/>
    <s v="Jan"/>
    <x v="0"/>
    <x v="0"/>
    <x v="0"/>
    <x v="1"/>
    <x v="0"/>
    <x v="1"/>
    <n v="223"/>
    <n v="318.89"/>
  </r>
  <r>
    <x v="0"/>
    <x v="0"/>
    <s v="Jan"/>
    <x v="0"/>
    <x v="0"/>
    <x v="0"/>
    <x v="1"/>
    <x v="0"/>
    <x v="0"/>
    <n v="873"/>
    <n v="1248.3899999999999"/>
  </r>
  <r>
    <x v="2"/>
    <x v="0"/>
    <s v="Jan"/>
    <x v="0"/>
    <x v="0"/>
    <x v="0"/>
    <x v="1"/>
    <x v="0"/>
    <x v="1"/>
    <n v="251"/>
    <n v="358.93"/>
  </r>
  <r>
    <x v="0"/>
    <x v="0"/>
    <s v="Jan"/>
    <x v="0"/>
    <x v="0"/>
    <x v="0"/>
    <x v="1"/>
    <x v="0"/>
    <x v="1"/>
    <n v="299"/>
    <n v="427.57"/>
  </r>
  <r>
    <x v="0"/>
    <x v="0"/>
    <s v="Jan"/>
    <x v="0"/>
    <x v="0"/>
    <x v="0"/>
    <x v="1"/>
    <x v="0"/>
    <x v="1"/>
    <n v="769"/>
    <n v="1099.67"/>
  </r>
  <r>
    <x v="0"/>
    <x v="0"/>
    <s v="Jul"/>
    <x v="0"/>
    <x v="0"/>
    <x v="0"/>
    <x v="1"/>
    <x v="0"/>
    <x v="0"/>
    <n v="302"/>
    <n v="431.86"/>
  </r>
  <r>
    <x v="1"/>
    <x v="0"/>
    <s v="Jul"/>
    <x v="0"/>
    <x v="0"/>
    <x v="0"/>
    <x v="1"/>
    <x v="0"/>
    <x v="0"/>
    <n v="296"/>
    <n v="423.28"/>
  </r>
  <r>
    <x v="1"/>
    <x v="0"/>
    <s v="Jul"/>
    <x v="0"/>
    <x v="0"/>
    <x v="0"/>
    <x v="1"/>
    <x v="0"/>
    <x v="1"/>
    <n v="218"/>
    <n v="311.74"/>
  </r>
  <r>
    <x v="0"/>
    <x v="0"/>
    <s v="Jul"/>
    <x v="0"/>
    <x v="0"/>
    <x v="0"/>
    <x v="1"/>
    <x v="0"/>
    <x v="1"/>
    <n v="266"/>
    <n v="380.38"/>
  </r>
  <r>
    <x v="1"/>
    <x v="0"/>
    <s v="Jul"/>
    <x v="0"/>
    <x v="0"/>
    <x v="0"/>
    <x v="1"/>
    <x v="0"/>
    <x v="1"/>
    <n v="194"/>
    <n v="277.42"/>
  </r>
  <r>
    <x v="0"/>
    <x v="0"/>
    <s v="Jul"/>
    <x v="0"/>
    <x v="0"/>
    <x v="0"/>
    <x v="1"/>
    <x v="0"/>
    <x v="1"/>
    <n v="220"/>
    <n v="314.60000000000002"/>
  </r>
  <r>
    <x v="0"/>
    <x v="0"/>
    <s v="Jul"/>
    <x v="0"/>
    <x v="0"/>
    <x v="0"/>
    <x v="1"/>
    <x v="0"/>
    <x v="1"/>
    <n v="268"/>
    <n v="383.24"/>
  </r>
  <r>
    <x v="1"/>
    <x v="0"/>
    <s v="Jul"/>
    <x v="0"/>
    <x v="0"/>
    <x v="0"/>
    <x v="1"/>
    <x v="0"/>
    <x v="1"/>
    <n v="306"/>
    <n v="526.24"/>
  </r>
  <r>
    <x v="2"/>
    <x v="0"/>
    <s v="Jul"/>
    <x v="0"/>
    <x v="0"/>
    <x v="0"/>
    <x v="1"/>
    <x v="0"/>
    <x v="1"/>
    <n v="300"/>
    <n v="526.24"/>
  </r>
  <r>
    <x v="1"/>
    <x v="0"/>
    <s v="Jul"/>
    <x v="0"/>
    <x v="0"/>
    <x v="0"/>
    <x v="1"/>
    <x v="0"/>
    <x v="1"/>
    <n v="294"/>
    <n v="526.24"/>
  </r>
  <r>
    <x v="1"/>
    <x v="0"/>
    <s v="Jul"/>
    <x v="0"/>
    <x v="0"/>
    <x v="0"/>
    <x v="1"/>
    <x v="0"/>
    <x v="1"/>
    <n v="679"/>
    <n v="970.97"/>
  </r>
  <r>
    <x v="1"/>
    <x v="0"/>
    <s v="Jul"/>
    <x v="0"/>
    <x v="0"/>
    <x v="0"/>
    <x v="1"/>
    <x v="0"/>
    <x v="1"/>
    <n v="713"/>
    <n v="1019.5899999999999"/>
  </r>
  <r>
    <x v="2"/>
    <x v="0"/>
    <s v="Jul"/>
    <x v="0"/>
    <x v="0"/>
    <x v="0"/>
    <x v="1"/>
    <x v="0"/>
    <x v="1"/>
    <n v="766"/>
    <n v="1095.3800000000001"/>
  </r>
  <r>
    <x v="0"/>
    <x v="0"/>
    <s v="Jul"/>
    <x v="0"/>
    <x v="0"/>
    <x v="0"/>
    <x v="1"/>
    <x v="0"/>
    <x v="1"/>
    <n v="303"/>
    <n v="433.28999999999996"/>
  </r>
  <r>
    <x v="0"/>
    <x v="0"/>
    <s v="Jul"/>
    <x v="0"/>
    <x v="0"/>
    <x v="0"/>
    <x v="1"/>
    <x v="0"/>
    <x v="1"/>
    <n v="297"/>
    <n v="424.71"/>
  </r>
  <r>
    <x v="1"/>
    <x v="0"/>
    <s v="Jul"/>
    <x v="0"/>
    <x v="0"/>
    <x v="0"/>
    <x v="1"/>
    <x v="0"/>
    <x v="1"/>
    <n v="291"/>
    <n v="416.13"/>
  </r>
  <r>
    <x v="2"/>
    <x v="0"/>
    <s v="Jul"/>
    <x v="0"/>
    <x v="0"/>
    <x v="0"/>
    <x v="1"/>
    <x v="0"/>
    <x v="1"/>
    <n v="219"/>
    <n v="313.17"/>
  </r>
  <r>
    <x v="2"/>
    <x v="0"/>
    <s v="Jul"/>
    <x v="0"/>
    <x v="0"/>
    <x v="0"/>
    <x v="1"/>
    <x v="0"/>
    <x v="1"/>
    <n v="752"/>
    <n v="526.24"/>
  </r>
  <r>
    <x v="1"/>
    <x v="0"/>
    <s v="Jul"/>
    <x v="0"/>
    <x v="0"/>
    <x v="0"/>
    <x v="1"/>
    <x v="0"/>
    <x v="1"/>
    <n v="805"/>
    <n v="526.24"/>
  </r>
  <r>
    <x v="1"/>
    <x v="0"/>
    <s v="Jul"/>
    <x v="0"/>
    <x v="0"/>
    <x v="0"/>
    <x v="1"/>
    <x v="0"/>
    <x v="1"/>
    <n v="265"/>
    <n v="378.95"/>
  </r>
  <r>
    <x v="0"/>
    <x v="0"/>
    <s v="Jul"/>
    <x v="0"/>
    <x v="0"/>
    <x v="0"/>
    <x v="1"/>
    <x v="0"/>
    <x v="1"/>
    <n v="193"/>
    <n v="275.99"/>
  </r>
  <r>
    <x v="2"/>
    <x v="0"/>
    <s v="Jul"/>
    <x v="0"/>
    <x v="0"/>
    <x v="0"/>
    <x v="1"/>
    <x v="0"/>
    <x v="0"/>
    <n v="884"/>
    <n v="1264.1199999999999"/>
  </r>
  <r>
    <x v="1"/>
    <x v="0"/>
    <s v="Jul"/>
    <x v="0"/>
    <x v="0"/>
    <x v="0"/>
    <x v="1"/>
    <x v="0"/>
    <x v="0"/>
    <n v="885"/>
    <n v="1265.55"/>
  </r>
  <r>
    <x v="1"/>
    <x v="0"/>
    <s v="Jul"/>
    <x v="0"/>
    <x v="0"/>
    <x v="0"/>
    <x v="1"/>
    <x v="0"/>
    <x v="0"/>
    <n v="886"/>
    <n v="1266.98"/>
  </r>
  <r>
    <x v="1"/>
    <x v="0"/>
    <s v="Jul"/>
    <x v="0"/>
    <x v="0"/>
    <x v="0"/>
    <x v="1"/>
    <x v="0"/>
    <x v="1"/>
    <n v="221"/>
    <n v="316.02999999999997"/>
  </r>
  <r>
    <x v="1"/>
    <x v="0"/>
    <s v="Jul"/>
    <x v="0"/>
    <x v="0"/>
    <x v="0"/>
    <x v="1"/>
    <x v="0"/>
    <x v="1"/>
    <n v="269"/>
    <n v="384.67"/>
  </r>
  <r>
    <x v="1"/>
    <x v="0"/>
    <s v="Jul"/>
    <x v="0"/>
    <x v="0"/>
    <x v="0"/>
    <x v="1"/>
    <x v="0"/>
    <x v="1"/>
    <n v="775"/>
    <n v="1108.25"/>
  </r>
  <r>
    <x v="0"/>
    <x v="0"/>
    <s v="Jun"/>
    <x v="0"/>
    <x v="0"/>
    <x v="0"/>
    <x v="1"/>
    <x v="0"/>
    <x v="0"/>
    <n v="320"/>
    <n v="457.6"/>
  </r>
  <r>
    <x v="1"/>
    <x v="0"/>
    <s v="Jun"/>
    <x v="0"/>
    <x v="0"/>
    <x v="0"/>
    <x v="1"/>
    <x v="0"/>
    <x v="0"/>
    <n v="314"/>
    <n v="449.02"/>
  </r>
  <r>
    <x v="0"/>
    <x v="0"/>
    <s v="Jun"/>
    <x v="0"/>
    <x v="0"/>
    <x v="0"/>
    <x v="1"/>
    <x v="0"/>
    <x v="0"/>
    <n v="308"/>
    <n v="440.44"/>
  </r>
  <r>
    <x v="1"/>
    <x v="0"/>
    <s v="Jun"/>
    <x v="0"/>
    <x v="0"/>
    <x v="0"/>
    <x v="1"/>
    <x v="0"/>
    <x v="1"/>
    <n v="224"/>
    <n v="320.32"/>
  </r>
  <r>
    <x v="0"/>
    <x v="0"/>
    <s v="Jun"/>
    <x v="0"/>
    <x v="0"/>
    <x v="0"/>
    <x v="1"/>
    <x v="0"/>
    <x v="1"/>
    <n v="272"/>
    <n v="388.96"/>
  </r>
  <r>
    <x v="2"/>
    <x v="0"/>
    <s v="Jun"/>
    <x v="0"/>
    <x v="0"/>
    <x v="0"/>
    <x v="1"/>
    <x v="0"/>
    <x v="1"/>
    <n v="200"/>
    <n v="286"/>
  </r>
  <r>
    <x v="1"/>
    <x v="0"/>
    <s v="Jun"/>
    <x v="0"/>
    <x v="0"/>
    <x v="0"/>
    <x v="1"/>
    <x v="0"/>
    <x v="1"/>
    <n v="226"/>
    <n v="323.18"/>
  </r>
  <r>
    <x v="1"/>
    <x v="0"/>
    <s v="Jun"/>
    <x v="0"/>
    <x v="0"/>
    <x v="0"/>
    <x v="1"/>
    <x v="0"/>
    <x v="1"/>
    <n v="274"/>
    <n v="391.82"/>
  </r>
  <r>
    <x v="1"/>
    <x v="0"/>
    <s v="Jun"/>
    <x v="0"/>
    <x v="0"/>
    <x v="0"/>
    <x v="1"/>
    <x v="0"/>
    <x v="1"/>
    <n v="196"/>
    <n v="280.27999999999997"/>
  </r>
  <r>
    <x v="0"/>
    <x v="0"/>
    <s v="Jun"/>
    <x v="0"/>
    <x v="0"/>
    <x v="0"/>
    <x v="1"/>
    <x v="0"/>
    <x v="1"/>
    <n v="318"/>
    <n v="526.24"/>
  </r>
  <r>
    <x v="4"/>
    <x v="0"/>
    <s v="Jun"/>
    <x v="0"/>
    <x v="0"/>
    <x v="0"/>
    <x v="1"/>
    <x v="0"/>
    <x v="1"/>
    <n v="312"/>
    <n v="526.24"/>
  </r>
  <r>
    <x v="2"/>
    <x v="0"/>
    <s v="Jun"/>
    <x v="0"/>
    <x v="0"/>
    <x v="0"/>
    <x v="1"/>
    <x v="0"/>
    <x v="1"/>
    <n v="712"/>
    <n v="1018.16"/>
  </r>
  <r>
    <x v="0"/>
    <x v="0"/>
    <s v="Jun"/>
    <x v="0"/>
    <x v="0"/>
    <x v="0"/>
    <x v="1"/>
    <x v="0"/>
    <x v="1"/>
    <n v="765"/>
    <n v="1093.95"/>
  </r>
  <r>
    <x v="1"/>
    <x v="0"/>
    <s v="Jun"/>
    <x v="0"/>
    <x v="0"/>
    <x v="0"/>
    <x v="1"/>
    <x v="0"/>
    <x v="0"/>
    <n v="321"/>
    <n v="459.03"/>
  </r>
  <r>
    <x v="0"/>
    <x v="0"/>
    <s v="Jun"/>
    <x v="0"/>
    <x v="0"/>
    <x v="0"/>
    <x v="1"/>
    <x v="0"/>
    <x v="1"/>
    <n v="315"/>
    <n v="450.45"/>
  </r>
  <r>
    <x v="2"/>
    <x v="0"/>
    <s v="Jun"/>
    <x v="0"/>
    <x v="0"/>
    <x v="0"/>
    <x v="1"/>
    <x v="0"/>
    <x v="1"/>
    <n v="309"/>
    <n v="441.87"/>
  </r>
  <r>
    <x v="0"/>
    <x v="0"/>
    <s v="Jun"/>
    <x v="0"/>
    <x v="0"/>
    <x v="0"/>
    <x v="1"/>
    <x v="0"/>
    <x v="1"/>
    <n v="225"/>
    <n v="321.75"/>
  </r>
  <r>
    <x v="0"/>
    <x v="0"/>
    <s v="Jun"/>
    <x v="0"/>
    <x v="0"/>
    <x v="0"/>
    <x v="1"/>
    <x v="0"/>
    <x v="1"/>
    <n v="751"/>
    <n v="526.24"/>
  </r>
  <r>
    <x v="1"/>
    <x v="0"/>
    <s v="Jun"/>
    <x v="0"/>
    <x v="0"/>
    <x v="0"/>
    <x v="1"/>
    <x v="0"/>
    <x v="1"/>
    <n v="223"/>
    <n v="318.89"/>
  </r>
  <r>
    <x v="4"/>
    <x v="0"/>
    <s v="Jun"/>
    <x v="0"/>
    <x v="0"/>
    <x v="0"/>
    <x v="1"/>
    <x v="0"/>
    <x v="1"/>
    <n v="271"/>
    <n v="387.53"/>
  </r>
  <r>
    <x v="1"/>
    <x v="0"/>
    <s v="Jun"/>
    <x v="0"/>
    <x v="0"/>
    <x v="0"/>
    <x v="1"/>
    <x v="0"/>
    <x v="1"/>
    <n v="199"/>
    <n v="284.57"/>
  </r>
  <r>
    <x v="2"/>
    <x v="0"/>
    <s v="Jun"/>
    <x v="0"/>
    <x v="0"/>
    <x v="0"/>
    <x v="1"/>
    <x v="0"/>
    <x v="0"/>
    <n v="882"/>
    <n v="1261.26"/>
  </r>
  <r>
    <x v="0"/>
    <x v="0"/>
    <s v="Jun"/>
    <x v="0"/>
    <x v="0"/>
    <x v="0"/>
    <x v="1"/>
    <x v="0"/>
    <x v="0"/>
    <n v="883"/>
    <n v="1262.69"/>
  </r>
  <r>
    <x v="2"/>
    <x v="0"/>
    <s v="Jun"/>
    <x v="0"/>
    <x v="0"/>
    <x v="0"/>
    <x v="1"/>
    <x v="0"/>
    <x v="1"/>
    <n v="227"/>
    <n v="324.61"/>
  </r>
  <r>
    <x v="1"/>
    <x v="0"/>
    <s v="Jun"/>
    <x v="0"/>
    <x v="0"/>
    <x v="0"/>
    <x v="1"/>
    <x v="0"/>
    <x v="1"/>
    <n v="774"/>
    <n v="1106.82"/>
  </r>
  <r>
    <x v="2"/>
    <x v="0"/>
    <s v="Mar"/>
    <x v="0"/>
    <x v="0"/>
    <x v="0"/>
    <x v="1"/>
    <x v="0"/>
    <x v="1"/>
    <n v="368"/>
    <n v="526.24"/>
  </r>
  <r>
    <x v="2"/>
    <x v="0"/>
    <s v="Mar"/>
    <x v="0"/>
    <x v="0"/>
    <x v="0"/>
    <x v="1"/>
    <x v="0"/>
    <x v="0"/>
    <n v="362"/>
    <n v="517.66"/>
  </r>
  <r>
    <x v="2"/>
    <x v="0"/>
    <s v="Mar"/>
    <x v="0"/>
    <x v="0"/>
    <x v="0"/>
    <x v="1"/>
    <x v="0"/>
    <x v="0"/>
    <n v="356"/>
    <n v="509.08"/>
  </r>
  <r>
    <x v="3"/>
    <x v="0"/>
    <s v="Mar"/>
    <x v="0"/>
    <x v="0"/>
    <x v="0"/>
    <x v="1"/>
    <x v="0"/>
    <x v="1"/>
    <n v="242"/>
    <n v="346.06"/>
  </r>
  <r>
    <x v="0"/>
    <x v="0"/>
    <s v="Mar"/>
    <x v="0"/>
    <x v="0"/>
    <x v="0"/>
    <x v="1"/>
    <x v="0"/>
    <x v="1"/>
    <n v="290"/>
    <n v="414.7"/>
  </r>
  <r>
    <x v="1"/>
    <x v="0"/>
    <s v="Mar"/>
    <x v="0"/>
    <x v="0"/>
    <x v="0"/>
    <x v="1"/>
    <x v="0"/>
    <x v="1"/>
    <n v="212"/>
    <n v="303.15999999999997"/>
  </r>
  <r>
    <x v="4"/>
    <x v="0"/>
    <s v="Mar"/>
    <x v="0"/>
    <x v="0"/>
    <x v="0"/>
    <x v="1"/>
    <x v="0"/>
    <x v="1"/>
    <n v="286"/>
    <n v="408.98"/>
  </r>
  <r>
    <x v="3"/>
    <x v="0"/>
    <s v="Mar"/>
    <x v="0"/>
    <x v="0"/>
    <x v="0"/>
    <x v="1"/>
    <x v="0"/>
    <x v="1"/>
    <n v="214"/>
    <n v="306.02"/>
  </r>
  <r>
    <x v="1"/>
    <x v="0"/>
    <s v="Mar"/>
    <x v="0"/>
    <x v="0"/>
    <x v="0"/>
    <x v="1"/>
    <x v="0"/>
    <x v="1"/>
    <n v="366"/>
    <n v="526.24"/>
  </r>
  <r>
    <x v="1"/>
    <x v="0"/>
    <s v="Mar"/>
    <x v="0"/>
    <x v="0"/>
    <x v="0"/>
    <x v="1"/>
    <x v="0"/>
    <x v="0"/>
    <n v="360"/>
    <n v="526.24"/>
  </r>
  <r>
    <x v="2"/>
    <x v="0"/>
    <s v="Mar"/>
    <x v="0"/>
    <x v="0"/>
    <x v="0"/>
    <x v="1"/>
    <x v="0"/>
    <x v="1"/>
    <n v="676"/>
    <n v="966.68000000000006"/>
  </r>
  <r>
    <x v="2"/>
    <x v="0"/>
    <s v="Mar"/>
    <x v="0"/>
    <x v="0"/>
    <x v="0"/>
    <x v="1"/>
    <x v="0"/>
    <x v="1"/>
    <n v="709"/>
    <n v="1013.87"/>
  </r>
  <r>
    <x v="0"/>
    <x v="0"/>
    <s v="Mar"/>
    <x v="0"/>
    <x v="0"/>
    <x v="0"/>
    <x v="1"/>
    <x v="0"/>
    <x v="1"/>
    <n v="762"/>
    <n v="1089.6599999999999"/>
  </r>
  <r>
    <x v="0"/>
    <x v="0"/>
    <s v="Mar"/>
    <x v="0"/>
    <x v="0"/>
    <x v="0"/>
    <x v="1"/>
    <x v="0"/>
    <x v="1"/>
    <n v="369"/>
    <n v="527.66999999999996"/>
  </r>
  <r>
    <x v="2"/>
    <x v="0"/>
    <s v="Mar"/>
    <x v="0"/>
    <x v="0"/>
    <x v="0"/>
    <x v="1"/>
    <x v="0"/>
    <x v="1"/>
    <n v="363"/>
    <n v="519.09"/>
  </r>
  <r>
    <x v="4"/>
    <x v="0"/>
    <s v="Mar"/>
    <x v="0"/>
    <x v="0"/>
    <x v="0"/>
    <x v="1"/>
    <x v="0"/>
    <x v="0"/>
    <n v="357"/>
    <n v="510.51"/>
  </r>
  <r>
    <x v="0"/>
    <x v="0"/>
    <s v="Mar"/>
    <x v="0"/>
    <x v="0"/>
    <x v="0"/>
    <x v="1"/>
    <x v="0"/>
    <x v="1"/>
    <n v="243"/>
    <n v="347.49"/>
  </r>
  <r>
    <x v="2"/>
    <x v="0"/>
    <s v="Mar"/>
    <x v="0"/>
    <x v="0"/>
    <x v="0"/>
    <x v="1"/>
    <x v="0"/>
    <x v="1"/>
    <n v="802"/>
    <n v="526.24"/>
  </r>
  <r>
    <x v="3"/>
    <x v="0"/>
    <s v="Mar"/>
    <x v="0"/>
    <x v="0"/>
    <x v="0"/>
    <x v="1"/>
    <x v="0"/>
    <x v="1"/>
    <n v="241"/>
    <n v="344.63"/>
  </r>
  <r>
    <x v="1"/>
    <x v="0"/>
    <s v="Mar"/>
    <x v="0"/>
    <x v="0"/>
    <x v="0"/>
    <x v="1"/>
    <x v="0"/>
    <x v="1"/>
    <n v="289"/>
    <n v="413.27"/>
  </r>
  <r>
    <x v="2"/>
    <x v="0"/>
    <s v="Mar"/>
    <x v="0"/>
    <x v="0"/>
    <x v="0"/>
    <x v="1"/>
    <x v="0"/>
    <x v="1"/>
    <n v="874"/>
    <n v="1249.82"/>
  </r>
  <r>
    <x v="0"/>
    <x v="0"/>
    <s v="Mar"/>
    <x v="0"/>
    <x v="0"/>
    <x v="0"/>
    <x v="1"/>
    <x v="0"/>
    <x v="0"/>
    <n v="875"/>
    <n v="1251.25"/>
  </r>
  <r>
    <x v="1"/>
    <x v="0"/>
    <s v="Mar"/>
    <x v="0"/>
    <x v="0"/>
    <x v="0"/>
    <x v="1"/>
    <x v="0"/>
    <x v="1"/>
    <n v="239"/>
    <n v="341.77"/>
  </r>
  <r>
    <x v="1"/>
    <x v="0"/>
    <s v="Mar"/>
    <x v="0"/>
    <x v="0"/>
    <x v="0"/>
    <x v="1"/>
    <x v="0"/>
    <x v="1"/>
    <n v="287"/>
    <n v="410.40999999999997"/>
  </r>
  <r>
    <x v="3"/>
    <x v="0"/>
    <s v="Mar"/>
    <x v="0"/>
    <x v="0"/>
    <x v="0"/>
    <x v="1"/>
    <x v="0"/>
    <x v="1"/>
    <n v="771"/>
    <n v="1102.53"/>
  </r>
  <r>
    <x v="0"/>
    <x v="0"/>
    <s v="May"/>
    <x v="0"/>
    <x v="0"/>
    <x v="0"/>
    <x v="1"/>
    <x v="0"/>
    <x v="0"/>
    <n v="338"/>
    <n v="483.34000000000003"/>
  </r>
  <r>
    <x v="0"/>
    <x v="0"/>
    <s v="May"/>
    <x v="0"/>
    <x v="0"/>
    <x v="0"/>
    <x v="1"/>
    <x v="0"/>
    <x v="0"/>
    <n v="332"/>
    <n v="474.76"/>
  </r>
  <r>
    <x v="1"/>
    <x v="0"/>
    <s v="May"/>
    <x v="0"/>
    <x v="0"/>
    <x v="0"/>
    <x v="1"/>
    <x v="0"/>
    <x v="0"/>
    <n v="326"/>
    <n v="466.18"/>
  </r>
  <r>
    <x v="1"/>
    <x v="0"/>
    <s v="May"/>
    <x v="0"/>
    <x v="0"/>
    <x v="0"/>
    <x v="1"/>
    <x v="0"/>
    <x v="1"/>
    <n v="230"/>
    <n v="328.9"/>
  </r>
  <r>
    <x v="2"/>
    <x v="0"/>
    <s v="May"/>
    <x v="0"/>
    <x v="0"/>
    <x v="0"/>
    <x v="1"/>
    <x v="0"/>
    <x v="1"/>
    <n v="278"/>
    <n v="397.53999999999996"/>
  </r>
  <r>
    <x v="1"/>
    <x v="0"/>
    <s v="May"/>
    <x v="0"/>
    <x v="0"/>
    <x v="0"/>
    <x v="1"/>
    <x v="0"/>
    <x v="1"/>
    <n v="206"/>
    <n v="294.58"/>
  </r>
  <r>
    <x v="0"/>
    <x v="0"/>
    <s v="May"/>
    <x v="0"/>
    <x v="0"/>
    <x v="0"/>
    <x v="1"/>
    <x v="0"/>
    <x v="1"/>
    <n v="232"/>
    <n v="331.76"/>
  </r>
  <r>
    <x v="0"/>
    <x v="0"/>
    <s v="May"/>
    <x v="0"/>
    <x v="0"/>
    <x v="0"/>
    <x v="1"/>
    <x v="0"/>
    <x v="1"/>
    <n v="202"/>
    <n v="288.86"/>
  </r>
  <r>
    <x v="2"/>
    <x v="0"/>
    <s v="May"/>
    <x v="0"/>
    <x v="0"/>
    <x v="0"/>
    <x v="1"/>
    <x v="0"/>
    <x v="0"/>
    <n v="336"/>
    <n v="526.24"/>
  </r>
  <r>
    <x v="1"/>
    <x v="0"/>
    <s v="May"/>
    <x v="0"/>
    <x v="0"/>
    <x v="0"/>
    <x v="1"/>
    <x v="0"/>
    <x v="0"/>
    <n v="330"/>
    <n v="526.24"/>
  </r>
  <r>
    <x v="0"/>
    <x v="0"/>
    <s v="May"/>
    <x v="0"/>
    <x v="0"/>
    <x v="0"/>
    <x v="1"/>
    <x v="0"/>
    <x v="0"/>
    <n v="324"/>
    <n v="526.24"/>
  </r>
  <r>
    <x v="1"/>
    <x v="0"/>
    <s v="May"/>
    <x v="0"/>
    <x v="0"/>
    <x v="0"/>
    <x v="1"/>
    <x v="0"/>
    <x v="1"/>
    <n v="678"/>
    <n v="969.54"/>
  </r>
  <r>
    <x v="2"/>
    <x v="0"/>
    <s v="May"/>
    <x v="0"/>
    <x v="0"/>
    <x v="0"/>
    <x v="1"/>
    <x v="0"/>
    <x v="1"/>
    <n v="711"/>
    <n v="1016.73"/>
  </r>
  <r>
    <x v="1"/>
    <x v="0"/>
    <s v="May"/>
    <x v="0"/>
    <x v="0"/>
    <x v="0"/>
    <x v="1"/>
    <x v="0"/>
    <x v="1"/>
    <n v="764"/>
    <n v="1092.52"/>
  </r>
  <r>
    <x v="2"/>
    <x v="0"/>
    <s v="May"/>
    <x v="0"/>
    <x v="0"/>
    <x v="0"/>
    <x v="1"/>
    <x v="0"/>
    <x v="0"/>
    <n v="333"/>
    <n v="476.19"/>
  </r>
  <r>
    <x v="2"/>
    <x v="0"/>
    <s v="May"/>
    <x v="0"/>
    <x v="0"/>
    <x v="0"/>
    <x v="1"/>
    <x v="0"/>
    <x v="0"/>
    <n v="327"/>
    <n v="467.61"/>
  </r>
  <r>
    <x v="1"/>
    <x v="0"/>
    <s v="May"/>
    <x v="0"/>
    <x v="0"/>
    <x v="0"/>
    <x v="1"/>
    <x v="0"/>
    <x v="1"/>
    <n v="231"/>
    <n v="330.33"/>
  </r>
  <r>
    <x v="2"/>
    <x v="0"/>
    <s v="May"/>
    <x v="0"/>
    <x v="0"/>
    <x v="0"/>
    <x v="1"/>
    <x v="0"/>
    <x v="1"/>
    <n v="750"/>
    <n v="526.24"/>
  </r>
  <r>
    <x v="1"/>
    <x v="0"/>
    <s v="May"/>
    <x v="0"/>
    <x v="0"/>
    <x v="0"/>
    <x v="1"/>
    <x v="0"/>
    <x v="1"/>
    <n v="804"/>
    <n v="526.24"/>
  </r>
  <r>
    <x v="0"/>
    <x v="0"/>
    <s v="May"/>
    <x v="0"/>
    <x v="0"/>
    <x v="0"/>
    <x v="1"/>
    <x v="0"/>
    <x v="1"/>
    <n v="229"/>
    <n v="327.47000000000003"/>
  </r>
  <r>
    <x v="1"/>
    <x v="0"/>
    <s v="May"/>
    <x v="0"/>
    <x v="0"/>
    <x v="0"/>
    <x v="1"/>
    <x v="0"/>
    <x v="1"/>
    <n v="277"/>
    <n v="396.11"/>
  </r>
  <r>
    <x v="0"/>
    <x v="0"/>
    <s v="May"/>
    <x v="0"/>
    <x v="0"/>
    <x v="0"/>
    <x v="0"/>
    <x v="0"/>
    <x v="1"/>
    <n v="205"/>
    <n v="293.14999999999998"/>
  </r>
  <r>
    <x v="0"/>
    <x v="0"/>
    <s v="May"/>
    <x v="0"/>
    <x v="0"/>
    <x v="0"/>
    <x v="0"/>
    <x v="0"/>
    <x v="0"/>
    <n v="879"/>
    <n v="1256.97"/>
  </r>
  <r>
    <x v="4"/>
    <x v="0"/>
    <s v="May"/>
    <x v="0"/>
    <x v="0"/>
    <x v="0"/>
    <x v="0"/>
    <x v="0"/>
    <x v="0"/>
    <n v="880"/>
    <n v="1258.4000000000001"/>
  </r>
  <r>
    <x v="1"/>
    <x v="0"/>
    <s v="May"/>
    <x v="0"/>
    <x v="0"/>
    <x v="0"/>
    <x v="0"/>
    <x v="0"/>
    <x v="0"/>
    <n v="881"/>
    <n v="1259.83"/>
  </r>
  <r>
    <x v="1"/>
    <x v="0"/>
    <s v="May"/>
    <x v="0"/>
    <x v="0"/>
    <x v="0"/>
    <x v="0"/>
    <x v="0"/>
    <x v="1"/>
    <n v="233"/>
    <n v="333.19"/>
  </r>
  <r>
    <x v="0"/>
    <x v="0"/>
    <s v="May"/>
    <x v="0"/>
    <x v="0"/>
    <x v="0"/>
    <x v="0"/>
    <x v="0"/>
    <x v="1"/>
    <n v="275"/>
    <n v="393.25"/>
  </r>
  <r>
    <x v="1"/>
    <x v="0"/>
    <s v="May"/>
    <x v="0"/>
    <x v="0"/>
    <x v="0"/>
    <x v="0"/>
    <x v="0"/>
    <x v="1"/>
    <n v="773"/>
    <n v="1105.3899999999999"/>
  </r>
  <r>
    <x v="3"/>
    <x v="0"/>
    <s v="Nov"/>
    <x v="0"/>
    <x v="0"/>
    <x v="0"/>
    <x v="0"/>
    <x v="0"/>
    <x v="0"/>
    <n v="242"/>
    <n v="526.24"/>
  </r>
  <r>
    <x v="1"/>
    <x v="0"/>
    <s v="Nov"/>
    <x v="0"/>
    <x v="0"/>
    <x v="0"/>
    <x v="0"/>
    <x v="0"/>
    <x v="0"/>
    <n v="236"/>
    <n v="526.24"/>
  </r>
  <r>
    <x v="2"/>
    <x v="0"/>
    <s v="Nov"/>
    <x v="0"/>
    <x v="0"/>
    <x v="0"/>
    <x v="0"/>
    <x v="0"/>
    <x v="0"/>
    <n v="230"/>
    <n v="526.24"/>
  </r>
  <r>
    <x v="3"/>
    <x v="0"/>
    <s v="Nov"/>
    <x v="0"/>
    <x v="0"/>
    <x v="0"/>
    <x v="0"/>
    <x v="0"/>
    <x v="1"/>
    <n v="200"/>
    <n v="286"/>
  </r>
  <r>
    <x v="2"/>
    <x v="0"/>
    <s v="Nov"/>
    <x v="0"/>
    <x v="0"/>
    <x v="0"/>
    <x v="0"/>
    <x v="0"/>
    <x v="1"/>
    <n v="170"/>
    <n v="243.1"/>
  </r>
  <r>
    <x v="2"/>
    <x v="0"/>
    <s v="Nov"/>
    <x v="0"/>
    <x v="0"/>
    <x v="0"/>
    <x v="0"/>
    <x v="0"/>
    <x v="1"/>
    <n v="196"/>
    <n v="280.27999999999997"/>
  </r>
  <r>
    <x v="1"/>
    <x v="0"/>
    <s v="Nov"/>
    <x v="0"/>
    <x v="0"/>
    <x v="0"/>
    <x v="0"/>
    <x v="0"/>
    <x v="1"/>
    <n v="244"/>
    <n v="348.92"/>
  </r>
  <r>
    <x v="0"/>
    <x v="0"/>
    <s v="Nov"/>
    <x v="0"/>
    <x v="0"/>
    <x v="0"/>
    <x v="0"/>
    <x v="0"/>
    <x v="1"/>
    <n v="172"/>
    <n v="245.95999999999998"/>
  </r>
  <r>
    <x v="0"/>
    <x v="0"/>
    <s v="Nov"/>
    <x v="0"/>
    <x v="0"/>
    <x v="0"/>
    <x v="0"/>
    <x v="0"/>
    <x v="0"/>
    <n v="240"/>
    <n v="526.24"/>
  </r>
  <r>
    <x v="2"/>
    <x v="0"/>
    <s v="Nov"/>
    <x v="0"/>
    <x v="0"/>
    <x v="0"/>
    <x v="0"/>
    <x v="0"/>
    <x v="0"/>
    <n v="234"/>
    <n v="526.24"/>
  </r>
  <r>
    <x v="1"/>
    <x v="0"/>
    <s v="Nov"/>
    <x v="0"/>
    <x v="0"/>
    <x v="0"/>
    <x v="0"/>
    <x v="0"/>
    <x v="0"/>
    <n v="228"/>
    <n v="526.24"/>
  </r>
  <r>
    <x v="0"/>
    <x v="0"/>
    <s v="Nov"/>
    <x v="0"/>
    <x v="0"/>
    <x v="0"/>
    <x v="0"/>
    <x v="0"/>
    <x v="1"/>
    <n v="683"/>
    <n v="976.69"/>
  </r>
  <r>
    <x v="1"/>
    <x v="0"/>
    <s v="Nov"/>
    <x v="0"/>
    <x v="0"/>
    <x v="0"/>
    <x v="0"/>
    <x v="0"/>
    <x v="1"/>
    <n v="716"/>
    <n v="1023.88"/>
  </r>
  <r>
    <x v="2"/>
    <x v="0"/>
    <s v="Nov"/>
    <x v="0"/>
    <x v="0"/>
    <x v="0"/>
    <x v="0"/>
    <x v="0"/>
    <x v="1"/>
    <n v="769"/>
    <n v="1099.67"/>
  </r>
  <r>
    <x v="1"/>
    <x v="0"/>
    <s v="Nov"/>
    <x v="0"/>
    <x v="0"/>
    <x v="0"/>
    <x v="0"/>
    <x v="0"/>
    <x v="0"/>
    <n v="237"/>
    <n v="338.90999999999997"/>
  </r>
  <r>
    <x v="1"/>
    <x v="0"/>
    <s v="Nov"/>
    <x v="0"/>
    <x v="0"/>
    <x v="0"/>
    <x v="0"/>
    <x v="0"/>
    <x v="0"/>
    <n v="231"/>
    <n v="330.33"/>
  </r>
  <r>
    <x v="2"/>
    <x v="0"/>
    <s v="Nov"/>
    <x v="0"/>
    <x v="0"/>
    <x v="0"/>
    <x v="0"/>
    <x v="0"/>
    <x v="1"/>
    <n v="201"/>
    <n v="287.43"/>
  </r>
  <r>
    <x v="1"/>
    <x v="0"/>
    <s v="Nov"/>
    <x v="0"/>
    <x v="0"/>
    <x v="0"/>
    <x v="0"/>
    <x v="0"/>
    <x v="1"/>
    <n v="756"/>
    <n v="526.24"/>
  </r>
  <r>
    <x v="0"/>
    <x v="0"/>
    <s v="Nov"/>
    <x v="0"/>
    <x v="0"/>
    <x v="0"/>
    <x v="0"/>
    <x v="0"/>
    <x v="1"/>
    <n v="809"/>
    <n v="526.24"/>
  </r>
  <r>
    <x v="0"/>
    <x v="0"/>
    <s v="Nov"/>
    <x v="0"/>
    <x v="0"/>
    <x v="0"/>
    <x v="0"/>
    <x v="0"/>
    <x v="1"/>
    <n v="199"/>
    <n v="284.57"/>
  </r>
  <r>
    <x v="0"/>
    <x v="0"/>
    <s v="Nov"/>
    <x v="0"/>
    <x v="0"/>
    <x v="0"/>
    <x v="0"/>
    <x v="0"/>
    <x v="1"/>
    <n v="247"/>
    <n v="353.21"/>
  </r>
  <r>
    <x v="2"/>
    <x v="0"/>
    <s v="Nov"/>
    <x v="0"/>
    <x v="0"/>
    <x v="0"/>
    <x v="0"/>
    <x v="0"/>
    <x v="1"/>
    <n v="169"/>
    <n v="241.67000000000002"/>
  </r>
  <r>
    <x v="0"/>
    <x v="0"/>
    <s v="Nov"/>
    <x v="0"/>
    <x v="0"/>
    <x v="0"/>
    <x v="0"/>
    <x v="0"/>
    <x v="0"/>
    <n v="239"/>
    <n v="341.77"/>
  </r>
  <r>
    <x v="1"/>
    <x v="0"/>
    <s v="Nov"/>
    <x v="0"/>
    <x v="0"/>
    <x v="0"/>
    <x v="0"/>
    <x v="0"/>
    <x v="0"/>
    <n v="233"/>
    <n v="333.19"/>
  </r>
  <r>
    <x v="2"/>
    <x v="0"/>
    <s v="Nov"/>
    <x v="0"/>
    <x v="0"/>
    <x v="0"/>
    <x v="0"/>
    <x v="0"/>
    <x v="0"/>
    <n v="227"/>
    <n v="324.61"/>
  </r>
  <r>
    <x v="2"/>
    <x v="0"/>
    <s v="Nov"/>
    <x v="0"/>
    <x v="0"/>
    <x v="0"/>
    <x v="0"/>
    <x v="0"/>
    <x v="1"/>
    <n v="197"/>
    <n v="281.70999999999998"/>
  </r>
  <r>
    <x v="2"/>
    <x v="0"/>
    <s v="Nov"/>
    <x v="0"/>
    <x v="0"/>
    <x v="0"/>
    <x v="0"/>
    <x v="0"/>
    <x v="1"/>
    <n v="245"/>
    <n v="350.35"/>
  </r>
  <r>
    <x v="3"/>
    <x v="0"/>
    <s v="Nov"/>
    <x v="0"/>
    <x v="0"/>
    <x v="0"/>
    <x v="0"/>
    <x v="0"/>
    <x v="1"/>
    <n v="778"/>
    <n v="1112.54"/>
  </r>
  <r>
    <x v="1"/>
    <x v="0"/>
    <s v="Oct"/>
    <x v="0"/>
    <x v="0"/>
    <x v="0"/>
    <x v="0"/>
    <x v="0"/>
    <x v="0"/>
    <n v="254"/>
    <n v="526.24"/>
  </r>
  <r>
    <x v="1"/>
    <x v="0"/>
    <s v="Oct"/>
    <x v="0"/>
    <x v="0"/>
    <x v="0"/>
    <x v="0"/>
    <x v="0"/>
    <x v="0"/>
    <n v="248"/>
    <n v="526.24"/>
  </r>
  <r>
    <x v="1"/>
    <x v="0"/>
    <s v="Oct"/>
    <x v="0"/>
    <x v="0"/>
    <x v="0"/>
    <x v="0"/>
    <x v="0"/>
    <x v="1"/>
    <n v="206"/>
    <n v="294.58"/>
  </r>
  <r>
    <x v="0"/>
    <x v="0"/>
    <s v="Oct"/>
    <x v="0"/>
    <x v="0"/>
    <x v="0"/>
    <x v="0"/>
    <x v="0"/>
    <x v="1"/>
    <n v="248"/>
    <n v="354.64"/>
  </r>
  <r>
    <x v="2"/>
    <x v="0"/>
    <s v="Oct"/>
    <x v="0"/>
    <x v="0"/>
    <x v="0"/>
    <x v="0"/>
    <x v="0"/>
    <x v="1"/>
    <n v="176"/>
    <n v="251.68"/>
  </r>
  <r>
    <x v="4"/>
    <x v="0"/>
    <s v="Oct"/>
    <x v="0"/>
    <x v="0"/>
    <x v="0"/>
    <x v="0"/>
    <x v="0"/>
    <x v="1"/>
    <n v="202"/>
    <n v="288.86"/>
  </r>
  <r>
    <x v="1"/>
    <x v="0"/>
    <s v="Oct"/>
    <x v="0"/>
    <x v="0"/>
    <x v="0"/>
    <x v="0"/>
    <x v="0"/>
    <x v="1"/>
    <n v="250"/>
    <n v="357.5"/>
  </r>
  <r>
    <x v="0"/>
    <x v="0"/>
    <s v="Oct"/>
    <x v="0"/>
    <x v="0"/>
    <x v="0"/>
    <x v="0"/>
    <x v="0"/>
    <x v="1"/>
    <n v="178"/>
    <n v="254.54"/>
  </r>
  <r>
    <x v="0"/>
    <x v="0"/>
    <s v="Oct"/>
    <x v="0"/>
    <x v="0"/>
    <x v="0"/>
    <x v="0"/>
    <x v="0"/>
    <x v="1"/>
    <n v="258"/>
    <n v="526.24"/>
  </r>
  <r>
    <x v="0"/>
    <x v="0"/>
    <s v="Oct"/>
    <x v="0"/>
    <x v="0"/>
    <x v="0"/>
    <x v="0"/>
    <x v="0"/>
    <x v="1"/>
    <n v="252"/>
    <n v="526.24"/>
  </r>
  <r>
    <x v="0"/>
    <x v="0"/>
    <s v="Oct"/>
    <x v="0"/>
    <x v="0"/>
    <x v="0"/>
    <x v="0"/>
    <x v="0"/>
    <x v="0"/>
    <n v="246"/>
    <n v="526.24"/>
  </r>
  <r>
    <x v="2"/>
    <x v="0"/>
    <s v="Oct"/>
    <x v="0"/>
    <x v="0"/>
    <x v="0"/>
    <x v="0"/>
    <x v="0"/>
    <x v="1"/>
    <n v="682"/>
    <n v="975.26"/>
  </r>
  <r>
    <x v="1"/>
    <x v="0"/>
    <s v="Oct"/>
    <x v="0"/>
    <x v="0"/>
    <x v="0"/>
    <x v="0"/>
    <x v="0"/>
    <x v="1"/>
    <n v="715"/>
    <n v="1022.45"/>
  </r>
  <r>
    <x v="1"/>
    <x v="0"/>
    <s v="Oct"/>
    <x v="0"/>
    <x v="0"/>
    <x v="0"/>
    <x v="0"/>
    <x v="0"/>
    <x v="1"/>
    <n v="255"/>
    <n v="364.65"/>
  </r>
  <r>
    <x v="1"/>
    <x v="0"/>
    <s v="Oct"/>
    <x v="0"/>
    <x v="0"/>
    <x v="0"/>
    <x v="0"/>
    <x v="0"/>
    <x v="1"/>
    <n v="249"/>
    <n v="356.07"/>
  </r>
  <r>
    <x v="0"/>
    <x v="0"/>
    <s v="Oct"/>
    <x v="0"/>
    <x v="0"/>
    <x v="0"/>
    <x v="0"/>
    <x v="0"/>
    <x v="0"/>
    <n v="243"/>
    <n v="347.49"/>
  </r>
  <r>
    <x v="0"/>
    <x v="0"/>
    <s v="Oct"/>
    <x v="0"/>
    <x v="0"/>
    <x v="0"/>
    <x v="0"/>
    <x v="0"/>
    <x v="1"/>
    <n v="755"/>
    <n v="526.24"/>
  </r>
  <r>
    <x v="2"/>
    <x v="0"/>
    <s v="Oct"/>
    <x v="0"/>
    <x v="0"/>
    <x v="0"/>
    <x v="0"/>
    <x v="0"/>
    <x v="1"/>
    <n v="808"/>
    <n v="526.24"/>
  </r>
  <r>
    <x v="0"/>
    <x v="0"/>
    <s v="Oct"/>
    <x v="0"/>
    <x v="0"/>
    <x v="0"/>
    <x v="0"/>
    <x v="0"/>
    <x v="1"/>
    <n v="205"/>
    <n v="293.14999999999998"/>
  </r>
  <r>
    <x v="0"/>
    <x v="0"/>
    <s v="Oct"/>
    <x v="0"/>
    <x v="0"/>
    <x v="0"/>
    <x v="0"/>
    <x v="0"/>
    <x v="1"/>
    <n v="253"/>
    <n v="361.78999999999996"/>
  </r>
  <r>
    <x v="4"/>
    <x v="0"/>
    <s v="Oct"/>
    <x v="0"/>
    <x v="0"/>
    <x v="0"/>
    <x v="0"/>
    <x v="0"/>
    <x v="1"/>
    <n v="175"/>
    <n v="250.25"/>
  </r>
  <r>
    <x v="3"/>
    <x v="0"/>
    <s v="Oct"/>
    <x v="0"/>
    <x v="0"/>
    <x v="0"/>
    <x v="0"/>
    <x v="0"/>
    <x v="0"/>
    <n v="257"/>
    <n v="367.51"/>
  </r>
  <r>
    <x v="3"/>
    <x v="0"/>
    <s v="Oct"/>
    <x v="0"/>
    <x v="0"/>
    <x v="0"/>
    <x v="0"/>
    <x v="0"/>
    <x v="0"/>
    <n v="251"/>
    <n v="358.93"/>
  </r>
  <r>
    <x v="1"/>
    <x v="0"/>
    <s v="Oct"/>
    <x v="0"/>
    <x v="0"/>
    <x v="0"/>
    <x v="0"/>
    <x v="0"/>
    <x v="0"/>
    <n v="245"/>
    <n v="350.35"/>
  </r>
  <r>
    <x v="2"/>
    <x v="0"/>
    <s v="Oct"/>
    <x v="0"/>
    <x v="0"/>
    <x v="0"/>
    <x v="0"/>
    <x v="0"/>
    <x v="1"/>
    <n v="203"/>
    <n v="290.28999999999996"/>
  </r>
  <r>
    <x v="0"/>
    <x v="0"/>
    <s v="Oct"/>
    <x v="0"/>
    <x v="0"/>
    <x v="0"/>
    <x v="0"/>
    <x v="0"/>
    <x v="1"/>
    <n v="251"/>
    <n v="358.93"/>
  </r>
  <r>
    <x v="1"/>
    <x v="0"/>
    <s v="Oct"/>
    <x v="0"/>
    <x v="0"/>
    <x v="0"/>
    <x v="0"/>
    <x v="0"/>
    <x v="1"/>
    <n v="777"/>
    <n v="1111.1100000000001"/>
  </r>
  <r>
    <x v="0"/>
    <x v="0"/>
    <s v="Sep"/>
    <x v="0"/>
    <x v="0"/>
    <x v="0"/>
    <x v="0"/>
    <x v="0"/>
    <x v="0"/>
    <n v="272"/>
    <n v="526.24"/>
  </r>
  <r>
    <x v="0"/>
    <x v="0"/>
    <s v="Sep"/>
    <x v="0"/>
    <x v="0"/>
    <x v="0"/>
    <x v="0"/>
    <x v="0"/>
    <x v="0"/>
    <n v="266"/>
    <n v="526.24"/>
  </r>
  <r>
    <x v="0"/>
    <x v="0"/>
    <s v="Sep"/>
    <x v="0"/>
    <x v="0"/>
    <x v="0"/>
    <x v="0"/>
    <x v="0"/>
    <x v="0"/>
    <n v="260"/>
    <n v="526.24"/>
  </r>
  <r>
    <x v="2"/>
    <x v="0"/>
    <s v="Sep"/>
    <x v="0"/>
    <x v="0"/>
    <x v="0"/>
    <x v="0"/>
    <x v="0"/>
    <x v="1"/>
    <n v="254"/>
    <n v="363.22"/>
  </r>
  <r>
    <x v="0"/>
    <x v="0"/>
    <s v="Sep"/>
    <x v="0"/>
    <x v="0"/>
    <x v="0"/>
    <x v="0"/>
    <x v="0"/>
    <x v="1"/>
    <n v="182"/>
    <n v="260.26"/>
  </r>
  <r>
    <x v="3"/>
    <x v="0"/>
    <s v="Sep"/>
    <x v="0"/>
    <x v="0"/>
    <x v="0"/>
    <x v="0"/>
    <x v="0"/>
    <x v="1"/>
    <n v="208"/>
    <n v="297.44"/>
  </r>
  <r>
    <x v="3"/>
    <x v="0"/>
    <s v="Sep"/>
    <x v="0"/>
    <x v="0"/>
    <x v="0"/>
    <x v="0"/>
    <x v="0"/>
    <x v="1"/>
    <n v="256"/>
    <n v="366.08"/>
  </r>
  <r>
    <x v="2"/>
    <x v="0"/>
    <s v="Sep"/>
    <x v="0"/>
    <x v="0"/>
    <x v="0"/>
    <x v="0"/>
    <x v="0"/>
    <x v="1"/>
    <n v="184"/>
    <n v="263.12"/>
  </r>
  <r>
    <x v="4"/>
    <x v="0"/>
    <s v="Sep"/>
    <x v="0"/>
    <x v="0"/>
    <x v="0"/>
    <x v="0"/>
    <x v="0"/>
    <x v="1"/>
    <n v="270"/>
    <n v="526.24"/>
  </r>
  <r>
    <x v="0"/>
    <x v="0"/>
    <s v="Sep"/>
    <x v="0"/>
    <x v="0"/>
    <x v="0"/>
    <x v="0"/>
    <x v="0"/>
    <x v="1"/>
    <n v="264"/>
    <n v="526.24"/>
  </r>
  <r>
    <x v="3"/>
    <x v="0"/>
    <s v="Sep"/>
    <x v="0"/>
    <x v="0"/>
    <x v="0"/>
    <x v="0"/>
    <x v="0"/>
    <x v="1"/>
    <n v="681"/>
    <n v="973.82999999999993"/>
  </r>
  <r>
    <x v="0"/>
    <x v="0"/>
    <s v="Sep"/>
    <x v="0"/>
    <x v="0"/>
    <x v="0"/>
    <x v="0"/>
    <x v="0"/>
    <x v="1"/>
    <n v="714"/>
    <n v="1021.02"/>
  </r>
  <r>
    <x v="0"/>
    <x v="0"/>
    <s v="Sep"/>
    <x v="0"/>
    <x v="0"/>
    <x v="0"/>
    <x v="0"/>
    <x v="0"/>
    <x v="1"/>
    <n v="768"/>
    <n v="1098.24"/>
  </r>
  <r>
    <x v="0"/>
    <x v="0"/>
    <s v="Sep"/>
    <x v="0"/>
    <x v="0"/>
    <x v="0"/>
    <x v="0"/>
    <x v="0"/>
    <x v="1"/>
    <n v="273"/>
    <n v="390.39"/>
  </r>
  <r>
    <x v="3"/>
    <x v="0"/>
    <s v="Sep"/>
    <x v="0"/>
    <x v="0"/>
    <x v="0"/>
    <x v="0"/>
    <x v="0"/>
    <x v="1"/>
    <n v="267"/>
    <n v="381.81"/>
  </r>
  <r>
    <x v="2"/>
    <x v="0"/>
    <s v="Sep"/>
    <x v="0"/>
    <x v="0"/>
    <x v="0"/>
    <x v="0"/>
    <x v="0"/>
    <x v="1"/>
    <n v="261"/>
    <n v="373.23"/>
  </r>
  <r>
    <x v="0"/>
    <x v="0"/>
    <s v="Sep"/>
    <x v="0"/>
    <x v="0"/>
    <x v="0"/>
    <x v="0"/>
    <x v="0"/>
    <x v="1"/>
    <n v="207"/>
    <n v="296.01"/>
  </r>
  <r>
    <x v="0"/>
    <x v="0"/>
    <s v="Sep"/>
    <x v="0"/>
    <x v="0"/>
    <x v="0"/>
    <x v="0"/>
    <x v="0"/>
    <x v="1"/>
    <n v="754"/>
    <n v="526.24"/>
  </r>
  <r>
    <x v="3"/>
    <x v="0"/>
    <s v="Sep"/>
    <x v="0"/>
    <x v="0"/>
    <x v="0"/>
    <x v="0"/>
    <x v="0"/>
    <x v="1"/>
    <n v="807"/>
    <n v="526.24"/>
  </r>
  <r>
    <x v="2"/>
    <x v="0"/>
    <s v="Sep"/>
    <x v="0"/>
    <x v="0"/>
    <x v="0"/>
    <x v="0"/>
    <x v="0"/>
    <x v="1"/>
    <n v="211"/>
    <n v="301.73"/>
  </r>
  <r>
    <x v="3"/>
    <x v="0"/>
    <s v="Sep"/>
    <x v="0"/>
    <x v="0"/>
    <x v="0"/>
    <x v="0"/>
    <x v="0"/>
    <x v="1"/>
    <n v="181"/>
    <n v="258.83"/>
  </r>
  <r>
    <x v="0"/>
    <x v="0"/>
    <s v="Sep"/>
    <x v="0"/>
    <x v="0"/>
    <x v="0"/>
    <x v="0"/>
    <x v="0"/>
    <x v="0"/>
    <n v="269"/>
    <n v="384.67"/>
  </r>
  <r>
    <x v="1"/>
    <x v="0"/>
    <s v="Sep"/>
    <x v="0"/>
    <x v="0"/>
    <x v="0"/>
    <x v="0"/>
    <x v="0"/>
    <x v="0"/>
    <n v="263"/>
    <n v="376.09000000000003"/>
  </r>
  <r>
    <x v="0"/>
    <x v="0"/>
    <s v="Sep"/>
    <x v="0"/>
    <x v="0"/>
    <x v="0"/>
    <x v="0"/>
    <x v="0"/>
    <x v="1"/>
    <n v="209"/>
    <n v="298.87"/>
  </r>
  <r>
    <x v="4"/>
    <x v="0"/>
    <s v="Sep"/>
    <x v="0"/>
    <x v="0"/>
    <x v="0"/>
    <x v="0"/>
    <x v="0"/>
    <x v="1"/>
    <n v="257"/>
    <n v="367.51"/>
  </r>
  <r>
    <x v="0"/>
    <x v="0"/>
    <s v="Apr"/>
    <x v="1"/>
    <x v="0"/>
    <x v="0"/>
    <x v="0"/>
    <x v="0"/>
    <x v="0"/>
    <n v="128"/>
    <n v="183.04"/>
  </r>
  <r>
    <x v="2"/>
    <x v="0"/>
    <s v="Apr"/>
    <x v="1"/>
    <x v="0"/>
    <x v="0"/>
    <x v="0"/>
    <x v="0"/>
    <x v="0"/>
    <n v="302"/>
    <n v="431.86"/>
  </r>
  <r>
    <x v="1"/>
    <x v="0"/>
    <s v="Apr"/>
    <x v="1"/>
    <x v="0"/>
    <x v="0"/>
    <x v="0"/>
    <x v="0"/>
    <x v="0"/>
    <n v="328"/>
    <n v="526.24"/>
  </r>
  <r>
    <x v="0"/>
    <x v="0"/>
    <s v="Apr"/>
    <x v="1"/>
    <x v="0"/>
    <x v="0"/>
    <x v="0"/>
    <x v="0"/>
    <x v="0"/>
    <n v="130"/>
    <n v="526.24"/>
  </r>
  <r>
    <x v="0"/>
    <x v="0"/>
    <s v="Apr"/>
    <x v="1"/>
    <x v="0"/>
    <x v="0"/>
    <x v="0"/>
    <x v="0"/>
    <x v="0"/>
    <n v="304"/>
    <n v="526.24"/>
  </r>
  <r>
    <x v="1"/>
    <x v="0"/>
    <s v="Apr"/>
    <x v="1"/>
    <x v="0"/>
    <x v="0"/>
    <x v="0"/>
    <x v="0"/>
    <x v="0"/>
    <n v="989"/>
    <n v="1414.27"/>
  </r>
  <r>
    <x v="0"/>
    <x v="0"/>
    <s v="Apr"/>
    <x v="1"/>
    <x v="0"/>
    <x v="0"/>
    <x v="0"/>
    <x v="0"/>
    <x v="0"/>
    <n v="1022"/>
    <n v="1461.46"/>
  </r>
  <r>
    <x v="2"/>
    <x v="0"/>
    <s v="Apr"/>
    <x v="1"/>
    <x v="0"/>
    <x v="0"/>
    <x v="0"/>
    <x v="0"/>
    <x v="0"/>
    <n v="300"/>
    <n v="429"/>
  </r>
  <r>
    <x v="2"/>
    <x v="0"/>
    <s v="Apr"/>
    <x v="1"/>
    <x v="0"/>
    <x v="0"/>
    <x v="0"/>
    <x v="0"/>
    <x v="0"/>
    <n v="327"/>
    <n v="467.61"/>
  </r>
  <r>
    <x v="0"/>
    <x v="0"/>
    <s v="Apr"/>
    <x v="1"/>
    <x v="0"/>
    <x v="0"/>
    <x v="0"/>
    <x v="0"/>
    <x v="0"/>
    <n v="129"/>
    <n v="184.47"/>
  </r>
  <r>
    <x v="1"/>
    <x v="0"/>
    <s v="Apr"/>
    <x v="1"/>
    <x v="0"/>
    <x v="0"/>
    <x v="0"/>
    <x v="0"/>
    <x v="0"/>
    <n v="303"/>
    <n v="433.28999999999996"/>
  </r>
  <r>
    <x v="0"/>
    <x v="0"/>
    <s v="Apr"/>
    <x v="1"/>
    <x v="0"/>
    <x v="0"/>
    <x v="0"/>
    <x v="0"/>
    <x v="0"/>
    <n v="770"/>
    <n v="1101.0999999999999"/>
  </r>
  <r>
    <x v="1"/>
    <x v="0"/>
    <s v="Apr"/>
    <x v="1"/>
    <x v="0"/>
    <x v="0"/>
    <x v="0"/>
    <x v="0"/>
    <x v="0"/>
    <n v="857"/>
    <n v="1225.51"/>
  </r>
  <r>
    <x v="2"/>
    <x v="0"/>
    <s v="Apr"/>
    <x v="1"/>
    <x v="0"/>
    <x v="0"/>
    <x v="0"/>
    <x v="0"/>
    <x v="0"/>
    <n v="329"/>
    <n v="470.47"/>
  </r>
  <r>
    <x v="0"/>
    <x v="0"/>
    <s v="Apr"/>
    <x v="1"/>
    <x v="0"/>
    <x v="0"/>
    <x v="0"/>
    <x v="0"/>
    <x v="0"/>
    <n v="131"/>
    <n v="187.32999999999998"/>
  </r>
  <r>
    <x v="2"/>
    <x v="0"/>
    <s v="Aug"/>
    <x v="1"/>
    <x v="0"/>
    <x v="0"/>
    <x v="0"/>
    <x v="0"/>
    <x v="0"/>
    <n v="308"/>
    <n v="440.44"/>
  </r>
  <r>
    <x v="0"/>
    <x v="0"/>
    <s v="Aug"/>
    <x v="1"/>
    <x v="0"/>
    <x v="0"/>
    <x v="0"/>
    <x v="0"/>
    <x v="0"/>
    <n v="356"/>
    <n v="509.08"/>
  </r>
  <r>
    <x v="1"/>
    <x v="0"/>
    <s v="Aug"/>
    <x v="1"/>
    <x v="0"/>
    <x v="0"/>
    <x v="0"/>
    <x v="0"/>
    <x v="0"/>
    <n v="310"/>
    <n v="526.24"/>
  </r>
  <r>
    <x v="1"/>
    <x v="0"/>
    <s v="Aug"/>
    <x v="1"/>
    <x v="0"/>
    <x v="0"/>
    <x v="0"/>
    <x v="0"/>
    <x v="0"/>
    <n v="352"/>
    <n v="526.24"/>
  </r>
  <r>
    <x v="1"/>
    <x v="0"/>
    <s v="Aug"/>
    <x v="1"/>
    <x v="0"/>
    <x v="0"/>
    <x v="0"/>
    <x v="0"/>
    <x v="0"/>
    <n v="280"/>
    <n v="526.24"/>
  </r>
  <r>
    <x v="1"/>
    <x v="0"/>
    <s v="Aug"/>
    <x v="1"/>
    <x v="0"/>
    <x v="0"/>
    <x v="0"/>
    <x v="0"/>
    <x v="0"/>
    <n v="993"/>
    <n v="1419.99"/>
  </r>
  <r>
    <x v="1"/>
    <x v="0"/>
    <s v="Aug"/>
    <x v="1"/>
    <x v="0"/>
    <x v="0"/>
    <x v="0"/>
    <x v="0"/>
    <x v="0"/>
    <n v="1026"/>
    <n v="1467.18"/>
  </r>
  <r>
    <x v="2"/>
    <x v="0"/>
    <s v="Aug"/>
    <x v="1"/>
    <x v="0"/>
    <x v="0"/>
    <x v="0"/>
    <x v="0"/>
    <x v="0"/>
    <n v="282"/>
    <n v="403.26"/>
  </r>
  <r>
    <x v="2"/>
    <x v="0"/>
    <s v="Aug"/>
    <x v="1"/>
    <x v="0"/>
    <x v="0"/>
    <x v="0"/>
    <x v="0"/>
    <x v="0"/>
    <n v="309"/>
    <n v="441.87"/>
  </r>
  <r>
    <x v="0"/>
    <x v="0"/>
    <s v="Aug"/>
    <x v="1"/>
    <x v="0"/>
    <x v="0"/>
    <x v="0"/>
    <x v="0"/>
    <x v="0"/>
    <n v="357"/>
    <n v="510.51"/>
  </r>
  <r>
    <x v="1"/>
    <x v="0"/>
    <s v="Aug"/>
    <x v="1"/>
    <x v="0"/>
    <x v="0"/>
    <x v="0"/>
    <x v="0"/>
    <x v="0"/>
    <n v="279"/>
    <n v="398.97"/>
  </r>
  <r>
    <x v="1"/>
    <x v="0"/>
    <s v="Aug"/>
    <x v="1"/>
    <x v="0"/>
    <x v="0"/>
    <x v="0"/>
    <x v="0"/>
    <x v="0"/>
    <n v="774"/>
    <n v="1106.82"/>
  </r>
  <r>
    <x v="0"/>
    <x v="0"/>
    <s v="Aug"/>
    <x v="1"/>
    <x v="0"/>
    <x v="0"/>
    <x v="0"/>
    <x v="0"/>
    <x v="0"/>
    <n v="807"/>
    <n v="1154.01"/>
  </r>
  <r>
    <x v="1"/>
    <x v="0"/>
    <s v="Aug"/>
    <x v="1"/>
    <x v="0"/>
    <x v="0"/>
    <x v="0"/>
    <x v="0"/>
    <x v="0"/>
    <n v="860"/>
    <n v="1229.8"/>
  </r>
  <r>
    <x v="4"/>
    <x v="0"/>
    <s v="Aug"/>
    <x v="1"/>
    <x v="0"/>
    <x v="0"/>
    <x v="0"/>
    <x v="0"/>
    <x v="0"/>
    <n v="353"/>
    <n v="504.78999999999996"/>
  </r>
  <r>
    <x v="2"/>
    <x v="0"/>
    <s v="Aug"/>
    <x v="1"/>
    <x v="0"/>
    <x v="0"/>
    <x v="0"/>
    <x v="0"/>
    <x v="0"/>
    <n v="281"/>
    <n v="401.83"/>
  </r>
  <r>
    <x v="2"/>
    <x v="0"/>
    <s v="Dec"/>
    <x v="1"/>
    <x v="0"/>
    <x v="0"/>
    <x v="0"/>
    <x v="0"/>
    <x v="0"/>
    <n v="284"/>
    <n v="406.12"/>
  </r>
  <r>
    <x v="1"/>
    <x v="0"/>
    <s v="Dec"/>
    <x v="1"/>
    <x v="0"/>
    <x v="0"/>
    <x v="0"/>
    <x v="0"/>
    <x v="0"/>
    <n v="332"/>
    <n v="474.76"/>
  </r>
  <r>
    <x v="2"/>
    <x v="0"/>
    <s v="Dec"/>
    <x v="1"/>
    <x v="0"/>
    <x v="0"/>
    <x v="0"/>
    <x v="0"/>
    <x v="0"/>
    <n v="260"/>
    <n v="371.8"/>
  </r>
  <r>
    <x v="1"/>
    <x v="0"/>
    <s v="Dec"/>
    <x v="1"/>
    <x v="0"/>
    <x v="0"/>
    <x v="0"/>
    <x v="0"/>
    <x v="0"/>
    <n v="286"/>
    <n v="526.24"/>
  </r>
  <r>
    <x v="0"/>
    <x v="0"/>
    <s v="Dec"/>
    <x v="1"/>
    <x v="0"/>
    <x v="0"/>
    <x v="0"/>
    <x v="0"/>
    <x v="0"/>
    <n v="334"/>
    <n v="526.24"/>
  </r>
  <r>
    <x v="1"/>
    <x v="0"/>
    <s v="Dec"/>
    <x v="1"/>
    <x v="0"/>
    <x v="0"/>
    <x v="0"/>
    <x v="0"/>
    <x v="0"/>
    <n v="262"/>
    <n v="526.24"/>
  </r>
  <r>
    <x v="0"/>
    <x v="0"/>
    <s v="Dec"/>
    <x v="1"/>
    <x v="0"/>
    <x v="0"/>
    <x v="0"/>
    <x v="0"/>
    <x v="0"/>
    <n v="996"/>
    <n v="1424.28"/>
  </r>
  <r>
    <x v="1"/>
    <x v="0"/>
    <s v="Dec"/>
    <x v="1"/>
    <x v="0"/>
    <x v="0"/>
    <x v="0"/>
    <x v="0"/>
    <x v="0"/>
    <n v="258"/>
    <n v="368.94"/>
  </r>
  <r>
    <x v="1"/>
    <x v="0"/>
    <s v="Dec"/>
    <x v="1"/>
    <x v="0"/>
    <x v="0"/>
    <x v="0"/>
    <x v="0"/>
    <x v="0"/>
    <n v="285"/>
    <n v="407.55"/>
  </r>
  <r>
    <x v="0"/>
    <x v="0"/>
    <s v="Dec"/>
    <x v="1"/>
    <x v="0"/>
    <x v="0"/>
    <x v="0"/>
    <x v="0"/>
    <x v="0"/>
    <n v="333"/>
    <n v="476.19"/>
  </r>
  <r>
    <x v="0"/>
    <x v="0"/>
    <s v="Dec"/>
    <x v="1"/>
    <x v="0"/>
    <x v="0"/>
    <x v="0"/>
    <x v="0"/>
    <x v="0"/>
    <n v="261"/>
    <n v="373.23"/>
  </r>
  <r>
    <x v="1"/>
    <x v="0"/>
    <s v="Dec"/>
    <x v="1"/>
    <x v="0"/>
    <x v="0"/>
    <x v="0"/>
    <x v="0"/>
    <x v="0"/>
    <n v="777"/>
    <n v="1111.1100000000001"/>
  </r>
  <r>
    <x v="0"/>
    <x v="0"/>
    <s v="Dec"/>
    <x v="1"/>
    <x v="0"/>
    <x v="0"/>
    <x v="0"/>
    <x v="0"/>
    <x v="0"/>
    <n v="811"/>
    <n v="1159.73"/>
  </r>
  <r>
    <x v="1"/>
    <x v="0"/>
    <s v="Dec"/>
    <x v="1"/>
    <x v="0"/>
    <x v="0"/>
    <x v="0"/>
    <x v="0"/>
    <x v="0"/>
    <n v="864"/>
    <n v="1235.52"/>
  </r>
  <r>
    <x v="2"/>
    <x v="0"/>
    <s v="Dec"/>
    <x v="1"/>
    <x v="0"/>
    <x v="0"/>
    <x v="0"/>
    <x v="0"/>
    <x v="0"/>
    <n v="287"/>
    <n v="410.40999999999997"/>
  </r>
  <r>
    <x v="0"/>
    <x v="0"/>
    <s v="Dec"/>
    <x v="1"/>
    <x v="0"/>
    <x v="0"/>
    <x v="0"/>
    <x v="0"/>
    <x v="0"/>
    <n v="335"/>
    <n v="479.05"/>
  </r>
  <r>
    <x v="2"/>
    <x v="0"/>
    <s v="Dec"/>
    <x v="1"/>
    <x v="0"/>
    <x v="0"/>
    <x v="0"/>
    <x v="0"/>
    <x v="0"/>
    <n v="257"/>
    <n v="367.51"/>
  </r>
  <r>
    <x v="1"/>
    <x v="0"/>
    <s v="Feb"/>
    <x v="1"/>
    <x v="0"/>
    <x v="0"/>
    <x v="0"/>
    <x v="0"/>
    <x v="1"/>
    <n v="350"/>
    <n v="500.5"/>
  </r>
  <r>
    <x v="2"/>
    <x v="0"/>
    <s v="Feb"/>
    <x v="1"/>
    <x v="0"/>
    <x v="0"/>
    <x v="0"/>
    <x v="0"/>
    <x v="1"/>
    <n v="344"/>
    <n v="491.91999999999996"/>
  </r>
  <r>
    <x v="0"/>
    <x v="0"/>
    <s v="Feb"/>
    <x v="1"/>
    <x v="0"/>
    <x v="0"/>
    <x v="0"/>
    <x v="0"/>
    <x v="0"/>
    <n v="338"/>
    <n v="483.34000000000003"/>
  </r>
  <r>
    <x v="0"/>
    <x v="0"/>
    <s v="Feb"/>
    <x v="1"/>
    <x v="0"/>
    <x v="0"/>
    <x v="0"/>
    <x v="0"/>
    <x v="0"/>
    <n v="140"/>
    <n v="200.2"/>
  </r>
  <r>
    <x v="3"/>
    <x v="0"/>
    <s v="Feb"/>
    <x v="1"/>
    <x v="0"/>
    <x v="0"/>
    <x v="0"/>
    <x v="0"/>
    <x v="0"/>
    <n v="314"/>
    <n v="449.02"/>
  </r>
  <r>
    <x v="0"/>
    <x v="0"/>
    <s v="Feb"/>
    <x v="1"/>
    <x v="0"/>
    <x v="0"/>
    <x v="0"/>
    <x v="0"/>
    <x v="1"/>
    <n v="352"/>
    <n v="503.36"/>
  </r>
  <r>
    <x v="0"/>
    <x v="0"/>
    <s v="Feb"/>
    <x v="1"/>
    <x v="0"/>
    <x v="0"/>
    <x v="0"/>
    <x v="0"/>
    <x v="1"/>
    <n v="346"/>
    <n v="494.78"/>
  </r>
  <r>
    <x v="1"/>
    <x v="0"/>
    <s v="Feb"/>
    <x v="1"/>
    <x v="0"/>
    <x v="0"/>
    <x v="0"/>
    <x v="0"/>
    <x v="1"/>
    <n v="340"/>
    <n v="486.2"/>
  </r>
  <r>
    <x v="1"/>
    <x v="0"/>
    <s v="Feb"/>
    <x v="1"/>
    <x v="0"/>
    <x v="0"/>
    <x v="0"/>
    <x v="0"/>
    <x v="0"/>
    <n v="340"/>
    <n v="526.24"/>
  </r>
  <r>
    <x v="0"/>
    <x v="0"/>
    <s v="Feb"/>
    <x v="1"/>
    <x v="0"/>
    <x v="0"/>
    <x v="0"/>
    <x v="0"/>
    <x v="0"/>
    <n v="142"/>
    <n v="526.24"/>
  </r>
  <r>
    <x v="1"/>
    <x v="0"/>
    <s v="Feb"/>
    <x v="1"/>
    <x v="0"/>
    <x v="0"/>
    <x v="0"/>
    <x v="0"/>
    <x v="0"/>
    <n v="987"/>
    <n v="1411.4099999999999"/>
  </r>
  <r>
    <x v="1"/>
    <x v="0"/>
    <s v="Feb"/>
    <x v="1"/>
    <x v="0"/>
    <x v="0"/>
    <x v="0"/>
    <x v="0"/>
    <x v="0"/>
    <n v="1021"/>
    <n v="1460.03"/>
  </r>
  <r>
    <x v="1"/>
    <x v="0"/>
    <s v="Feb"/>
    <x v="1"/>
    <x v="0"/>
    <x v="0"/>
    <x v="0"/>
    <x v="0"/>
    <x v="0"/>
    <n v="312"/>
    <n v="446.15999999999997"/>
  </r>
  <r>
    <x v="1"/>
    <x v="0"/>
    <s v="Feb"/>
    <x v="1"/>
    <x v="0"/>
    <x v="0"/>
    <x v="0"/>
    <x v="0"/>
    <x v="0"/>
    <n v="339"/>
    <n v="484.77"/>
  </r>
  <r>
    <x v="0"/>
    <x v="0"/>
    <s v="Feb"/>
    <x v="1"/>
    <x v="0"/>
    <x v="0"/>
    <x v="0"/>
    <x v="0"/>
    <x v="0"/>
    <n v="141"/>
    <n v="201.63"/>
  </r>
  <r>
    <x v="1"/>
    <x v="0"/>
    <s v="Feb"/>
    <x v="1"/>
    <x v="0"/>
    <x v="0"/>
    <x v="0"/>
    <x v="0"/>
    <x v="0"/>
    <n v="315"/>
    <n v="450.45"/>
  </r>
  <r>
    <x v="1"/>
    <x v="0"/>
    <s v="Feb"/>
    <x v="1"/>
    <x v="0"/>
    <x v="0"/>
    <x v="0"/>
    <x v="0"/>
    <x v="0"/>
    <n v="355"/>
    <n v="507.65"/>
  </r>
  <r>
    <x v="0"/>
    <x v="0"/>
    <s v="Feb"/>
    <x v="1"/>
    <x v="0"/>
    <x v="0"/>
    <x v="0"/>
    <x v="0"/>
    <x v="1"/>
    <n v="349"/>
    <n v="499.07"/>
  </r>
  <r>
    <x v="1"/>
    <x v="0"/>
    <s v="Feb"/>
    <x v="1"/>
    <x v="0"/>
    <x v="0"/>
    <x v="0"/>
    <x v="0"/>
    <x v="1"/>
    <n v="343"/>
    <n v="490.49"/>
  </r>
  <r>
    <x v="1"/>
    <x v="0"/>
    <s v="Feb"/>
    <x v="1"/>
    <x v="0"/>
    <x v="0"/>
    <x v="0"/>
    <x v="0"/>
    <x v="0"/>
    <n v="802"/>
    <n v="1146.8600000000001"/>
  </r>
  <r>
    <x v="1"/>
    <x v="0"/>
    <s v="Feb"/>
    <x v="1"/>
    <x v="0"/>
    <x v="0"/>
    <x v="0"/>
    <x v="0"/>
    <x v="0"/>
    <n v="855"/>
    <n v="1222.6500000000001"/>
  </r>
  <r>
    <x v="1"/>
    <x v="0"/>
    <s v="Feb"/>
    <x v="1"/>
    <x v="0"/>
    <x v="0"/>
    <x v="0"/>
    <x v="0"/>
    <x v="1"/>
    <n v="789"/>
    <n v="1128.27"/>
  </r>
  <r>
    <x v="0"/>
    <x v="0"/>
    <s v="Feb"/>
    <x v="1"/>
    <x v="0"/>
    <x v="0"/>
    <x v="0"/>
    <x v="0"/>
    <x v="1"/>
    <n v="790"/>
    <n v="1129.7"/>
  </r>
  <r>
    <x v="1"/>
    <x v="0"/>
    <s v="Feb"/>
    <x v="1"/>
    <x v="0"/>
    <x v="0"/>
    <x v="0"/>
    <x v="0"/>
    <x v="1"/>
    <n v="791"/>
    <n v="1131.1300000000001"/>
  </r>
  <r>
    <x v="3"/>
    <x v="0"/>
    <s v="Feb"/>
    <x v="1"/>
    <x v="0"/>
    <x v="0"/>
    <x v="0"/>
    <x v="0"/>
    <x v="0"/>
    <n v="341"/>
    <n v="487.63"/>
  </r>
  <r>
    <x v="1"/>
    <x v="0"/>
    <s v="Feb"/>
    <x v="1"/>
    <x v="0"/>
    <x v="0"/>
    <x v="0"/>
    <x v="0"/>
    <x v="0"/>
    <n v="143"/>
    <n v="204.49"/>
  </r>
  <r>
    <x v="0"/>
    <x v="0"/>
    <s v="Feb"/>
    <x v="1"/>
    <x v="0"/>
    <x v="0"/>
    <x v="0"/>
    <x v="0"/>
    <x v="0"/>
    <n v="311"/>
    <n v="444.73"/>
  </r>
  <r>
    <x v="0"/>
    <x v="0"/>
    <s v="Jan"/>
    <x v="1"/>
    <x v="0"/>
    <x v="0"/>
    <x v="0"/>
    <x v="0"/>
    <x v="0"/>
    <n v="356"/>
    <n v="509.08"/>
  </r>
  <r>
    <x v="2"/>
    <x v="0"/>
    <s v="Jan"/>
    <x v="1"/>
    <x v="0"/>
    <x v="0"/>
    <x v="0"/>
    <x v="0"/>
    <x v="0"/>
    <n v="344"/>
    <n v="491.91999999999996"/>
  </r>
  <r>
    <x v="1"/>
    <x v="0"/>
    <s v="Jan"/>
    <x v="1"/>
    <x v="0"/>
    <x v="0"/>
    <x v="0"/>
    <x v="0"/>
    <x v="0"/>
    <n v="146"/>
    <n v="208.78"/>
  </r>
  <r>
    <x v="1"/>
    <x v="0"/>
    <s v="Jan"/>
    <x v="1"/>
    <x v="0"/>
    <x v="0"/>
    <x v="0"/>
    <x v="0"/>
    <x v="0"/>
    <n v="320"/>
    <n v="457.6"/>
  </r>
  <r>
    <x v="1"/>
    <x v="0"/>
    <s v="Jan"/>
    <x v="1"/>
    <x v="0"/>
    <x v="0"/>
    <x v="0"/>
    <x v="0"/>
    <x v="0"/>
    <n v="358"/>
    <n v="511.94"/>
  </r>
  <r>
    <x v="0"/>
    <x v="0"/>
    <s v="Jan"/>
    <x v="1"/>
    <x v="0"/>
    <x v="0"/>
    <x v="0"/>
    <x v="0"/>
    <x v="0"/>
    <n v="262"/>
    <n v="374.65999999999997"/>
  </r>
  <r>
    <x v="2"/>
    <x v="0"/>
    <s v="Jan"/>
    <x v="1"/>
    <x v="0"/>
    <x v="0"/>
    <x v="0"/>
    <x v="0"/>
    <x v="0"/>
    <n v="346"/>
    <n v="526.24"/>
  </r>
  <r>
    <x v="2"/>
    <x v="0"/>
    <s v="Jan"/>
    <x v="1"/>
    <x v="0"/>
    <x v="0"/>
    <x v="0"/>
    <x v="0"/>
    <x v="0"/>
    <n v="148"/>
    <n v="526.24"/>
  </r>
  <r>
    <x v="1"/>
    <x v="0"/>
    <s v="Jan"/>
    <x v="1"/>
    <x v="0"/>
    <x v="0"/>
    <x v="0"/>
    <x v="0"/>
    <x v="0"/>
    <n v="316"/>
    <n v="526.24"/>
  </r>
  <r>
    <x v="2"/>
    <x v="0"/>
    <s v="Jan"/>
    <x v="1"/>
    <x v="0"/>
    <x v="0"/>
    <x v="0"/>
    <x v="0"/>
    <x v="0"/>
    <n v="959"/>
    <n v="1371.37"/>
  </r>
  <r>
    <x v="1"/>
    <x v="0"/>
    <s v="Jan"/>
    <x v="1"/>
    <x v="0"/>
    <x v="0"/>
    <x v="0"/>
    <x v="0"/>
    <x v="0"/>
    <n v="1020"/>
    <n v="1458.6"/>
  </r>
  <r>
    <x v="1"/>
    <x v="0"/>
    <s v="Jan"/>
    <x v="1"/>
    <x v="0"/>
    <x v="0"/>
    <x v="0"/>
    <x v="0"/>
    <x v="0"/>
    <n v="318"/>
    <n v="454.74"/>
  </r>
  <r>
    <x v="1"/>
    <x v="0"/>
    <s v="Jan"/>
    <x v="1"/>
    <x v="0"/>
    <x v="0"/>
    <x v="0"/>
    <x v="0"/>
    <x v="0"/>
    <n v="345"/>
    <n v="493.35"/>
  </r>
  <r>
    <x v="2"/>
    <x v="0"/>
    <s v="Jan"/>
    <x v="1"/>
    <x v="0"/>
    <x v="0"/>
    <x v="0"/>
    <x v="0"/>
    <x v="0"/>
    <n v="147"/>
    <n v="210.21"/>
  </r>
  <r>
    <x v="2"/>
    <x v="0"/>
    <s v="Jan"/>
    <x v="1"/>
    <x v="0"/>
    <x v="0"/>
    <x v="0"/>
    <x v="0"/>
    <x v="0"/>
    <n v="265"/>
    <n v="378.95"/>
  </r>
  <r>
    <x v="1"/>
    <x v="0"/>
    <s v="Jan"/>
    <x v="1"/>
    <x v="0"/>
    <x v="0"/>
    <x v="0"/>
    <x v="0"/>
    <x v="0"/>
    <n v="768"/>
    <n v="1098.24"/>
  </r>
  <r>
    <x v="0"/>
    <x v="0"/>
    <s v="Jan"/>
    <x v="1"/>
    <x v="0"/>
    <x v="0"/>
    <x v="0"/>
    <x v="0"/>
    <x v="0"/>
    <n v="801"/>
    <n v="1145.43"/>
  </r>
  <r>
    <x v="2"/>
    <x v="0"/>
    <s v="Jan"/>
    <x v="1"/>
    <x v="0"/>
    <x v="0"/>
    <x v="0"/>
    <x v="0"/>
    <x v="0"/>
    <n v="854"/>
    <n v="1221.22"/>
  </r>
  <r>
    <x v="0"/>
    <x v="0"/>
    <s v="Jan"/>
    <x v="1"/>
    <x v="0"/>
    <x v="0"/>
    <x v="0"/>
    <x v="0"/>
    <x v="0"/>
    <n v="788"/>
    <n v="1126.8399999999999"/>
  </r>
  <r>
    <x v="1"/>
    <x v="0"/>
    <s v="Jan"/>
    <x v="1"/>
    <x v="0"/>
    <x v="0"/>
    <x v="0"/>
    <x v="0"/>
    <x v="0"/>
    <n v="263"/>
    <n v="376.09000000000003"/>
  </r>
  <r>
    <x v="1"/>
    <x v="0"/>
    <s v="Jan"/>
    <x v="1"/>
    <x v="0"/>
    <x v="0"/>
    <x v="0"/>
    <x v="0"/>
    <x v="0"/>
    <n v="347"/>
    <n v="496.21000000000004"/>
  </r>
  <r>
    <x v="2"/>
    <x v="0"/>
    <s v="Jan"/>
    <x v="1"/>
    <x v="0"/>
    <x v="0"/>
    <x v="0"/>
    <x v="0"/>
    <x v="0"/>
    <n v="317"/>
    <n v="453.31"/>
  </r>
  <r>
    <x v="1"/>
    <x v="0"/>
    <s v="Jul"/>
    <x v="1"/>
    <x v="0"/>
    <x v="0"/>
    <x v="0"/>
    <x v="0"/>
    <x v="0"/>
    <n v="314"/>
    <n v="449.02"/>
  </r>
  <r>
    <x v="2"/>
    <x v="0"/>
    <s v="Jul"/>
    <x v="1"/>
    <x v="0"/>
    <x v="0"/>
    <x v="0"/>
    <x v="0"/>
    <x v="0"/>
    <n v="362"/>
    <n v="517.66"/>
  </r>
  <r>
    <x v="1"/>
    <x v="0"/>
    <s v="Jul"/>
    <x v="1"/>
    <x v="0"/>
    <x v="0"/>
    <x v="0"/>
    <x v="0"/>
    <x v="0"/>
    <n v="284"/>
    <n v="406.12"/>
  </r>
  <r>
    <x v="1"/>
    <x v="0"/>
    <s v="Jul"/>
    <x v="1"/>
    <x v="0"/>
    <x v="0"/>
    <x v="0"/>
    <x v="0"/>
    <x v="0"/>
    <n v="358"/>
    <n v="526.24"/>
  </r>
  <r>
    <x v="1"/>
    <x v="0"/>
    <s v="Jul"/>
    <x v="1"/>
    <x v="0"/>
    <x v="0"/>
    <x v="0"/>
    <x v="0"/>
    <x v="0"/>
    <n v="286"/>
    <n v="526.24"/>
  </r>
  <r>
    <x v="1"/>
    <x v="0"/>
    <s v="Jul"/>
    <x v="1"/>
    <x v="0"/>
    <x v="0"/>
    <x v="0"/>
    <x v="0"/>
    <x v="0"/>
    <n v="992"/>
    <n v="1418.56"/>
  </r>
  <r>
    <x v="1"/>
    <x v="0"/>
    <s v="Jul"/>
    <x v="1"/>
    <x v="0"/>
    <x v="0"/>
    <x v="0"/>
    <x v="0"/>
    <x v="0"/>
    <n v="1025"/>
    <n v="1465.75"/>
  </r>
  <r>
    <x v="0"/>
    <x v="0"/>
    <s v="Jul"/>
    <x v="1"/>
    <x v="0"/>
    <x v="0"/>
    <x v="0"/>
    <x v="0"/>
    <x v="0"/>
    <n v="288"/>
    <n v="411.84000000000003"/>
  </r>
  <r>
    <x v="0"/>
    <x v="0"/>
    <s v="Jul"/>
    <x v="1"/>
    <x v="0"/>
    <x v="0"/>
    <x v="0"/>
    <x v="0"/>
    <x v="0"/>
    <n v="315"/>
    <n v="450.45"/>
  </r>
  <r>
    <x v="1"/>
    <x v="0"/>
    <s v="Jul"/>
    <x v="1"/>
    <x v="0"/>
    <x v="0"/>
    <x v="0"/>
    <x v="0"/>
    <x v="0"/>
    <n v="285"/>
    <n v="407.55"/>
  </r>
  <r>
    <x v="1"/>
    <x v="0"/>
    <s v="Jul"/>
    <x v="1"/>
    <x v="0"/>
    <x v="0"/>
    <x v="0"/>
    <x v="0"/>
    <x v="0"/>
    <n v="773"/>
    <n v="1105.3899999999999"/>
  </r>
  <r>
    <x v="0"/>
    <x v="0"/>
    <s v="Jul"/>
    <x v="1"/>
    <x v="0"/>
    <x v="0"/>
    <x v="0"/>
    <x v="0"/>
    <x v="0"/>
    <n v="806"/>
    <n v="1152.58"/>
  </r>
  <r>
    <x v="1"/>
    <x v="0"/>
    <s v="Jul"/>
    <x v="1"/>
    <x v="0"/>
    <x v="0"/>
    <x v="0"/>
    <x v="0"/>
    <x v="0"/>
    <n v="311"/>
    <n v="444.73"/>
  </r>
  <r>
    <x v="1"/>
    <x v="0"/>
    <s v="Jul"/>
    <x v="1"/>
    <x v="0"/>
    <x v="0"/>
    <x v="0"/>
    <x v="0"/>
    <x v="0"/>
    <n v="359"/>
    <n v="513.37"/>
  </r>
  <r>
    <x v="1"/>
    <x v="0"/>
    <s v="Jul"/>
    <x v="1"/>
    <x v="0"/>
    <x v="0"/>
    <x v="0"/>
    <x v="0"/>
    <x v="0"/>
    <n v="287"/>
    <n v="410.40999999999997"/>
  </r>
  <r>
    <x v="1"/>
    <x v="0"/>
    <s v="Jun"/>
    <x v="1"/>
    <x v="0"/>
    <x v="0"/>
    <x v="0"/>
    <x v="0"/>
    <x v="0"/>
    <n v="320"/>
    <n v="457.6"/>
  </r>
  <r>
    <x v="1"/>
    <x v="0"/>
    <s v="Jun"/>
    <x v="1"/>
    <x v="0"/>
    <x v="0"/>
    <x v="0"/>
    <x v="0"/>
    <x v="0"/>
    <n v="290"/>
    <n v="414.7"/>
  </r>
  <r>
    <x v="4"/>
    <x v="0"/>
    <s v="Jun"/>
    <x v="1"/>
    <x v="0"/>
    <x v="0"/>
    <x v="0"/>
    <x v="0"/>
    <x v="0"/>
    <n v="316"/>
    <n v="526.24"/>
  </r>
  <r>
    <x v="0"/>
    <x v="0"/>
    <s v="Jun"/>
    <x v="1"/>
    <x v="0"/>
    <x v="0"/>
    <x v="0"/>
    <x v="0"/>
    <x v="0"/>
    <n v="364"/>
    <n v="526.24"/>
  </r>
  <r>
    <x v="4"/>
    <x v="0"/>
    <s v="Jun"/>
    <x v="1"/>
    <x v="0"/>
    <x v="0"/>
    <x v="0"/>
    <x v="0"/>
    <x v="0"/>
    <n v="292"/>
    <n v="526.24"/>
  </r>
  <r>
    <x v="1"/>
    <x v="0"/>
    <s v="Jun"/>
    <x v="1"/>
    <x v="0"/>
    <x v="0"/>
    <x v="0"/>
    <x v="0"/>
    <x v="0"/>
    <n v="991"/>
    <n v="1417.13"/>
  </r>
  <r>
    <x v="2"/>
    <x v="0"/>
    <s v="Jun"/>
    <x v="1"/>
    <x v="0"/>
    <x v="0"/>
    <x v="0"/>
    <x v="0"/>
    <x v="0"/>
    <n v="1024"/>
    <n v="1464.32"/>
  </r>
  <r>
    <x v="0"/>
    <x v="0"/>
    <s v="Jun"/>
    <x v="1"/>
    <x v="0"/>
    <x v="0"/>
    <x v="0"/>
    <x v="0"/>
    <x v="0"/>
    <n v="294"/>
    <n v="420.42"/>
  </r>
  <r>
    <x v="0"/>
    <x v="0"/>
    <s v="Jun"/>
    <x v="1"/>
    <x v="0"/>
    <x v="0"/>
    <x v="0"/>
    <x v="0"/>
    <x v="0"/>
    <n v="321"/>
    <n v="459.03"/>
  </r>
  <r>
    <x v="0"/>
    <x v="0"/>
    <s v="Jun"/>
    <x v="1"/>
    <x v="0"/>
    <x v="0"/>
    <x v="0"/>
    <x v="0"/>
    <x v="0"/>
    <n v="363"/>
    <n v="519.09"/>
  </r>
  <r>
    <x v="1"/>
    <x v="0"/>
    <s v="Jun"/>
    <x v="1"/>
    <x v="0"/>
    <x v="0"/>
    <x v="0"/>
    <x v="0"/>
    <x v="0"/>
    <n v="291"/>
    <n v="416.13"/>
  </r>
  <r>
    <x v="4"/>
    <x v="0"/>
    <s v="Jun"/>
    <x v="1"/>
    <x v="0"/>
    <x v="0"/>
    <x v="0"/>
    <x v="0"/>
    <x v="0"/>
    <n v="772"/>
    <n v="1103.96"/>
  </r>
  <r>
    <x v="0"/>
    <x v="0"/>
    <s v="Jun"/>
    <x v="1"/>
    <x v="0"/>
    <x v="0"/>
    <x v="0"/>
    <x v="0"/>
    <x v="0"/>
    <n v="805"/>
    <n v="1151.1500000000001"/>
  </r>
  <r>
    <x v="4"/>
    <x v="0"/>
    <s v="Jun"/>
    <x v="1"/>
    <x v="0"/>
    <x v="0"/>
    <x v="0"/>
    <x v="0"/>
    <x v="0"/>
    <n v="859"/>
    <n v="1228.3699999999999"/>
  </r>
  <r>
    <x v="1"/>
    <x v="0"/>
    <s v="Jun"/>
    <x v="1"/>
    <x v="0"/>
    <x v="0"/>
    <x v="0"/>
    <x v="0"/>
    <x v="0"/>
    <n v="317"/>
    <n v="453.31"/>
  </r>
  <r>
    <x v="1"/>
    <x v="0"/>
    <s v="Jun"/>
    <x v="1"/>
    <x v="0"/>
    <x v="0"/>
    <x v="0"/>
    <x v="0"/>
    <x v="0"/>
    <n v="365"/>
    <n v="521.95000000000005"/>
  </r>
  <r>
    <x v="1"/>
    <x v="0"/>
    <s v="Jun"/>
    <x v="1"/>
    <x v="0"/>
    <x v="0"/>
    <x v="0"/>
    <x v="0"/>
    <x v="0"/>
    <n v="293"/>
    <n v="418.99"/>
  </r>
  <r>
    <x v="2"/>
    <x v="0"/>
    <s v="Mar"/>
    <x v="1"/>
    <x v="0"/>
    <x v="0"/>
    <x v="0"/>
    <x v="0"/>
    <x v="0"/>
    <n v="332"/>
    <n v="474.76"/>
  </r>
  <r>
    <x v="0"/>
    <x v="0"/>
    <s v="Mar"/>
    <x v="1"/>
    <x v="0"/>
    <x v="0"/>
    <x v="0"/>
    <x v="0"/>
    <x v="0"/>
    <n v="134"/>
    <n v="191.62"/>
  </r>
  <r>
    <x v="1"/>
    <x v="0"/>
    <s v="Mar"/>
    <x v="1"/>
    <x v="0"/>
    <x v="0"/>
    <x v="0"/>
    <x v="0"/>
    <x v="0"/>
    <n v="308"/>
    <n v="440.44"/>
  </r>
  <r>
    <x v="2"/>
    <x v="0"/>
    <s v="Mar"/>
    <x v="1"/>
    <x v="0"/>
    <x v="0"/>
    <x v="0"/>
    <x v="0"/>
    <x v="0"/>
    <n v="334"/>
    <n v="526.24"/>
  </r>
  <r>
    <x v="2"/>
    <x v="0"/>
    <s v="Mar"/>
    <x v="1"/>
    <x v="0"/>
    <x v="0"/>
    <x v="0"/>
    <x v="0"/>
    <x v="0"/>
    <n v="136"/>
    <n v="526.24"/>
  </r>
  <r>
    <x v="1"/>
    <x v="0"/>
    <s v="Mar"/>
    <x v="1"/>
    <x v="0"/>
    <x v="0"/>
    <x v="0"/>
    <x v="0"/>
    <x v="0"/>
    <n v="310"/>
    <n v="526.24"/>
  </r>
  <r>
    <x v="1"/>
    <x v="0"/>
    <s v="Mar"/>
    <x v="1"/>
    <x v="0"/>
    <x v="0"/>
    <x v="0"/>
    <x v="0"/>
    <x v="0"/>
    <n v="988"/>
    <n v="1412.84"/>
  </r>
  <r>
    <x v="0"/>
    <x v="0"/>
    <s v="Mar"/>
    <x v="1"/>
    <x v="0"/>
    <x v="0"/>
    <x v="0"/>
    <x v="0"/>
    <x v="0"/>
    <n v="306"/>
    <n v="437.58"/>
  </r>
  <r>
    <x v="0"/>
    <x v="0"/>
    <s v="Mar"/>
    <x v="1"/>
    <x v="0"/>
    <x v="0"/>
    <x v="0"/>
    <x v="0"/>
    <x v="0"/>
    <n v="333"/>
    <n v="476.19"/>
  </r>
  <r>
    <x v="2"/>
    <x v="0"/>
    <s v="Mar"/>
    <x v="1"/>
    <x v="0"/>
    <x v="0"/>
    <x v="0"/>
    <x v="0"/>
    <x v="0"/>
    <n v="135"/>
    <n v="193.05"/>
  </r>
  <r>
    <x v="1"/>
    <x v="0"/>
    <s v="Mar"/>
    <x v="1"/>
    <x v="0"/>
    <x v="0"/>
    <x v="0"/>
    <x v="0"/>
    <x v="0"/>
    <n v="309"/>
    <n v="441.87"/>
  </r>
  <r>
    <x v="1"/>
    <x v="0"/>
    <s v="Mar"/>
    <x v="1"/>
    <x v="0"/>
    <x v="0"/>
    <x v="0"/>
    <x v="0"/>
    <x v="0"/>
    <n v="769"/>
    <n v="1099.67"/>
  </r>
  <r>
    <x v="2"/>
    <x v="0"/>
    <s v="Mar"/>
    <x v="1"/>
    <x v="0"/>
    <x v="0"/>
    <x v="0"/>
    <x v="0"/>
    <x v="0"/>
    <n v="803"/>
    <n v="1148.29"/>
  </r>
  <r>
    <x v="2"/>
    <x v="0"/>
    <s v="Mar"/>
    <x v="1"/>
    <x v="0"/>
    <x v="0"/>
    <x v="0"/>
    <x v="0"/>
    <x v="0"/>
    <n v="856"/>
    <n v="1224.08"/>
  </r>
  <r>
    <x v="1"/>
    <x v="0"/>
    <s v="Mar"/>
    <x v="1"/>
    <x v="0"/>
    <x v="0"/>
    <x v="0"/>
    <x v="0"/>
    <x v="0"/>
    <n v="335"/>
    <n v="479.05"/>
  </r>
  <r>
    <x v="2"/>
    <x v="0"/>
    <s v="Mar"/>
    <x v="1"/>
    <x v="0"/>
    <x v="0"/>
    <x v="0"/>
    <x v="0"/>
    <x v="0"/>
    <n v="137"/>
    <n v="195.91"/>
  </r>
  <r>
    <x v="2"/>
    <x v="0"/>
    <s v="Mar"/>
    <x v="1"/>
    <x v="0"/>
    <x v="0"/>
    <x v="0"/>
    <x v="0"/>
    <x v="0"/>
    <n v="305"/>
    <n v="436.15"/>
  </r>
  <r>
    <x v="0"/>
    <x v="0"/>
    <s v="May"/>
    <x v="1"/>
    <x v="0"/>
    <x v="0"/>
    <x v="0"/>
    <x v="0"/>
    <x v="0"/>
    <n v="326"/>
    <n v="466.18"/>
  </r>
  <r>
    <x v="1"/>
    <x v="0"/>
    <s v="May"/>
    <x v="1"/>
    <x v="0"/>
    <x v="0"/>
    <x v="0"/>
    <x v="0"/>
    <x v="0"/>
    <n v="368"/>
    <n v="526.24"/>
  </r>
  <r>
    <x v="1"/>
    <x v="0"/>
    <s v="May"/>
    <x v="1"/>
    <x v="0"/>
    <x v="0"/>
    <x v="0"/>
    <x v="0"/>
    <x v="0"/>
    <n v="296"/>
    <n v="423.28"/>
  </r>
  <r>
    <x v="1"/>
    <x v="0"/>
    <s v="May"/>
    <x v="1"/>
    <x v="0"/>
    <x v="0"/>
    <x v="0"/>
    <x v="0"/>
    <x v="0"/>
    <n v="322"/>
    <n v="526.24"/>
  </r>
  <r>
    <x v="4"/>
    <x v="0"/>
    <s v="May"/>
    <x v="1"/>
    <x v="0"/>
    <x v="0"/>
    <x v="0"/>
    <x v="0"/>
    <x v="0"/>
    <n v="370"/>
    <n v="526.24"/>
  </r>
  <r>
    <x v="2"/>
    <x v="0"/>
    <s v="May"/>
    <x v="1"/>
    <x v="0"/>
    <x v="0"/>
    <x v="0"/>
    <x v="0"/>
    <x v="0"/>
    <n v="298"/>
    <n v="526.24"/>
  </r>
  <r>
    <x v="2"/>
    <x v="0"/>
    <s v="May"/>
    <x v="1"/>
    <x v="0"/>
    <x v="0"/>
    <x v="0"/>
    <x v="0"/>
    <x v="0"/>
    <n v="990"/>
    <n v="1415.7"/>
  </r>
  <r>
    <x v="0"/>
    <x v="0"/>
    <s v="May"/>
    <x v="1"/>
    <x v="0"/>
    <x v="0"/>
    <x v="0"/>
    <x v="0"/>
    <x v="0"/>
    <n v="1023"/>
    <n v="1462.8899999999999"/>
  </r>
  <r>
    <x v="1"/>
    <x v="0"/>
    <s v="May"/>
    <x v="1"/>
    <x v="0"/>
    <x v="0"/>
    <x v="0"/>
    <x v="0"/>
    <x v="0"/>
    <n v="369"/>
    <n v="527.66999999999996"/>
  </r>
  <r>
    <x v="2"/>
    <x v="0"/>
    <s v="May"/>
    <x v="1"/>
    <x v="0"/>
    <x v="0"/>
    <x v="0"/>
    <x v="0"/>
    <x v="0"/>
    <n v="297"/>
    <n v="424.71"/>
  </r>
  <r>
    <x v="2"/>
    <x v="0"/>
    <s v="May"/>
    <x v="1"/>
    <x v="0"/>
    <x v="0"/>
    <x v="0"/>
    <x v="0"/>
    <x v="0"/>
    <n v="771"/>
    <n v="1102.53"/>
  </r>
  <r>
    <x v="0"/>
    <x v="0"/>
    <s v="May"/>
    <x v="1"/>
    <x v="0"/>
    <x v="0"/>
    <x v="0"/>
    <x v="0"/>
    <x v="0"/>
    <n v="804"/>
    <n v="1149.72"/>
  </r>
  <r>
    <x v="1"/>
    <x v="0"/>
    <s v="May"/>
    <x v="1"/>
    <x v="0"/>
    <x v="0"/>
    <x v="0"/>
    <x v="0"/>
    <x v="0"/>
    <n v="858"/>
    <n v="1226.94"/>
  </r>
  <r>
    <x v="1"/>
    <x v="0"/>
    <s v="May"/>
    <x v="1"/>
    <x v="0"/>
    <x v="0"/>
    <x v="0"/>
    <x v="0"/>
    <x v="0"/>
    <n v="323"/>
    <n v="461.89"/>
  </r>
  <r>
    <x v="0"/>
    <x v="0"/>
    <s v="May"/>
    <x v="1"/>
    <x v="0"/>
    <x v="0"/>
    <x v="0"/>
    <x v="0"/>
    <x v="0"/>
    <n v="371"/>
    <n v="530.53"/>
  </r>
  <r>
    <x v="0"/>
    <x v="0"/>
    <s v="May"/>
    <x v="1"/>
    <x v="0"/>
    <x v="0"/>
    <x v="0"/>
    <x v="0"/>
    <x v="0"/>
    <n v="299"/>
    <n v="427.57"/>
  </r>
  <r>
    <x v="0"/>
    <x v="0"/>
    <s v="Nov"/>
    <x v="1"/>
    <x v="0"/>
    <x v="0"/>
    <x v="0"/>
    <x v="0"/>
    <x v="0"/>
    <n v="290"/>
    <n v="414.7"/>
  </r>
  <r>
    <x v="1"/>
    <x v="0"/>
    <s v="Nov"/>
    <x v="1"/>
    <x v="0"/>
    <x v="0"/>
    <x v="0"/>
    <x v="0"/>
    <x v="0"/>
    <n v="338"/>
    <n v="483.34000000000003"/>
  </r>
  <r>
    <x v="1"/>
    <x v="0"/>
    <s v="Nov"/>
    <x v="1"/>
    <x v="0"/>
    <x v="0"/>
    <x v="0"/>
    <x v="0"/>
    <x v="0"/>
    <n v="266"/>
    <n v="380.38"/>
  </r>
  <r>
    <x v="0"/>
    <x v="0"/>
    <s v="Nov"/>
    <x v="1"/>
    <x v="0"/>
    <x v="0"/>
    <x v="0"/>
    <x v="0"/>
    <x v="0"/>
    <n v="292"/>
    <n v="526.24"/>
  </r>
  <r>
    <x v="0"/>
    <x v="0"/>
    <s v="Nov"/>
    <x v="1"/>
    <x v="0"/>
    <x v="0"/>
    <x v="0"/>
    <x v="0"/>
    <x v="0"/>
    <n v="340"/>
    <n v="526.24"/>
  </r>
  <r>
    <x v="1"/>
    <x v="0"/>
    <s v="Nov"/>
    <x v="1"/>
    <x v="0"/>
    <x v="0"/>
    <x v="0"/>
    <x v="0"/>
    <x v="0"/>
    <n v="995"/>
    <n v="1422.85"/>
  </r>
  <r>
    <x v="2"/>
    <x v="0"/>
    <s v="Nov"/>
    <x v="1"/>
    <x v="0"/>
    <x v="0"/>
    <x v="0"/>
    <x v="0"/>
    <x v="0"/>
    <n v="1029"/>
    <n v="1471.47"/>
  </r>
  <r>
    <x v="1"/>
    <x v="0"/>
    <s v="Nov"/>
    <x v="1"/>
    <x v="0"/>
    <x v="0"/>
    <x v="0"/>
    <x v="0"/>
    <x v="0"/>
    <n v="264"/>
    <n v="377.52"/>
  </r>
  <r>
    <x v="1"/>
    <x v="0"/>
    <s v="Nov"/>
    <x v="1"/>
    <x v="0"/>
    <x v="0"/>
    <x v="0"/>
    <x v="0"/>
    <x v="0"/>
    <n v="291"/>
    <n v="416.13"/>
  </r>
  <r>
    <x v="1"/>
    <x v="0"/>
    <s v="Nov"/>
    <x v="1"/>
    <x v="0"/>
    <x v="0"/>
    <x v="0"/>
    <x v="0"/>
    <x v="0"/>
    <n v="339"/>
    <n v="484.77"/>
  </r>
  <r>
    <x v="1"/>
    <x v="0"/>
    <s v="Nov"/>
    <x v="1"/>
    <x v="0"/>
    <x v="0"/>
    <x v="0"/>
    <x v="0"/>
    <x v="0"/>
    <n v="267"/>
    <n v="381.81"/>
  </r>
  <r>
    <x v="2"/>
    <x v="0"/>
    <s v="Nov"/>
    <x v="1"/>
    <x v="0"/>
    <x v="0"/>
    <x v="0"/>
    <x v="0"/>
    <x v="0"/>
    <n v="810"/>
    <n v="1158.3"/>
  </r>
  <r>
    <x v="0"/>
    <x v="0"/>
    <s v="Nov"/>
    <x v="1"/>
    <x v="0"/>
    <x v="0"/>
    <x v="0"/>
    <x v="0"/>
    <x v="0"/>
    <n v="863"/>
    <n v="1234.0899999999999"/>
  </r>
  <r>
    <x v="1"/>
    <x v="0"/>
    <s v="Nov"/>
    <x v="1"/>
    <x v="0"/>
    <x v="0"/>
    <x v="0"/>
    <x v="1"/>
    <x v="0"/>
    <n v="293"/>
    <n v="418.99"/>
  </r>
  <r>
    <x v="3"/>
    <x v="0"/>
    <s v="Nov"/>
    <x v="1"/>
    <x v="0"/>
    <x v="0"/>
    <x v="0"/>
    <x v="1"/>
    <x v="0"/>
    <n v="341"/>
    <n v="487.63"/>
  </r>
  <r>
    <x v="0"/>
    <x v="0"/>
    <s v="Nov"/>
    <x v="1"/>
    <x v="0"/>
    <x v="0"/>
    <x v="0"/>
    <x v="1"/>
    <x v="0"/>
    <n v="263"/>
    <n v="376.09000000000003"/>
  </r>
  <r>
    <x v="1"/>
    <x v="0"/>
    <s v="Oct"/>
    <x v="1"/>
    <x v="0"/>
    <x v="0"/>
    <x v="0"/>
    <x v="1"/>
    <x v="0"/>
    <n v="296"/>
    <n v="423.28"/>
  </r>
  <r>
    <x v="3"/>
    <x v="0"/>
    <s v="Oct"/>
    <x v="1"/>
    <x v="0"/>
    <x v="0"/>
    <x v="0"/>
    <x v="1"/>
    <x v="0"/>
    <n v="344"/>
    <n v="491.91999999999996"/>
  </r>
  <r>
    <x v="1"/>
    <x v="0"/>
    <s v="Oct"/>
    <x v="1"/>
    <x v="0"/>
    <x v="0"/>
    <x v="0"/>
    <x v="1"/>
    <x v="0"/>
    <n v="272"/>
    <n v="388.96"/>
  </r>
  <r>
    <x v="0"/>
    <x v="0"/>
    <s v="Oct"/>
    <x v="1"/>
    <x v="0"/>
    <x v="0"/>
    <x v="0"/>
    <x v="1"/>
    <x v="0"/>
    <n v="298"/>
    <n v="526.24"/>
  </r>
  <r>
    <x v="3"/>
    <x v="0"/>
    <s v="Oct"/>
    <x v="1"/>
    <x v="0"/>
    <x v="0"/>
    <x v="0"/>
    <x v="1"/>
    <x v="0"/>
    <n v="346"/>
    <n v="526.24"/>
  </r>
  <r>
    <x v="4"/>
    <x v="0"/>
    <s v="Oct"/>
    <x v="1"/>
    <x v="0"/>
    <x v="0"/>
    <x v="0"/>
    <x v="1"/>
    <x v="0"/>
    <n v="268"/>
    <n v="526.24"/>
  </r>
  <r>
    <x v="1"/>
    <x v="0"/>
    <s v="Oct"/>
    <x v="1"/>
    <x v="0"/>
    <x v="0"/>
    <x v="0"/>
    <x v="1"/>
    <x v="0"/>
    <n v="1028"/>
    <n v="1470.04"/>
  </r>
  <r>
    <x v="2"/>
    <x v="0"/>
    <s v="Oct"/>
    <x v="1"/>
    <x v="0"/>
    <x v="0"/>
    <x v="0"/>
    <x v="1"/>
    <x v="0"/>
    <n v="270"/>
    <n v="386.1"/>
  </r>
  <r>
    <x v="2"/>
    <x v="0"/>
    <s v="Oct"/>
    <x v="1"/>
    <x v="0"/>
    <x v="0"/>
    <x v="0"/>
    <x v="1"/>
    <x v="0"/>
    <n v="297"/>
    <n v="424.71"/>
  </r>
  <r>
    <x v="1"/>
    <x v="0"/>
    <s v="Oct"/>
    <x v="1"/>
    <x v="0"/>
    <x v="0"/>
    <x v="0"/>
    <x v="1"/>
    <x v="0"/>
    <n v="345"/>
    <n v="493.35"/>
  </r>
  <r>
    <x v="4"/>
    <x v="0"/>
    <s v="Oct"/>
    <x v="1"/>
    <x v="0"/>
    <x v="0"/>
    <x v="0"/>
    <x v="1"/>
    <x v="0"/>
    <n v="776"/>
    <n v="1109.68"/>
  </r>
  <r>
    <x v="1"/>
    <x v="0"/>
    <s v="Oct"/>
    <x v="1"/>
    <x v="0"/>
    <x v="0"/>
    <x v="0"/>
    <x v="1"/>
    <x v="0"/>
    <n v="809"/>
    <n v="1156.8699999999999"/>
  </r>
  <r>
    <x v="0"/>
    <x v="0"/>
    <s v="Oct"/>
    <x v="1"/>
    <x v="0"/>
    <x v="0"/>
    <x v="0"/>
    <x v="1"/>
    <x v="0"/>
    <n v="862"/>
    <n v="1232.6599999999999"/>
  </r>
  <r>
    <x v="1"/>
    <x v="0"/>
    <s v="Oct"/>
    <x v="1"/>
    <x v="0"/>
    <x v="0"/>
    <x v="0"/>
    <x v="1"/>
    <x v="0"/>
    <n v="299"/>
    <n v="427.57"/>
  </r>
  <r>
    <x v="1"/>
    <x v="0"/>
    <s v="Oct"/>
    <x v="1"/>
    <x v="0"/>
    <x v="0"/>
    <x v="0"/>
    <x v="1"/>
    <x v="0"/>
    <n v="269"/>
    <n v="384.67"/>
  </r>
  <r>
    <x v="1"/>
    <x v="0"/>
    <s v="Sep"/>
    <x v="1"/>
    <x v="0"/>
    <x v="0"/>
    <x v="0"/>
    <x v="1"/>
    <x v="0"/>
    <n v="302"/>
    <n v="431.86"/>
  </r>
  <r>
    <x v="0"/>
    <x v="0"/>
    <s v="Sep"/>
    <x v="1"/>
    <x v="0"/>
    <x v="0"/>
    <x v="0"/>
    <x v="1"/>
    <x v="0"/>
    <n v="350"/>
    <n v="500.5"/>
  </r>
  <r>
    <x v="0"/>
    <x v="0"/>
    <s v="Sep"/>
    <x v="1"/>
    <x v="0"/>
    <x v="0"/>
    <x v="0"/>
    <x v="1"/>
    <x v="0"/>
    <n v="278"/>
    <n v="397.53999999999996"/>
  </r>
  <r>
    <x v="1"/>
    <x v="0"/>
    <s v="Sep"/>
    <x v="1"/>
    <x v="0"/>
    <x v="0"/>
    <x v="0"/>
    <x v="1"/>
    <x v="0"/>
    <n v="304"/>
    <n v="526.24"/>
  </r>
  <r>
    <x v="0"/>
    <x v="0"/>
    <s v="Sep"/>
    <x v="1"/>
    <x v="0"/>
    <x v="0"/>
    <x v="0"/>
    <x v="1"/>
    <x v="0"/>
    <n v="274"/>
    <n v="526.24"/>
  </r>
  <r>
    <x v="3"/>
    <x v="0"/>
    <s v="Sep"/>
    <x v="1"/>
    <x v="0"/>
    <x v="0"/>
    <x v="0"/>
    <x v="1"/>
    <x v="0"/>
    <n v="994"/>
    <n v="1421.42"/>
  </r>
  <r>
    <x v="1"/>
    <x v="0"/>
    <s v="Sep"/>
    <x v="1"/>
    <x v="0"/>
    <x v="0"/>
    <x v="0"/>
    <x v="1"/>
    <x v="0"/>
    <n v="1027"/>
    <n v="1468.6100000000001"/>
  </r>
  <r>
    <x v="0"/>
    <x v="0"/>
    <s v="Sep"/>
    <x v="1"/>
    <x v="0"/>
    <x v="0"/>
    <x v="0"/>
    <x v="1"/>
    <x v="0"/>
    <n v="276"/>
    <n v="394.68"/>
  </r>
  <r>
    <x v="0"/>
    <x v="0"/>
    <s v="Sep"/>
    <x v="1"/>
    <x v="0"/>
    <x v="0"/>
    <x v="0"/>
    <x v="1"/>
    <x v="0"/>
    <n v="303"/>
    <n v="433.28999999999996"/>
  </r>
  <r>
    <x v="0"/>
    <x v="0"/>
    <s v="Sep"/>
    <x v="1"/>
    <x v="0"/>
    <x v="0"/>
    <x v="0"/>
    <x v="1"/>
    <x v="0"/>
    <n v="351"/>
    <n v="501.93"/>
  </r>
  <r>
    <x v="3"/>
    <x v="0"/>
    <s v="Sep"/>
    <x v="1"/>
    <x v="0"/>
    <x v="0"/>
    <x v="0"/>
    <x v="1"/>
    <x v="0"/>
    <n v="273"/>
    <n v="390.39"/>
  </r>
  <r>
    <x v="0"/>
    <x v="0"/>
    <s v="Sep"/>
    <x v="1"/>
    <x v="0"/>
    <x v="0"/>
    <x v="0"/>
    <x v="1"/>
    <x v="0"/>
    <n v="775"/>
    <n v="1108.25"/>
  </r>
  <r>
    <x v="0"/>
    <x v="0"/>
    <s v="Sep"/>
    <x v="1"/>
    <x v="0"/>
    <x v="0"/>
    <x v="0"/>
    <x v="1"/>
    <x v="0"/>
    <n v="808"/>
    <n v="1155.44"/>
  </r>
  <r>
    <x v="1"/>
    <x v="0"/>
    <s v="Sep"/>
    <x v="1"/>
    <x v="0"/>
    <x v="0"/>
    <x v="0"/>
    <x v="1"/>
    <x v="0"/>
    <n v="861"/>
    <n v="1231.23"/>
  </r>
  <r>
    <x v="0"/>
    <x v="0"/>
    <s v="Sep"/>
    <x v="1"/>
    <x v="0"/>
    <x v="0"/>
    <x v="0"/>
    <x v="1"/>
    <x v="0"/>
    <n v="305"/>
    <n v="436.15"/>
  </r>
  <r>
    <x v="0"/>
    <x v="0"/>
    <s v="Sep"/>
    <x v="1"/>
    <x v="0"/>
    <x v="0"/>
    <x v="0"/>
    <x v="1"/>
    <x v="0"/>
    <n v="347"/>
    <n v="496.21000000000004"/>
  </r>
  <r>
    <x v="1"/>
    <x v="0"/>
    <s v="Sep"/>
    <x v="1"/>
    <x v="0"/>
    <x v="0"/>
    <x v="0"/>
    <x v="1"/>
    <x v="0"/>
    <n v="1111"/>
    <n v="1588.73"/>
  </r>
  <r>
    <x v="1"/>
    <x v="0"/>
    <s v="Apr"/>
    <x v="0"/>
    <x v="1"/>
    <x v="1"/>
    <x v="1"/>
    <x v="1"/>
    <x v="0"/>
    <n v="352"/>
    <n v="503.36"/>
  </r>
  <r>
    <x v="1"/>
    <x v="0"/>
    <s v="Apr"/>
    <x v="0"/>
    <x v="1"/>
    <x v="1"/>
    <x v="1"/>
    <x v="1"/>
    <x v="0"/>
    <n v="346"/>
    <n v="494.78"/>
  </r>
  <r>
    <x v="1"/>
    <x v="0"/>
    <s v="Apr"/>
    <x v="0"/>
    <x v="1"/>
    <x v="1"/>
    <x v="1"/>
    <x v="1"/>
    <x v="0"/>
    <n v="340"/>
    <n v="486.2"/>
  </r>
  <r>
    <x v="2"/>
    <x v="0"/>
    <s v="Apr"/>
    <x v="0"/>
    <x v="1"/>
    <x v="1"/>
    <x v="1"/>
    <x v="1"/>
    <x v="0"/>
    <n v="349"/>
    <n v="499.07"/>
  </r>
  <r>
    <x v="0"/>
    <x v="0"/>
    <s v="Apr"/>
    <x v="0"/>
    <x v="1"/>
    <x v="1"/>
    <x v="1"/>
    <x v="1"/>
    <x v="0"/>
    <n v="343"/>
    <n v="490.49"/>
  </r>
  <r>
    <x v="3"/>
    <x v="0"/>
    <s v="Aug"/>
    <x v="0"/>
    <x v="1"/>
    <x v="1"/>
    <x v="1"/>
    <x v="1"/>
    <x v="2"/>
    <n v="286"/>
    <n v="408.98"/>
  </r>
  <r>
    <x v="1"/>
    <x v="0"/>
    <s v="Aug"/>
    <x v="0"/>
    <x v="1"/>
    <x v="1"/>
    <x v="1"/>
    <x v="1"/>
    <x v="2"/>
    <n v="280"/>
    <n v="400.4"/>
  </r>
  <r>
    <x v="0"/>
    <x v="0"/>
    <s v="Aug"/>
    <x v="0"/>
    <x v="1"/>
    <x v="1"/>
    <x v="1"/>
    <x v="1"/>
    <x v="2"/>
    <n v="289"/>
    <n v="413.27"/>
  </r>
  <r>
    <x v="2"/>
    <x v="0"/>
    <s v="Aug"/>
    <x v="0"/>
    <x v="1"/>
    <x v="1"/>
    <x v="1"/>
    <x v="1"/>
    <x v="2"/>
    <n v="283"/>
    <n v="404.69"/>
  </r>
  <r>
    <x v="0"/>
    <x v="0"/>
    <s v="Aug"/>
    <x v="0"/>
    <x v="1"/>
    <x v="1"/>
    <x v="1"/>
    <x v="1"/>
    <x v="2"/>
    <n v="277"/>
    <n v="396.11"/>
  </r>
  <r>
    <x v="1"/>
    <x v="0"/>
    <s v="Dec"/>
    <x v="0"/>
    <x v="1"/>
    <x v="1"/>
    <x v="1"/>
    <x v="1"/>
    <x v="0"/>
    <n v="226"/>
    <n v="323.18"/>
  </r>
  <r>
    <x v="0"/>
    <x v="0"/>
    <s v="Dec"/>
    <x v="0"/>
    <x v="1"/>
    <x v="1"/>
    <x v="1"/>
    <x v="0"/>
    <x v="0"/>
    <n v="220"/>
    <n v="314.60000000000002"/>
  </r>
  <r>
    <x v="2"/>
    <x v="0"/>
    <s v="Dec"/>
    <x v="0"/>
    <x v="1"/>
    <x v="1"/>
    <x v="1"/>
    <x v="0"/>
    <x v="0"/>
    <n v="214"/>
    <n v="306.02"/>
  </r>
  <r>
    <x v="0"/>
    <x v="0"/>
    <s v="Dec"/>
    <x v="0"/>
    <x v="1"/>
    <x v="1"/>
    <x v="1"/>
    <x v="0"/>
    <x v="0"/>
    <n v="223"/>
    <n v="318.89"/>
  </r>
  <r>
    <x v="2"/>
    <x v="0"/>
    <s v="Dec"/>
    <x v="0"/>
    <x v="1"/>
    <x v="1"/>
    <x v="1"/>
    <x v="0"/>
    <x v="0"/>
    <n v="217"/>
    <n v="310.31"/>
  </r>
  <r>
    <x v="0"/>
    <x v="0"/>
    <s v="Dec"/>
    <x v="0"/>
    <x v="1"/>
    <x v="1"/>
    <x v="1"/>
    <x v="0"/>
    <x v="0"/>
    <n v="211"/>
    <n v="301.73"/>
  </r>
  <r>
    <x v="0"/>
    <x v="0"/>
    <s v="Jul"/>
    <x v="0"/>
    <x v="1"/>
    <x v="1"/>
    <x v="1"/>
    <x v="0"/>
    <x v="2"/>
    <n v="304"/>
    <n v="434.72"/>
  </r>
  <r>
    <x v="1"/>
    <x v="0"/>
    <s v="Jul"/>
    <x v="0"/>
    <x v="1"/>
    <x v="1"/>
    <x v="1"/>
    <x v="0"/>
    <x v="2"/>
    <n v="298"/>
    <n v="426.14"/>
  </r>
  <r>
    <x v="1"/>
    <x v="0"/>
    <s v="Jul"/>
    <x v="0"/>
    <x v="1"/>
    <x v="1"/>
    <x v="1"/>
    <x v="0"/>
    <x v="2"/>
    <n v="292"/>
    <n v="417.56"/>
  </r>
  <r>
    <x v="2"/>
    <x v="0"/>
    <s v="Jul"/>
    <x v="0"/>
    <x v="1"/>
    <x v="1"/>
    <x v="1"/>
    <x v="0"/>
    <x v="2"/>
    <n v="301"/>
    <n v="430.43"/>
  </r>
  <r>
    <x v="1"/>
    <x v="0"/>
    <s v="Jul"/>
    <x v="0"/>
    <x v="1"/>
    <x v="1"/>
    <x v="1"/>
    <x v="0"/>
    <x v="2"/>
    <n v="295"/>
    <n v="421.85"/>
  </r>
  <r>
    <x v="1"/>
    <x v="0"/>
    <s v="Jun"/>
    <x v="0"/>
    <x v="1"/>
    <x v="1"/>
    <x v="1"/>
    <x v="0"/>
    <x v="0"/>
    <n v="322"/>
    <n v="460.46000000000004"/>
  </r>
  <r>
    <x v="0"/>
    <x v="0"/>
    <s v="Jun"/>
    <x v="0"/>
    <x v="1"/>
    <x v="1"/>
    <x v="1"/>
    <x v="0"/>
    <x v="2"/>
    <n v="316"/>
    <n v="451.88"/>
  </r>
  <r>
    <x v="2"/>
    <x v="0"/>
    <s v="Jun"/>
    <x v="0"/>
    <x v="1"/>
    <x v="1"/>
    <x v="1"/>
    <x v="0"/>
    <x v="2"/>
    <n v="310"/>
    <n v="443.3"/>
  </r>
  <r>
    <x v="0"/>
    <x v="0"/>
    <s v="Jun"/>
    <x v="0"/>
    <x v="1"/>
    <x v="1"/>
    <x v="1"/>
    <x v="0"/>
    <x v="2"/>
    <n v="319"/>
    <n v="456.16999999999996"/>
  </r>
  <r>
    <x v="1"/>
    <x v="0"/>
    <s v="Jun"/>
    <x v="0"/>
    <x v="1"/>
    <x v="1"/>
    <x v="1"/>
    <x v="0"/>
    <x v="2"/>
    <n v="313"/>
    <n v="447.59000000000003"/>
  </r>
  <r>
    <x v="1"/>
    <x v="0"/>
    <s v="Jun"/>
    <x v="0"/>
    <x v="1"/>
    <x v="1"/>
    <x v="1"/>
    <x v="0"/>
    <x v="2"/>
    <n v="307"/>
    <n v="439.01"/>
  </r>
  <r>
    <x v="0"/>
    <x v="0"/>
    <s v="May"/>
    <x v="0"/>
    <x v="1"/>
    <x v="1"/>
    <x v="1"/>
    <x v="0"/>
    <x v="0"/>
    <n v="334"/>
    <n v="477.62"/>
  </r>
  <r>
    <x v="1"/>
    <x v="0"/>
    <s v="May"/>
    <x v="0"/>
    <x v="1"/>
    <x v="1"/>
    <x v="1"/>
    <x v="0"/>
    <x v="0"/>
    <n v="328"/>
    <n v="469.03999999999996"/>
  </r>
  <r>
    <x v="2"/>
    <x v="0"/>
    <s v="May"/>
    <x v="0"/>
    <x v="1"/>
    <x v="1"/>
    <x v="1"/>
    <x v="0"/>
    <x v="0"/>
    <n v="337"/>
    <n v="481.90999999999997"/>
  </r>
  <r>
    <x v="1"/>
    <x v="0"/>
    <s v="May"/>
    <x v="0"/>
    <x v="1"/>
    <x v="1"/>
    <x v="1"/>
    <x v="0"/>
    <x v="0"/>
    <n v="331"/>
    <n v="473.33"/>
  </r>
  <r>
    <x v="3"/>
    <x v="0"/>
    <s v="May"/>
    <x v="0"/>
    <x v="1"/>
    <x v="1"/>
    <x v="1"/>
    <x v="0"/>
    <x v="0"/>
    <n v="325"/>
    <n v="464.75"/>
  </r>
  <r>
    <x v="0"/>
    <x v="0"/>
    <s v="Nov"/>
    <x v="0"/>
    <x v="1"/>
    <x v="1"/>
    <x v="1"/>
    <x v="0"/>
    <x v="0"/>
    <n v="238"/>
    <n v="340.34000000000003"/>
  </r>
  <r>
    <x v="0"/>
    <x v="0"/>
    <s v="Nov"/>
    <x v="0"/>
    <x v="1"/>
    <x v="1"/>
    <x v="1"/>
    <x v="0"/>
    <x v="0"/>
    <n v="232"/>
    <n v="331.76"/>
  </r>
  <r>
    <x v="4"/>
    <x v="0"/>
    <s v="Nov"/>
    <x v="0"/>
    <x v="1"/>
    <x v="1"/>
    <x v="1"/>
    <x v="0"/>
    <x v="0"/>
    <n v="241"/>
    <n v="344.63"/>
  </r>
  <r>
    <x v="0"/>
    <x v="0"/>
    <s v="Nov"/>
    <x v="0"/>
    <x v="1"/>
    <x v="1"/>
    <x v="1"/>
    <x v="0"/>
    <x v="0"/>
    <n v="235"/>
    <n v="336.05"/>
  </r>
  <r>
    <x v="1"/>
    <x v="0"/>
    <s v="Nov"/>
    <x v="0"/>
    <x v="1"/>
    <x v="1"/>
    <x v="1"/>
    <x v="0"/>
    <x v="0"/>
    <n v="229"/>
    <n v="327.47000000000003"/>
  </r>
  <r>
    <x v="1"/>
    <x v="0"/>
    <s v="Oct"/>
    <x v="0"/>
    <x v="1"/>
    <x v="1"/>
    <x v="1"/>
    <x v="0"/>
    <x v="2"/>
    <n v="256"/>
    <n v="366.08"/>
  </r>
  <r>
    <x v="2"/>
    <x v="0"/>
    <s v="Oct"/>
    <x v="0"/>
    <x v="1"/>
    <x v="1"/>
    <x v="1"/>
    <x v="0"/>
    <x v="2"/>
    <n v="250"/>
    <n v="357.5"/>
  </r>
  <r>
    <x v="0"/>
    <x v="0"/>
    <s v="Oct"/>
    <x v="0"/>
    <x v="1"/>
    <x v="1"/>
    <x v="1"/>
    <x v="0"/>
    <x v="0"/>
    <n v="244"/>
    <n v="348.92"/>
  </r>
  <r>
    <x v="1"/>
    <x v="0"/>
    <s v="Oct"/>
    <x v="0"/>
    <x v="1"/>
    <x v="1"/>
    <x v="1"/>
    <x v="0"/>
    <x v="2"/>
    <n v="253"/>
    <n v="361.78999999999996"/>
  </r>
  <r>
    <x v="0"/>
    <x v="0"/>
    <s v="Oct"/>
    <x v="0"/>
    <x v="1"/>
    <x v="1"/>
    <x v="1"/>
    <x v="0"/>
    <x v="2"/>
    <n v="247"/>
    <n v="353.21"/>
  </r>
  <r>
    <x v="1"/>
    <x v="0"/>
    <s v="Sep"/>
    <x v="0"/>
    <x v="1"/>
    <x v="1"/>
    <x v="1"/>
    <x v="0"/>
    <x v="2"/>
    <n v="274"/>
    <n v="391.82"/>
  </r>
  <r>
    <x v="0"/>
    <x v="0"/>
    <s v="Sep"/>
    <x v="0"/>
    <x v="1"/>
    <x v="1"/>
    <x v="1"/>
    <x v="0"/>
    <x v="2"/>
    <n v="268"/>
    <n v="383.24"/>
  </r>
  <r>
    <x v="2"/>
    <x v="0"/>
    <s v="Sep"/>
    <x v="0"/>
    <x v="1"/>
    <x v="1"/>
    <x v="1"/>
    <x v="0"/>
    <x v="2"/>
    <n v="262"/>
    <n v="374.65999999999997"/>
  </r>
  <r>
    <x v="1"/>
    <x v="0"/>
    <s v="Sep"/>
    <x v="0"/>
    <x v="1"/>
    <x v="1"/>
    <x v="1"/>
    <x v="0"/>
    <x v="2"/>
    <n v="271"/>
    <n v="387.53"/>
  </r>
  <r>
    <x v="2"/>
    <x v="0"/>
    <s v="Sep"/>
    <x v="0"/>
    <x v="1"/>
    <x v="1"/>
    <x v="1"/>
    <x v="0"/>
    <x v="2"/>
    <n v="265"/>
    <n v="378.95"/>
  </r>
  <r>
    <x v="0"/>
    <x v="0"/>
    <s v="Sep"/>
    <x v="0"/>
    <x v="1"/>
    <x v="1"/>
    <x v="1"/>
    <x v="0"/>
    <x v="2"/>
    <n v="259"/>
    <n v="370.37"/>
  </r>
  <r>
    <x v="2"/>
    <x v="0"/>
    <s v="Apr"/>
    <x v="1"/>
    <x v="1"/>
    <x v="1"/>
    <x v="1"/>
    <x v="0"/>
    <x v="2"/>
    <n v="158"/>
    <n v="225.94"/>
  </r>
  <r>
    <x v="0"/>
    <x v="0"/>
    <s v="Apr"/>
    <x v="1"/>
    <x v="1"/>
    <x v="1"/>
    <x v="1"/>
    <x v="0"/>
    <x v="2"/>
    <n v="206"/>
    <n v="294.58"/>
  </r>
  <r>
    <x v="1"/>
    <x v="0"/>
    <s v="Apr"/>
    <x v="1"/>
    <x v="1"/>
    <x v="1"/>
    <x v="1"/>
    <x v="0"/>
    <x v="2"/>
    <n v="134"/>
    <n v="191.62"/>
  </r>
  <r>
    <x v="2"/>
    <x v="0"/>
    <s v="Apr"/>
    <x v="1"/>
    <x v="1"/>
    <x v="1"/>
    <x v="1"/>
    <x v="0"/>
    <x v="2"/>
    <n v="160"/>
    <n v="228.8"/>
  </r>
  <r>
    <x v="2"/>
    <x v="0"/>
    <s v="Apr"/>
    <x v="1"/>
    <x v="1"/>
    <x v="1"/>
    <x v="1"/>
    <x v="0"/>
    <x v="2"/>
    <n v="208"/>
    <n v="297.44"/>
  </r>
  <r>
    <x v="2"/>
    <x v="0"/>
    <s v="Apr"/>
    <x v="1"/>
    <x v="1"/>
    <x v="1"/>
    <x v="1"/>
    <x v="0"/>
    <x v="2"/>
    <n v="136"/>
    <n v="194.48"/>
  </r>
  <r>
    <x v="0"/>
    <x v="0"/>
    <s v="Apr"/>
    <x v="1"/>
    <x v="1"/>
    <x v="1"/>
    <x v="1"/>
    <x v="0"/>
    <x v="2"/>
    <n v="812"/>
    <n v="1161.1599999999999"/>
  </r>
  <r>
    <x v="1"/>
    <x v="0"/>
    <s v="Apr"/>
    <x v="1"/>
    <x v="1"/>
    <x v="1"/>
    <x v="1"/>
    <x v="0"/>
    <x v="2"/>
    <n v="899"/>
    <n v="1285.57"/>
  </r>
  <r>
    <x v="1"/>
    <x v="0"/>
    <s v="Apr"/>
    <x v="1"/>
    <x v="1"/>
    <x v="1"/>
    <x v="1"/>
    <x v="0"/>
    <x v="2"/>
    <n v="852"/>
    <n v="526.24"/>
  </r>
  <r>
    <x v="1"/>
    <x v="0"/>
    <s v="Apr"/>
    <x v="1"/>
    <x v="1"/>
    <x v="1"/>
    <x v="1"/>
    <x v="0"/>
    <x v="2"/>
    <n v="885"/>
    <n v="526.24"/>
  </r>
  <r>
    <x v="0"/>
    <x v="0"/>
    <s v="Apr"/>
    <x v="1"/>
    <x v="1"/>
    <x v="1"/>
    <x v="1"/>
    <x v="0"/>
    <x v="2"/>
    <n v="135"/>
    <n v="193.05"/>
  </r>
  <r>
    <x v="2"/>
    <x v="0"/>
    <s v="Apr"/>
    <x v="1"/>
    <x v="1"/>
    <x v="1"/>
    <x v="1"/>
    <x v="0"/>
    <x v="2"/>
    <n v="163"/>
    <n v="233.09"/>
  </r>
  <r>
    <x v="1"/>
    <x v="0"/>
    <s v="Apr"/>
    <x v="1"/>
    <x v="1"/>
    <x v="1"/>
    <x v="1"/>
    <x v="0"/>
    <x v="2"/>
    <n v="205"/>
    <n v="293.14999999999998"/>
  </r>
  <r>
    <x v="2"/>
    <x v="0"/>
    <s v="Apr"/>
    <x v="1"/>
    <x v="1"/>
    <x v="1"/>
    <x v="1"/>
    <x v="0"/>
    <x v="2"/>
    <n v="133"/>
    <n v="190.19"/>
  </r>
  <r>
    <x v="1"/>
    <x v="0"/>
    <s v="Apr"/>
    <x v="1"/>
    <x v="1"/>
    <x v="1"/>
    <x v="1"/>
    <x v="0"/>
    <x v="2"/>
    <n v="821"/>
    <n v="1174.03"/>
  </r>
  <r>
    <x v="1"/>
    <x v="0"/>
    <s v="Apr"/>
    <x v="1"/>
    <x v="1"/>
    <x v="1"/>
    <x v="1"/>
    <x v="0"/>
    <x v="2"/>
    <n v="854"/>
    <n v="1221.22"/>
  </r>
  <r>
    <x v="2"/>
    <x v="0"/>
    <s v="Apr"/>
    <x v="1"/>
    <x v="1"/>
    <x v="1"/>
    <x v="1"/>
    <x v="0"/>
    <x v="2"/>
    <n v="131"/>
    <n v="187.32999999999998"/>
  </r>
  <r>
    <x v="0"/>
    <x v="0"/>
    <s v="Aug"/>
    <x v="1"/>
    <x v="1"/>
    <x v="1"/>
    <x v="1"/>
    <x v="0"/>
    <x v="2"/>
    <n v="140"/>
    <n v="200.2"/>
  </r>
  <r>
    <x v="0"/>
    <x v="0"/>
    <s v="Aug"/>
    <x v="1"/>
    <x v="1"/>
    <x v="1"/>
    <x v="1"/>
    <x v="0"/>
    <x v="2"/>
    <n v="188"/>
    <n v="268.84000000000003"/>
  </r>
  <r>
    <x v="2"/>
    <x v="0"/>
    <s v="Aug"/>
    <x v="1"/>
    <x v="1"/>
    <x v="1"/>
    <x v="1"/>
    <x v="0"/>
    <x v="2"/>
    <n v="356"/>
    <n v="509.08"/>
  </r>
  <r>
    <x v="0"/>
    <x v="0"/>
    <s v="Aug"/>
    <x v="1"/>
    <x v="1"/>
    <x v="1"/>
    <x v="1"/>
    <x v="0"/>
    <x v="2"/>
    <n v="184"/>
    <n v="263.12"/>
  </r>
  <r>
    <x v="1"/>
    <x v="0"/>
    <s v="Aug"/>
    <x v="1"/>
    <x v="1"/>
    <x v="1"/>
    <x v="1"/>
    <x v="0"/>
    <x v="2"/>
    <n v="358"/>
    <n v="511.94"/>
  </r>
  <r>
    <x v="4"/>
    <x v="0"/>
    <s v="Aug"/>
    <x v="1"/>
    <x v="1"/>
    <x v="1"/>
    <x v="1"/>
    <x v="0"/>
    <x v="2"/>
    <n v="816"/>
    <n v="1166.8800000000001"/>
  </r>
  <r>
    <x v="2"/>
    <x v="0"/>
    <s v="Aug"/>
    <x v="1"/>
    <x v="1"/>
    <x v="1"/>
    <x v="1"/>
    <x v="0"/>
    <x v="2"/>
    <n v="849"/>
    <n v="1214.07"/>
  </r>
  <r>
    <x v="0"/>
    <x v="0"/>
    <s v="Aug"/>
    <x v="1"/>
    <x v="1"/>
    <x v="1"/>
    <x v="1"/>
    <x v="0"/>
    <x v="2"/>
    <n v="902"/>
    <n v="1289.8600000000001"/>
  </r>
  <r>
    <x v="0"/>
    <x v="0"/>
    <s v="Aug"/>
    <x v="1"/>
    <x v="1"/>
    <x v="1"/>
    <x v="1"/>
    <x v="0"/>
    <x v="2"/>
    <n v="855"/>
    <n v="526.24"/>
  </r>
  <r>
    <x v="4"/>
    <x v="0"/>
    <s v="Aug"/>
    <x v="1"/>
    <x v="1"/>
    <x v="1"/>
    <x v="1"/>
    <x v="0"/>
    <x v="2"/>
    <n v="357"/>
    <n v="510.51"/>
  </r>
  <r>
    <x v="1"/>
    <x v="0"/>
    <s v="Aug"/>
    <x v="1"/>
    <x v="1"/>
    <x v="1"/>
    <x v="1"/>
    <x v="0"/>
    <x v="2"/>
    <n v="139"/>
    <n v="198.76999999999998"/>
  </r>
  <r>
    <x v="3"/>
    <x v="0"/>
    <s v="Aug"/>
    <x v="1"/>
    <x v="1"/>
    <x v="1"/>
    <x v="1"/>
    <x v="0"/>
    <x v="2"/>
    <n v="187"/>
    <n v="267.40999999999997"/>
  </r>
  <r>
    <x v="2"/>
    <x v="0"/>
    <s v="Aug"/>
    <x v="1"/>
    <x v="1"/>
    <x v="1"/>
    <x v="1"/>
    <x v="0"/>
    <x v="2"/>
    <n v="825"/>
    <n v="1179.75"/>
  </r>
  <r>
    <x v="1"/>
    <x v="0"/>
    <s v="Aug"/>
    <x v="1"/>
    <x v="1"/>
    <x v="1"/>
    <x v="1"/>
    <x v="0"/>
    <x v="2"/>
    <n v="858"/>
    <n v="1226.94"/>
  </r>
  <r>
    <x v="0"/>
    <x v="0"/>
    <s v="Aug"/>
    <x v="1"/>
    <x v="1"/>
    <x v="1"/>
    <x v="1"/>
    <x v="0"/>
    <x v="2"/>
    <n v="359"/>
    <n v="513.37"/>
  </r>
  <r>
    <x v="4"/>
    <x v="0"/>
    <s v="Dec"/>
    <x v="1"/>
    <x v="1"/>
    <x v="1"/>
    <x v="1"/>
    <x v="0"/>
    <x v="2"/>
    <n v="362"/>
    <n v="517.66"/>
  </r>
  <r>
    <x v="2"/>
    <x v="0"/>
    <s v="Dec"/>
    <x v="1"/>
    <x v="1"/>
    <x v="1"/>
    <x v="1"/>
    <x v="0"/>
    <x v="2"/>
    <n v="164"/>
    <n v="234.51999999999998"/>
  </r>
  <r>
    <x v="1"/>
    <x v="0"/>
    <s v="Dec"/>
    <x v="1"/>
    <x v="1"/>
    <x v="1"/>
    <x v="1"/>
    <x v="0"/>
    <x v="2"/>
    <n v="338"/>
    <n v="483.34000000000003"/>
  </r>
  <r>
    <x v="3"/>
    <x v="0"/>
    <s v="Dec"/>
    <x v="1"/>
    <x v="1"/>
    <x v="1"/>
    <x v="1"/>
    <x v="0"/>
    <x v="2"/>
    <n v="364"/>
    <n v="520.52"/>
  </r>
  <r>
    <x v="0"/>
    <x v="0"/>
    <s v="Dec"/>
    <x v="1"/>
    <x v="1"/>
    <x v="1"/>
    <x v="1"/>
    <x v="0"/>
    <x v="2"/>
    <n v="166"/>
    <n v="237.38"/>
  </r>
  <r>
    <x v="0"/>
    <x v="0"/>
    <s v="Dec"/>
    <x v="1"/>
    <x v="1"/>
    <x v="1"/>
    <x v="1"/>
    <x v="0"/>
    <x v="2"/>
    <n v="819"/>
    <n v="1171.17"/>
  </r>
  <r>
    <x v="0"/>
    <x v="0"/>
    <s v="Dec"/>
    <x v="1"/>
    <x v="1"/>
    <x v="1"/>
    <x v="1"/>
    <x v="0"/>
    <x v="2"/>
    <n v="853"/>
    <n v="1219.79"/>
  </r>
  <r>
    <x v="3"/>
    <x v="0"/>
    <s v="Dec"/>
    <x v="1"/>
    <x v="1"/>
    <x v="1"/>
    <x v="1"/>
    <x v="0"/>
    <x v="2"/>
    <n v="906"/>
    <n v="1295.58"/>
  </r>
  <r>
    <x v="3"/>
    <x v="0"/>
    <s v="Dec"/>
    <x v="1"/>
    <x v="1"/>
    <x v="1"/>
    <x v="1"/>
    <x v="0"/>
    <x v="2"/>
    <n v="859"/>
    <n v="526.24"/>
  </r>
  <r>
    <x v="0"/>
    <x v="0"/>
    <s v="Dec"/>
    <x v="1"/>
    <x v="1"/>
    <x v="1"/>
    <x v="1"/>
    <x v="0"/>
    <x v="2"/>
    <n v="165"/>
    <n v="526.24"/>
  </r>
  <r>
    <x v="0"/>
    <x v="0"/>
    <s v="Dec"/>
    <x v="1"/>
    <x v="1"/>
    <x v="1"/>
    <x v="1"/>
    <x v="0"/>
    <x v="2"/>
    <n v="339"/>
    <n v="484.77"/>
  </r>
  <r>
    <x v="2"/>
    <x v="0"/>
    <s v="Dec"/>
    <x v="1"/>
    <x v="1"/>
    <x v="1"/>
    <x v="1"/>
    <x v="0"/>
    <x v="2"/>
    <n v="163"/>
    <n v="233.09"/>
  </r>
  <r>
    <x v="3"/>
    <x v="0"/>
    <s v="Dec"/>
    <x v="1"/>
    <x v="1"/>
    <x v="1"/>
    <x v="1"/>
    <x v="0"/>
    <x v="2"/>
    <n v="337"/>
    <n v="481.90999999999997"/>
  </r>
  <r>
    <x v="1"/>
    <x v="0"/>
    <s v="Dec"/>
    <x v="1"/>
    <x v="1"/>
    <x v="1"/>
    <x v="1"/>
    <x v="0"/>
    <x v="2"/>
    <n v="828"/>
    <n v="1184.04"/>
  </r>
  <r>
    <x v="1"/>
    <x v="0"/>
    <s v="Dec"/>
    <x v="1"/>
    <x v="1"/>
    <x v="1"/>
    <x v="1"/>
    <x v="0"/>
    <x v="2"/>
    <n v="861"/>
    <n v="1231.23"/>
  </r>
  <r>
    <x v="4"/>
    <x v="0"/>
    <s v="Dec"/>
    <x v="1"/>
    <x v="1"/>
    <x v="1"/>
    <x v="1"/>
    <x v="0"/>
    <x v="2"/>
    <n v="335"/>
    <n v="479.05"/>
  </r>
  <r>
    <x v="0"/>
    <x v="0"/>
    <s v="Feb"/>
    <x v="1"/>
    <x v="1"/>
    <x v="1"/>
    <x v="1"/>
    <x v="0"/>
    <x v="2"/>
    <n v="170"/>
    <n v="243.1"/>
  </r>
  <r>
    <x v="2"/>
    <x v="0"/>
    <s v="Feb"/>
    <x v="1"/>
    <x v="1"/>
    <x v="1"/>
    <x v="1"/>
    <x v="0"/>
    <x v="2"/>
    <n v="218"/>
    <n v="311.74"/>
  </r>
  <r>
    <x v="1"/>
    <x v="0"/>
    <s v="Feb"/>
    <x v="1"/>
    <x v="1"/>
    <x v="1"/>
    <x v="1"/>
    <x v="0"/>
    <x v="2"/>
    <n v="146"/>
    <n v="208.78"/>
  </r>
  <r>
    <x v="2"/>
    <x v="0"/>
    <s v="Feb"/>
    <x v="1"/>
    <x v="1"/>
    <x v="1"/>
    <x v="1"/>
    <x v="0"/>
    <x v="2"/>
    <n v="172"/>
    <n v="245.95999999999998"/>
  </r>
  <r>
    <x v="3"/>
    <x v="0"/>
    <s v="Feb"/>
    <x v="1"/>
    <x v="1"/>
    <x v="1"/>
    <x v="1"/>
    <x v="0"/>
    <x v="2"/>
    <n v="220"/>
    <n v="314.60000000000002"/>
  </r>
  <r>
    <x v="0"/>
    <x v="0"/>
    <s v="Feb"/>
    <x v="1"/>
    <x v="1"/>
    <x v="1"/>
    <x v="1"/>
    <x v="0"/>
    <x v="2"/>
    <n v="142"/>
    <n v="203.06"/>
  </r>
  <r>
    <x v="0"/>
    <x v="0"/>
    <s v="Feb"/>
    <x v="1"/>
    <x v="1"/>
    <x v="1"/>
    <x v="1"/>
    <x v="0"/>
    <x v="2"/>
    <n v="844"/>
    <n v="1206.92"/>
  </r>
  <r>
    <x v="0"/>
    <x v="0"/>
    <s v="Feb"/>
    <x v="1"/>
    <x v="1"/>
    <x v="1"/>
    <x v="1"/>
    <x v="0"/>
    <x v="2"/>
    <n v="897"/>
    <n v="1282.71"/>
  </r>
  <r>
    <x v="0"/>
    <x v="0"/>
    <s v="Feb"/>
    <x v="1"/>
    <x v="1"/>
    <x v="1"/>
    <x v="1"/>
    <x v="0"/>
    <x v="2"/>
    <n v="850"/>
    <n v="526.24"/>
  </r>
  <r>
    <x v="1"/>
    <x v="0"/>
    <s v="Feb"/>
    <x v="1"/>
    <x v="1"/>
    <x v="1"/>
    <x v="1"/>
    <x v="0"/>
    <x v="2"/>
    <n v="883"/>
    <n v="526.24"/>
  </r>
  <r>
    <x v="0"/>
    <x v="0"/>
    <s v="Feb"/>
    <x v="1"/>
    <x v="1"/>
    <x v="1"/>
    <x v="1"/>
    <x v="0"/>
    <x v="2"/>
    <n v="169"/>
    <n v="241.67000000000002"/>
  </r>
  <r>
    <x v="1"/>
    <x v="0"/>
    <s v="Feb"/>
    <x v="1"/>
    <x v="1"/>
    <x v="1"/>
    <x v="1"/>
    <x v="0"/>
    <x v="2"/>
    <n v="217"/>
    <n v="310.31"/>
  </r>
  <r>
    <x v="2"/>
    <x v="0"/>
    <s v="Feb"/>
    <x v="1"/>
    <x v="1"/>
    <x v="1"/>
    <x v="1"/>
    <x v="0"/>
    <x v="2"/>
    <n v="145"/>
    <n v="207.35"/>
  </r>
  <r>
    <x v="1"/>
    <x v="0"/>
    <s v="Feb"/>
    <x v="1"/>
    <x v="1"/>
    <x v="1"/>
    <x v="1"/>
    <x v="0"/>
    <x v="2"/>
    <n v="819"/>
    <n v="1171.17"/>
  </r>
  <r>
    <x v="0"/>
    <x v="0"/>
    <s v="Feb"/>
    <x v="1"/>
    <x v="1"/>
    <x v="1"/>
    <x v="1"/>
    <x v="0"/>
    <x v="2"/>
    <n v="143"/>
    <n v="204.49"/>
  </r>
  <r>
    <x v="4"/>
    <x v="0"/>
    <s v="Jan"/>
    <x v="1"/>
    <x v="1"/>
    <x v="1"/>
    <x v="1"/>
    <x v="0"/>
    <x v="2"/>
    <n v="176"/>
    <n v="251.68"/>
  </r>
  <r>
    <x v="2"/>
    <x v="0"/>
    <s v="Jan"/>
    <x v="1"/>
    <x v="1"/>
    <x v="1"/>
    <x v="1"/>
    <x v="0"/>
    <x v="2"/>
    <n v="224"/>
    <n v="320.32"/>
  </r>
  <r>
    <x v="1"/>
    <x v="0"/>
    <s v="Jan"/>
    <x v="1"/>
    <x v="1"/>
    <x v="1"/>
    <x v="1"/>
    <x v="0"/>
    <x v="2"/>
    <n v="178"/>
    <n v="254.54"/>
  </r>
  <r>
    <x v="0"/>
    <x v="0"/>
    <s v="Jan"/>
    <x v="1"/>
    <x v="1"/>
    <x v="1"/>
    <x v="1"/>
    <x v="0"/>
    <x v="2"/>
    <n v="148"/>
    <n v="211.64"/>
  </r>
  <r>
    <x v="1"/>
    <x v="0"/>
    <s v="Jan"/>
    <x v="1"/>
    <x v="1"/>
    <x v="1"/>
    <x v="1"/>
    <x v="0"/>
    <x v="2"/>
    <n v="810"/>
    <n v="1158.3"/>
  </r>
  <r>
    <x v="2"/>
    <x v="0"/>
    <s v="Jan"/>
    <x v="1"/>
    <x v="1"/>
    <x v="1"/>
    <x v="1"/>
    <x v="0"/>
    <x v="2"/>
    <n v="843"/>
    <n v="1205.49"/>
  </r>
  <r>
    <x v="2"/>
    <x v="0"/>
    <s v="Jan"/>
    <x v="1"/>
    <x v="1"/>
    <x v="1"/>
    <x v="1"/>
    <x v="0"/>
    <x v="2"/>
    <n v="896"/>
    <n v="1281.28"/>
  </r>
  <r>
    <x v="0"/>
    <x v="0"/>
    <s v="Jan"/>
    <x v="1"/>
    <x v="1"/>
    <x v="0"/>
    <x v="1"/>
    <x v="0"/>
    <x v="0"/>
    <n v="818"/>
    <n v="526.24"/>
  </r>
  <r>
    <x v="2"/>
    <x v="0"/>
    <s v="Jan"/>
    <x v="1"/>
    <x v="1"/>
    <x v="1"/>
    <x v="1"/>
    <x v="0"/>
    <x v="2"/>
    <n v="849"/>
    <n v="526.24"/>
  </r>
  <r>
    <x v="0"/>
    <x v="0"/>
    <s v="Jan"/>
    <x v="1"/>
    <x v="1"/>
    <x v="1"/>
    <x v="1"/>
    <x v="0"/>
    <x v="2"/>
    <n v="882"/>
    <n v="526.24"/>
  </r>
  <r>
    <x v="1"/>
    <x v="0"/>
    <s v="Jan"/>
    <x v="1"/>
    <x v="1"/>
    <x v="1"/>
    <x v="1"/>
    <x v="0"/>
    <x v="2"/>
    <n v="147"/>
    <n v="210.21"/>
  </r>
  <r>
    <x v="0"/>
    <x v="0"/>
    <s v="Jan"/>
    <x v="1"/>
    <x v="1"/>
    <x v="1"/>
    <x v="1"/>
    <x v="0"/>
    <x v="2"/>
    <n v="175"/>
    <n v="250.25"/>
  </r>
  <r>
    <x v="3"/>
    <x v="0"/>
    <s v="Jan"/>
    <x v="1"/>
    <x v="1"/>
    <x v="1"/>
    <x v="1"/>
    <x v="0"/>
    <x v="2"/>
    <n v="223"/>
    <n v="318.89"/>
  </r>
  <r>
    <x v="1"/>
    <x v="0"/>
    <s v="Jan"/>
    <x v="1"/>
    <x v="1"/>
    <x v="1"/>
    <x v="1"/>
    <x v="0"/>
    <x v="2"/>
    <n v="151"/>
    <n v="215.93"/>
  </r>
  <r>
    <x v="3"/>
    <x v="0"/>
    <s v="Jan"/>
    <x v="1"/>
    <x v="1"/>
    <x v="1"/>
    <x v="1"/>
    <x v="0"/>
    <x v="2"/>
    <n v="852"/>
    <n v="1218.3600000000001"/>
  </r>
  <r>
    <x v="4"/>
    <x v="0"/>
    <s v="Jan"/>
    <x v="1"/>
    <x v="1"/>
    <x v="1"/>
    <x v="1"/>
    <x v="0"/>
    <x v="2"/>
    <n v="149"/>
    <n v="213.07"/>
  </r>
  <r>
    <x v="1"/>
    <x v="0"/>
    <s v="Jul"/>
    <x v="1"/>
    <x v="1"/>
    <x v="1"/>
    <x v="1"/>
    <x v="0"/>
    <x v="2"/>
    <n v="146"/>
    <n v="208.78"/>
  </r>
  <r>
    <x v="0"/>
    <x v="0"/>
    <s v="Jul"/>
    <x v="1"/>
    <x v="1"/>
    <x v="1"/>
    <x v="1"/>
    <x v="0"/>
    <x v="2"/>
    <n v="362"/>
    <n v="517.66"/>
  </r>
  <r>
    <x v="1"/>
    <x v="0"/>
    <s v="Jul"/>
    <x v="1"/>
    <x v="1"/>
    <x v="1"/>
    <x v="1"/>
    <x v="0"/>
    <x v="2"/>
    <n v="142"/>
    <n v="203.06"/>
  </r>
  <r>
    <x v="1"/>
    <x v="0"/>
    <s v="Jul"/>
    <x v="1"/>
    <x v="1"/>
    <x v="1"/>
    <x v="1"/>
    <x v="0"/>
    <x v="2"/>
    <n v="190"/>
    <n v="271.7"/>
  </r>
  <r>
    <x v="0"/>
    <x v="0"/>
    <s v="Jul"/>
    <x v="1"/>
    <x v="1"/>
    <x v="1"/>
    <x v="1"/>
    <x v="0"/>
    <x v="2"/>
    <n v="364"/>
    <n v="520.52"/>
  </r>
  <r>
    <x v="0"/>
    <x v="0"/>
    <s v="Jul"/>
    <x v="1"/>
    <x v="1"/>
    <x v="1"/>
    <x v="1"/>
    <x v="0"/>
    <x v="2"/>
    <n v="815"/>
    <n v="1165.45"/>
  </r>
  <r>
    <x v="2"/>
    <x v="0"/>
    <s v="Jul"/>
    <x v="1"/>
    <x v="1"/>
    <x v="1"/>
    <x v="1"/>
    <x v="0"/>
    <x v="2"/>
    <n v="848"/>
    <n v="1212.6399999999999"/>
  </r>
  <r>
    <x v="0"/>
    <x v="0"/>
    <s v="Jul"/>
    <x v="1"/>
    <x v="1"/>
    <x v="1"/>
    <x v="1"/>
    <x v="0"/>
    <x v="2"/>
    <n v="901"/>
    <n v="1288.43"/>
  </r>
  <r>
    <x v="0"/>
    <x v="0"/>
    <s v="Jul"/>
    <x v="1"/>
    <x v="1"/>
    <x v="1"/>
    <x v="1"/>
    <x v="0"/>
    <x v="2"/>
    <n v="854"/>
    <n v="526.24"/>
  </r>
  <r>
    <x v="1"/>
    <x v="0"/>
    <s v="Jul"/>
    <x v="1"/>
    <x v="1"/>
    <x v="1"/>
    <x v="1"/>
    <x v="0"/>
    <x v="2"/>
    <n v="189"/>
    <n v="526.24"/>
  </r>
  <r>
    <x v="0"/>
    <x v="0"/>
    <s v="Jul"/>
    <x v="1"/>
    <x v="1"/>
    <x v="1"/>
    <x v="1"/>
    <x v="0"/>
    <x v="2"/>
    <n v="363"/>
    <n v="519.09"/>
  </r>
  <r>
    <x v="0"/>
    <x v="0"/>
    <s v="Jul"/>
    <x v="1"/>
    <x v="1"/>
    <x v="1"/>
    <x v="1"/>
    <x v="0"/>
    <x v="2"/>
    <n v="145"/>
    <n v="207.35"/>
  </r>
  <r>
    <x v="0"/>
    <x v="0"/>
    <s v="Jul"/>
    <x v="1"/>
    <x v="1"/>
    <x v="1"/>
    <x v="1"/>
    <x v="0"/>
    <x v="2"/>
    <n v="193"/>
    <n v="275.99"/>
  </r>
  <r>
    <x v="1"/>
    <x v="0"/>
    <s v="Jul"/>
    <x v="1"/>
    <x v="1"/>
    <x v="1"/>
    <x v="1"/>
    <x v="0"/>
    <x v="2"/>
    <n v="361"/>
    <n v="516.23"/>
  </r>
  <r>
    <x v="0"/>
    <x v="0"/>
    <s v="Jul"/>
    <x v="1"/>
    <x v="1"/>
    <x v="1"/>
    <x v="1"/>
    <x v="0"/>
    <x v="2"/>
    <n v="824"/>
    <n v="1178.32"/>
  </r>
  <r>
    <x v="1"/>
    <x v="0"/>
    <s v="Jul"/>
    <x v="1"/>
    <x v="1"/>
    <x v="1"/>
    <x v="1"/>
    <x v="0"/>
    <x v="2"/>
    <n v="857"/>
    <n v="1225.51"/>
  </r>
  <r>
    <x v="1"/>
    <x v="0"/>
    <s v="Jul"/>
    <x v="1"/>
    <x v="1"/>
    <x v="1"/>
    <x v="1"/>
    <x v="0"/>
    <x v="2"/>
    <n v="365"/>
    <n v="521.95000000000005"/>
  </r>
  <r>
    <x v="1"/>
    <x v="0"/>
    <s v="Jun"/>
    <x v="1"/>
    <x v="1"/>
    <x v="1"/>
    <x v="1"/>
    <x v="0"/>
    <x v="2"/>
    <n v="152"/>
    <n v="217.36"/>
  </r>
  <r>
    <x v="1"/>
    <x v="0"/>
    <s v="Jun"/>
    <x v="1"/>
    <x v="1"/>
    <x v="1"/>
    <x v="1"/>
    <x v="0"/>
    <x v="2"/>
    <n v="194"/>
    <n v="277.42"/>
  </r>
  <r>
    <x v="4"/>
    <x v="0"/>
    <s v="Jun"/>
    <x v="1"/>
    <x v="1"/>
    <x v="1"/>
    <x v="1"/>
    <x v="0"/>
    <x v="2"/>
    <n v="368"/>
    <n v="526.24"/>
  </r>
  <r>
    <x v="2"/>
    <x v="0"/>
    <s v="Jun"/>
    <x v="1"/>
    <x v="1"/>
    <x v="1"/>
    <x v="1"/>
    <x v="0"/>
    <x v="2"/>
    <n v="148"/>
    <n v="211.64"/>
  </r>
  <r>
    <x v="1"/>
    <x v="0"/>
    <s v="Jun"/>
    <x v="1"/>
    <x v="1"/>
    <x v="1"/>
    <x v="1"/>
    <x v="0"/>
    <x v="2"/>
    <n v="196"/>
    <n v="280.27999999999997"/>
  </r>
  <r>
    <x v="4"/>
    <x v="0"/>
    <s v="Jun"/>
    <x v="1"/>
    <x v="1"/>
    <x v="1"/>
    <x v="1"/>
    <x v="0"/>
    <x v="2"/>
    <n v="370"/>
    <n v="529.1"/>
  </r>
  <r>
    <x v="1"/>
    <x v="0"/>
    <s v="Jun"/>
    <x v="1"/>
    <x v="1"/>
    <x v="1"/>
    <x v="1"/>
    <x v="0"/>
    <x v="2"/>
    <n v="814"/>
    <n v="1164.02"/>
  </r>
  <r>
    <x v="0"/>
    <x v="0"/>
    <s v="Jun"/>
    <x v="1"/>
    <x v="1"/>
    <x v="1"/>
    <x v="1"/>
    <x v="0"/>
    <x v="2"/>
    <n v="847"/>
    <n v="1211.21"/>
  </r>
  <r>
    <x v="2"/>
    <x v="0"/>
    <s v="Jun"/>
    <x v="1"/>
    <x v="1"/>
    <x v="1"/>
    <x v="1"/>
    <x v="0"/>
    <x v="2"/>
    <n v="195"/>
    <n v="526.24"/>
  </r>
  <r>
    <x v="1"/>
    <x v="0"/>
    <s v="Jun"/>
    <x v="1"/>
    <x v="1"/>
    <x v="1"/>
    <x v="1"/>
    <x v="0"/>
    <x v="2"/>
    <n v="369"/>
    <n v="527.66999999999996"/>
  </r>
  <r>
    <x v="4"/>
    <x v="0"/>
    <s v="Jun"/>
    <x v="1"/>
    <x v="1"/>
    <x v="1"/>
    <x v="1"/>
    <x v="0"/>
    <x v="2"/>
    <n v="151"/>
    <n v="215.93"/>
  </r>
  <r>
    <x v="1"/>
    <x v="0"/>
    <s v="Jun"/>
    <x v="1"/>
    <x v="1"/>
    <x v="1"/>
    <x v="1"/>
    <x v="0"/>
    <x v="2"/>
    <n v="199"/>
    <n v="284.57"/>
  </r>
  <r>
    <x v="2"/>
    <x v="0"/>
    <s v="Jun"/>
    <x v="1"/>
    <x v="1"/>
    <x v="1"/>
    <x v="1"/>
    <x v="0"/>
    <x v="2"/>
    <n v="367"/>
    <n v="524.80999999999995"/>
  </r>
  <r>
    <x v="4"/>
    <x v="0"/>
    <s v="Jun"/>
    <x v="1"/>
    <x v="1"/>
    <x v="1"/>
    <x v="1"/>
    <x v="0"/>
    <x v="2"/>
    <n v="823"/>
    <n v="1176.8899999999999"/>
  </r>
  <r>
    <x v="0"/>
    <x v="0"/>
    <s v="Jun"/>
    <x v="1"/>
    <x v="1"/>
    <x v="1"/>
    <x v="1"/>
    <x v="0"/>
    <x v="2"/>
    <n v="856"/>
    <n v="1224.08"/>
  </r>
  <r>
    <x v="1"/>
    <x v="0"/>
    <s v="Jun"/>
    <x v="1"/>
    <x v="1"/>
    <x v="1"/>
    <x v="1"/>
    <x v="0"/>
    <x v="2"/>
    <n v="371"/>
    <n v="530.53"/>
  </r>
  <r>
    <x v="1"/>
    <x v="0"/>
    <s v="Mar"/>
    <x v="1"/>
    <x v="1"/>
    <x v="1"/>
    <x v="1"/>
    <x v="0"/>
    <x v="2"/>
    <n v="164"/>
    <n v="234.51999999999998"/>
  </r>
  <r>
    <x v="4"/>
    <x v="0"/>
    <s v="Mar"/>
    <x v="1"/>
    <x v="1"/>
    <x v="1"/>
    <x v="1"/>
    <x v="0"/>
    <x v="2"/>
    <n v="212"/>
    <n v="303.15999999999997"/>
  </r>
  <r>
    <x v="1"/>
    <x v="0"/>
    <s v="Mar"/>
    <x v="1"/>
    <x v="1"/>
    <x v="1"/>
    <x v="1"/>
    <x v="0"/>
    <x v="2"/>
    <n v="140"/>
    <n v="200.2"/>
  </r>
  <r>
    <x v="1"/>
    <x v="0"/>
    <s v="Mar"/>
    <x v="1"/>
    <x v="1"/>
    <x v="1"/>
    <x v="1"/>
    <x v="0"/>
    <x v="2"/>
    <n v="166"/>
    <n v="237.38"/>
  </r>
  <r>
    <x v="0"/>
    <x v="0"/>
    <s v="Mar"/>
    <x v="1"/>
    <x v="1"/>
    <x v="1"/>
    <x v="1"/>
    <x v="0"/>
    <x v="2"/>
    <n v="214"/>
    <n v="306.02"/>
  </r>
  <r>
    <x v="0"/>
    <x v="0"/>
    <s v="Mar"/>
    <x v="1"/>
    <x v="1"/>
    <x v="1"/>
    <x v="1"/>
    <x v="0"/>
    <x v="2"/>
    <n v="811"/>
    <n v="1159.73"/>
  </r>
  <r>
    <x v="0"/>
    <x v="0"/>
    <s v="Mar"/>
    <x v="1"/>
    <x v="1"/>
    <x v="1"/>
    <x v="1"/>
    <x v="0"/>
    <x v="2"/>
    <n v="845"/>
    <n v="1208.3499999999999"/>
  </r>
  <r>
    <x v="1"/>
    <x v="0"/>
    <s v="Mar"/>
    <x v="1"/>
    <x v="1"/>
    <x v="1"/>
    <x v="1"/>
    <x v="0"/>
    <x v="2"/>
    <n v="898"/>
    <n v="1284.1399999999999"/>
  </r>
  <r>
    <x v="1"/>
    <x v="0"/>
    <s v="Mar"/>
    <x v="1"/>
    <x v="1"/>
    <x v="1"/>
    <x v="1"/>
    <x v="0"/>
    <x v="2"/>
    <n v="851"/>
    <n v="526.24"/>
  </r>
  <r>
    <x v="0"/>
    <x v="0"/>
    <s v="Mar"/>
    <x v="1"/>
    <x v="1"/>
    <x v="1"/>
    <x v="1"/>
    <x v="0"/>
    <x v="2"/>
    <n v="884"/>
    <n v="526.24"/>
  </r>
  <r>
    <x v="0"/>
    <x v="0"/>
    <s v="Mar"/>
    <x v="1"/>
    <x v="1"/>
    <x v="1"/>
    <x v="1"/>
    <x v="0"/>
    <x v="2"/>
    <n v="141"/>
    <n v="201.63"/>
  </r>
  <r>
    <x v="1"/>
    <x v="0"/>
    <s v="Mar"/>
    <x v="1"/>
    <x v="1"/>
    <x v="1"/>
    <x v="1"/>
    <x v="0"/>
    <x v="2"/>
    <n v="211"/>
    <n v="301.73"/>
  </r>
  <r>
    <x v="1"/>
    <x v="0"/>
    <s v="Mar"/>
    <x v="1"/>
    <x v="1"/>
    <x v="1"/>
    <x v="1"/>
    <x v="0"/>
    <x v="2"/>
    <n v="139"/>
    <n v="198.76999999999998"/>
  </r>
  <r>
    <x v="1"/>
    <x v="0"/>
    <s v="Mar"/>
    <x v="1"/>
    <x v="1"/>
    <x v="1"/>
    <x v="1"/>
    <x v="0"/>
    <x v="2"/>
    <n v="820"/>
    <n v="1172.5999999999999"/>
  </r>
  <r>
    <x v="1"/>
    <x v="0"/>
    <s v="Mar"/>
    <x v="1"/>
    <x v="1"/>
    <x v="1"/>
    <x v="1"/>
    <x v="0"/>
    <x v="2"/>
    <n v="853"/>
    <n v="1219.79"/>
  </r>
  <r>
    <x v="1"/>
    <x v="0"/>
    <s v="Mar"/>
    <x v="1"/>
    <x v="1"/>
    <x v="1"/>
    <x v="1"/>
    <x v="0"/>
    <x v="2"/>
    <n v="137"/>
    <n v="195.91"/>
  </r>
  <r>
    <x v="3"/>
    <x v="0"/>
    <s v="May"/>
    <x v="1"/>
    <x v="1"/>
    <x v="1"/>
    <x v="1"/>
    <x v="0"/>
    <x v="2"/>
    <n v="200"/>
    <n v="286"/>
  </r>
  <r>
    <x v="1"/>
    <x v="0"/>
    <s v="May"/>
    <x v="1"/>
    <x v="1"/>
    <x v="1"/>
    <x v="1"/>
    <x v="0"/>
    <x v="2"/>
    <n v="128"/>
    <n v="183.04"/>
  </r>
  <r>
    <x v="1"/>
    <x v="0"/>
    <s v="May"/>
    <x v="1"/>
    <x v="1"/>
    <x v="1"/>
    <x v="1"/>
    <x v="0"/>
    <x v="2"/>
    <n v="154"/>
    <n v="220.22"/>
  </r>
  <r>
    <x v="1"/>
    <x v="0"/>
    <s v="May"/>
    <x v="1"/>
    <x v="1"/>
    <x v="1"/>
    <x v="1"/>
    <x v="0"/>
    <x v="2"/>
    <n v="202"/>
    <n v="288.86"/>
  </r>
  <r>
    <x v="1"/>
    <x v="0"/>
    <s v="May"/>
    <x v="1"/>
    <x v="1"/>
    <x v="1"/>
    <x v="1"/>
    <x v="0"/>
    <x v="2"/>
    <n v="130"/>
    <n v="185.9"/>
  </r>
  <r>
    <x v="3"/>
    <x v="0"/>
    <s v="May"/>
    <x v="1"/>
    <x v="1"/>
    <x v="1"/>
    <x v="1"/>
    <x v="0"/>
    <x v="2"/>
    <n v="813"/>
    <n v="1162.5899999999999"/>
  </r>
  <r>
    <x v="2"/>
    <x v="0"/>
    <s v="May"/>
    <x v="1"/>
    <x v="1"/>
    <x v="1"/>
    <x v="1"/>
    <x v="0"/>
    <x v="2"/>
    <n v="846"/>
    <n v="1209.78"/>
  </r>
  <r>
    <x v="0"/>
    <x v="0"/>
    <s v="May"/>
    <x v="1"/>
    <x v="1"/>
    <x v="1"/>
    <x v="1"/>
    <x v="0"/>
    <x v="2"/>
    <n v="900"/>
    <n v="1287"/>
  </r>
  <r>
    <x v="0"/>
    <x v="0"/>
    <s v="May"/>
    <x v="1"/>
    <x v="1"/>
    <x v="1"/>
    <x v="1"/>
    <x v="1"/>
    <x v="2"/>
    <n v="853"/>
    <n v="526.24"/>
  </r>
  <r>
    <x v="1"/>
    <x v="0"/>
    <s v="May"/>
    <x v="1"/>
    <x v="1"/>
    <x v="1"/>
    <x v="1"/>
    <x v="1"/>
    <x v="2"/>
    <n v="886"/>
    <n v="526.24"/>
  </r>
  <r>
    <x v="3"/>
    <x v="0"/>
    <s v="May"/>
    <x v="1"/>
    <x v="1"/>
    <x v="1"/>
    <x v="1"/>
    <x v="1"/>
    <x v="2"/>
    <n v="129"/>
    <n v="184.47"/>
  </r>
  <r>
    <x v="1"/>
    <x v="0"/>
    <s v="May"/>
    <x v="1"/>
    <x v="1"/>
    <x v="1"/>
    <x v="1"/>
    <x v="1"/>
    <x v="2"/>
    <n v="157"/>
    <n v="224.51"/>
  </r>
  <r>
    <x v="1"/>
    <x v="0"/>
    <s v="May"/>
    <x v="1"/>
    <x v="1"/>
    <x v="1"/>
    <x v="1"/>
    <x v="1"/>
    <x v="2"/>
    <n v="127"/>
    <n v="181.61"/>
  </r>
  <r>
    <x v="1"/>
    <x v="0"/>
    <s v="May"/>
    <x v="1"/>
    <x v="1"/>
    <x v="1"/>
    <x v="1"/>
    <x v="1"/>
    <x v="2"/>
    <n v="822"/>
    <n v="1175.46"/>
  </r>
  <r>
    <x v="0"/>
    <x v="0"/>
    <s v="May"/>
    <x v="1"/>
    <x v="1"/>
    <x v="1"/>
    <x v="1"/>
    <x v="1"/>
    <x v="2"/>
    <n v="855"/>
    <n v="1222.6500000000001"/>
  </r>
  <r>
    <x v="0"/>
    <x v="0"/>
    <s v="Nov"/>
    <x v="1"/>
    <x v="1"/>
    <x v="1"/>
    <x v="1"/>
    <x v="1"/>
    <x v="2"/>
    <n v="368"/>
    <n v="526.24"/>
  </r>
  <r>
    <x v="0"/>
    <x v="0"/>
    <s v="Nov"/>
    <x v="1"/>
    <x v="1"/>
    <x v="1"/>
    <x v="1"/>
    <x v="1"/>
    <x v="2"/>
    <n v="170"/>
    <n v="243.1"/>
  </r>
  <r>
    <x v="1"/>
    <x v="0"/>
    <s v="Nov"/>
    <x v="1"/>
    <x v="1"/>
    <x v="1"/>
    <x v="1"/>
    <x v="1"/>
    <x v="2"/>
    <n v="344"/>
    <n v="491.91999999999996"/>
  </r>
  <r>
    <x v="1"/>
    <x v="0"/>
    <s v="Nov"/>
    <x v="1"/>
    <x v="1"/>
    <x v="1"/>
    <x v="1"/>
    <x v="1"/>
    <x v="2"/>
    <n v="370"/>
    <n v="529.1"/>
  </r>
  <r>
    <x v="4"/>
    <x v="0"/>
    <s v="Nov"/>
    <x v="1"/>
    <x v="1"/>
    <x v="1"/>
    <x v="1"/>
    <x v="1"/>
    <x v="2"/>
    <n v="172"/>
    <n v="245.95999999999998"/>
  </r>
  <r>
    <x v="2"/>
    <x v="0"/>
    <s v="Nov"/>
    <x v="1"/>
    <x v="1"/>
    <x v="1"/>
    <x v="1"/>
    <x v="1"/>
    <x v="2"/>
    <n v="340"/>
    <n v="486.2"/>
  </r>
  <r>
    <x v="1"/>
    <x v="0"/>
    <s v="Nov"/>
    <x v="1"/>
    <x v="1"/>
    <x v="1"/>
    <x v="1"/>
    <x v="1"/>
    <x v="2"/>
    <n v="852"/>
    <n v="1218.3600000000001"/>
  </r>
  <r>
    <x v="1"/>
    <x v="0"/>
    <s v="Nov"/>
    <x v="1"/>
    <x v="1"/>
    <x v="1"/>
    <x v="1"/>
    <x v="1"/>
    <x v="2"/>
    <n v="905"/>
    <n v="1294.1500000000001"/>
  </r>
  <r>
    <x v="1"/>
    <x v="0"/>
    <s v="Nov"/>
    <x v="1"/>
    <x v="1"/>
    <x v="1"/>
    <x v="1"/>
    <x v="1"/>
    <x v="2"/>
    <n v="858"/>
    <n v="526.24"/>
  </r>
  <r>
    <x v="0"/>
    <x v="0"/>
    <s v="Nov"/>
    <x v="1"/>
    <x v="1"/>
    <x v="1"/>
    <x v="1"/>
    <x v="1"/>
    <x v="2"/>
    <n v="171"/>
    <n v="526.24"/>
  </r>
  <r>
    <x v="2"/>
    <x v="0"/>
    <s v="Nov"/>
    <x v="1"/>
    <x v="1"/>
    <x v="1"/>
    <x v="1"/>
    <x v="1"/>
    <x v="2"/>
    <n v="367"/>
    <n v="524.80999999999995"/>
  </r>
  <r>
    <x v="0"/>
    <x v="0"/>
    <s v="Nov"/>
    <x v="1"/>
    <x v="1"/>
    <x v="1"/>
    <x v="1"/>
    <x v="1"/>
    <x v="2"/>
    <n v="169"/>
    <n v="241.67000000000002"/>
  </r>
  <r>
    <x v="1"/>
    <x v="0"/>
    <s v="Nov"/>
    <x v="1"/>
    <x v="1"/>
    <x v="1"/>
    <x v="1"/>
    <x v="1"/>
    <x v="2"/>
    <n v="343"/>
    <n v="490.49"/>
  </r>
  <r>
    <x v="1"/>
    <x v="0"/>
    <s v="Nov"/>
    <x v="1"/>
    <x v="1"/>
    <x v="1"/>
    <x v="1"/>
    <x v="1"/>
    <x v="2"/>
    <n v="827"/>
    <n v="1182.6100000000001"/>
  </r>
  <r>
    <x v="0"/>
    <x v="0"/>
    <s v="Nov"/>
    <x v="1"/>
    <x v="1"/>
    <x v="1"/>
    <x v="1"/>
    <x v="1"/>
    <x v="2"/>
    <n v="341"/>
    <n v="487.63"/>
  </r>
  <r>
    <x v="1"/>
    <x v="0"/>
    <s v="Oct"/>
    <x v="1"/>
    <x v="1"/>
    <x v="1"/>
    <x v="1"/>
    <x v="1"/>
    <x v="2"/>
    <n v="128"/>
    <n v="183.04"/>
  </r>
  <r>
    <x v="1"/>
    <x v="0"/>
    <s v="Oct"/>
    <x v="1"/>
    <x v="1"/>
    <x v="1"/>
    <x v="1"/>
    <x v="1"/>
    <x v="2"/>
    <n v="176"/>
    <n v="251.68"/>
  </r>
  <r>
    <x v="1"/>
    <x v="0"/>
    <s v="Oct"/>
    <x v="1"/>
    <x v="1"/>
    <x v="1"/>
    <x v="1"/>
    <x v="1"/>
    <x v="2"/>
    <n v="350"/>
    <n v="500.5"/>
  </r>
  <r>
    <x v="1"/>
    <x v="0"/>
    <s v="Oct"/>
    <x v="1"/>
    <x v="1"/>
    <x v="1"/>
    <x v="1"/>
    <x v="1"/>
    <x v="2"/>
    <n v="130"/>
    <n v="185.9"/>
  </r>
  <r>
    <x v="3"/>
    <x v="0"/>
    <s v="Oct"/>
    <x v="1"/>
    <x v="1"/>
    <x v="1"/>
    <x v="1"/>
    <x v="1"/>
    <x v="2"/>
    <n v="346"/>
    <n v="494.78"/>
  </r>
  <r>
    <x v="1"/>
    <x v="0"/>
    <s v="Oct"/>
    <x v="1"/>
    <x v="1"/>
    <x v="1"/>
    <x v="1"/>
    <x v="1"/>
    <x v="2"/>
    <n v="818"/>
    <n v="1169.74"/>
  </r>
  <r>
    <x v="0"/>
    <x v="0"/>
    <s v="Oct"/>
    <x v="1"/>
    <x v="1"/>
    <x v="1"/>
    <x v="1"/>
    <x v="1"/>
    <x v="2"/>
    <n v="851"/>
    <n v="1216.93"/>
  </r>
  <r>
    <x v="2"/>
    <x v="0"/>
    <s v="Oct"/>
    <x v="1"/>
    <x v="1"/>
    <x v="1"/>
    <x v="1"/>
    <x v="1"/>
    <x v="2"/>
    <n v="904"/>
    <n v="1292.72"/>
  </r>
  <r>
    <x v="2"/>
    <x v="0"/>
    <s v="Oct"/>
    <x v="1"/>
    <x v="1"/>
    <x v="1"/>
    <x v="1"/>
    <x v="1"/>
    <x v="2"/>
    <n v="857"/>
    <n v="526.24"/>
  </r>
  <r>
    <x v="1"/>
    <x v="0"/>
    <s v="Oct"/>
    <x v="1"/>
    <x v="1"/>
    <x v="1"/>
    <x v="1"/>
    <x v="1"/>
    <x v="2"/>
    <n v="177"/>
    <n v="526.24"/>
  </r>
  <r>
    <x v="1"/>
    <x v="0"/>
    <s v="Oct"/>
    <x v="1"/>
    <x v="1"/>
    <x v="1"/>
    <x v="1"/>
    <x v="1"/>
    <x v="2"/>
    <n v="345"/>
    <n v="493.35"/>
  </r>
  <r>
    <x v="3"/>
    <x v="0"/>
    <s v="Oct"/>
    <x v="1"/>
    <x v="1"/>
    <x v="1"/>
    <x v="1"/>
    <x v="1"/>
    <x v="2"/>
    <n v="127"/>
    <n v="181.61"/>
  </r>
  <r>
    <x v="2"/>
    <x v="0"/>
    <s v="Oct"/>
    <x v="1"/>
    <x v="1"/>
    <x v="1"/>
    <x v="1"/>
    <x v="1"/>
    <x v="2"/>
    <n v="175"/>
    <n v="250.25"/>
  </r>
  <r>
    <x v="1"/>
    <x v="0"/>
    <s v="Oct"/>
    <x v="1"/>
    <x v="1"/>
    <x v="1"/>
    <x v="1"/>
    <x v="1"/>
    <x v="2"/>
    <n v="349"/>
    <n v="499.07"/>
  </r>
  <r>
    <x v="1"/>
    <x v="0"/>
    <s v="Oct"/>
    <x v="1"/>
    <x v="1"/>
    <x v="1"/>
    <x v="1"/>
    <x v="1"/>
    <x v="2"/>
    <n v="826"/>
    <n v="1181.18"/>
  </r>
  <r>
    <x v="0"/>
    <x v="0"/>
    <s v="Oct"/>
    <x v="1"/>
    <x v="1"/>
    <x v="1"/>
    <x v="1"/>
    <x v="1"/>
    <x v="2"/>
    <n v="860"/>
    <n v="1229.8"/>
  </r>
  <r>
    <x v="1"/>
    <x v="0"/>
    <s v="Oct"/>
    <x v="1"/>
    <x v="1"/>
    <x v="1"/>
    <x v="1"/>
    <x v="1"/>
    <x v="2"/>
    <n v="347"/>
    <n v="496.21000000000004"/>
  </r>
  <r>
    <x v="3"/>
    <x v="0"/>
    <s v="Sep"/>
    <x v="1"/>
    <x v="1"/>
    <x v="1"/>
    <x v="1"/>
    <x v="1"/>
    <x v="2"/>
    <n v="134"/>
    <n v="191.62"/>
  </r>
  <r>
    <x v="1"/>
    <x v="0"/>
    <s v="Sep"/>
    <x v="1"/>
    <x v="1"/>
    <x v="1"/>
    <x v="1"/>
    <x v="1"/>
    <x v="2"/>
    <n v="182"/>
    <n v="260.26"/>
  </r>
  <r>
    <x v="1"/>
    <x v="0"/>
    <s v="Sep"/>
    <x v="1"/>
    <x v="1"/>
    <x v="1"/>
    <x v="1"/>
    <x v="1"/>
    <x v="2"/>
    <n v="136"/>
    <n v="194.48"/>
  </r>
  <r>
    <x v="0"/>
    <x v="0"/>
    <s v="Sep"/>
    <x v="1"/>
    <x v="1"/>
    <x v="1"/>
    <x v="1"/>
    <x v="1"/>
    <x v="2"/>
    <n v="178"/>
    <n v="254.54"/>
  </r>
  <r>
    <x v="2"/>
    <x v="0"/>
    <s v="Sep"/>
    <x v="1"/>
    <x v="1"/>
    <x v="1"/>
    <x v="1"/>
    <x v="1"/>
    <x v="2"/>
    <n v="352"/>
    <n v="503.36"/>
  </r>
  <r>
    <x v="1"/>
    <x v="0"/>
    <s v="Sep"/>
    <x v="1"/>
    <x v="1"/>
    <x v="1"/>
    <x v="1"/>
    <x v="1"/>
    <x v="2"/>
    <n v="817"/>
    <n v="1168.31"/>
  </r>
  <r>
    <x v="2"/>
    <x v="0"/>
    <s v="Sep"/>
    <x v="1"/>
    <x v="1"/>
    <x v="1"/>
    <x v="1"/>
    <x v="1"/>
    <x v="2"/>
    <n v="850"/>
    <n v="1215.5"/>
  </r>
  <r>
    <x v="2"/>
    <x v="0"/>
    <s v="Sep"/>
    <x v="1"/>
    <x v="1"/>
    <x v="1"/>
    <x v="1"/>
    <x v="1"/>
    <x v="2"/>
    <n v="903"/>
    <n v="1291.29"/>
  </r>
  <r>
    <x v="2"/>
    <x v="0"/>
    <s v="Sep"/>
    <x v="1"/>
    <x v="1"/>
    <x v="1"/>
    <x v="1"/>
    <x v="1"/>
    <x v="2"/>
    <n v="856"/>
    <n v="526.24"/>
  </r>
  <r>
    <x v="1"/>
    <x v="0"/>
    <s v="Sep"/>
    <x v="1"/>
    <x v="1"/>
    <x v="1"/>
    <x v="1"/>
    <x v="1"/>
    <x v="2"/>
    <n v="183"/>
    <n v="526.24"/>
  </r>
  <r>
    <x v="1"/>
    <x v="0"/>
    <s v="Sep"/>
    <x v="1"/>
    <x v="1"/>
    <x v="1"/>
    <x v="1"/>
    <x v="1"/>
    <x v="2"/>
    <n v="351"/>
    <n v="501.93"/>
  </r>
  <r>
    <x v="2"/>
    <x v="0"/>
    <s v="Sep"/>
    <x v="1"/>
    <x v="1"/>
    <x v="1"/>
    <x v="1"/>
    <x v="1"/>
    <x v="2"/>
    <n v="133"/>
    <n v="190.19"/>
  </r>
  <r>
    <x v="0"/>
    <x v="0"/>
    <s v="Sep"/>
    <x v="1"/>
    <x v="1"/>
    <x v="1"/>
    <x v="1"/>
    <x v="1"/>
    <x v="2"/>
    <n v="181"/>
    <n v="258.83"/>
  </r>
  <r>
    <x v="1"/>
    <x v="0"/>
    <s v="Sep"/>
    <x v="1"/>
    <x v="1"/>
    <x v="1"/>
    <x v="1"/>
    <x v="1"/>
    <x v="2"/>
    <n v="355"/>
    <n v="507.65"/>
  </r>
  <r>
    <x v="2"/>
    <x v="0"/>
    <s v="Sep"/>
    <x v="1"/>
    <x v="1"/>
    <x v="1"/>
    <x v="1"/>
    <x v="1"/>
    <x v="2"/>
    <n v="859"/>
    <n v="1228.3699999999999"/>
  </r>
  <r>
    <x v="3"/>
    <x v="0"/>
    <s v="Sep"/>
    <x v="1"/>
    <x v="1"/>
    <x v="1"/>
    <x v="1"/>
    <x v="1"/>
    <x v="2"/>
    <n v="353"/>
    <n v="504.78999999999996"/>
  </r>
  <r>
    <x v="0"/>
    <x v="0"/>
    <s v="Mar"/>
    <x v="0"/>
    <x v="1"/>
    <x v="0"/>
    <x v="1"/>
    <x v="1"/>
    <x v="1"/>
    <n v="364"/>
    <n v="520.52"/>
  </r>
  <r>
    <x v="1"/>
    <x v="0"/>
    <s v="Mar"/>
    <x v="0"/>
    <x v="1"/>
    <x v="0"/>
    <x v="1"/>
    <x v="1"/>
    <x v="0"/>
    <n v="358"/>
    <n v="511.94"/>
  </r>
  <r>
    <x v="0"/>
    <x v="0"/>
    <s v="Mar"/>
    <x v="0"/>
    <x v="1"/>
    <x v="0"/>
    <x v="1"/>
    <x v="1"/>
    <x v="1"/>
    <n v="367"/>
    <n v="524.80999999999995"/>
  </r>
  <r>
    <x v="4"/>
    <x v="0"/>
    <s v="Mar"/>
    <x v="0"/>
    <x v="1"/>
    <x v="0"/>
    <x v="1"/>
    <x v="1"/>
    <x v="0"/>
    <n v="361"/>
    <n v="516.23"/>
  </r>
  <r>
    <x v="0"/>
    <x v="0"/>
    <s v="Mar"/>
    <x v="0"/>
    <x v="1"/>
    <x v="1"/>
    <x v="1"/>
    <x v="1"/>
    <x v="0"/>
    <n v="355"/>
    <n v="507.65"/>
  </r>
  <r>
    <x v="3"/>
    <x v="0"/>
    <s v="Feb"/>
    <x v="1"/>
    <x v="1"/>
    <x v="0"/>
    <x v="0"/>
    <x v="1"/>
    <x v="1"/>
    <n v="780"/>
    <n v="1115.4000000000001"/>
  </r>
  <r>
    <x v="2"/>
    <x v="0"/>
    <s v="Feb"/>
    <x v="1"/>
    <x v="1"/>
    <x v="0"/>
    <x v="0"/>
    <x v="1"/>
    <x v="1"/>
    <n v="781"/>
    <n v="1116.83"/>
  </r>
  <r>
    <x v="0"/>
    <x v="0"/>
    <s v="Feb"/>
    <x v="1"/>
    <x v="1"/>
    <x v="0"/>
    <x v="0"/>
    <x v="1"/>
    <x v="1"/>
    <n v="782"/>
    <n v="1118.26"/>
  </r>
  <r>
    <x v="1"/>
    <x v="0"/>
    <s v="Feb"/>
    <x v="1"/>
    <x v="1"/>
    <x v="0"/>
    <x v="0"/>
    <x v="1"/>
    <x v="1"/>
    <n v="820"/>
    <n v="526.24"/>
  </r>
  <r>
    <x v="1"/>
    <x v="0"/>
    <s v="Feb"/>
    <x v="1"/>
    <x v="1"/>
    <x v="0"/>
    <x v="0"/>
    <x v="1"/>
    <x v="1"/>
    <n v="821"/>
    <n v="526.24"/>
  </r>
  <r>
    <x v="2"/>
    <x v="0"/>
    <s v="Jan"/>
    <x v="1"/>
    <x v="1"/>
    <x v="0"/>
    <x v="0"/>
    <x v="1"/>
    <x v="0"/>
    <n v="362"/>
    <n v="517.66"/>
  </r>
  <r>
    <x v="2"/>
    <x v="0"/>
    <s v="Jan"/>
    <x v="1"/>
    <x v="1"/>
    <x v="0"/>
    <x v="0"/>
    <x v="1"/>
    <x v="0"/>
    <n v="779"/>
    <n v="1113.97"/>
  </r>
  <r>
    <x v="3"/>
    <x v="0"/>
    <s v="Jan"/>
    <x v="1"/>
    <x v="1"/>
    <x v="0"/>
    <x v="0"/>
    <x v="1"/>
    <x v="0"/>
    <n v="819"/>
    <n v="526.24"/>
  </r>
  <r>
    <x v="3"/>
    <x v="0"/>
    <s v="Jan"/>
    <x v="1"/>
    <x v="1"/>
    <x v="0"/>
    <x v="0"/>
    <x v="1"/>
    <x v="0"/>
    <n v="361"/>
    <n v="516.23"/>
  </r>
  <r>
    <x v="1"/>
    <x v="0"/>
    <s v="Mar"/>
    <x v="1"/>
    <x v="1"/>
    <x v="0"/>
    <x v="0"/>
    <x v="1"/>
    <x v="1"/>
    <n v="822"/>
    <n v="526.24"/>
  </r>
  <r>
    <x v="1"/>
    <x v="1"/>
    <s v="Dec"/>
    <x v="0"/>
    <x v="0"/>
    <x v="0"/>
    <x v="1"/>
    <x v="0"/>
    <x v="0"/>
    <n v="278"/>
    <n v="397.53999999999996"/>
  </r>
  <r>
    <x v="0"/>
    <x v="1"/>
    <s v="Dec"/>
    <x v="0"/>
    <x v="0"/>
    <x v="0"/>
    <x v="1"/>
    <x v="0"/>
    <x v="0"/>
    <n v="272"/>
    <n v="388.96"/>
  </r>
  <r>
    <x v="0"/>
    <x v="1"/>
    <s v="Dec"/>
    <x v="0"/>
    <x v="0"/>
    <x v="0"/>
    <x v="1"/>
    <x v="0"/>
    <x v="0"/>
    <n v="266"/>
    <n v="380.38"/>
  </r>
  <r>
    <x v="2"/>
    <x v="1"/>
    <s v="Dec"/>
    <x v="0"/>
    <x v="0"/>
    <x v="0"/>
    <x v="1"/>
    <x v="0"/>
    <x v="0"/>
    <n v="276"/>
    <n v="526.24"/>
  </r>
  <r>
    <x v="1"/>
    <x v="1"/>
    <s v="Dec"/>
    <x v="0"/>
    <x v="0"/>
    <x v="0"/>
    <x v="1"/>
    <x v="0"/>
    <x v="0"/>
    <n v="270"/>
    <n v="526.24"/>
  </r>
  <r>
    <x v="1"/>
    <x v="1"/>
    <s v="Dec"/>
    <x v="0"/>
    <x v="0"/>
    <x v="0"/>
    <x v="1"/>
    <x v="0"/>
    <x v="0"/>
    <n v="279"/>
    <n v="398.97"/>
  </r>
  <r>
    <x v="1"/>
    <x v="1"/>
    <s v="Dec"/>
    <x v="0"/>
    <x v="0"/>
    <x v="0"/>
    <x v="1"/>
    <x v="0"/>
    <x v="0"/>
    <n v="273"/>
    <n v="390.39"/>
  </r>
  <r>
    <x v="0"/>
    <x v="1"/>
    <s v="Dec"/>
    <x v="0"/>
    <x v="0"/>
    <x v="0"/>
    <x v="1"/>
    <x v="0"/>
    <x v="0"/>
    <n v="267"/>
    <n v="381.81"/>
  </r>
  <r>
    <x v="1"/>
    <x v="1"/>
    <s v="Dec"/>
    <x v="0"/>
    <x v="0"/>
    <x v="0"/>
    <x v="1"/>
    <x v="0"/>
    <x v="0"/>
    <n v="275"/>
    <n v="393.25"/>
  </r>
  <r>
    <x v="1"/>
    <x v="1"/>
    <s v="Dec"/>
    <x v="0"/>
    <x v="0"/>
    <x v="0"/>
    <x v="1"/>
    <x v="0"/>
    <x v="0"/>
    <n v="269"/>
    <n v="384.67"/>
  </r>
  <r>
    <x v="2"/>
    <x v="1"/>
    <s v="Nov"/>
    <x v="0"/>
    <x v="0"/>
    <x v="0"/>
    <x v="1"/>
    <x v="0"/>
    <x v="0"/>
    <n v="296"/>
    <n v="423.28"/>
  </r>
  <r>
    <x v="1"/>
    <x v="1"/>
    <s v="Nov"/>
    <x v="0"/>
    <x v="0"/>
    <x v="0"/>
    <x v="1"/>
    <x v="0"/>
    <x v="0"/>
    <n v="290"/>
    <n v="414.7"/>
  </r>
  <r>
    <x v="3"/>
    <x v="1"/>
    <s v="Nov"/>
    <x v="0"/>
    <x v="0"/>
    <x v="0"/>
    <x v="1"/>
    <x v="0"/>
    <x v="0"/>
    <n v="284"/>
    <n v="406.12"/>
  </r>
  <r>
    <x v="4"/>
    <x v="1"/>
    <s v="Nov"/>
    <x v="0"/>
    <x v="0"/>
    <x v="0"/>
    <x v="1"/>
    <x v="0"/>
    <x v="0"/>
    <n v="294"/>
    <n v="526.24"/>
  </r>
  <r>
    <x v="0"/>
    <x v="1"/>
    <s v="Nov"/>
    <x v="0"/>
    <x v="0"/>
    <x v="0"/>
    <x v="1"/>
    <x v="0"/>
    <x v="0"/>
    <n v="288"/>
    <n v="526.24"/>
  </r>
  <r>
    <x v="0"/>
    <x v="1"/>
    <s v="Nov"/>
    <x v="0"/>
    <x v="0"/>
    <x v="0"/>
    <x v="1"/>
    <x v="0"/>
    <x v="0"/>
    <n v="282"/>
    <n v="526.24"/>
  </r>
  <r>
    <x v="0"/>
    <x v="1"/>
    <s v="Nov"/>
    <x v="0"/>
    <x v="0"/>
    <x v="0"/>
    <x v="1"/>
    <x v="0"/>
    <x v="0"/>
    <n v="291"/>
    <n v="416.13"/>
  </r>
  <r>
    <x v="4"/>
    <x v="1"/>
    <s v="Nov"/>
    <x v="0"/>
    <x v="0"/>
    <x v="0"/>
    <x v="1"/>
    <x v="0"/>
    <x v="0"/>
    <n v="285"/>
    <n v="407.55"/>
  </r>
  <r>
    <x v="3"/>
    <x v="1"/>
    <s v="Nov"/>
    <x v="0"/>
    <x v="0"/>
    <x v="0"/>
    <x v="1"/>
    <x v="0"/>
    <x v="0"/>
    <n v="293"/>
    <n v="418.99"/>
  </r>
  <r>
    <x v="2"/>
    <x v="1"/>
    <s v="Nov"/>
    <x v="0"/>
    <x v="0"/>
    <x v="0"/>
    <x v="1"/>
    <x v="0"/>
    <x v="0"/>
    <n v="287"/>
    <n v="410.40999999999997"/>
  </r>
  <r>
    <x v="0"/>
    <x v="1"/>
    <s v="Nov"/>
    <x v="0"/>
    <x v="0"/>
    <x v="0"/>
    <x v="1"/>
    <x v="0"/>
    <x v="0"/>
    <n v="281"/>
    <n v="401.83"/>
  </r>
  <r>
    <x v="2"/>
    <x v="1"/>
    <s v="Oct"/>
    <x v="0"/>
    <x v="0"/>
    <x v="0"/>
    <x v="1"/>
    <x v="0"/>
    <x v="0"/>
    <n v="308"/>
    <n v="440.44"/>
  </r>
  <r>
    <x v="1"/>
    <x v="1"/>
    <s v="Oct"/>
    <x v="0"/>
    <x v="0"/>
    <x v="0"/>
    <x v="1"/>
    <x v="0"/>
    <x v="0"/>
    <n v="302"/>
    <n v="431.86"/>
  </r>
  <r>
    <x v="1"/>
    <x v="1"/>
    <s v="Oct"/>
    <x v="0"/>
    <x v="0"/>
    <x v="0"/>
    <x v="1"/>
    <x v="0"/>
    <x v="0"/>
    <n v="306"/>
    <n v="526.24"/>
  </r>
  <r>
    <x v="3"/>
    <x v="1"/>
    <s v="Oct"/>
    <x v="0"/>
    <x v="0"/>
    <x v="0"/>
    <x v="1"/>
    <x v="0"/>
    <x v="0"/>
    <n v="300"/>
    <n v="526.24"/>
  </r>
  <r>
    <x v="2"/>
    <x v="1"/>
    <s v="Oct"/>
    <x v="0"/>
    <x v="0"/>
    <x v="0"/>
    <x v="1"/>
    <x v="0"/>
    <x v="0"/>
    <n v="309"/>
    <n v="441.87"/>
  </r>
  <r>
    <x v="2"/>
    <x v="1"/>
    <s v="Oct"/>
    <x v="0"/>
    <x v="0"/>
    <x v="0"/>
    <x v="1"/>
    <x v="0"/>
    <x v="0"/>
    <n v="303"/>
    <n v="433.28999999999996"/>
  </r>
  <r>
    <x v="2"/>
    <x v="1"/>
    <s v="Oct"/>
    <x v="0"/>
    <x v="0"/>
    <x v="0"/>
    <x v="1"/>
    <x v="0"/>
    <x v="0"/>
    <n v="297"/>
    <n v="424.71"/>
  </r>
  <r>
    <x v="0"/>
    <x v="1"/>
    <s v="Oct"/>
    <x v="0"/>
    <x v="0"/>
    <x v="0"/>
    <x v="1"/>
    <x v="0"/>
    <x v="0"/>
    <n v="305"/>
    <n v="436.15"/>
  </r>
  <r>
    <x v="0"/>
    <x v="1"/>
    <s v="Oct"/>
    <x v="0"/>
    <x v="0"/>
    <x v="0"/>
    <x v="1"/>
    <x v="0"/>
    <x v="0"/>
    <n v="299"/>
    <n v="427.57"/>
  </r>
  <r>
    <x v="0"/>
    <x v="1"/>
    <s v="Apr"/>
    <x v="0"/>
    <x v="0"/>
    <x v="0"/>
    <x v="0"/>
    <x v="0"/>
    <x v="0"/>
    <n v="158"/>
    <n v="526.24"/>
  </r>
  <r>
    <x v="0"/>
    <x v="1"/>
    <s v="Apr"/>
    <x v="0"/>
    <x v="0"/>
    <x v="0"/>
    <x v="0"/>
    <x v="0"/>
    <x v="0"/>
    <n v="152"/>
    <n v="526.24"/>
  </r>
  <r>
    <x v="1"/>
    <x v="1"/>
    <s v="Apr"/>
    <x v="0"/>
    <x v="0"/>
    <x v="0"/>
    <x v="0"/>
    <x v="0"/>
    <x v="1"/>
    <n v="170"/>
    <n v="243.1"/>
  </r>
  <r>
    <x v="1"/>
    <x v="1"/>
    <s v="Apr"/>
    <x v="0"/>
    <x v="0"/>
    <x v="0"/>
    <x v="0"/>
    <x v="0"/>
    <x v="1"/>
    <n v="218"/>
    <n v="311.74"/>
  </r>
  <r>
    <x v="0"/>
    <x v="1"/>
    <s v="Apr"/>
    <x v="0"/>
    <x v="0"/>
    <x v="0"/>
    <x v="0"/>
    <x v="0"/>
    <x v="1"/>
    <n v="146"/>
    <n v="208.78"/>
  </r>
  <r>
    <x v="2"/>
    <x v="1"/>
    <s v="Apr"/>
    <x v="0"/>
    <x v="0"/>
    <x v="0"/>
    <x v="0"/>
    <x v="0"/>
    <x v="1"/>
    <n v="172"/>
    <n v="245.95999999999998"/>
  </r>
  <r>
    <x v="0"/>
    <x v="1"/>
    <s v="Apr"/>
    <x v="0"/>
    <x v="0"/>
    <x v="0"/>
    <x v="0"/>
    <x v="0"/>
    <x v="1"/>
    <n v="220"/>
    <n v="314.60000000000002"/>
  </r>
  <r>
    <x v="0"/>
    <x v="1"/>
    <s v="Apr"/>
    <x v="0"/>
    <x v="0"/>
    <x v="0"/>
    <x v="0"/>
    <x v="0"/>
    <x v="1"/>
    <n v="162"/>
    <n v="526.24"/>
  </r>
  <r>
    <x v="1"/>
    <x v="1"/>
    <s v="Apr"/>
    <x v="0"/>
    <x v="0"/>
    <x v="0"/>
    <x v="0"/>
    <x v="0"/>
    <x v="1"/>
    <n v="156"/>
    <n v="526.24"/>
  </r>
  <r>
    <x v="1"/>
    <x v="1"/>
    <s v="Apr"/>
    <x v="0"/>
    <x v="0"/>
    <x v="0"/>
    <x v="0"/>
    <x v="0"/>
    <x v="1"/>
    <n v="150"/>
    <n v="526.24"/>
  </r>
  <r>
    <x v="1"/>
    <x v="1"/>
    <s v="Apr"/>
    <x v="0"/>
    <x v="0"/>
    <x v="0"/>
    <x v="0"/>
    <x v="0"/>
    <x v="1"/>
    <n v="687"/>
    <n v="982.41"/>
  </r>
  <r>
    <x v="0"/>
    <x v="1"/>
    <s v="Apr"/>
    <x v="0"/>
    <x v="0"/>
    <x v="0"/>
    <x v="0"/>
    <x v="0"/>
    <x v="1"/>
    <n v="721"/>
    <n v="1031.03"/>
  </r>
  <r>
    <x v="1"/>
    <x v="1"/>
    <s v="Apr"/>
    <x v="0"/>
    <x v="0"/>
    <x v="0"/>
    <x v="0"/>
    <x v="0"/>
    <x v="1"/>
    <n v="774"/>
    <n v="1106.82"/>
  </r>
  <r>
    <x v="0"/>
    <x v="1"/>
    <s v="Apr"/>
    <x v="0"/>
    <x v="0"/>
    <x v="0"/>
    <x v="0"/>
    <x v="0"/>
    <x v="1"/>
    <n v="159"/>
    <n v="227.37"/>
  </r>
  <r>
    <x v="1"/>
    <x v="1"/>
    <s v="Apr"/>
    <x v="0"/>
    <x v="0"/>
    <x v="0"/>
    <x v="0"/>
    <x v="0"/>
    <x v="1"/>
    <n v="153"/>
    <n v="218.79"/>
  </r>
  <r>
    <x v="0"/>
    <x v="1"/>
    <s v="Apr"/>
    <x v="0"/>
    <x v="0"/>
    <x v="0"/>
    <x v="0"/>
    <x v="0"/>
    <x v="1"/>
    <n v="147"/>
    <n v="210.21"/>
  </r>
  <r>
    <x v="1"/>
    <x v="1"/>
    <s v="Apr"/>
    <x v="0"/>
    <x v="0"/>
    <x v="0"/>
    <x v="0"/>
    <x v="0"/>
    <x v="1"/>
    <n v="171"/>
    <n v="244.53"/>
  </r>
  <r>
    <x v="1"/>
    <x v="1"/>
    <s v="Apr"/>
    <x v="0"/>
    <x v="0"/>
    <x v="0"/>
    <x v="0"/>
    <x v="0"/>
    <x v="1"/>
    <n v="760"/>
    <n v="526.24"/>
  </r>
  <r>
    <x v="1"/>
    <x v="1"/>
    <s v="Apr"/>
    <x v="0"/>
    <x v="0"/>
    <x v="0"/>
    <x v="0"/>
    <x v="0"/>
    <x v="1"/>
    <n v="813"/>
    <n v="526.24"/>
  </r>
  <r>
    <x v="1"/>
    <x v="1"/>
    <s v="Apr"/>
    <x v="0"/>
    <x v="0"/>
    <x v="0"/>
    <x v="0"/>
    <x v="0"/>
    <x v="1"/>
    <n v="217"/>
    <n v="310.31"/>
  </r>
  <r>
    <x v="2"/>
    <x v="1"/>
    <s v="Apr"/>
    <x v="0"/>
    <x v="0"/>
    <x v="0"/>
    <x v="0"/>
    <x v="0"/>
    <x v="1"/>
    <n v="145"/>
    <n v="207.35"/>
  </r>
  <r>
    <x v="1"/>
    <x v="1"/>
    <s v="Apr"/>
    <x v="0"/>
    <x v="0"/>
    <x v="0"/>
    <x v="0"/>
    <x v="0"/>
    <x v="0"/>
    <n v="161"/>
    <n v="230.23000000000002"/>
  </r>
  <r>
    <x v="3"/>
    <x v="1"/>
    <s v="Apr"/>
    <x v="0"/>
    <x v="0"/>
    <x v="0"/>
    <x v="0"/>
    <x v="0"/>
    <x v="0"/>
    <n v="155"/>
    <n v="221.65"/>
  </r>
  <r>
    <x v="1"/>
    <x v="1"/>
    <s v="Apr"/>
    <x v="0"/>
    <x v="0"/>
    <x v="0"/>
    <x v="0"/>
    <x v="0"/>
    <x v="0"/>
    <n v="149"/>
    <n v="213.07"/>
  </r>
  <r>
    <x v="0"/>
    <x v="1"/>
    <s v="Apr"/>
    <x v="0"/>
    <x v="0"/>
    <x v="0"/>
    <x v="0"/>
    <x v="0"/>
    <x v="1"/>
    <n v="173"/>
    <n v="247.39"/>
  </r>
  <r>
    <x v="0"/>
    <x v="1"/>
    <s v="Apr"/>
    <x v="0"/>
    <x v="0"/>
    <x v="0"/>
    <x v="0"/>
    <x v="0"/>
    <x v="1"/>
    <n v="221"/>
    <n v="316.02999999999997"/>
  </r>
  <r>
    <x v="1"/>
    <x v="1"/>
    <s v="Apr"/>
    <x v="0"/>
    <x v="0"/>
    <x v="0"/>
    <x v="0"/>
    <x v="0"/>
    <x v="1"/>
    <n v="783"/>
    <n v="1119.69"/>
  </r>
  <r>
    <x v="0"/>
    <x v="1"/>
    <s v="Aug"/>
    <x v="0"/>
    <x v="0"/>
    <x v="0"/>
    <x v="0"/>
    <x v="0"/>
    <x v="0"/>
    <n v="344"/>
    <n v="491.91999999999996"/>
  </r>
  <r>
    <x v="0"/>
    <x v="1"/>
    <s v="Aug"/>
    <x v="0"/>
    <x v="0"/>
    <x v="0"/>
    <x v="0"/>
    <x v="0"/>
    <x v="0"/>
    <n v="338"/>
    <n v="483.34000000000003"/>
  </r>
  <r>
    <x v="0"/>
    <x v="1"/>
    <s v="Aug"/>
    <x v="0"/>
    <x v="0"/>
    <x v="0"/>
    <x v="0"/>
    <x v="0"/>
    <x v="0"/>
    <n v="332"/>
    <n v="474.76"/>
  </r>
  <r>
    <x v="2"/>
    <x v="1"/>
    <s v="Aug"/>
    <x v="0"/>
    <x v="0"/>
    <x v="0"/>
    <x v="0"/>
    <x v="0"/>
    <x v="1"/>
    <n v="152"/>
    <n v="206.72"/>
  </r>
  <r>
    <x v="2"/>
    <x v="1"/>
    <s v="Aug"/>
    <x v="0"/>
    <x v="0"/>
    <x v="0"/>
    <x v="0"/>
    <x v="0"/>
    <x v="1"/>
    <n v="368"/>
    <n v="526.24"/>
  </r>
  <r>
    <x v="4"/>
    <x v="1"/>
    <s v="Aug"/>
    <x v="0"/>
    <x v="0"/>
    <x v="0"/>
    <x v="0"/>
    <x v="0"/>
    <x v="1"/>
    <n v="148"/>
    <n v="211.64"/>
  </r>
  <r>
    <x v="0"/>
    <x v="1"/>
    <s v="Aug"/>
    <x v="0"/>
    <x v="0"/>
    <x v="0"/>
    <x v="0"/>
    <x v="0"/>
    <x v="1"/>
    <n v="196"/>
    <n v="280.27999999999997"/>
  </r>
  <r>
    <x v="0"/>
    <x v="1"/>
    <s v="Aug"/>
    <x v="0"/>
    <x v="0"/>
    <x v="0"/>
    <x v="0"/>
    <x v="0"/>
    <x v="1"/>
    <n v="370"/>
    <n v="529.1"/>
  </r>
  <r>
    <x v="2"/>
    <x v="1"/>
    <s v="Aug"/>
    <x v="0"/>
    <x v="0"/>
    <x v="0"/>
    <x v="0"/>
    <x v="0"/>
    <x v="0"/>
    <n v="342"/>
    <n v="526.24"/>
  </r>
  <r>
    <x v="1"/>
    <x v="1"/>
    <s v="Aug"/>
    <x v="0"/>
    <x v="0"/>
    <x v="0"/>
    <x v="0"/>
    <x v="0"/>
    <x v="0"/>
    <n v="336"/>
    <n v="526.24"/>
  </r>
  <r>
    <x v="0"/>
    <x v="1"/>
    <s v="Aug"/>
    <x v="0"/>
    <x v="0"/>
    <x v="0"/>
    <x v="0"/>
    <x v="0"/>
    <x v="0"/>
    <n v="330"/>
    <n v="526.24"/>
  </r>
  <r>
    <x v="0"/>
    <x v="1"/>
    <s v="Aug"/>
    <x v="0"/>
    <x v="0"/>
    <x v="0"/>
    <x v="0"/>
    <x v="0"/>
    <x v="1"/>
    <n v="691"/>
    <n v="988.13"/>
  </r>
  <r>
    <x v="0"/>
    <x v="1"/>
    <s v="Aug"/>
    <x v="0"/>
    <x v="0"/>
    <x v="0"/>
    <x v="0"/>
    <x v="0"/>
    <x v="1"/>
    <n v="724"/>
    <n v="1035.32"/>
  </r>
  <r>
    <x v="1"/>
    <x v="1"/>
    <s v="Aug"/>
    <x v="0"/>
    <x v="0"/>
    <x v="0"/>
    <x v="0"/>
    <x v="0"/>
    <x v="1"/>
    <n v="777"/>
    <n v="1111.1100000000001"/>
  </r>
  <r>
    <x v="0"/>
    <x v="1"/>
    <s v="Aug"/>
    <x v="0"/>
    <x v="0"/>
    <x v="0"/>
    <x v="0"/>
    <x v="0"/>
    <x v="0"/>
    <n v="339"/>
    <n v="484.77"/>
  </r>
  <r>
    <x v="0"/>
    <x v="1"/>
    <s v="Aug"/>
    <x v="0"/>
    <x v="0"/>
    <x v="0"/>
    <x v="0"/>
    <x v="0"/>
    <x v="0"/>
    <n v="333"/>
    <n v="476.19"/>
  </r>
  <r>
    <x v="1"/>
    <x v="1"/>
    <s v="Aug"/>
    <x v="0"/>
    <x v="0"/>
    <x v="0"/>
    <x v="0"/>
    <x v="0"/>
    <x v="1"/>
    <n v="153"/>
    <n v="218.79"/>
  </r>
  <r>
    <x v="0"/>
    <x v="1"/>
    <s v="Aug"/>
    <x v="0"/>
    <x v="0"/>
    <x v="0"/>
    <x v="0"/>
    <x v="0"/>
    <x v="1"/>
    <n v="764"/>
    <n v="526.24"/>
  </r>
  <r>
    <x v="0"/>
    <x v="1"/>
    <s v="Aug"/>
    <x v="0"/>
    <x v="0"/>
    <x v="0"/>
    <x v="0"/>
    <x v="0"/>
    <x v="1"/>
    <n v="817"/>
    <n v="526.24"/>
  </r>
  <r>
    <x v="0"/>
    <x v="1"/>
    <s v="Aug"/>
    <x v="0"/>
    <x v="0"/>
    <x v="0"/>
    <x v="0"/>
    <x v="0"/>
    <x v="1"/>
    <n v="151"/>
    <n v="215.93"/>
  </r>
  <r>
    <x v="2"/>
    <x v="1"/>
    <s v="Aug"/>
    <x v="0"/>
    <x v="0"/>
    <x v="0"/>
    <x v="0"/>
    <x v="0"/>
    <x v="1"/>
    <n v="199"/>
    <n v="284.57"/>
  </r>
  <r>
    <x v="4"/>
    <x v="1"/>
    <s v="Aug"/>
    <x v="0"/>
    <x v="0"/>
    <x v="0"/>
    <x v="0"/>
    <x v="0"/>
    <x v="1"/>
    <n v="367"/>
    <n v="524.80999999999995"/>
  </r>
  <r>
    <x v="0"/>
    <x v="1"/>
    <s v="Aug"/>
    <x v="0"/>
    <x v="0"/>
    <x v="0"/>
    <x v="0"/>
    <x v="0"/>
    <x v="0"/>
    <n v="341"/>
    <n v="487.63"/>
  </r>
  <r>
    <x v="4"/>
    <x v="1"/>
    <s v="Aug"/>
    <x v="0"/>
    <x v="0"/>
    <x v="0"/>
    <x v="0"/>
    <x v="0"/>
    <x v="0"/>
    <n v="335"/>
    <n v="479.05"/>
  </r>
  <r>
    <x v="1"/>
    <x v="1"/>
    <s v="Aug"/>
    <x v="0"/>
    <x v="0"/>
    <x v="0"/>
    <x v="0"/>
    <x v="0"/>
    <x v="0"/>
    <n v="329"/>
    <n v="470.47"/>
  </r>
  <r>
    <x v="2"/>
    <x v="1"/>
    <s v="Aug"/>
    <x v="0"/>
    <x v="0"/>
    <x v="0"/>
    <x v="0"/>
    <x v="0"/>
    <x v="1"/>
    <n v="149"/>
    <n v="213.07"/>
  </r>
  <r>
    <x v="1"/>
    <x v="1"/>
    <s v="Aug"/>
    <x v="0"/>
    <x v="0"/>
    <x v="0"/>
    <x v="0"/>
    <x v="0"/>
    <x v="1"/>
    <n v="197"/>
    <n v="281.70999999999998"/>
  </r>
  <r>
    <x v="2"/>
    <x v="1"/>
    <s v="Aug"/>
    <x v="0"/>
    <x v="0"/>
    <x v="0"/>
    <x v="0"/>
    <x v="0"/>
    <x v="1"/>
    <n v="786"/>
    <n v="1123.98"/>
  </r>
  <r>
    <x v="0"/>
    <x v="1"/>
    <s v="Dec"/>
    <x v="0"/>
    <x v="0"/>
    <x v="0"/>
    <x v="0"/>
    <x v="0"/>
    <x v="1"/>
    <n v="128"/>
    <n v="174.07999999999998"/>
  </r>
  <r>
    <x v="1"/>
    <x v="1"/>
    <s v="Dec"/>
    <x v="0"/>
    <x v="0"/>
    <x v="0"/>
    <x v="0"/>
    <x v="0"/>
    <x v="1"/>
    <n v="176"/>
    <n v="251.68"/>
  </r>
  <r>
    <x v="0"/>
    <x v="1"/>
    <s v="Dec"/>
    <x v="0"/>
    <x v="0"/>
    <x v="0"/>
    <x v="0"/>
    <x v="0"/>
    <x v="1"/>
    <n v="130"/>
    <n v="185.9"/>
  </r>
  <r>
    <x v="1"/>
    <x v="1"/>
    <s v="Dec"/>
    <x v="0"/>
    <x v="0"/>
    <x v="0"/>
    <x v="0"/>
    <x v="0"/>
    <x v="1"/>
    <n v="178"/>
    <n v="254.54"/>
  </r>
  <r>
    <x v="0"/>
    <x v="1"/>
    <s v="Dec"/>
    <x v="0"/>
    <x v="0"/>
    <x v="0"/>
    <x v="0"/>
    <x v="0"/>
    <x v="1"/>
    <n v="728"/>
    <n v="1041.04"/>
  </r>
  <r>
    <x v="3"/>
    <x v="1"/>
    <s v="Dec"/>
    <x v="0"/>
    <x v="0"/>
    <x v="0"/>
    <x v="0"/>
    <x v="0"/>
    <x v="1"/>
    <n v="129"/>
    <n v="184.47"/>
  </r>
  <r>
    <x v="2"/>
    <x v="1"/>
    <s v="Dec"/>
    <x v="0"/>
    <x v="0"/>
    <x v="0"/>
    <x v="0"/>
    <x v="0"/>
    <x v="1"/>
    <n v="767"/>
    <n v="526.24"/>
  </r>
  <r>
    <x v="1"/>
    <x v="1"/>
    <s v="Dec"/>
    <x v="0"/>
    <x v="0"/>
    <x v="0"/>
    <x v="0"/>
    <x v="0"/>
    <x v="1"/>
    <n v="127"/>
    <n v="181.61"/>
  </r>
  <r>
    <x v="1"/>
    <x v="1"/>
    <s v="Dec"/>
    <x v="0"/>
    <x v="0"/>
    <x v="0"/>
    <x v="0"/>
    <x v="0"/>
    <x v="1"/>
    <n v="175"/>
    <n v="250.25"/>
  </r>
  <r>
    <x v="0"/>
    <x v="1"/>
    <s v="Dec"/>
    <x v="0"/>
    <x v="0"/>
    <x v="0"/>
    <x v="0"/>
    <x v="0"/>
    <x v="1"/>
    <n v="131"/>
    <n v="187.32999999999998"/>
  </r>
  <r>
    <x v="0"/>
    <x v="1"/>
    <s v="Feb"/>
    <x v="0"/>
    <x v="0"/>
    <x v="0"/>
    <x v="0"/>
    <x v="0"/>
    <x v="0"/>
    <n v="194"/>
    <n v="526.24"/>
  </r>
  <r>
    <x v="1"/>
    <x v="1"/>
    <s v="Feb"/>
    <x v="0"/>
    <x v="0"/>
    <x v="0"/>
    <x v="0"/>
    <x v="0"/>
    <x v="0"/>
    <n v="188"/>
    <n v="526.24"/>
  </r>
  <r>
    <x v="0"/>
    <x v="1"/>
    <s v="Feb"/>
    <x v="0"/>
    <x v="0"/>
    <x v="0"/>
    <x v="0"/>
    <x v="0"/>
    <x v="0"/>
    <n v="182"/>
    <n v="526.24"/>
  </r>
  <r>
    <x v="0"/>
    <x v="1"/>
    <s v="Feb"/>
    <x v="0"/>
    <x v="0"/>
    <x v="0"/>
    <x v="0"/>
    <x v="0"/>
    <x v="1"/>
    <n v="182"/>
    <n v="260.26"/>
  </r>
  <r>
    <x v="2"/>
    <x v="1"/>
    <s v="Feb"/>
    <x v="0"/>
    <x v="0"/>
    <x v="0"/>
    <x v="0"/>
    <x v="0"/>
    <x v="1"/>
    <n v="230"/>
    <n v="328.9"/>
  </r>
  <r>
    <x v="4"/>
    <x v="1"/>
    <s v="Feb"/>
    <x v="0"/>
    <x v="0"/>
    <x v="0"/>
    <x v="0"/>
    <x v="0"/>
    <x v="1"/>
    <n v="158"/>
    <n v="225.94"/>
  </r>
  <r>
    <x v="1"/>
    <x v="1"/>
    <s v="Feb"/>
    <x v="0"/>
    <x v="0"/>
    <x v="0"/>
    <x v="0"/>
    <x v="0"/>
    <x v="1"/>
    <n v="184"/>
    <n v="263.12"/>
  </r>
  <r>
    <x v="0"/>
    <x v="1"/>
    <s v="Feb"/>
    <x v="0"/>
    <x v="0"/>
    <x v="0"/>
    <x v="0"/>
    <x v="0"/>
    <x v="1"/>
    <n v="154"/>
    <n v="220.22"/>
  </r>
  <r>
    <x v="1"/>
    <x v="1"/>
    <s v="Feb"/>
    <x v="0"/>
    <x v="0"/>
    <x v="0"/>
    <x v="0"/>
    <x v="0"/>
    <x v="0"/>
    <n v="192"/>
    <n v="526.24"/>
  </r>
  <r>
    <x v="4"/>
    <x v="1"/>
    <s v="Feb"/>
    <x v="0"/>
    <x v="0"/>
    <x v="0"/>
    <x v="0"/>
    <x v="0"/>
    <x v="0"/>
    <n v="186"/>
    <n v="526.24"/>
  </r>
  <r>
    <x v="3"/>
    <x v="1"/>
    <s v="Feb"/>
    <x v="0"/>
    <x v="0"/>
    <x v="0"/>
    <x v="0"/>
    <x v="0"/>
    <x v="0"/>
    <n v="180"/>
    <n v="526.24"/>
  </r>
  <r>
    <x v="0"/>
    <x v="1"/>
    <s v="Feb"/>
    <x v="0"/>
    <x v="0"/>
    <x v="0"/>
    <x v="0"/>
    <x v="0"/>
    <x v="1"/>
    <n v="686"/>
    <n v="980.98"/>
  </r>
  <r>
    <x v="3"/>
    <x v="1"/>
    <s v="Feb"/>
    <x v="0"/>
    <x v="0"/>
    <x v="0"/>
    <x v="0"/>
    <x v="0"/>
    <x v="1"/>
    <n v="719"/>
    <n v="1028.17"/>
  </r>
  <r>
    <x v="1"/>
    <x v="1"/>
    <s v="Feb"/>
    <x v="0"/>
    <x v="0"/>
    <x v="0"/>
    <x v="0"/>
    <x v="0"/>
    <x v="1"/>
    <n v="772"/>
    <n v="1103.96"/>
  </r>
  <r>
    <x v="2"/>
    <x v="1"/>
    <s v="Feb"/>
    <x v="0"/>
    <x v="0"/>
    <x v="0"/>
    <x v="0"/>
    <x v="0"/>
    <x v="0"/>
    <n v="189"/>
    <n v="270.27"/>
  </r>
  <r>
    <x v="3"/>
    <x v="1"/>
    <s v="Feb"/>
    <x v="0"/>
    <x v="0"/>
    <x v="0"/>
    <x v="0"/>
    <x v="0"/>
    <x v="0"/>
    <n v="183"/>
    <n v="261.69"/>
  </r>
  <r>
    <x v="1"/>
    <x v="1"/>
    <s v="Feb"/>
    <x v="0"/>
    <x v="0"/>
    <x v="0"/>
    <x v="0"/>
    <x v="0"/>
    <x v="1"/>
    <n v="183"/>
    <n v="261.69"/>
  </r>
  <r>
    <x v="1"/>
    <x v="1"/>
    <s v="Feb"/>
    <x v="0"/>
    <x v="0"/>
    <x v="0"/>
    <x v="0"/>
    <x v="0"/>
    <x v="1"/>
    <n v="758"/>
    <n v="526.24"/>
  </r>
  <r>
    <x v="0"/>
    <x v="1"/>
    <s v="Feb"/>
    <x v="0"/>
    <x v="0"/>
    <x v="0"/>
    <x v="0"/>
    <x v="0"/>
    <x v="1"/>
    <n v="812"/>
    <n v="526.24"/>
  </r>
  <r>
    <x v="0"/>
    <x v="1"/>
    <s v="Feb"/>
    <x v="0"/>
    <x v="0"/>
    <x v="0"/>
    <x v="0"/>
    <x v="0"/>
    <x v="1"/>
    <n v="181"/>
    <n v="258.83"/>
  </r>
  <r>
    <x v="4"/>
    <x v="1"/>
    <s v="Feb"/>
    <x v="0"/>
    <x v="0"/>
    <x v="0"/>
    <x v="0"/>
    <x v="0"/>
    <x v="1"/>
    <n v="229"/>
    <n v="327.47000000000003"/>
  </r>
  <r>
    <x v="1"/>
    <x v="1"/>
    <s v="Feb"/>
    <x v="0"/>
    <x v="0"/>
    <x v="0"/>
    <x v="0"/>
    <x v="0"/>
    <x v="1"/>
    <n v="157"/>
    <n v="224.51"/>
  </r>
  <r>
    <x v="1"/>
    <x v="1"/>
    <s v="Feb"/>
    <x v="0"/>
    <x v="0"/>
    <x v="0"/>
    <x v="0"/>
    <x v="0"/>
    <x v="0"/>
    <n v="191"/>
    <n v="273.13"/>
  </r>
  <r>
    <x v="1"/>
    <x v="1"/>
    <s v="Feb"/>
    <x v="0"/>
    <x v="0"/>
    <x v="0"/>
    <x v="0"/>
    <x v="0"/>
    <x v="0"/>
    <n v="185"/>
    <n v="264.55"/>
  </r>
  <r>
    <x v="1"/>
    <x v="1"/>
    <s v="Feb"/>
    <x v="0"/>
    <x v="0"/>
    <x v="0"/>
    <x v="0"/>
    <x v="0"/>
    <x v="0"/>
    <n v="179"/>
    <n v="255.97"/>
  </r>
  <r>
    <x v="4"/>
    <x v="1"/>
    <s v="Feb"/>
    <x v="0"/>
    <x v="0"/>
    <x v="0"/>
    <x v="0"/>
    <x v="0"/>
    <x v="1"/>
    <n v="185"/>
    <n v="264.55"/>
  </r>
  <r>
    <x v="3"/>
    <x v="1"/>
    <s v="Feb"/>
    <x v="0"/>
    <x v="0"/>
    <x v="0"/>
    <x v="0"/>
    <x v="0"/>
    <x v="1"/>
    <n v="227"/>
    <n v="324.61"/>
  </r>
  <r>
    <x v="0"/>
    <x v="1"/>
    <s v="Feb"/>
    <x v="0"/>
    <x v="0"/>
    <x v="0"/>
    <x v="0"/>
    <x v="0"/>
    <x v="1"/>
    <n v="781"/>
    <n v="1116.83"/>
  </r>
  <r>
    <x v="2"/>
    <x v="1"/>
    <s v="Jan"/>
    <x v="0"/>
    <x v="0"/>
    <x v="0"/>
    <x v="0"/>
    <x v="0"/>
    <x v="0"/>
    <n v="206"/>
    <n v="526.24"/>
  </r>
  <r>
    <x v="1"/>
    <x v="1"/>
    <s v="Jan"/>
    <x v="0"/>
    <x v="0"/>
    <x v="0"/>
    <x v="0"/>
    <x v="0"/>
    <x v="0"/>
    <n v="200"/>
    <n v="526.24"/>
  </r>
  <r>
    <x v="2"/>
    <x v="1"/>
    <s v="Jan"/>
    <x v="0"/>
    <x v="0"/>
    <x v="0"/>
    <x v="0"/>
    <x v="0"/>
    <x v="1"/>
    <n v="188"/>
    <n v="268.84000000000003"/>
  </r>
  <r>
    <x v="1"/>
    <x v="1"/>
    <s v="Jan"/>
    <x v="0"/>
    <x v="0"/>
    <x v="0"/>
    <x v="0"/>
    <x v="0"/>
    <x v="1"/>
    <n v="236"/>
    <n v="337.48"/>
  </r>
  <r>
    <x v="2"/>
    <x v="1"/>
    <s v="Jan"/>
    <x v="0"/>
    <x v="0"/>
    <x v="0"/>
    <x v="0"/>
    <x v="0"/>
    <x v="1"/>
    <n v="190"/>
    <n v="271.7"/>
  </r>
  <r>
    <x v="0"/>
    <x v="1"/>
    <s v="Jan"/>
    <x v="0"/>
    <x v="0"/>
    <x v="0"/>
    <x v="0"/>
    <x v="0"/>
    <x v="1"/>
    <n v="232"/>
    <n v="331.76"/>
  </r>
  <r>
    <x v="1"/>
    <x v="1"/>
    <s v="Jan"/>
    <x v="0"/>
    <x v="0"/>
    <x v="0"/>
    <x v="0"/>
    <x v="0"/>
    <x v="1"/>
    <n v="160"/>
    <n v="228.8"/>
  </r>
  <r>
    <x v="0"/>
    <x v="1"/>
    <s v="Jan"/>
    <x v="0"/>
    <x v="0"/>
    <x v="0"/>
    <x v="0"/>
    <x v="0"/>
    <x v="0"/>
    <n v="210"/>
    <n v="526.24"/>
  </r>
  <r>
    <x v="1"/>
    <x v="1"/>
    <s v="Jan"/>
    <x v="0"/>
    <x v="0"/>
    <x v="0"/>
    <x v="0"/>
    <x v="0"/>
    <x v="0"/>
    <n v="204"/>
    <n v="526.24"/>
  </r>
  <r>
    <x v="2"/>
    <x v="1"/>
    <s v="Jan"/>
    <x v="0"/>
    <x v="0"/>
    <x v="0"/>
    <x v="0"/>
    <x v="0"/>
    <x v="0"/>
    <n v="198"/>
    <n v="526.24"/>
  </r>
  <r>
    <x v="0"/>
    <x v="1"/>
    <s v="Jan"/>
    <x v="0"/>
    <x v="0"/>
    <x v="0"/>
    <x v="0"/>
    <x v="0"/>
    <x v="1"/>
    <n v="685"/>
    <n v="979.55"/>
  </r>
  <r>
    <x v="0"/>
    <x v="1"/>
    <s v="Jan"/>
    <x v="0"/>
    <x v="0"/>
    <x v="0"/>
    <x v="0"/>
    <x v="0"/>
    <x v="1"/>
    <n v="718"/>
    <n v="1026.74"/>
  </r>
  <r>
    <x v="1"/>
    <x v="1"/>
    <s v="Jan"/>
    <x v="0"/>
    <x v="0"/>
    <x v="0"/>
    <x v="0"/>
    <x v="0"/>
    <x v="1"/>
    <n v="771"/>
    <n v="1102.53"/>
  </r>
  <r>
    <x v="1"/>
    <x v="1"/>
    <s v="Jan"/>
    <x v="0"/>
    <x v="0"/>
    <x v="0"/>
    <x v="0"/>
    <x v="0"/>
    <x v="0"/>
    <n v="207"/>
    <n v="296.01"/>
  </r>
  <r>
    <x v="0"/>
    <x v="1"/>
    <s v="Jan"/>
    <x v="0"/>
    <x v="0"/>
    <x v="0"/>
    <x v="0"/>
    <x v="0"/>
    <x v="0"/>
    <n v="201"/>
    <n v="287.43"/>
  </r>
  <r>
    <x v="0"/>
    <x v="1"/>
    <s v="Jan"/>
    <x v="0"/>
    <x v="0"/>
    <x v="0"/>
    <x v="0"/>
    <x v="0"/>
    <x v="0"/>
    <n v="195"/>
    <n v="278.85000000000002"/>
  </r>
  <r>
    <x v="1"/>
    <x v="1"/>
    <s v="Jan"/>
    <x v="0"/>
    <x v="0"/>
    <x v="0"/>
    <x v="0"/>
    <x v="0"/>
    <x v="1"/>
    <n v="189"/>
    <n v="270.27"/>
  </r>
  <r>
    <x v="0"/>
    <x v="1"/>
    <s v="Jan"/>
    <x v="0"/>
    <x v="0"/>
    <x v="0"/>
    <x v="0"/>
    <x v="0"/>
    <x v="1"/>
    <n v="757"/>
    <n v="526.24"/>
  </r>
  <r>
    <x v="0"/>
    <x v="1"/>
    <s v="Jan"/>
    <x v="0"/>
    <x v="0"/>
    <x v="0"/>
    <x v="0"/>
    <x v="0"/>
    <x v="1"/>
    <n v="811"/>
    <n v="526.24"/>
  </r>
  <r>
    <x v="1"/>
    <x v="1"/>
    <s v="Jan"/>
    <x v="0"/>
    <x v="0"/>
    <x v="0"/>
    <x v="0"/>
    <x v="0"/>
    <x v="1"/>
    <n v="187"/>
    <n v="267.40999999999997"/>
  </r>
  <r>
    <x v="1"/>
    <x v="1"/>
    <s v="Jan"/>
    <x v="0"/>
    <x v="0"/>
    <x v="0"/>
    <x v="0"/>
    <x v="0"/>
    <x v="1"/>
    <n v="235"/>
    <n v="336.05"/>
  </r>
  <r>
    <x v="2"/>
    <x v="1"/>
    <s v="Jan"/>
    <x v="0"/>
    <x v="0"/>
    <x v="0"/>
    <x v="0"/>
    <x v="0"/>
    <x v="1"/>
    <n v="163"/>
    <n v="233.09"/>
  </r>
  <r>
    <x v="3"/>
    <x v="1"/>
    <s v="Jan"/>
    <x v="0"/>
    <x v="0"/>
    <x v="0"/>
    <x v="0"/>
    <x v="0"/>
    <x v="0"/>
    <n v="209"/>
    <n v="298.87"/>
  </r>
  <r>
    <x v="1"/>
    <x v="1"/>
    <s v="Jan"/>
    <x v="0"/>
    <x v="0"/>
    <x v="0"/>
    <x v="0"/>
    <x v="0"/>
    <x v="0"/>
    <n v="203"/>
    <n v="290.28999999999996"/>
  </r>
  <r>
    <x v="0"/>
    <x v="1"/>
    <s v="Jan"/>
    <x v="0"/>
    <x v="0"/>
    <x v="0"/>
    <x v="0"/>
    <x v="0"/>
    <x v="0"/>
    <n v="197"/>
    <n v="281.70999999999998"/>
  </r>
  <r>
    <x v="2"/>
    <x v="1"/>
    <s v="Jan"/>
    <x v="0"/>
    <x v="0"/>
    <x v="0"/>
    <x v="0"/>
    <x v="0"/>
    <x v="1"/>
    <n v="233"/>
    <n v="333.19"/>
  </r>
  <r>
    <x v="2"/>
    <x v="1"/>
    <s v="Jan"/>
    <x v="0"/>
    <x v="0"/>
    <x v="0"/>
    <x v="0"/>
    <x v="0"/>
    <x v="1"/>
    <n v="780"/>
    <n v="1115.4000000000001"/>
  </r>
  <r>
    <x v="0"/>
    <x v="1"/>
    <s v="Jul"/>
    <x v="0"/>
    <x v="0"/>
    <x v="0"/>
    <x v="0"/>
    <x v="0"/>
    <x v="0"/>
    <n v="356"/>
    <n v="509.08"/>
  </r>
  <r>
    <x v="0"/>
    <x v="1"/>
    <s v="Jul"/>
    <x v="0"/>
    <x v="0"/>
    <x v="0"/>
    <x v="0"/>
    <x v="0"/>
    <x v="0"/>
    <n v="350"/>
    <n v="500.5"/>
  </r>
  <r>
    <x v="2"/>
    <x v="1"/>
    <s v="Jul"/>
    <x v="0"/>
    <x v="0"/>
    <x v="0"/>
    <x v="0"/>
    <x v="0"/>
    <x v="1"/>
    <n v="158"/>
    <n v="214.88"/>
  </r>
  <r>
    <x v="1"/>
    <x v="1"/>
    <s v="Jul"/>
    <x v="0"/>
    <x v="0"/>
    <x v="0"/>
    <x v="0"/>
    <x v="0"/>
    <x v="1"/>
    <n v="200"/>
    <n v="286"/>
  </r>
  <r>
    <x v="1"/>
    <x v="1"/>
    <s v="Jul"/>
    <x v="0"/>
    <x v="0"/>
    <x v="0"/>
    <x v="0"/>
    <x v="0"/>
    <x v="1"/>
    <n v="128"/>
    <n v="183.04"/>
  </r>
  <r>
    <x v="3"/>
    <x v="1"/>
    <s v="Jul"/>
    <x v="0"/>
    <x v="0"/>
    <x v="0"/>
    <x v="0"/>
    <x v="0"/>
    <x v="1"/>
    <n v="154"/>
    <n v="220.22"/>
  </r>
  <r>
    <x v="1"/>
    <x v="1"/>
    <s v="Jul"/>
    <x v="0"/>
    <x v="0"/>
    <x v="0"/>
    <x v="0"/>
    <x v="0"/>
    <x v="1"/>
    <n v="202"/>
    <n v="288.86"/>
  </r>
  <r>
    <x v="2"/>
    <x v="1"/>
    <s v="Jul"/>
    <x v="0"/>
    <x v="0"/>
    <x v="0"/>
    <x v="0"/>
    <x v="0"/>
    <x v="1"/>
    <n v="130"/>
    <n v="185.9"/>
  </r>
  <r>
    <x v="1"/>
    <x v="1"/>
    <s v="Jul"/>
    <x v="0"/>
    <x v="0"/>
    <x v="0"/>
    <x v="0"/>
    <x v="0"/>
    <x v="1"/>
    <n v="360"/>
    <n v="526.24"/>
  </r>
  <r>
    <x v="0"/>
    <x v="1"/>
    <s v="Jul"/>
    <x v="0"/>
    <x v="0"/>
    <x v="0"/>
    <x v="0"/>
    <x v="0"/>
    <x v="1"/>
    <n v="354"/>
    <n v="526.24"/>
  </r>
  <r>
    <x v="0"/>
    <x v="1"/>
    <s v="Jul"/>
    <x v="0"/>
    <x v="0"/>
    <x v="0"/>
    <x v="0"/>
    <x v="0"/>
    <x v="1"/>
    <n v="348"/>
    <n v="526.24"/>
  </r>
  <r>
    <x v="0"/>
    <x v="1"/>
    <s v="Jul"/>
    <x v="0"/>
    <x v="0"/>
    <x v="0"/>
    <x v="0"/>
    <x v="0"/>
    <x v="1"/>
    <n v="690"/>
    <n v="986.7"/>
  </r>
  <r>
    <x v="1"/>
    <x v="1"/>
    <s v="Jul"/>
    <x v="0"/>
    <x v="0"/>
    <x v="0"/>
    <x v="0"/>
    <x v="0"/>
    <x v="1"/>
    <n v="723"/>
    <n v="1033.8899999999999"/>
  </r>
  <r>
    <x v="1"/>
    <x v="1"/>
    <s v="Jul"/>
    <x v="0"/>
    <x v="0"/>
    <x v="0"/>
    <x v="0"/>
    <x v="0"/>
    <x v="1"/>
    <n v="357"/>
    <n v="510.51"/>
  </r>
  <r>
    <x v="1"/>
    <x v="1"/>
    <s v="Jul"/>
    <x v="0"/>
    <x v="0"/>
    <x v="0"/>
    <x v="0"/>
    <x v="0"/>
    <x v="1"/>
    <n v="351"/>
    <n v="501.93"/>
  </r>
  <r>
    <x v="1"/>
    <x v="1"/>
    <s v="Jul"/>
    <x v="0"/>
    <x v="0"/>
    <x v="0"/>
    <x v="0"/>
    <x v="0"/>
    <x v="1"/>
    <n v="345"/>
    <n v="493.35"/>
  </r>
  <r>
    <x v="0"/>
    <x v="1"/>
    <s v="Jul"/>
    <x v="0"/>
    <x v="0"/>
    <x v="0"/>
    <x v="0"/>
    <x v="0"/>
    <x v="1"/>
    <n v="763"/>
    <n v="526.24"/>
  </r>
  <r>
    <x v="0"/>
    <x v="1"/>
    <s v="Jul"/>
    <x v="0"/>
    <x v="0"/>
    <x v="0"/>
    <x v="0"/>
    <x v="0"/>
    <x v="1"/>
    <n v="816"/>
    <n v="526.24"/>
  </r>
  <r>
    <x v="2"/>
    <x v="1"/>
    <s v="Jul"/>
    <x v="0"/>
    <x v="0"/>
    <x v="0"/>
    <x v="0"/>
    <x v="0"/>
    <x v="1"/>
    <n v="157"/>
    <n v="224.51"/>
  </r>
  <r>
    <x v="1"/>
    <x v="1"/>
    <s v="Jul"/>
    <x v="0"/>
    <x v="0"/>
    <x v="0"/>
    <x v="0"/>
    <x v="0"/>
    <x v="1"/>
    <n v="205"/>
    <n v="293.14999999999998"/>
  </r>
  <r>
    <x v="3"/>
    <x v="1"/>
    <s v="Jul"/>
    <x v="0"/>
    <x v="0"/>
    <x v="0"/>
    <x v="0"/>
    <x v="0"/>
    <x v="1"/>
    <n v="127"/>
    <n v="181.61"/>
  </r>
  <r>
    <x v="0"/>
    <x v="1"/>
    <s v="Jul"/>
    <x v="0"/>
    <x v="0"/>
    <x v="0"/>
    <x v="0"/>
    <x v="0"/>
    <x v="0"/>
    <n v="359"/>
    <n v="513.37"/>
  </r>
  <r>
    <x v="0"/>
    <x v="1"/>
    <s v="Jul"/>
    <x v="0"/>
    <x v="0"/>
    <x v="0"/>
    <x v="0"/>
    <x v="0"/>
    <x v="0"/>
    <n v="353"/>
    <n v="504.78999999999996"/>
  </r>
  <r>
    <x v="4"/>
    <x v="1"/>
    <s v="Jul"/>
    <x v="0"/>
    <x v="0"/>
    <x v="0"/>
    <x v="0"/>
    <x v="0"/>
    <x v="0"/>
    <n v="347"/>
    <n v="496.21000000000004"/>
  </r>
  <r>
    <x v="1"/>
    <x v="1"/>
    <s v="Jul"/>
    <x v="0"/>
    <x v="0"/>
    <x v="0"/>
    <x v="0"/>
    <x v="0"/>
    <x v="1"/>
    <n v="155"/>
    <n v="221.65"/>
  </r>
  <r>
    <x v="0"/>
    <x v="1"/>
    <s v="Jul"/>
    <x v="0"/>
    <x v="0"/>
    <x v="0"/>
    <x v="0"/>
    <x v="0"/>
    <x v="1"/>
    <n v="203"/>
    <n v="290.28999999999996"/>
  </r>
  <r>
    <x v="2"/>
    <x v="1"/>
    <s v="Jul"/>
    <x v="0"/>
    <x v="0"/>
    <x v="0"/>
    <x v="0"/>
    <x v="0"/>
    <x v="1"/>
    <n v="785"/>
    <n v="1122.55"/>
  </r>
  <r>
    <x v="1"/>
    <x v="1"/>
    <s v="Jun"/>
    <x v="0"/>
    <x v="0"/>
    <x v="0"/>
    <x v="0"/>
    <x v="0"/>
    <x v="0"/>
    <n v="128"/>
    <n v="526.24"/>
  </r>
  <r>
    <x v="2"/>
    <x v="1"/>
    <s v="Jun"/>
    <x v="0"/>
    <x v="0"/>
    <x v="0"/>
    <x v="0"/>
    <x v="0"/>
    <x v="0"/>
    <n v="368"/>
    <n v="526.24"/>
  </r>
  <r>
    <x v="1"/>
    <x v="1"/>
    <s v="Jun"/>
    <x v="0"/>
    <x v="0"/>
    <x v="0"/>
    <x v="0"/>
    <x v="0"/>
    <x v="0"/>
    <n v="362"/>
    <n v="517.66"/>
  </r>
  <r>
    <x v="0"/>
    <x v="1"/>
    <s v="Jun"/>
    <x v="0"/>
    <x v="0"/>
    <x v="0"/>
    <x v="0"/>
    <x v="0"/>
    <x v="1"/>
    <n v="206"/>
    <n v="294.58"/>
  </r>
  <r>
    <x v="0"/>
    <x v="1"/>
    <s v="Jun"/>
    <x v="0"/>
    <x v="0"/>
    <x v="0"/>
    <x v="0"/>
    <x v="0"/>
    <x v="1"/>
    <n v="134"/>
    <n v="191.62"/>
  </r>
  <r>
    <x v="0"/>
    <x v="1"/>
    <s v="Jun"/>
    <x v="0"/>
    <x v="0"/>
    <x v="0"/>
    <x v="0"/>
    <x v="0"/>
    <x v="1"/>
    <n v="160"/>
    <n v="228.8"/>
  </r>
  <r>
    <x v="1"/>
    <x v="1"/>
    <s v="Jun"/>
    <x v="0"/>
    <x v="0"/>
    <x v="0"/>
    <x v="0"/>
    <x v="0"/>
    <x v="1"/>
    <n v="208"/>
    <n v="297.44"/>
  </r>
  <r>
    <x v="0"/>
    <x v="1"/>
    <s v="Jun"/>
    <x v="0"/>
    <x v="0"/>
    <x v="0"/>
    <x v="0"/>
    <x v="0"/>
    <x v="1"/>
    <n v="136"/>
    <n v="194.48"/>
  </r>
  <r>
    <x v="1"/>
    <x v="1"/>
    <s v="Jun"/>
    <x v="0"/>
    <x v="0"/>
    <x v="0"/>
    <x v="0"/>
    <x v="0"/>
    <x v="1"/>
    <n v="372"/>
    <n v="526.24"/>
  </r>
  <r>
    <x v="1"/>
    <x v="1"/>
    <s v="Jun"/>
    <x v="0"/>
    <x v="0"/>
    <x v="0"/>
    <x v="0"/>
    <x v="0"/>
    <x v="1"/>
    <n v="366"/>
    <n v="526.24"/>
  </r>
  <r>
    <x v="0"/>
    <x v="1"/>
    <s v="Jun"/>
    <x v="0"/>
    <x v="0"/>
    <x v="0"/>
    <x v="0"/>
    <x v="0"/>
    <x v="1"/>
    <n v="689"/>
    <n v="985.27"/>
  </r>
  <r>
    <x v="2"/>
    <x v="1"/>
    <s v="Jun"/>
    <x v="0"/>
    <x v="0"/>
    <x v="0"/>
    <x v="0"/>
    <x v="0"/>
    <x v="1"/>
    <n v="722"/>
    <n v="1032.46"/>
  </r>
  <r>
    <x v="1"/>
    <x v="1"/>
    <s v="Jun"/>
    <x v="0"/>
    <x v="0"/>
    <x v="0"/>
    <x v="0"/>
    <x v="0"/>
    <x v="1"/>
    <n v="776"/>
    <n v="1109.68"/>
  </r>
  <r>
    <x v="2"/>
    <x v="1"/>
    <s v="Jun"/>
    <x v="0"/>
    <x v="0"/>
    <x v="0"/>
    <x v="0"/>
    <x v="0"/>
    <x v="1"/>
    <n v="129"/>
    <n v="184.47"/>
  </r>
  <r>
    <x v="1"/>
    <x v="1"/>
    <s v="Jun"/>
    <x v="0"/>
    <x v="0"/>
    <x v="0"/>
    <x v="0"/>
    <x v="0"/>
    <x v="1"/>
    <n v="369"/>
    <n v="527.66999999999996"/>
  </r>
  <r>
    <x v="0"/>
    <x v="1"/>
    <s v="Jun"/>
    <x v="0"/>
    <x v="0"/>
    <x v="0"/>
    <x v="0"/>
    <x v="0"/>
    <x v="1"/>
    <n v="363"/>
    <n v="519.09"/>
  </r>
  <r>
    <x v="1"/>
    <x v="1"/>
    <s v="Jun"/>
    <x v="0"/>
    <x v="0"/>
    <x v="0"/>
    <x v="0"/>
    <x v="0"/>
    <x v="1"/>
    <n v="159"/>
    <n v="227.37"/>
  </r>
  <r>
    <x v="1"/>
    <x v="1"/>
    <s v="Jun"/>
    <x v="0"/>
    <x v="0"/>
    <x v="0"/>
    <x v="0"/>
    <x v="0"/>
    <x v="1"/>
    <n v="762"/>
    <n v="526.24"/>
  </r>
  <r>
    <x v="0"/>
    <x v="1"/>
    <s v="Jun"/>
    <x v="0"/>
    <x v="0"/>
    <x v="0"/>
    <x v="0"/>
    <x v="0"/>
    <x v="1"/>
    <n v="815"/>
    <n v="526.24"/>
  </r>
  <r>
    <x v="0"/>
    <x v="1"/>
    <s v="Jun"/>
    <x v="0"/>
    <x v="0"/>
    <x v="0"/>
    <x v="0"/>
    <x v="0"/>
    <x v="1"/>
    <n v="163"/>
    <n v="233.09"/>
  </r>
  <r>
    <x v="0"/>
    <x v="1"/>
    <s v="Jun"/>
    <x v="0"/>
    <x v="0"/>
    <x v="0"/>
    <x v="0"/>
    <x v="0"/>
    <x v="1"/>
    <n v="133"/>
    <n v="190.19"/>
  </r>
  <r>
    <x v="0"/>
    <x v="1"/>
    <s v="Jun"/>
    <x v="0"/>
    <x v="0"/>
    <x v="0"/>
    <x v="0"/>
    <x v="0"/>
    <x v="0"/>
    <n v="371"/>
    <n v="530.53"/>
  </r>
  <r>
    <x v="2"/>
    <x v="1"/>
    <s v="Jun"/>
    <x v="0"/>
    <x v="0"/>
    <x v="0"/>
    <x v="0"/>
    <x v="0"/>
    <x v="0"/>
    <n v="365"/>
    <n v="521.95000000000005"/>
  </r>
  <r>
    <x v="0"/>
    <x v="1"/>
    <s v="Jun"/>
    <x v="0"/>
    <x v="0"/>
    <x v="0"/>
    <x v="0"/>
    <x v="0"/>
    <x v="1"/>
    <n v="161"/>
    <n v="230.23000000000002"/>
  </r>
  <r>
    <x v="1"/>
    <x v="1"/>
    <s v="Jun"/>
    <x v="0"/>
    <x v="0"/>
    <x v="0"/>
    <x v="0"/>
    <x v="0"/>
    <x v="1"/>
    <n v="209"/>
    <n v="298.87"/>
  </r>
  <r>
    <x v="2"/>
    <x v="1"/>
    <s v="Mar"/>
    <x v="0"/>
    <x v="0"/>
    <x v="0"/>
    <x v="0"/>
    <x v="0"/>
    <x v="0"/>
    <n v="176"/>
    <n v="526.24"/>
  </r>
  <r>
    <x v="0"/>
    <x v="1"/>
    <s v="Mar"/>
    <x v="0"/>
    <x v="0"/>
    <x v="0"/>
    <x v="0"/>
    <x v="0"/>
    <x v="0"/>
    <n v="170"/>
    <n v="526.24"/>
  </r>
  <r>
    <x v="2"/>
    <x v="1"/>
    <s v="Mar"/>
    <x v="0"/>
    <x v="0"/>
    <x v="0"/>
    <x v="0"/>
    <x v="0"/>
    <x v="0"/>
    <n v="164"/>
    <n v="526.24"/>
  </r>
  <r>
    <x v="0"/>
    <x v="1"/>
    <s v="Mar"/>
    <x v="0"/>
    <x v="0"/>
    <x v="0"/>
    <x v="0"/>
    <x v="0"/>
    <x v="1"/>
    <n v="176"/>
    <n v="251.68"/>
  </r>
  <r>
    <x v="0"/>
    <x v="1"/>
    <s v="Mar"/>
    <x v="0"/>
    <x v="0"/>
    <x v="0"/>
    <x v="0"/>
    <x v="0"/>
    <x v="1"/>
    <n v="224"/>
    <n v="320.32"/>
  </r>
  <r>
    <x v="0"/>
    <x v="1"/>
    <s v="Mar"/>
    <x v="0"/>
    <x v="0"/>
    <x v="0"/>
    <x v="0"/>
    <x v="0"/>
    <x v="1"/>
    <n v="152"/>
    <n v="217.36"/>
  </r>
  <r>
    <x v="1"/>
    <x v="1"/>
    <s v="Mar"/>
    <x v="0"/>
    <x v="0"/>
    <x v="0"/>
    <x v="0"/>
    <x v="0"/>
    <x v="1"/>
    <n v="178"/>
    <n v="254.54"/>
  </r>
  <r>
    <x v="0"/>
    <x v="1"/>
    <s v="Mar"/>
    <x v="0"/>
    <x v="0"/>
    <x v="0"/>
    <x v="0"/>
    <x v="0"/>
    <x v="1"/>
    <n v="226"/>
    <n v="323.18"/>
  </r>
  <r>
    <x v="2"/>
    <x v="1"/>
    <s v="Mar"/>
    <x v="0"/>
    <x v="0"/>
    <x v="0"/>
    <x v="0"/>
    <x v="0"/>
    <x v="1"/>
    <n v="148"/>
    <n v="211.64"/>
  </r>
  <r>
    <x v="1"/>
    <x v="1"/>
    <s v="Mar"/>
    <x v="0"/>
    <x v="0"/>
    <x v="0"/>
    <x v="0"/>
    <x v="0"/>
    <x v="0"/>
    <n v="174"/>
    <n v="526.24"/>
  </r>
  <r>
    <x v="1"/>
    <x v="1"/>
    <s v="Mar"/>
    <x v="0"/>
    <x v="0"/>
    <x v="0"/>
    <x v="0"/>
    <x v="0"/>
    <x v="0"/>
    <n v="168"/>
    <n v="526.24"/>
  </r>
  <r>
    <x v="1"/>
    <x v="1"/>
    <s v="Mar"/>
    <x v="0"/>
    <x v="0"/>
    <x v="0"/>
    <x v="0"/>
    <x v="0"/>
    <x v="1"/>
    <n v="720"/>
    <n v="1029.5999999999999"/>
  </r>
  <r>
    <x v="1"/>
    <x v="1"/>
    <s v="Mar"/>
    <x v="0"/>
    <x v="0"/>
    <x v="0"/>
    <x v="0"/>
    <x v="0"/>
    <x v="1"/>
    <n v="773"/>
    <n v="1105.3899999999999"/>
  </r>
  <r>
    <x v="0"/>
    <x v="1"/>
    <s v="Mar"/>
    <x v="0"/>
    <x v="0"/>
    <x v="0"/>
    <x v="0"/>
    <x v="0"/>
    <x v="0"/>
    <n v="177"/>
    <n v="253.11"/>
  </r>
  <r>
    <x v="0"/>
    <x v="1"/>
    <s v="Mar"/>
    <x v="0"/>
    <x v="0"/>
    <x v="0"/>
    <x v="0"/>
    <x v="0"/>
    <x v="0"/>
    <n v="171"/>
    <n v="244.53"/>
  </r>
  <r>
    <x v="1"/>
    <x v="1"/>
    <s v="Mar"/>
    <x v="0"/>
    <x v="0"/>
    <x v="0"/>
    <x v="0"/>
    <x v="0"/>
    <x v="0"/>
    <n v="165"/>
    <n v="235.95"/>
  </r>
  <r>
    <x v="1"/>
    <x v="1"/>
    <s v="Mar"/>
    <x v="0"/>
    <x v="0"/>
    <x v="0"/>
    <x v="0"/>
    <x v="0"/>
    <x v="1"/>
    <n v="177"/>
    <n v="253.11"/>
  </r>
  <r>
    <x v="1"/>
    <x v="1"/>
    <s v="Mar"/>
    <x v="0"/>
    <x v="0"/>
    <x v="0"/>
    <x v="0"/>
    <x v="0"/>
    <x v="1"/>
    <n v="759"/>
    <n v="526.24"/>
  </r>
  <r>
    <x v="2"/>
    <x v="1"/>
    <s v="Mar"/>
    <x v="0"/>
    <x v="0"/>
    <x v="0"/>
    <x v="0"/>
    <x v="0"/>
    <x v="1"/>
    <n v="175"/>
    <n v="250.25"/>
  </r>
  <r>
    <x v="1"/>
    <x v="1"/>
    <s v="Mar"/>
    <x v="0"/>
    <x v="0"/>
    <x v="0"/>
    <x v="0"/>
    <x v="0"/>
    <x v="1"/>
    <n v="223"/>
    <n v="318.89"/>
  </r>
  <r>
    <x v="1"/>
    <x v="1"/>
    <s v="Mar"/>
    <x v="0"/>
    <x v="0"/>
    <x v="0"/>
    <x v="0"/>
    <x v="0"/>
    <x v="1"/>
    <n v="151"/>
    <n v="215.93"/>
  </r>
  <r>
    <x v="2"/>
    <x v="1"/>
    <s v="Mar"/>
    <x v="0"/>
    <x v="0"/>
    <x v="0"/>
    <x v="0"/>
    <x v="0"/>
    <x v="0"/>
    <n v="173"/>
    <n v="247.39"/>
  </r>
  <r>
    <x v="1"/>
    <x v="1"/>
    <s v="Mar"/>
    <x v="0"/>
    <x v="0"/>
    <x v="0"/>
    <x v="0"/>
    <x v="0"/>
    <x v="0"/>
    <n v="167"/>
    <n v="238.81"/>
  </r>
  <r>
    <x v="0"/>
    <x v="1"/>
    <s v="Mar"/>
    <x v="0"/>
    <x v="0"/>
    <x v="0"/>
    <x v="0"/>
    <x v="0"/>
    <x v="1"/>
    <n v="179"/>
    <n v="255.97"/>
  </r>
  <r>
    <x v="0"/>
    <x v="1"/>
    <s v="Mar"/>
    <x v="0"/>
    <x v="0"/>
    <x v="0"/>
    <x v="0"/>
    <x v="0"/>
    <x v="1"/>
    <n v="782"/>
    <n v="1118.26"/>
  </r>
  <r>
    <x v="2"/>
    <x v="1"/>
    <s v="May"/>
    <x v="0"/>
    <x v="0"/>
    <x v="0"/>
    <x v="0"/>
    <x v="0"/>
    <x v="0"/>
    <n v="146"/>
    <n v="526.24"/>
  </r>
  <r>
    <x v="0"/>
    <x v="1"/>
    <s v="May"/>
    <x v="0"/>
    <x v="0"/>
    <x v="0"/>
    <x v="0"/>
    <x v="0"/>
    <x v="0"/>
    <n v="140"/>
    <n v="526.24"/>
  </r>
  <r>
    <x v="0"/>
    <x v="1"/>
    <s v="May"/>
    <x v="0"/>
    <x v="0"/>
    <x v="0"/>
    <x v="0"/>
    <x v="0"/>
    <x v="0"/>
    <n v="134"/>
    <n v="526.24"/>
  </r>
  <r>
    <x v="0"/>
    <x v="1"/>
    <s v="May"/>
    <x v="0"/>
    <x v="0"/>
    <x v="0"/>
    <x v="0"/>
    <x v="0"/>
    <x v="1"/>
    <n v="164"/>
    <n v="234.51999999999998"/>
  </r>
  <r>
    <x v="3"/>
    <x v="1"/>
    <s v="May"/>
    <x v="0"/>
    <x v="0"/>
    <x v="0"/>
    <x v="0"/>
    <x v="0"/>
    <x v="1"/>
    <n v="212"/>
    <n v="303.15999999999997"/>
  </r>
  <r>
    <x v="1"/>
    <x v="1"/>
    <s v="May"/>
    <x v="0"/>
    <x v="0"/>
    <x v="0"/>
    <x v="0"/>
    <x v="0"/>
    <x v="1"/>
    <n v="140"/>
    <n v="200.2"/>
  </r>
  <r>
    <x v="1"/>
    <x v="1"/>
    <s v="May"/>
    <x v="0"/>
    <x v="0"/>
    <x v="0"/>
    <x v="0"/>
    <x v="0"/>
    <x v="1"/>
    <n v="166"/>
    <n v="237.38"/>
  </r>
  <r>
    <x v="1"/>
    <x v="1"/>
    <s v="May"/>
    <x v="0"/>
    <x v="0"/>
    <x v="0"/>
    <x v="0"/>
    <x v="0"/>
    <x v="1"/>
    <n v="214"/>
    <n v="306.02"/>
  </r>
  <r>
    <x v="3"/>
    <x v="1"/>
    <s v="May"/>
    <x v="0"/>
    <x v="0"/>
    <x v="0"/>
    <x v="0"/>
    <x v="0"/>
    <x v="1"/>
    <n v="142"/>
    <n v="203.06"/>
  </r>
  <r>
    <x v="1"/>
    <x v="1"/>
    <s v="May"/>
    <x v="0"/>
    <x v="0"/>
    <x v="0"/>
    <x v="0"/>
    <x v="0"/>
    <x v="1"/>
    <n v="144"/>
    <n v="526.24"/>
  </r>
  <r>
    <x v="1"/>
    <x v="1"/>
    <s v="May"/>
    <x v="0"/>
    <x v="0"/>
    <x v="0"/>
    <x v="0"/>
    <x v="0"/>
    <x v="1"/>
    <n v="138"/>
    <n v="526.24"/>
  </r>
  <r>
    <x v="4"/>
    <x v="1"/>
    <s v="May"/>
    <x v="0"/>
    <x v="0"/>
    <x v="0"/>
    <x v="0"/>
    <x v="0"/>
    <x v="1"/>
    <n v="132"/>
    <n v="526.24"/>
  </r>
  <r>
    <x v="0"/>
    <x v="1"/>
    <s v="May"/>
    <x v="0"/>
    <x v="0"/>
    <x v="0"/>
    <x v="0"/>
    <x v="0"/>
    <x v="1"/>
    <n v="688"/>
    <n v="983.83999999999992"/>
  </r>
  <r>
    <x v="2"/>
    <x v="1"/>
    <s v="May"/>
    <x v="0"/>
    <x v="0"/>
    <x v="0"/>
    <x v="0"/>
    <x v="0"/>
    <x v="1"/>
    <n v="775"/>
    <n v="1108.25"/>
  </r>
  <r>
    <x v="1"/>
    <x v="1"/>
    <s v="May"/>
    <x v="0"/>
    <x v="0"/>
    <x v="0"/>
    <x v="0"/>
    <x v="0"/>
    <x v="1"/>
    <n v="141"/>
    <n v="201.63"/>
  </r>
  <r>
    <x v="3"/>
    <x v="1"/>
    <s v="May"/>
    <x v="0"/>
    <x v="0"/>
    <x v="0"/>
    <x v="0"/>
    <x v="0"/>
    <x v="1"/>
    <n v="135"/>
    <n v="193.05"/>
  </r>
  <r>
    <x v="2"/>
    <x v="1"/>
    <s v="May"/>
    <x v="0"/>
    <x v="0"/>
    <x v="0"/>
    <x v="0"/>
    <x v="0"/>
    <x v="1"/>
    <n v="165"/>
    <n v="235.95"/>
  </r>
  <r>
    <x v="1"/>
    <x v="1"/>
    <s v="May"/>
    <x v="0"/>
    <x v="0"/>
    <x v="0"/>
    <x v="0"/>
    <x v="0"/>
    <x v="1"/>
    <n v="761"/>
    <n v="526.24"/>
  </r>
  <r>
    <x v="0"/>
    <x v="1"/>
    <s v="May"/>
    <x v="0"/>
    <x v="0"/>
    <x v="0"/>
    <x v="0"/>
    <x v="0"/>
    <x v="1"/>
    <n v="814"/>
    <n v="526.24"/>
  </r>
  <r>
    <x v="3"/>
    <x v="1"/>
    <s v="May"/>
    <x v="0"/>
    <x v="0"/>
    <x v="0"/>
    <x v="0"/>
    <x v="0"/>
    <x v="1"/>
    <n v="169"/>
    <n v="241.67000000000002"/>
  </r>
  <r>
    <x v="4"/>
    <x v="1"/>
    <s v="May"/>
    <x v="0"/>
    <x v="0"/>
    <x v="0"/>
    <x v="0"/>
    <x v="0"/>
    <x v="1"/>
    <n v="211"/>
    <n v="301.73"/>
  </r>
  <r>
    <x v="1"/>
    <x v="1"/>
    <s v="May"/>
    <x v="0"/>
    <x v="0"/>
    <x v="0"/>
    <x v="0"/>
    <x v="0"/>
    <x v="1"/>
    <n v="139"/>
    <n v="198.76999999999998"/>
  </r>
  <r>
    <x v="0"/>
    <x v="1"/>
    <s v="May"/>
    <x v="0"/>
    <x v="0"/>
    <x v="0"/>
    <x v="0"/>
    <x v="0"/>
    <x v="0"/>
    <n v="143"/>
    <n v="204.49"/>
  </r>
  <r>
    <x v="1"/>
    <x v="1"/>
    <s v="May"/>
    <x v="0"/>
    <x v="0"/>
    <x v="0"/>
    <x v="0"/>
    <x v="0"/>
    <x v="0"/>
    <n v="137"/>
    <n v="195.91"/>
  </r>
  <r>
    <x v="3"/>
    <x v="1"/>
    <s v="May"/>
    <x v="0"/>
    <x v="0"/>
    <x v="0"/>
    <x v="0"/>
    <x v="0"/>
    <x v="0"/>
    <n v="131"/>
    <n v="187.32999999999998"/>
  </r>
  <r>
    <x v="1"/>
    <x v="1"/>
    <s v="May"/>
    <x v="0"/>
    <x v="0"/>
    <x v="0"/>
    <x v="0"/>
    <x v="0"/>
    <x v="1"/>
    <n v="167"/>
    <n v="238.81"/>
  </r>
  <r>
    <x v="1"/>
    <x v="1"/>
    <s v="May"/>
    <x v="0"/>
    <x v="0"/>
    <x v="0"/>
    <x v="0"/>
    <x v="0"/>
    <x v="1"/>
    <n v="215"/>
    <n v="307.45"/>
  </r>
  <r>
    <x v="0"/>
    <x v="1"/>
    <s v="May"/>
    <x v="0"/>
    <x v="0"/>
    <x v="0"/>
    <x v="0"/>
    <x v="0"/>
    <x v="1"/>
    <n v="784"/>
    <n v="1121.1199999999999"/>
  </r>
  <r>
    <x v="1"/>
    <x v="1"/>
    <s v="Nov"/>
    <x v="0"/>
    <x v="0"/>
    <x v="0"/>
    <x v="0"/>
    <x v="0"/>
    <x v="1"/>
    <n v="134"/>
    <n v="182.24"/>
  </r>
  <r>
    <x v="0"/>
    <x v="1"/>
    <s v="Nov"/>
    <x v="0"/>
    <x v="0"/>
    <x v="0"/>
    <x v="0"/>
    <x v="0"/>
    <x v="1"/>
    <n v="182"/>
    <n v="260.26"/>
  </r>
  <r>
    <x v="0"/>
    <x v="1"/>
    <s v="Nov"/>
    <x v="0"/>
    <x v="0"/>
    <x v="0"/>
    <x v="0"/>
    <x v="0"/>
    <x v="1"/>
    <n v="136"/>
    <n v="194.48"/>
  </r>
  <r>
    <x v="0"/>
    <x v="1"/>
    <s v="Nov"/>
    <x v="0"/>
    <x v="0"/>
    <x v="0"/>
    <x v="0"/>
    <x v="0"/>
    <x v="1"/>
    <n v="694"/>
    <n v="992.42000000000007"/>
  </r>
  <r>
    <x v="4"/>
    <x v="1"/>
    <s v="Nov"/>
    <x v="0"/>
    <x v="0"/>
    <x v="0"/>
    <x v="0"/>
    <x v="0"/>
    <x v="1"/>
    <n v="727"/>
    <n v="1039.6100000000001"/>
  </r>
  <r>
    <x v="1"/>
    <x v="1"/>
    <s v="Nov"/>
    <x v="0"/>
    <x v="0"/>
    <x v="0"/>
    <x v="0"/>
    <x v="0"/>
    <x v="1"/>
    <n v="135"/>
    <n v="193.05"/>
  </r>
  <r>
    <x v="4"/>
    <x v="1"/>
    <s v="Nov"/>
    <x v="0"/>
    <x v="0"/>
    <x v="0"/>
    <x v="0"/>
    <x v="0"/>
    <x v="1"/>
    <n v="766"/>
    <n v="526.24"/>
  </r>
  <r>
    <x v="0"/>
    <x v="1"/>
    <s v="Nov"/>
    <x v="0"/>
    <x v="0"/>
    <x v="0"/>
    <x v="0"/>
    <x v="0"/>
    <x v="1"/>
    <n v="133"/>
    <n v="190.19"/>
  </r>
  <r>
    <x v="0"/>
    <x v="1"/>
    <s v="Nov"/>
    <x v="0"/>
    <x v="0"/>
    <x v="0"/>
    <x v="0"/>
    <x v="0"/>
    <x v="1"/>
    <n v="181"/>
    <n v="258.83"/>
  </r>
  <r>
    <x v="1"/>
    <x v="1"/>
    <s v="Nov"/>
    <x v="0"/>
    <x v="0"/>
    <x v="0"/>
    <x v="0"/>
    <x v="0"/>
    <x v="1"/>
    <n v="137"/>
    <n v="195.91"/>
  </r>
  <r>
    <x v="0"/>
    <x v="1"/>
    <s v="Nov"/>
    <x v="0"/>
    <x v="0"/>
    <x v="0"/>
    <x v="0"/>
    <x v="0"/>
    <x v="1"/>
    <n v="179"/>
    <n v="255.97"/>
  </r>
  <r>
    <x v="1"/>
    <x v="1"/>
    <s v="Oct"/>
    <x v="0"/>
    <x v="0"/>
    <x v="0"/>
    <x v="0"/>
    <x v="0"/>
    <x v="1"/>
    <n v="140"/>
    <n v="190.4"/>
  </r>
  <r>
    <x v="2"/>
    <x v="1"/>
    <s v="Oct"/>
    <x v="0"/>
    <x v="0"/>
    <x v="0"/>
    <x v="0"/>
    <x v="0"/>
    <x v="1"/>
    <n v="188"/>
    <n v="268.84000000000003"/>
  </r>
  <r>
    <x v="1"/>
    <x v="1"/>
    <s v="Oct"/>
    <x v="0"/>
    <x v="0"/>
    <x v="0"/>
    <x v="0"/>
    <x v="0"/>
    <x v="1"/>
    <n v="142"/>
    <n v="203.06"/>
  </r>
  <r>
    <x v="2"/>
    <x v="1"/>
    <s v="Oct"/>
    <x v="0"/>
    <x v="0"/>
    <x v="0"/>
    <x v="0"/>
    <x v="0"/>
    <x v="1"/>
    <n v="184"/>
    <n v="263.12"/>
  </r>
  <r>
    <x v="1"/>
    <x v="1"/>
    <s v="Oct"/>
    <x v="0"/>
    <x v="0"/>
    <x v="0"/>
    <x v="0"/>
    <x v="0"/>
    <x v="0"/>
    <n v="312"/>
    <n v="526.24"/>
  </r>
  <r>
    <x v="4"/>
    <x v="1"/>
    <s v="Oct"/>
    <x v="0"/>
    <x v="0"/>
    <x v="0"/>
    <x v="0"/>
    <x v="0"/>
    <x v="1"/>
    <n v="693"/>
    <n v="990.99"/>
  </r>
  <r>
    <x v="2"/>
    <x v="1"/>
    <s v="Oct"/>
    <x v="0"/>
    <x v="0"/>
    <x v="0"/>
    <x v="0"/>
    <x v="0"/>
    <x v="1"/>
    <n v="726"/>
    <n v="1038.18"/>
  </r>
  <r>
    <x v="2"/>
    <x v="1"/>
    <s v="Oct"/>
    <x v="0"/>
    <x v="0"/>
    <x v="0"/>
    <x v="0"/>
    <x v="0"/>
    <x v="1"/>
    <n v="141"/>
    <n v="201.63"/>
  </r>
  <r>
    <x v="1"/>
    <x v="1"/>
    <s v="Oct"/>
    <x v="0"/>
    <x v="0"/>
    <x v="0"/>
    <x v="0"/>
    <x v="0"/>
    <x v="1"/>
    <n v="765"/>
    <n v="526.24"/>
  </r>
  <r>
    <x v="1"/>
    <x v="1"/>
    <s v="Oct"/>
    <x v="0"/>
    <x v="0"/>
    <x v="0"/>
    <x v="0"/>
    <x v="0"/>
    <x v="1"/>
    <n v="139"/>
    <n v="198.76999999999998"/>
  </r>
  <r>
    <x v="1"/>
    <x v="1"/>
    <s v="Oct"/>
    <x v="0"/>
    <x v="0"/>
    <x v="0"/>
    <x v="0"/>
    <x v="0"/>
    <x v="1"/>
    <n v="187"/>
    <n v="267.40999999999997"/>
  </r>
  <r>
    <x v="1"/>
    <x v="1"/>
    <s v="Oct"/>
    <x v="0"/>
    <x v="0"/>
    <x v="0"/>
    <x v="0"/>
    <x v="0"/>
    <x v="0"/>
    <n v="311"/>
    <n v="444.73"/>
  </r>
  <r>
    <x v="3"/>
    <x v="1"/>
    <s v="Oct"/>
    <x v="0"/>
    <x v="0"/>
    <x v="0"/>
    <x v="0"/>
    <x v="0"/>
    <x v="1"/>
    <n v="185"/>
    <n v="264.55"/>
  </r>
  <r>
    <x v="0"/>
    <x v="1"/>
    <s v="Sep"/>
    <x v="0"/>
    <x v="0"/>
    <x v="0"/>
    <x v="0"/>
    <x v="0"/>
    <x v="0"/>
    <n v="326"/>
    <n v="466.18"/>
  </r>
  <r>
    <x v="2"/>
    <x v="1"/>
    <s v="Sep"/>
    <x v="0"/>
    <x v="0"/>
    <x v="0"/>
    <x v="0"/>
    <x v="0"/>
    <x v="0"/>
    <n v="320"/>
    <n v="457.6"/>
  </r>
  <r>
    <x v="0"/>
    <x v="1"/>
    <s v="Sep"/>
    <x v="0"/>
    <x v="0"/>
    <x v="0"/>
    <x v="0"/>
    <x v="0"/>
    <x v="0"/>
    <n v="314"/>
    <n v="449.02"/>
  </r>
  <r>
    <x v="2"/>
    <x v="1"/>
    <s v="Sep"/>
    <x v="0"/>
    <x v="0"/>
    <x v="0"/>
    <x v="0"/>
    <x v="0"/>
    <x v="1"/>
    <n v="146"/>
    <n v="198.56"/>
  </r>
  <r>
    <x v="0"/>
    <x v="1"/>
    <s v="Sep"/>
    <x v="0"/>
    <x v="0"/>
    <x v="0"/>
    <x v="0"/>
    <x v="0"/>
    <x v="1"/>
    <n v="194"/>
    <n v="277.42"/>
  </r>
  <r>
    <x v="0"/>
    <x v="1"/>
    <s v="Sep"/>
    <x v="0"/>
    <x v="0"/>
    <x v="0"/>
    <x v="0"/>
    <x v="0"/>
    <x v="1"/>
    <n v="190"/>
    <n v="271.7"/>
  </r>
  <r>
    <x v="0"/>
    <x v="1"/>
    <s v="Sep"/>
    <x v="0"/>
    <x v="0"/>
    <x v="0"/>
    <x v="0"/>
    <x v="0"/>
    <x v="1"/>
    <n v="364"/>
    <n v="520.52"/>
  </r>
  <r>
    <x v="0"/>
    <x v="1"/>
    <s v="Sep"/>
    <x v="0"/>
    <x v="0"/>
    <x v="0"/>
    <x v="0"/>
    <x v="0"/>
    <x v="0"/>
    <n v="324"/>
    <n v="526.24"/>
  </r>
  <r>
    <x v="0"/>
    <x v="1"/>
    <s v="Sep"/>
    <x v="0"/>
    <x v="0"/>
    <x v="0"/>
    <x v="0"/>
    <x v="0"/>
    <x v="0"/>
    <n v="318"/>
    <n v="526.24"/>
  </r>
  <r>
    <x v="1"/>
    <x v="1"/>
    <s v="Sep"/>
    <x v="0"/>
    <x v="0"/>
    <x v="0"/>
    <x v="0"/>
    <x v="0"/>
    <x v="1"/>
    <n v="692"/>
    <n v="989.56"/>
  </r>
  <r>
    <x v="2"/>
    <x v="1"/>
    <s v="Sep"/>
    <x v="0"/>
    <x v="0"/>
    <x v="0"/>
    <x v="0"/>
    <x v="0"/>
    <x v="1"/>
    <n v="725"/>
    <n v="1036.75"/>
  </r>
  <r>
    <x v="1"/>
    <x v="1"/>
    <s v="Sep"/>
    <x v="0"/>
    <x v="0"/>
    <x v="0"/>
    <x v="0"/>
    <x v="0"/>
    <x v="1"/>
    <n v="778"/>
    <n v="1112.54"/>
  </r>
  <r>
    <x v="0"/>
    <x v="1"/>
    <s v="Sep"/>
    <x v="0"/>
    <x v="0"/>
    <x v="0"/>
    <x v="0"/>
    <x v="0"/>
    <x v="0"/>
    <n v="327"/>
    <n v="467.61"/>
  </r>
  <r>
    <x v="2"/>
    <x v="1"/>
    <s v="Sep"/>
    <x v="0"/>
    <x v="0"/>
    <x v="0"/>
    <x v="0"/>
    <x v="0"/>
    <x v="0"/>
    <n v="321"/>
    <n v="459.03"/>
  </r>
  <r>
    <x v="0"/>
    <x v="1"/>
    <s v="Sep"/>
    <x v="0"/>
    <x v="0"/>
    <x v="0"/>
    <x v="0"/>
    <x v="0"/>
    <x v="0"/>
    <n v="315"/>
    <n v="450.45"/>
  </r>
  <r>
    <x v="1"/>
    <x v="1"/>
    <s v="Sep"/>
    <x v="0"/>
    <x v="0"/>
    <x v="0"/>
    <x v="0"/>
    <x v="0"/>
    <x v="1"/>
    <n v="147"/>
    <n v="210.21"/>
  </r>
  <r>
    <x v="0"/>
    <x v="1"/>
    <s v="Sep"/>
    <x v="0"/>
    <x v="0"/>
    <x v="0"/>
    <x v="0"/>
    <x v="0"/>
    <x v="1"/>
    <n v="145"/>
    <n v="207.35"/>
  </r>
  <r>
    <x v="0"/>
    <x v="1"/>
    <s v="Sep"/>
    <x v="0"/>
    <x v="0"/>
    <x v="0"/>
    <x v="0"/>
    <x v="0"/>
    <x v="1"/>
    <n v="193"/>
    <n v="275.99"/>
  </r>
  <r>
    <x v="2"/>
    <x v="1"/>
    <s v="Sep"/>
    <x v="0"/>
    <x v="0"/>
    <x v="0"/>
    <x v="0"/>
    <x v="0"/>
    <x v="0"/>
    <n v="323"/>
    <n v="461.89"/>
  </r>
  <r>
    <x v="0"/>
    <x v="1"/>
    <s v="Sep"/>
    <x v="0"/>
    <x v="0"/>
    <x v="0"/>
    <x v="0"/>
    <x v="0"/>
    <x v="0"/>
    <n v="317"/>
    <n v="453.31"/>
  </r>
  <r>
    <x v="2"/>
    <x v="1"/>
    <s v="Sep"/>
    <x v="0"/>
    <x v="0"/>
    <x v="0"/>
    <x v="0"/>
    <x v="0"/>
    <x v="1"/>
    <n v="143"/>
    <n v="204.49"/>
  </r>
  <r>
    <x v="0"/>
    <x v="1"/>
    <s v="Sep"/>
    <x v="0"/>
    <x v="0"/>
    <x v="0"/>
    <x v="0"/>
    <x v="0"/>
    <x v="1"/>
    <n v="191"/>
    <n v="273.13"/>
  </r>
  <r>
    <x v="2"/>
    <x v="1"/>
    <s v="Sep"/>
    <x v="0"/>
    <x v="0"/>
    <x v="0"/>
    <x v="0"/>
    <x v="0"/>
    <x v="1"/>
    <n v="787"/>
    <n v="1125.4099999999999"/>
  </r>
  <r>
    <x v="1"/>
    <x v="1"/>
    <s v="Apr"/>
    <x v="1"/>
    <x v="0"/>
    <x v="0"/>
    <x v="0"/>
    <x v="0"/>
    <x v="0"/>
    <n v="266"/>
    <n v="380.38"/>
  </r>
  <r>
    <x v="1"/>
    <x v="1"/>
    <s v="Apr"/>
    <x v="1"/>
    <x v="0"/>
    <x v="0"/>
    <x v="0"/>
    <x v="0"/>
    <x v="0"/>
    <n v="314"/>
    <n v="449.02"/>
  </r>
  <r>
    <x v="0"/>
    <x v="1"/>
    <s v="Apr"/>
    <x v="1"/>
    <x v="0"/>
    <x v="0"/>
    <x v="0"/>
    <x v="0"/>
    <x v="0"/>
    <n v="236"/>
    <n v="337.48"/>
  </r>
  <r>
    <x v="1"/>
    <x v="1"/>
    <s v="Apr"/>
    <x v="1"/>
    <x v="0"/>
    <x v="0"/>
    <x v="0"/>
    <x v="0"/>
    <x v="0"/>
    <n v="310"/>
    <n v="526.24"/>
  </r>
  <r>
    <x v="2"/>
    <x v="1"/>
    <s v="Apr"/>
    <x v="1"/>
    <x v="0"/>
    <x v="0"/>
    <x v="0"/>
    <x v="0"/>
    <x v="0"/>
    <n v="238"/>
    <n v="526.24"/>
  </r>
  <r>
    <x v="0"/>
    <x v="1"/>
    <s v="Apr"/>
    <x v="1"/>
    <x v="0"/>
    <x v="0"/>
    <x v="0"/>
    <x v="0"/>
    <x v="0"/>
    <n v="1000"/>
    <n v="1430"/>
  </r>
  <r>
    <x v="3"/>
    <x v="1"/>
    <s v="Apr"/>
    <x v="1"/>
    <x v="0"/>
    <x v="0"/>
    <x v="0"/>
    <x v="0"/>
    <x v="0"/>
    <n v="1033"/>
    <n v="1477.19"/>
  </r>
  <r>
    <x v="2"/>
    <x v="1"/>
    <s v="Apr"/>
    <x v="1"/>
    <x v="0"/>
    <x v="0"/>
    <x v="0"/>
    <x v="0"/>
    <x v="0"/>
    <n v="240"/>
    <n v="343.2"/>
  </r>
  <r>
    <x v="2"/>
    <x v="1"/>
    <s v="Apr"/>
    <x v="1"/>
    <x v="0"/>
    <x v="0"/>
    <x v="0"/>
    <x v="0"/>
    <x v="0"/>
    <n v="267"/>
    <n v="381.81"/>
  </r>
  <r>
    <x v="0"/>
    <x v="1"/>
    <s v="Apr"/>
    <x v="1"/>
    <x v="0"/>
    <x v="0"/>
    <x v="0"/>
    <x v="0"/>
    <x v="0"/>
    <n v="237"/>
    <n v="338.90999999999997"/>
  </r>
  <r>
    <x v="2"/>
    <x v="1"/>
    <s v="Apr"/>
    <x v="1"/>
    <x v="0"/>
    <x v="0"/>
    <x v="0"/>
    <x v="0"/>
    <x v="0"/>
    <n v="781"/>
    <n v="1116.83"/>
  </r>
  <r>
    <x v="0"/>
    <x v="1"/>
    <s v="Apr"/>
    <x v="1"/>
    <x v="0"/>
    <x v="0"/>
    <x v="0"/>
    <x v="0"/>
    <x v="0"/>
    <n v="814"/>
    <n v="1164.02"/>
  </r>
  <r>
    <x v="0"/>
    <x v="1"/>
    <s v="Apr"/>
    <x v="1"/>
    <x v="0"/>
    <x v="0"/>
    <x v="0"/>
    <x v="0"/>
    <x v="0"/>
    <n v="263"/>
    <n v="376.09000000000003"/>
  </r>
  <r>
    <x v="0"/>
    <x v="1"/>
    <s v="Apr"/>
    <x v="1"/>
    <x v="0"/>
    <x v="0"/>
    <x v="0"/>
    <x v="0"/>
    <x v="0"/>
    <n v="311"/>
    <n v="444.73"/>
  </r>
  <r>
    <x v="1"/>
    <x v="1"/>
    <s v="Apr"/>
    <x v="1"/>
    <x v="0"/>
    <x v="0"/>
    <x v="0"/>
    <x v="0"/>
    <x v="0"/>
    <n v="239"/>
    <n v="341.77"/>
  </r>
  <r>
    <x v="0"/>
    <x v="1"/>
    <s v="Aug"/>
    <x v="1"/>
    <x v="0"/>
    <x v="0"/>
    <x v="0"/>
    <x v="0"/>
    <x v="0"/>
    <n v="242"/>
    <n v="346.06"/>
  </r>
  <r>
    <x v="4"/>
    <x v="1"/>
    <s v="Aug"/>
    <x v="1"/>
    <x v="0"/>
    <x v="0"/>
    <x v="0"/>
    <x v="0"/>
    <x v="0"/>
    <n v="290"/>
    <n v="414.7"/>
  </r>
  <r>
    <x v="1"/>
    <x v="1"/>
    <s v="Aug"/>
    <x v="0"/>
    <x v="0"/>
    <x v="0"/>
    <x v="0"/>
    <x v="0"/>
    <x v="0"/>
    <n v="218"/>
    <n v="311.74"/>
  </r>
  <r>
    <x v="1"/>
    <x v="1"/>
    <s v="Aug"/>
    <x v="0"/>
    <x v="0"/>
    <x v="0"/>
    <x v="0"/>
    <x v="0"/>
    <x v="0"/>
    <n v="244"/>
    <n v="526.24"/>
  </r>
  <r>
    <x v="0"/>
    <x v="1"/>
    <s v="Aug"/>
    <x v="0"/>
    <x v="0"/>
    <x v="0"/>
    <x v="0"/>
    <x v="0"/>
    <x v="0"/>
    <n v="292"/>
    <n v="526.24"/>
  </r>
  <r>
    <x v="1"/>
    <x v="1"/>
    <s v="Aug"/>
    <x v="0"/>
    <x v="0"/>
    <x v="0"/>
    <x v="0"/>
    <x v="0"/>
    <x v="0"/>
    <n v="1003"/>
    <n v="1434.29"/>
  </r>
  <r>
    <x v="1"/>
    <x v="1"/>
    <s v="Aug"/>
    <x v="0"/>
    <x v="0"/>
    <x v="0"/>
    <x v="0"/>
    <x v="0"/>
    <x v="0"/>
    <n v="1037"/>
    <n v="1482.9099999999999"/>
  </r>
  <r>
    <x v="0"/>
    <x v="1"/>
    <s v="Aug"/>
    <x v="0"/>
    <x v="0"/>
    <x v="0"/>
    <x v="0"/>
    <x v="0"/>
    <x v="0"/>
    <n v="216"/>
    <n v="308.88"/>
  </r>
  <r>
    <x v="0"/>
    <x v="1"/>
    <s v="Aug"/>
    <x v="0"/>
    <x v="0"/>
    <x v="0"/>
    <x v="0"/>
    <x v="0"/>
    <x v="0"/>
    <n v="243"/>
    <n v="347.49"/>
  </r>
  <r>
    <x v="0"/>
    <x v="1"/>
    <s v="Aug"/>
    <x v="0"/>
    <x v="0"/>
    <x v="0"/>
    <x v="0"/>
    <x v="0"/>
    <x v="0"/>
    <n v="291"/>
    <n v="416.13"/>
  </r>
  <r>
    <x v="1"/>
    <x v="1"/>
    <s v="Aug"/>
    <x v="0"/>
    <x v="0"/>
    <x v="0"/>
    <x v="0"/>
    <x v="0"/>
    <x v="0"/>
    <n v="219"/>
    <n v="313.17"/>
  </r>
  <r>
    <x v="0"/>
    <x v="1"/>
    <s v="Aug"/>
    <x v="0"/>
    <x v="0"/>
    <x v="0"/>
    <x v="0"/>
    <x v="0"/>
    <x v="0"/>
    <n v="818"/>
    <n v="1169.74"/>
  </r>
  <r>
    <x v="1"/>
    <x v="1"/>
    <s v="Aug"/>
    <x v="0"/>
    <x v="0"/>
    <x v="0"/>
    <x v="0"/>
    <x v="0"/>
    <x v="0"/>
    <n v="871"/>
    <n v="1245.53"/>
  </r>
  <r>
    <x v="1"/>
    <x v="1"/>
    <s v="Aug"/>
    <x v="0"/>
    <x v="0"/>
    <x v="0"/>
    <x v="0"/>
    <x v="0"/>
    <x v="0"/>
    <n v="245"/>
    <n v="350.35"/>
  </r>
  <r>
    <x v="0"/>
    <x v="1"/>
    <s v="Aug"/>
    <x v="0"/>
    <x v="0"/>
    <x v="0"/>
    <x v="0"/>
    <x v="0"/>
    <x v="0"/>
    <n v="293"/>
    <n v="418.99"/>
  </r>
  <r>
    <x v="0"/>
    <x v="1"/>
    <s v="Aug"/>
    <x v="0"/>
    <x v="0"/>
    <x v="0"/>
    <x v="0"/>
    <x v="0"/>
    <x v="0"/>
    <n v="215"/>
    <n v="307.45"/>
  </r>
  <r>
    <x v="0"/>
    <x v="1"/>
    <s v="Dec"/>
    <x v="0"/>
    <x v="0"/>
    <x v="0"/>
    <x v="0"/>
    <x v="0"/>
    <x v="1"/>
    <n v="248"/>
    <n v="354.64"/>
  </r>
  <r>
    <x v="3"/>
    <x v="1"/>
    <s v="Dec"/>
    <x v="0"/>
    <x v="0"/>
    <x v="0"/>
    <x v="0"/>
    <x v="0"/>
    <x v="1"/>
    <n v="242"/>
    <n v="346.06"/>
  </r>
  <r>
    <x v="1"/>
    <x v="1"/>
    <s v="Dec"/>
    <x v="0"/>
    <x v="0"/>
    <x v="0"/>
    <x v="0"/>
    <x v="0"/>
    <x v="1"/>
    <n v="236"/>
    <n v="337.48"/>
  </r>
  <r>
    <x v="1"/>
    <x v="1"/>
    <s v="Dec"/>
    <x v="0"/>
    <x v="0"/>
    <x v="0"/>
    <x v="0"/>
    <x v="0"/>
    <x v="0"/>
    <n v="224"/>
    <n v="320.32"/>
  </r>
  <r>
    <x v="0"/>
    <x v="1"/>
    <s v="Dec"/>
    <x v="0"/>
    <x v="0"/>
    <x v="0"/>
    <x v="0"/>
    <x v="0"/>
    <x v="0"/>
    <n v="250"/>
    <n v="357.5"/>
  </r>
  <r>
    <x v="2"/>
    <x v="1"/>
    <s v="Dec"/>
    <x v="0"/>
    <x v="0"/>
    <x v="0"/>
    <x v="0"/>
    <x v="0"/>
    <x v="0"/>
    <n v="244"/>
    <n v="348.92"/>
  </r>
  <r>
    <x v="2"/>
    <x v="1"/>
    <s v="Dec"/>
    <x v="0"/>
    <x v="0"/>
    <x v="0"/>
    <x v="0"/>
    <x v="0"/>
    <x v="0"/>
    <n v="238"/>
    <n v="340.34000000000003"/>
  </r>
  <r>
    <x v="1"/>
    <x v="1"/>
    <s v="Dec"/>
    <x v="0"/>
    <x v="0"/>
    <x v="0"/>
    <x v="0"/>
    <x v="0"/>
    <x v="0"/>
    <n v="220"/>
    <n v="526.24"/>
  </r>
  <r>
    <x v="1"/>
    <x v="1"/>
    <s v="Dec"/>
    <x v="0"/>
    <x v="0"/>
    <x v="0"/>
    <x v="0"/>
    <x v="0"/>
    <x v="0"/>
    <n v="268"/>
    <n v="526.24"/>
  </r>
  <r>
    <x v="1"/>
    <x v="1"/>
    <s v="Dec"/>
    <x v="0"/>
    <x v="0"/>
    <x v="0"/>
    <x v="0"/>
    <x v="0"/>
    <x v="0"/>
    <n v="1007"/>
    <n v="1440.01"/>
  </r>
  <r>
    <x v="1"/>
    <x v="1"/>
    <s v="Dec"/>
    <x v="0"/>
    <x v="0"/>
    <x v="0"/>
    <x v="0"/>
    <x v="0"/>
    <x v="0"/>
    <n v="1040"/>
    <n v="1487.2"/>
  </r>
  <r>
    <x v="0"/>
    <x v="1"/>
    <s v="Dec"/>
    <x v="0"/>
    <x v="0"/>
    <x v="0"/>
    <x v="0"/>
    <x v="0"/>
    <x v="0"/>
    <n v="225"/>
    <n v="321.75"/>
  </r>
  <r>
    <x v="0"/>
    <x v="1"/>
    <s v="Dec"/>
    <x v="0"/>
    <x v="0"/>
    <x v="0"/>
    <x v="0"/>
    <x v="0"/>
    <x v="0"/>
    <n v="267"/>
    <n v="381.81"/>
  </r>
  <r>
    <x v="1"/>
    <x v="1"/>
    <s v="Dec"/>
    <x v="0"/>
    <x v="0"/>
    <x v="0"/>
    <x v="0"/>
    <x v="0"/>
    <x v="0"/>
    <n v="247"/>
    <n v="353.21"/>
  </r>
  <r>
    <x v="1"/>
    <x v="1"/>
    <s v="Dec"/>
    <x v="0"/>
    <x v="0"/>
    <x v="0"/>
    <x v="0"/>
    <x v="0"/>
    <x v="0"/>
    <n v="241"/>
    <n v="344.63"/>
  </r>
  <r>
    <x v="1"/>
    <x v="1"/>
    <s v="Dec"/>
    <x v="0"/>
    <x v="0"/>
    <x v="0"/>
    <x v="0"/>
    <x v="0"/>
    <x v="0"/>
    <n v="235"/>
    <n v="336.05"/>
  </r>
  <r>
    <x v="2"/>
    <x v="1"/>
    <s v="Dec"/>
    <x v="0"/>
    <x v="0"/>
    <x v="0"/>
    <x v="0"/>
    <x v="0"/>
    <x v="0"/>
    <n v="788"/>
    <n v="1126.8399999999999"/>
  </r>
  <r>
    <x v="1"/>
    <x v="1"/>
    <s v="Dec"/>
    <x v="0"/>
    <x v="0"/>
    <x v="0"/>
    <x v="0"/>
    <x v="0"/>
    <x v="0"/>
    <n v="821"/>
    <n v="1174.03"/>
  </r>
  <r>
    <x v="0"/>
    <x v="1"/>
    <s v="Dec"/>
    <x v="0"/>
    <x v="0"/>
    <x v="0"/>
    <x v="0"/>
    <x v="0"/>
    <x v="1"/>
    <n v="245"/>
    <n v="350.35"/>
  </r>
  <r>
    <x v="0"/>
    <x v="1"/>
    <s v="Dec"/>
    <x v="0"/>
    <x v="0"/>
    <x v="0"/>
    <x v="0"/>
    <x v="0"/>
    <x v="1"/>
    <n v="239"/>
    <n v="341.77"/>
  </r>
  <r>
    <x v="2"/>
    <x v="1"/>
    <s v="Dec"/>
    <x v="0"/>
    <x v="0"/>
    <x v="0"/>
    <x v="0"/>
    <x v="0"/>
    <x v="0"/>
    <n v="221"/>
    <n v="316.02999999999997"/>
  </r>
  <r>
    <x v="0"/>
    <x v="1"/>
    <s v="Dec"/>
    <x v="0"/>
    <x v="0"/>
    <x v="0"/>
    <x v="0"/>
    <x v="0"/>
    <x v="0"/>
    <n v="269"/>
    <n v="384.67"/>
  </r>
  <r>
    <x v="0"/>
    <x v="1"/>
    <s v="Feb"/>
    <x v="0"/>
    <x v="0"/>
    <x v="0"/>
    <x v="0"/>
    <x v="0"/>
    <x v="0"/>
    <n v="278"/>
    <n v="397.53999999999996"/>
  </r>
  <r>
    <x v="1"/>
    <x v="1"/>
    <s v="Feb"/>
    <x v="0"/>
    <x v="0"/>
    <x v="0"/>
    <x v="0"/>
    <x v="0"/>
    <x v="0"/>
    <n v="320"/>
    <n v="457.6"/>
  </r>
  <r>
    <x v="1"/>
    <x v="1"/>
    <s v="Feb"/>
    <x v="0"/>
    <x v="0"/>
    <x v="0"/>
    <x v="0"/>
    <x v="0"/>
    <x v="0"/>
    <n v="248"/>
    <n v="354.64"/>
  </r>
  <r>
    <x v="0"/>
    <x v="1"/>
    <s v="Feb"/>
    <x v="0"/>
    <x v="0"/>
    <x v="0"/>
    <x v="0"/>
    <x v="0"/>
    <x v="0"/>
    <n v="274"/>
    <n v="526.24"/>
  </r>
  <r>
    <x v="1"/>
    <x v="1"/>
    <s v="Feb"/>
    <x v="0"/>
    <x v="0"/>
    <x v="0"/>
    <x v="0"/>
    <x v="0"/>
    <x v="0"/>
    <n v="322"/>
    <n v="526.24"/>
  </r>
  <r>
    <x v="1"/>
    <x v="1"/>
    <s v="Feb"/>
    <x v="0"/>
    <x v="0"/>
    <x v="0"/>
    <x v="0"/>
    <x v="0"/>
    <x v="0"/>
    <n v="250"/>
    <n v="526.24"/>
  </r>
  <r>
    <x v="4"/>
    <x v="1"/>
    <s v="Feb"/>
    <x v="0"/>
    <x v="0"/>
    <x v="0"/>
    <x v="0"/>
    <x v="0"/>
    <x v="0"/>
    <n v="998"/>
    <n v="1427.1399999999999"/>
  </r>
  <r>
    <x v="1"/>
    <x v="1"/>
    <s v="Feb"/>
    <x v="0"/>
    <x v="0"/>
    <x v="0"/>
    <x v="0"/>
    <x v="0"/>
    <x v="0"/>
    <n v="1031"/>
    <n v="1474.33"/>
  </r>
  <r>
    <x v="0"/>
    <x v="1"/>
    <s v="Feb"/>
    <x v="0"/>
    <x v="0"/>
    <x v="0"/>
    <x v="0"/>
    <x v="0"/>
    <x v="0"/>
    <n v="321"/>
    <n v="459.03"/>
  </r>
  <r>
    <x v="4"/>
    <x v="1"/>
    <s v="Feb"/>
    <x v="0"/>
    <x v="0"/>
    <x v="0"/>
    <x v="0"/>
    <x v="0"/>
    <x v="0"/>
    <n v="249"/>
    <n v="356.07"/>
  </r>
  <r>
    <x v="1"/>
    <x v="1"/>
    <s v="Feb"/>
    <x v="0"/>
    <x v="0"/>
    <x v="0"/>
    <x v="0"/>
    <x v="0"/>
    <x v="0"/>
    <n v="779"/>
    <n v="1113.97"/>
  </r>
  <r>
    <x v="0"/>
    <x v="1"/>
    <s v="Feb"/>
    <x v="0"/>
    <x v="0"/>
    <x v="0"/>
    <x v="0"/>
    <x v="0"/>
    <x v="0"/>
    <n v="812"/>
    <n v="1161.1599999999999"/>
  </r>
  <r>
    <x v="0"/>
    <x v="1"/>
    <s v="Feb"/>
    <x v="0"/>
    <x v="0"/>
    <x v="0"/>
    <x v="0"/>
    <x v="0"/>
    <x v="0"/>
    <n v="866"/>
    <n v="1238.3800000000001"/>
  </r>
  <r>
    <x v="1"/>
    <x v="1"/>
    <s v="Feb"/>
    <x v="0"/>
    <x v="0"/>
    <x v="0"/>
    <x v="0"/>
    <x v="0"/>
    <x v="0"/>
    <n v="275"/>
    <n v="393.25"/>
  </r>
  <r>
    <x v="1"/>
    <x v="1"/>
    <s v="Feb"/>
    <x v="0"/>
    <x v="0"/>
    <x v="0"/>
    <x v="0"/>
    <x v="0"/>
    <x v="0"/>
    <n v="323"/>
    <n v="461.89"/>
  </r>
  <r>
    <x v="0"/>
    <x v="1"/>
    <s v="Feb"/>
    <x v="0"/>
    <x v="0"/>
    <x v="0"/>
    <x v="0"/>
    <x v="0"/>
    <x v="0"/>
    <n v="251"/>
    <n v="358.93"/>
  </r>
  <r>
    <x v="0"/>
    <x v="1"/>
    <s v="Jan"/>
    <x v="0"/>
    <x v="0"/>
    <x v="0"/>
    <x v="0"/>
    <x v="0"/>
    <x v="0"/>
    <n v="326"/>
    <n v="466.18"/>
  </r>
  <r>
    <x v="0"/>
    <x v="1"/>
    <s v="Jan"/>
    <x v="0"/>
    <x v="0"/>
    <x v="0"/>
    <x v="0"/>
    <x v="0"/>
    <x v="0"/>
    <n v="254"/>
    <n v="363.22"/>
  </r>
  <r>
    <x v="2"/>
    <x v="1"/>
    <s v="Jan"/>
    <x v="0"/>
    <x v="0"/>
    <x v="0"/>
    <x v="0"/>
    <x v="0"/>
    <x v="0"/>
    <n v="280"/>
    <n v="526.24"/>
  </r>
  <r>
    <x v="1"/>
    <x v="1"/>
    <s v="Jan"/>
    <x v="0"/>
    <x v="0"/>
    <x v="0"/>
    <x v="0"/>
    <x v="0"/>
    <x v="0"/>
    <n v="328"/>
    <n v="526.24"/>
  </r>
  <r>
    <x v="2"/>
    <x v="1"/>
    <s v="Jan"/>
    <x v="0"/>
    <x v="0"/>
    <x v="0"/>
    <x v="0"/>
    <x v="0"/>
    <x v="0"/>
    <n v="256"/>
    <n v="526.24"/>
  </r>
  <r>
    <x v="2"/>
    <x v="1"/>
    <s v="Jan"/>
    <x v="0"/>
    <x v="0"/>
    <x v="0"/>
    <x v="0"/>
    <x v="0"/>
    <x v="0"/>
    <n v="997"/>
    <n v="1425.71"/>
  </r>
  <r>
    <x v="3"/>
    <x v="1"/>
    <s v="Jan"/>
    <x v="0"/>
    <x v="0"/>
    <x v="0"/>
    <x v="0"/>
    <x v="0"/>
    <x v="0"/>
    <n v="1030"/>
    <n v="1472.9"/>
  </r>
  <r>
    <x v="3"/>
    <x v="1"/>
    <s v="Jan"/>
    <x v="0"/>
    <x v="0"/>
    <x v="0"/>
    <x v="0"/>
    <x v="0"/>
    <x v="0"/>
    <n v="252"/>
    <n v="360.36"/>
  </r>
  <r>
    <x v="3"/>
    <x v="1"/>
    <s v="Jan"/>
    <x v="0"/>
    <x v="0"/>
    <x v="0"/>
    <x v="0"/>
    <x v="0"/>
    <x v="0"/>
    <n v="279"/>
    <n v="398.97"/>
  </r>
  <r>
    <x v="1"/>
    <x v="1"/>
    <s v="Jan"/>
    <x v="0"/>
    <x v="0"/>
    <x v="0"/>
    <x v="0"/>
    <x v="0"/>
    <x v="0"/>
    <n v="327"/>
    <n v="467.61"/>
  </r>
  <r>
    <x v="2"/>
    <x v="1"/>
    <s v="Jan"/>
    <x v="0"/>
    <x v="0"/>
    <x v="0"/>
    <x v="0"/>
    <x v="0"/>
    <x v="0"/>
    <n v="255"/>
    <n v="364.65"/>
  </r>
  <r>
    <x v="2"/>
    <x v="1"/>
    <s v="Jan"/>
    <x v="0"/>
    <x v="0"/>
    <x v="0"/>
    <x v="0"/>
    <x v="0"/>
    <x v="0"/>
    <n v="778"/>
    <n v="1112.54"/>
  </r>
  <r>
    <x v="2"/>
    <x v="1"/>
    <s v="Jan"/>
    <x v="0"/>
    <x v="0"/>
    <x v="0"/>
    <x v="0"/>
    <x v="0"/>
    <x v="0"/>
    <n v="865"/>
    <n v="1236.95"/>
  </r>
  <r>
    <x v="0"/>
    <x v="1"/>
    <s v="Jan"/>
    <x v="0"/>
    <x v="0"/>
    <x v="0"/>
    <x v="0"/>
    <x v="0"/>
    <x v="0"/>
    <n v="281"/>
    <n v="401.83"/>
  </r>
  <r>
    <x v="2"/>
    <x v="1"/>
    <s v="Jan"/>
    <x v="0"/>
    <x v="0"/>
    <x v="0"/>
    <x v="0"/>
    <x v="0"/>
    <x v="0"/>
    <n v="329"/>
    <n v="470.47"/>
  </r>
  <r>
    <x v="0"/>
    <x v="1"/>
    <s v="Jul"/>
    <x v="0"/>
    <x v="0"/>
    <x v="0"/>
    <x v="0"/>
    <x v="0"/>
    <x v="0"/>
    <n v="248"/>
    <n v="354.64"/>
  </r>
  <r>
    <x v="0"/>
    <x v="1"/>
    <s v="Jul"/>
    <x v="0"/>
    <x v="0"/>
    <x v="0"/>
    <x v="0"/>
    <x v="0"/>
    <x v="0"/>
    <n v="296"/>
    <n v="423.28"/>
  </r>
  <r>
    <x v="0"/>
    <x v="1"/>
    <s v="Jul"/>
    <x v="0"/>
    <x v="0"/>
    <x v="0"/>
    <x v="0"/>
    <x v="0"/>
    <x v="0"/>
    <n v="224"/>
    <n v="320.32"/>
  </r>
  <r>
    <x v="0"/>
    <x v="1"/>
    <s v="Jul"/>
    <x v="0"/>
    <x v="0"/>
    <x v="0"/>
    <x v="0"/>
    <x v="0"/>
    <x v="0"/>
    <n v="250"/>
    <n v="526.24"/>
  </r>
  <r>
    <x v="0"/>
    <x v="1"/>
    <s v="Jul"/>
    <x v="0"/>
    <x v="0"/>
    <x v="0"/>
    <x v="0"/>
    <x v="0"/>
    <x v="0"/>
    <n v="298"/>
    <n v="526.24"/>
  </r>
  <r>
    <x v="1"/>
    <x v="1"/>
    <s v="Jul"/>
    <x v="0"/>
    <x v="0"/>
    <x v="0"/>
    <x v="0"/>
    <x v="0"/>
    <x v="0"/>
    <n v="220"/>
    <n v="526.24"/>
  </r>
  <r>
    <x v="4"/>
    <x v="1"/>
    <s v="Jul"/>
    <x v="0"/>
    <x v="0"/>
    <x v="0"/>
    <x v="0"/>
    <x v="0"/>
    <x v="0"/>
    <n v="1036"/>
    <n v="1481.48"/>
  </r>
  <r>
    <x v="3"/>
    <x v="1"/>
    <s v="Jul"/>
    <x v="0"/>
    <x v="0"/>
    <x v="0"/>
    <x v="0"/>
    <x v="0"/>
    <x v="0"/>
    <n v="222"/>
    <n v="317.45999999999998"/>
  </r>
  <r>
    <x v="3"/>
    <x v="1"/>
    <s v="Jul"/>
    <x v="0"/>
    <x v="0"/>
    <x v="0"/>
    <x v="0"/>
    <x v="0"/>
    <x v="0"/>
    <n v="249"/>
    <n v="356.07"/>
  </r>
  <r>
    <x v="0"/>
    <x v="1"/>
    <s v="Jul"/>
    <x v="0"/>
    <x v="0"/>
    <x v="0"/>
    <x v="0"/>
    <x v="0"/>
    <x v="0"/>
    <n v="297"/>
    <n v="424.71"/>
  </r>
  <r>
    <x v="1"/>
    <x v="1"/>
    <s v="Jul"/>
    <x v="0"/>
    <x v="0"/>
    <x v="0"/>
    <x v="0"/>
    <x v="0"/>
    <x v="0"/>
    <n v="784"/>
    <n v="1121.1199999999999"/>
  </r>
  <r>
    <x v="0"/>
    <x v="1"/>
    <s v="Jul"/>
    <x v="0"/>
    <x v="0"/>
    <x v="0"/>
    <x v="0"/>
    <x v="0"/>
    <x v="0"/>
    <n v="817"/>
    <n v="1168.31"/>
  </r>
  <r>
    <x v="0"/>
    <x v="1"/>
    <s v="Jul"/>
    <x v="0"/>
    <x v="0"/>
    <x v="0"/>
    <x v="0"/>
    <x v="0"/>
    <x v="0"/>
    <n v="870"/>
    <n v="1244.0999999999999"/>
  </r>
  <r>
    <x v="0"/>
    <x v="1"/>
    <s v="Jul"/>
    <x v="0"/>
    <x v="0"/>
    <x v="0"/>
    <x v="0"/>
    <x v="0"/>
    <x v="0"/>
    <n v="251"/>
    <n v="358.93"/>
  </r>
  <r>
    <x v="0"/>
    <x v="1"/>
    <s v="Jul"/>
    <x v="0"/>
    <x v="0"/>
    <x v="0"/>
    <x v="0"/>
    <x v="0"/>
    <x v="0"/>
    <n v="221"/>
    <n v="316.02999999999997"/>
  </r>
  <r>
    <x v="1"/>
    <x v="1"/>
    <s v="Jun"/>
    <x v="0"/>
    <x v="0"/>
    <x v="0"/>
    <x v="0"/>
    <x v="0"/>
    <x v="0"/>
    <n v="254"/>
    <n v="363.22"/>
  </r>
  <r>
    <x v="0"/>
    <x v="1"/>
    <s v="Jun"/>
    <x v="0"/>
    <x v="0"/>
    <x v="0"/>
    <x v="0"/>
    <x v="0"/>
    <x v="0"/>
    <n v="302"/>
    <n v="431.86"/>
  </r>
  <r>
    <x v="4"/>
    <x v="1"/>
    <s v="Jun"/>
    <x v="0"/>
    <x v="0"/>
    <x v="0"/>
    <x v="0"/>
    <x v="0"/>
    <x v="0"/>
    <n v="230"/>
    <n v="328.9"/>
  </r>
  <r>
    <x v="1"/>
    <x v="1"/>
    <s v="Jun"/>
    <x v="0"/>
    <x v="0"/>
    <x v="0"/>
    <x v="0"/>
    <x v="0"/>
    <x v="0"/>
    <n v="256"/>
    <n v="526.24"/>
  </r>
  <r>
    <x v="0"/>
    <x v="1"/>
    <s v="Jun"/>
    <x v="0"/>
    <x v="0"/>
    <x v="0"/>
    <x v="0"/>
    <x v="0"/>
    <x v="0"/>
    <n v="226"/>
    <n v="526.24"/>
  </r>
  <r>
    <x v="0"/>
    <x v="1"/>
    <s v="Jun"/>
    <x v="0"/>
    <x v="0"/>
    <x v="0"/>
    <x v="0"/>
    <x v="0"/>
    <x v="0"/>
    <n v="1002"/>
    <n v="1432.8600000000001"/>
  </r>
  <r>
    <x v="2"/>
    <x v="1"/>
    <s v="Jun"/>
    <x v="0"/>
    <x v="0"/>
    <x v="0"/>
    <x v="0"/>
    <x v="0"/>
    <x v="0"/>
    <n v="1035"/>
    <n v="1480.05"/>
  </r>
  <r>
    <x v="0"/>
    <x v="1"/>
    <s v="Jun"/>
    <x v="0"/>
    <x v="0"/>
    <x v="0"/>
    <x v="0"/>
    <x v="0"/>
    <x v="0"/>
    <n v="228"/>
    <n v="326.03999999999996"/>
  </r>
  <r>
    <x v="0"/>
    <x v="1"/>
    <s v="Jun"/>
    <x v="0"/>
    <x v="0"/>
    <x v="0"/>
    <x v="0"/>
    <x v="0"/>
    <x v="0"/>
    <n v="255"/>
    <n v="364.65"/>
  </r>
  <r>
    <x v="1"/>
    <x v="1"/>
    <s v="Jun"/>
    <x v="0"/>
    <x v="0"/>
    <x v="0"/>
    <x v="0"/>
    <x v="0"/>
    <x v="0"/>
    <n v="303"/>
    <n v="433.28999999999996"/>
  </r>
  <r>
    <x v="0"/>
    <x v="1"/>
    <s v="Jun"/>
    <x v="0"/>
    <x v="0"/>
    <x v="0"/>
    <x v="0"/>
    <x v="0"/>
    <x v="0"/>
    <n v="225"/>
    <n v="321.75"/>
  </r>
  <r>
    <x v="0"/>
    <x v="1"/>
    <s v="Jun"/>
    <x v="0"/>
    <x v="0"/>
    <x v="0"/>
    <x v="0"/>
    <x v="0"/>
    <x v="0"/>
    <n v="783"/>
    <n v="1119.69"/>
  </r>
  <r>
    <x v="2"/>
    <x v="1"/>
    <s v="Jun"/>
    <x v="0"/>
    <x v="0"/>
    <x v="0"/>
    <x v="0"/>
    <x v="0"/>
    <x v="0"/>
    <n v="816"/>
    <n v="1166.8800000000001"/>
  </r>
  <r>
    <x v="1"/>
    <x v="1"/>
    <s v="Jun"/>
    <x v="0"/>
    <x v="0"/>
    <x v="0"/>
    <x v="0"/>
    <x v="0"/>
    <x v="0"/>
    <n v="869"/>
    <n v="1242.67"/>
  </r>
  <r>
    <x v="4"/>
    <x v="1"/>
    <s v="Jun"/>
    <x v="0"/>
    <x v="0"/>
    <x v="0"/>
    <x v="0"/>
    <x v="0"/>
    <x v="0"/>
    <n v="257"/>
    <n v="367.51"/>
  </r>
  <r>
    <x v="1"/>
    <x v="1"/>
    <s v="Jun"/>
    <x v="0"/>
    <x v="0"/>
    <x v="0"/>
    <x v="0"/>
    <x v="0"/>
    <x v="0"/>
    <n v="299"/>
    <n v="427.57"/>
  </r>
  <r>
    <x v="1"/>
    <x v="1"/>
    <s v="Jun"/>
    <x v="0"/>
    <x v="0"/>
    <x v="0"/>
    <x v="0"/>
    <x v="0"/>
    <x v="0"/>
    <n v="227"/>
    <n v="324.61"/>
  </r>
  <r>
    <x v="0"/>
    <x v="1"/>
    <s v="Mar"/>
    <x v="0"/>
    <x v="0"/>
    <x v="0"/>
    <x v="0"/>
    <x v="0"/>
    <x v="0"/>
    <n v="272"/>
    <n v="388.96"/>
  </r>
  <r>
    <x v="1"/>
    <x v="1"/>
    <s v="Mar"/>
    <x v="0"/>
    <x v="0"/>
    <x v="0"/>
    <x v="0"/>
    <x v="0"/>
    <x v="0"/>
    <n v="242"/>
    <n v="346.06"/>
  </r>
  <r>
    <x v="1"/>
    <x v="1"/>
    <s v="Mar"/>
    <x v="0"/>
    <x v="0"/>
    <x v="0"/>
    <x v="0"/>
    <x v="0"/>
    <x v="0"/>
    <n v="268"/>
    <n v="526.24"/>
  </r>
  <r>
    <x v="1"/>
    <x v="1"/>
    <s v="Mar"/>
    <x v="0"/>
    <x v="0"/>
    <x v="0"/>
    <x v="0"/>
    <x v="0"/>
    <x v="0"/>
    <n v="316"/>
    <n v="526.24"/>
  </r>
  <r>
    <x v="0"/>
    <x v="1"/>
    <s v="Mar"/>
    <x v="0"/>
    <x v="0"/>
    <x v="0"/>
    <x v="0"/>
    <x v="0"/>
    <x v="0"/>
    <n v="244"/>
    <n v="526.24"/>
  </r>
  <r>
    <x v="1"/>
    <x v="1"/>
    <s v="Mar"/>
    <x v="0"/>
    <x v="0"/>
    <x v="0"/>
    <x v="0"/>
    <x v="0"/>
    <x v="0"/>
    <n v="999"/>
    <n v="1428.57"/>
  </r>
  <r>
    <x v="2"/>
    <x v="1"/>
    <s v="Mar"/>
    <x v="0"/>
    <x v="0"/>
    <x v="0"/>
    <x v="0"/>
    <x v="0"/>
    <x v="0"/>
    <n v="1032"/>
    <n v="1475.76"/>
  </r>
  <r>
    <x v="1"/>
    <x v="1"/>
    <s v="Mar"/>
    <x v="0"/>
    <x v="0"/>
    <x v="0"/>
    <x v="0"/>
    <x v="0"/>
    <x v="0"/>
    <n v="246"/>
    <n v="351.78"/>
  </r>
  <r>
    <x v="1"/>
    <x v="1"/>
    <s v="Mar"/>
    <x v="0"/>
    <x v="0"/>
    <x v="0"/>
    <x v="0"/>
    <x v="0"/>
    <x v="0"/>
    <n v="273"/>
    <n v="390.39"/>
  </r>
  <r>
    <x v="2"/>
    <x v="1"/>
    <s v="Mar"/>
    <x v="0"/>
    <x v="0"/>
    <x v="0"/>
    <x v="0"/>
    <x v="0"/>
    <x v="0"/>
    <n v="315"/>
    <n v="450.45"/>
  </r>
  <r>
    <x v="1"/>
    <x v="1"/>
    <s v="Mar"/>
    <x v="0"/>
    <x v="0"/>
    <x v="0"/>
    <x v="0"/>
    <x v="0"/>
    <x v="0"/>
    <n v="243"/>
    <n v="347.49"/>
  </r>
  <r>
    <x v="0"/>
    <x v="1"/>
    <s v="Mar"/>
    <x v="0"/>
    <x v="0"/>
    <x v="0"/>
    <x v="0"/>
    <x v="0"/>
    <x v="0"/>
    <n v="780"/>
    <n v="1115.4000000000001"/>
  </r>
  <r>
    <x v="2"/>
    <x v="1"/>
    <s v="Mar"/>
    <x v="0"/>
    <x v="0"/>
    <x v="0"/>
    <x v="0"/>
    <x v="0"/>
    <x v="0"/>
    <n v="813"/>
    <n v="1162.5899999999999"/>
  </r>
  <r>
    <x v="1"/>
    <x v="1"/>
    <s v="Mar"/>
    <x v="0"/>
    <x v="0"/>
    <x v="0"/>
    <x v="0"/>
    <x v="0"/>
    <x v="0"/>
    <n v="867"/>
    <n v="1239.81"/>
  </r>
  <r>
    <x v="1"/>
    <x v="1"/>
    <s v="Mar"/>
    <x v="0"/>
    <x v="0"/>
    <x v="0"/>
    <x v="0"/>
    <x v="0"/>
    <x v="0"/>
    <n v="269"/>
    <n v="384.67"/>
  </r>
  <r>
    <x v="0"/>
    <x v="1"/>
    <s v="Mar"/>
    <x v="0"/>
    <x v="0"/>
    <x v="0"/>
    <x v="0"/>
    <x v="0"/>
    <x v="0"/>
    <n v="317"/>
    <n v="453.31"/>
  </r>
  <r>
    <x v="0"/>
    <x v="1"/>
    <s v="Mar"/>
    <x v="0"/>
    <x v="0"/>
    <x v="0"/>
    <x v="0"/>
    <x v="0"/>
    <x v="0"/>
    <n v="245"/>
    <n v="350.35"/>
  </r>
  <r>
    <x v="0"/>
    <x v="1"/>
    <s v="May"/>
    <x v="0"/>
    <x v="0"/>
    <x v="0"/>
    <x v="0"/>
    <x v="0"/>
    <x v="0"/>
    <n v="260"/>
    <n v="371.8"/>
  </r>
  <r>
    <x v="0"/>
    <x v="1"/>
    <s v="May"/>
    <x v="0"/>
    <x v="0"/>
    <x v="0"/>
    <x v="0"/>
    <x v="0"/>
    <x v="0"/>
    <n v="308"/>
    <n v="440.44"/>
  </r>
  <r>
    <x v="2"/>
    <x v="1"/>
    <s v="May"/>
    <x v="0"/>
    <x v="0"/>
    <x v="0"/>
    <x v="0"/>
    <x v="0"/>
    <x v="0"/>
    <n v="262"/>
    <n v="526.24"/>
  </r>
  <r>
    <x v="3"/>
    <x v="1"/>
    <s v="May"/>
    <x v="0"/>
    <x v="0"/>
    <x v="0"/>
    <x v="0"/>
    <x v="0"/>
    <x v="0"/>
    <n v="304"/>
    <n v="526.24"/>
  </r>
  <r>
    <x v="1"/>
    <x v="1"/>
    <s v="May"/>
    <x v="0"/>
    <x v="0"/>
    <x v="0"/>
    <x v="0"/>
    <x v="0"/>
    <x v="0"/>
    <n v="232"/>
    <n v="526.24"/>
  </r>
  <r>
    <x v="1"/>
    <x v="1"/>
    <s v="May"/>
    <x v="0"/>
    <x v="0"/>
    <x v="0"/>
    <x v="0"/>
    <x v="0"/>
    <x v="0"/>
    <n v="1001"/>
    <n v="1431.43"/>
  </r>
  <r>
    <x v="1"/>
    <x v="1"/>
    <s v="May"/>
    <x v="0"/>
    <x v="0"/>
    <x v="0"/>
    <x v="0"/>
    <x v="0"/>
    <x v="0"/>
    <n v="1034"/>
    <n v="1478.62"/>
  </r>
  <r>
    <x v="0"/>
    <x v="1"/>
    <s v="May"/>
    <x v="0"/>
    <x v="0"/>
    <x v="0"/>
    <x v="0"/>
    <x v="0"/>
    <x v="0"/>
    <n v="234"/>
    <n v="334.62"/>
  </r>
  <r>
    <x v="0"/>
    <x v="1"/>
    <s v="May"/>
    <x v="0"/>
    <x v="0"/>
    <x v="0"/>
    <x v="0"/>
    <x v="0"/>
    <x v="0"/>
    <n v="261"/>
    <n v="373.23"/>
  </r>
  <r>
    <x v="2"/>
    <x v="1"/>
    <s v="May"/>
    <x v="0"/>
    <x v="0"/>
    <x v="0"/>
    <x v="0"/>
    <x v="0"/>
    <x v="0"/>
    <n v="309"/>
    <n v="441.87"/>
  </r>
  <r>
    <x v="1"/>
    <x v="1"/>
    <s v="May"/>
    <x v="0"/>
    <x v="0"/>
    <x v="0"/>
    <x v="0"/>
    <x v="0"/>
    <x v="0"/>
    <n v="231"/>
    <n v="330.33"/>
  </r>
  <r>
    <x v="1"/>
    <x v="1"/>
    <s v="May"/>
    <x v="0"/>
    <x v="0"/>
    <x v="0"/>
    <x v="0"/>
    <x v="0"/>
    <x v="0"/>
    <n v="782"/>
    <n v="1118.26"/>
  </r>
  <r>
    <x v="0"/>
    <x v="1"/>
    <s v="May"/>
    <x v="0"/>
    <x v="0"/>
    <x v="0"/>
    <x v="0"/>
    <x v="0"/>
    <x v="0"/>
    <n v="815"/>
    <n v="1165.45"/>
  </r>
  <r>
    <x v="2"/>
    <x v="1"/>
    <s v="May"/>
    <x v="0"/>
    <x v="0"/>
    <x v="0"/>
    <x v="0"/>
    <x v="0"/>
    <x v="0"/>
    <n v="868"/>
    <n v="1241.24"/>
  </r>
  <r>
    <x v="0"/>
    <x v="1"/>
    <s v="May"/>
    <x v="0"/>
    <x v="0"/>
    <x v="0"/>
    <x v="0"/>
    <x v="0"/>
    <x v="0"/>
    <n v="305"/>
    <n v="436.15"/>
  </r>
  <r>
    <x v="0"/>
    <x v="1"/>
    <s v="May"/>
    <x v="0"/>
    <x v="0"/>
    <x v="0"/>
    <x v="0"/>
    <x v="0"/>
    <x v="0"/>
    <n v="233"/>
    <n v="333.19"/>
  </r>
  <r>
    <x v="1"/>
    <x v="1"/>
    <s v="Nov"/>
    <x v="1"/>
    <x v="0"/>
    <x v="0"/>
    <x v="0"/>
    <x v="0"/>
    <x v="1"/>
    <n v="266"/>
    <n v="380.38"/>
  </r>
  <r>
    <x v="1"/>
    <x v="1"/>
    <s v="Nov"/>
    <x v="1"/>
    <x v="0"/>
    <x v="0"/>
    <x v="0"/>
    <x v="0"/>
    <x v="1"/>
    <n v="260"/>
    <n v="371.8"/>
  </r>
  <r>
    <x v="0"/>
    <x v="1"/>
    <s v="Nov"/>
    <x v="1"/>
    <x v="0"/>
    <x v="0"/>
    <x v="0"/>
    <x v="0"/>
    <x v="1"/>
    <n v="254"/>
    <n v="363.22"/>
  </r>
  <r>
    <x v="0"/>
    <x v="1"/>
    <s v="Nov"/>
    <x v="1"/>
    <x v="0"/>
    <x v="0"/>
    <x v="0"/>
    <x v="0"/>
    <x v="0"/>
    <n v="230"/>
    <n v="328.9"/>
  </r>
  <r>
    <x v="0"/>
    <x v="1"/>
    <s v="Nov"/>
    <x v="1"/>
    <x v="0"/>
    <x v="0"/>
    <x v="0"/>
    <x v="0"/>
    <x v="0"/>
    <n v="272"/>
    <n v="388.96"/>
  </r>
  <r>
    <x v="2"/>
    <x v="1"/>
    <s v="Nov"/>
    <x v="1"/>
    <x v="0"/>
    <x v="0"/>
    <x v="0"/>
    <x v="0"/>
    <x v="0"/>
    <n v="262"/>
    <n v="374.65999999999997"/>
  </r>
  <r>
    <x v="1"/>
    <x v="1"/>
    <s v="Nov"/>
    <x v="1"/>
    <x v="0"/>
    <x v="0"/>
    <x v="0"/>
    <x v="0"/>
    <x v="0"/>
    <n v="256"/>
    <n v="366.08"/>
  </r>
  <r>
    <x v="2"/>
    <x v="1"/>
    <s v="Nov"/>
    <x v="1"/>
    <x v="0"/>
    <x v="0"/>
    <x v="0"/>
    <x v="0"/>
    <x v="0"/>
    <n v="226"/>
    <n v="526.24"/>
  </r>
  <r>
    <x v="2"/>
    <x v="1"/>
    <s v="Nov"/>
    <x v="1"/>
    <x v="0"/>
    <x v="0"/>
    <x v="0"/>
    <x v="0"/>
    <x v="0"/>
    <n v="274"/>
    <n v="526.24"/>
  </r>
  <r>
    <x v="4"/>
    <x v="1"/>
    <s v="Nov"/>
    <x v="1"/>
    <x v="0"/>
    <x v="0"/>
    <x v="0"/>
    <x v="0"/>
    <x v="0"/>
    <n v="1006"/>
    <n v="1438.58"/>
  </r>
  <r>
    <x v="3"/>
    <x v="1"/>
    <s v="Nov"/>
    <x v="1"/>
    <x v="0"/>
    <x v="0"/>
    <x v="0"/>
    <x v="0"/>
    <x v="0"/>
    <n v="1039"/>
    <n v="1485.77"/>
  </r>
  <r>
    <x v="3"/>
    <x v="1"/>
    <s v="Nov"/>
    <x v="1"/>
    <x v="0"/>
    <x v="0"/>
    <x v="0"/>
    <x v="0"/>
    <x v="0"/>
    <n v="273"/>
    <n v="390.39"/>
  </r>
  <r>
    <x v="0"/>
    <x v="1"/>
    <s v="Nov"/>
    <x v="1"/>
    <x v="0"/>
    <x v="0"/>
    <x v="0"/>
    <x v="0"/>
    <x v="0"/>
    <n v="265"/>
    <n v="378.95"/>
  </r>
  <r>
    <x v="4"/>
    <x v="1"/>
    <s v="Nov"/>
    <x v="1"/>
    <x v="0"/>
    <x v="0"/>
    <x v="0"/>
    <x v="0"/>
    <x v="0"/>
    <n v="259"/>
    <n v="370.37"/>
  </r>
  <r>
    <x v="2"/>
    <x v="1"/>
    <s v="Nov"/>
    <x v="1"/>
    <x v="0"/>
    <x v="0"/>
    <x v="0"/>
    <x v="0"/>
    <x v="0"/>
    <n v="253"/>
    <n v="361.78999999999996"/>
  </r>
  <r>
    <x v="2"/>
    <x v="1"/>
    <s v="Nov"/>
    <x v="1"/>
    <x v="0"/>
    <x v="0"/>
    <x v="0"/>
    <x v="0"/>
    <x v="0"/>
    <n v="787"/>
    <n v="1125.4099999999999"/>
  </r>
  <r>
    <x v="2"/>
    <x v="1"/>
    <s v="Nov"/>
    <x v="1"/>
    <x v="0"/>
    <x v="0"/>
    <x v="0"/>
    <x v="0"/>
    <x v="0"/>
    <n v="820"/>
    <n v="1172.5999999999999"/>
  </r>
  <r>
    <x v="0"/>
    <x v="1"/>
    <s v="Nov"/>
    <x v="1"/>
    <x v="0"/>
    <x v="0"/>
    <x v="0"/>
    <x v="0"/>
    <x v="1"/>
    <n v="263"/>
    <n v="376.09000000000003"/>
  </r>
  <r>
    <x v="1"/>
    <x v="1"/>
    <s v="Nov"/>
    <x v="1"/>
    <x v="0"/>
    <x v="0"/>
    <x v="0"/>
    <x v="0"/>
    <x v="1"/>
    <n v="257"/>
    <n v="367.51"/>
  </r>
  <r>
    <x v="0"/>
    <x v="1"/>
    <s v="Nov"/>
    <x v="1"/>
    <x v="0"/>
    <x v="0"/>
    <x v="0"/>
    <x v="0"/>
    <x v="1"/>
    <n v="251"/>
    <n v="358.93"/>
  </r>
  <r>
    <x v="1"/>
    <x v="1"/>
    <s v="Nov"/>
    <x v="1"/>
    <x v="0"/>
    <x v="0"/>
    <x v="0"/>
    <x v="0"/>
    <x v="0"/>
    <n v="227"/>
    <n v="324.61"/>
  </r>
  <r>
    <x v="1"/>
    <x v="1"/>
    <s v="Nov"/>
    <x v="1"/>
    <x v="0"/>
    <x v="0"/>
    <x v="0"/>
    <x v="0"/>
    <x v="0"/>
    <n v="275"/>
    <n v="393.25"/>
  </r>
  <r>
    <x v="2"/>
    <x v="1"/>
    <s v="Oct"/>
    <x v="1"/>
    <x v="0"/>
    <x v="0"/>
    <x v="0"/>
    <x v="0"/>
    <x v="1"/>
    <n v="278"/>
    <n v="397.53999999999996"/>
  </r>
  <r>
    <x v="1"/>
    <x v="1"/>
    <s v="Oct"/>
    <x v="1"/>
    <x v="0"/>
    <x v="0"/>
    <x v="0"/>
    <x v="0"/>
    <x v="1"/>
    <n v="272"/>
    <n v="388.96"/>
  </r>
  <r>
    <x v="0"/>
    <x v="1"/>
    <s v="Oct"/>
    <x v="1"/>
    <x v="0"/>
    <x v="0"/>
    <x v="0"/>
    <x v="0"/>
    <x v="0"/>
    <n v="278"/>
    <n v="397.53999999999996"/>
  </r>
  <r>
    <x v="1"/>
    <x v="1"/>
    <s v="Oct"/>
    <x v="1"/>
    <x v="0"/>
    <x v="0"/>
    <x v="0"/>
    <x v="0"/>
    <x v="0"/>
    <n v="280"/>
    <n v="400.4"/>
  </r>
  <r>
    <x v="1"/>
    <x v="1"/>
    <s v="Oct"/>
    <x v="1"/>
    <x v="0"/>
    <x v="0"/>
    <x v="0"/>
    <x v="0"/>
    <x v="0"/>
    <n v="274"/>
    <n v="391.82"/>
  </r>
  <r>
    <x v="0"/>
    <x v="1"/>
    <s v="Oct"/>
    <x v="1"/>
    <x v="0"/>
    <x v="0"/>
    <x v="0"/>
    <x v="0"/>
    <x v="0"/>
    <n v="268"/>
    <n v="383.24"/>
  </r>
  <r>
    <x v="2"/>
    <x v="1"/>
    <s v="Oct"/>
    <x v="1"/>
    <x v="0"/>
    <x v="0"/>
    <x v="0"/>
    <x v="0"/>
    <x v="0"/>
    <n v="232"/>
    <n v="526.24"/>
  </r>
  <r>
    <x v="0"/>
    <x v="1"/>
    <s v="Oct"/>
    <x v="1"/>
    <x v="0"/>
    <x v="0"/>
    <x v="0"/>
    <x v="0"/>
    <x v="0"/>
    <n v="280"/>
    <n v="526.24"/>
  </r>
  <r>
    <x v="3"/>
    <x v="1"/>
    <s v="Oct"/>
    <x v="1"/>
    <x v="0"/>
    <x v="0"/>
    <x v="0"/>
    <x v="0"/>
    <x v="0"/>
    <n v="1005"/>
    <n v="1437.15"/>
  </r>
  <r>
    <x v="1"/>
    <x v="1"/>
    <s v="Oct"/>
    <x v="1"/>
    <x v="0"/>
    <x v="0"/>
    <x v="0"/>
    <x v="0"/>
    <x v="0"/>
    <n v="1038"/>
    <n v="1484.34"/>
  </r>
  <r>
    <x v="0"/>
    <x v="1"/>
    <s v="Oct"/>
    <x v="1"/>
    <x v="0"/>
    <x v="0"/>
    <x v="0"/>
    <x v="0"/>
    <x v="0"/>
    <n v="231"/>
    <n v="330.33"/>
  </r>
  <r>
    <x v="1"/>
    <x v="1"/>
    <s v="Oct"/>
    <x v="1"/>
    <x v="0"/>
    <x v="0"/>
    <x v="0"/>
    <x v="0"/>
    <x v="0"/>
    <n v="279"/>
    <n v="398.97"/>
  </r>
  <r>
    <x v="3"/>
    <x v="1"/>
    <s v="Oct"/>
    <x v="1"/>
    <x v="0"/>
    <x v="0"/>
    <x v="0"/>
    <x v="0"/>
    <x v="0"/>
    <n v="277"/>
    <n v="396.11"/>
  </r>
  <r>
    <x v="2"/>
    <x v="1"/>
    <s v="Oct"/>
    <x v="1"/>
    <x v="0"/>
    <x v="0"/>
    <x v="0"/>
    <x v="0"/>
    <x v="0"/>
    <n v="271"/>
    <n v="387.53"/>
  </r>
  <r>
    <x v="1"/>
    <x v="1"/>
    <s v="Oct"/>
    <x v="1"/>
    <x v="0"/>
    <x v="0"/>
    <x v="0"/>
    <x v="0"/>
    <x v="0"/>
    <n v="786"/>
    <n v="1123.98"/>
  </r>
  <r>
    <x v="1"/>
    <x v="1"/>
    <s v="Oct"/>
    <x v="1"/>
    <x v="0"/>
    <x v="0"/>
    <x v="0"/>
    <x v="0"/>
    <x v="1"/>
    <n v="281"/>
    <n v="401.83"/>
  </r>
  <r>
    <x v="1"/>
    <x v="1"/>
    <s v="Oct"/>
    <x v="1"/>
    <x v="0"/>
    <x v="0"/>
    <x v="0"/>
    <x v="0"/>
    <x v="1"/>
    <n v="275"/>
    <n v="393.25"/>
  </r>
  <r>
    <x v="4"/>
    <x v="1"/>
    <s v="Oct"/>
    <x v="1"/>
    <x v="0"/>
    <x v="0"/>
    <x v="0"/>
    <x v="0"/>
    <x v="1"/>
    <n v="269"/>
    <n v="384.67"/>
  </r>
  <r>
    <x v="1"/>
    <x v="1"/>
    <s v="Oct"/>
    <x v="1"/>
    <x v="0"/>
    <x v="0"/>
    <x v="0"/>
    <x v="0"/>
    <x v="0"/>
    <n v="233"/>
    <n v="333.19"/>
  </r>
  <r>
    <x v="2"/>
    <x v="1"/>
    <s v="Oct"/>
    <x v="1"/>
    <x v="0"/>
    <x v="0"/>
    <x v="0"/>
    <x v="0"/>
    <x v="0"/>
    <n v="281"/>
    <n v="401.83"/>
  </r>
  <r>
    <x v="2"/>
    <x v="1"/>
    <s v="Sep"/>
    <x v="1"/>
    <x v="0"/>
    <x v="0"/>
    <x v="0"/>
    <x v="0"/>
    <x v="1"/>
    <n v="284"/>
    <n v="406.12"/>
  </r>
  <r>
    <x v="0"/>
    <x v="1"/>
    <s v="Sep"/>
    <x v="1"/>
    <x v="0"/>
    <x v="0"/>
    <x v="0"/>
    <x v="0"/>
    <x v="0"/>
    <n v="236"/>
    <n v="337.48"/>
  </r>
  <r>
    <x v="0"/>
    <x v="1"/>
    <s v="Sep"/>
    <x v="1"/>
    <x v="0"/>
    <x v="0"/>
    <x v="0"/>
    <x v="0"/>
    <x v="0"/>
    <n v="284"/>
    <n v="406.12"/>
  </r>
  <r>
    <x v="1"/>
    <x v="1"/>
    <s v="Sep"/>
    <x v="1"/>
    <x v="0"/>
    <x v="0"/>
    <x v="0"/>
    <x v="0"/>
    <x v="0"/>
    <n v="212"/>
    <n v="303.15999999999997"/>
  </r>
  <r>
    <x v="2"/>
    <x v="1"/>
    <s v="Sep"/>
    <x v="1"/>
    <x v="0"/>
    <x v="0"/>
    <x v="0"/>
    <x v="0"/>
    <x v="0"/>
    <n v="286"/>
    <n v="408.98"/>
  </r>
  <r>
    <x v="2"/>
    <x v="1"/>
    <s v="Sep"/>
    <x v="1"/>
    <x v="0"/>
    <x v="0"/>
    <x v="0"/>
    <x v="0"/>
    <x v="0"/>
    <n v="238"/>
    <n v="526.24"/>
  </r>
  <r>
    <x v="2"/>
    <x v="1"/>
    <s v="Sep"/>
    <x v="1"/>
    <x v="0"/>
    <x v="0"/>
    <x v="0"/>
    <x v="0"/>
    <x v="0"/>
    <n v="286"/>
    <n v="526.24"/>
  </r>
  <r>
    <x v="0"/>
    <x v="1"/>
    <s v="Sep"/>
    <x v="1"/>
    <x v="0"/>
    <x v="0"/>
    <x v="0"/>
    <x v="0"/>
    <x v="0"/>
    <n v="214"/>
    <n v="526.24"/>
  </r>
  <r>
    <x v="0"/>
    <x v="1"/>
    <s v="Sep"/>
    <x v="1"/>
    <x v="0"/>
    <x v="0"/>
    <x v="0"/>
    <x v="0"/>
    <x v="0"/>
    <n v="1004"/>
    <n v="1435.72"/>
  </r>
  <r>
    <x v="2"/>
    <x v="1"/>
    <s v="Sep"/>
    <x v="1"/>
    <x v="0"/>
    <x v="0"/>
    <x v="0"/>
    <x v="0"/>
    <x v="0"/>
    <n v="237"/>
    <n v="338.90999999999997"/>
  </r>
  <r>
    <x v="2"/>
    <x v="1"/>
    <s v="Sep"/>
    <x v="1"/>
    <x v="0"/>
    <x v="0"/>
    <x v="0"/>
    <x v="1"/>
    <x v="0"/>
    <n v="285"/>
    <n v="407.55"/>
  </r>
  <r>
    <x v="0"/>
    <x v="1"/>
    <s v="Sep"/>
    <x v="1"/>
    <x v="0"/>
    <x v="0"/>
    <x v="0"/>
    <x v="1"/>
    <x v="0"/>
    <n v="213"/>
    <n v="304.59000000000003"/>
  </r>
  <r>
    <x v="0"/>
    <x v="1"/>
    <s v="Sep"/>
    <x v="1"/>
    <x v="0"/>
    <x v="0"/>
    <x v="0"/>
    <x v="1"/>
    <x v="0"/>
    <n v="283"/>
    <n v="404.69"/>
  </r>
  <r>
    <x v="0"/>
    <x v="1"/>
    <s v="Sep"/>
    <x v="1"/>
    <x v="0"/>
    <x v="0"/>
    <x v="0"/>
    <x v="1"/>
    <x v="0"/>
    <n v="785"/>
    <n v="1122.55"/>
  </r>
  <r>
    <x v="0"/>
    <x v="1"/>
    <s v="Sep"/>
    <x v="1"/>
    <x v="0"/>
    <x v="0"/>
    <x v="0"/>
    <x v="1"/>
    <x v="0"/>
    <n v="819"/>
    <n v="1171.17"/>
  </r>
  <r>
    <x v="2"/>
    <x v="1"/>
    <s v="Sep"/>
    <x v="1"/>
    <x v="0"/>
    <x v="0"/>
    <x v="0"/>
    <x v="1"/>
    <x v="0"/>
    <n v="872"/>
    <n v="1246.96"/>
  </r>
  <r>
    <x v="1"/>
    <x v="1"/>
    <s v="Sep"/>
    <x v="1"/>
    <x v="0"/>
    <x v="0"/>
    <x v="0"/>
    <x v="1"/>
    <x v="1"/>
    <n v="287"/>
    <n v="410.40999999999997"/>
  </r>
  <r>
    <x v="1"/>
    <x v="1"/>
    <s v="Sep"/>
    <x v="1"/>
    <x v="0"/>
    <x v="0"/>
    <x v="0"/>
    <x v="1"/>
    <x v="0"/>
    <n v="239"/>
    <n v="341.77"/>
  </r>
  <r>
    <x v="0"/>
    <x v="1"/>
    <s v="Sep"/>
    <x v="1"/>
    <x v="0"/>
    <x v="0"/>
    <x v="0"/>
    <x v="1"/>
    <x v="0"/>
    <n v="287"/>
    <n v="410.40999999999997"/>
  </r>
  <r>
    <x v="1"/>
    <x v="1"/>
    <s v="Apr"/>
    <x v="0"/>
    <x v="1"/>
    <x v="1"/>
    <x v="1"/>
    <x v="1"/>
    <x v="2"/>
    <n v="160"/>
    <n v="228.8"/>
  </r>
  <r>
    <x v="0"/>
    <x v="1"/>
    <s v="Apr"/>
    <x v="0"/>
    <x v="1"/>
    <x v="1"/>
    <x v="1"/>
    <x v="1"/>
    <x v="2"/>
    <n v="154"/>
    <n v="220.22"/>
  </r>
  <r>
    <x v="1"/>
    <x v="1"/>
    <s v="Apr"/>
    <x v="0"/>
    <x v="1"/>
    <x v="1"/>
    <x v="1"/>
    <x v="1"/>
    <x v="2"/>
    <n v="148"/>
    <n v="211.64"/>
  </r>
  <r>
    <x v="1"/>
    <x v="1"/>
    <s v="Apr"/>
    <x v="0"/>
    <x v="1"/>
    <x v="1"/>
    <x v="1"/>
    <x v="1"/>
    <x v="2"/>
    <n v="157"/>
    <n v="224.51"/>
  </r>
  <r>
    <x v="1"/>
    <x v="1"/>
    <s v="Apr"/>
    <x v="0"/>
    <x v="1"/>
    <x v="1"/>
    <x v="1"/>
    <x v="1"/>
    <x v="2"/>
    <n v="151"/>
    <n v="215.93"/>
  </r>
  <r>
    <x v="1"/>
    <x v="1"/>
    <s v="Aug"/>
    <x v="0"/>
    <x v="1"/>
    <x v="1"/>
    <x v="1"/>
    <x v="1"/>
    <x v="2"/>
    <n v="343"/>
    <n v="490.49"/>
  </r>
  <r>
    <x v="2"/>
    <x v="1"/>
    <s v="Dec"/>
    <x v="0"/>
    <x v="1"/>
    <x v="1"/>
    <x v="1"/>
    <x v="1"/>
    <x v="0"/>
    <n v="280"/>
    <n v="400.4"/>
  </r>
  <r>
    <x v="1"/>
    <x v="1"/>
    <s v="Dec"/>
    <x v="0"/>
    <x v="1"/>
    <x v="1"/>
    <x v="1"/>
    <x v="1"/>
    <x v="0"/>
    <n v="274"/>
    <n v="391.82"/>
  </r>
  <r>
    <x v="1"/>
    <x v="1"/>
    <s v="Dec"/>
    <x v="0"/>
    <x v="1"/>
    <x v="1"/>
    <x v="1"/>
    <x v="1"/>
    <x v="0"/>
    <n v="268"/>
    <n v="383.24"/>
  </r>
  <r>
    <x v="1"/>
    <x v="1"/>
    <s v="Dec"/>
    <x v="0"/>
    <x v="1"/>
    <x v="1"/>
    <x v="1"/>
    <x v="1"/>
    <x v="0"/>
    <n v="277"/>
    <n v="396.11"/>
  </r>
  <r>
    <x v="1"/>
    <x v="1"/>
    <s v="Dec"/>
    <x v="0"/>
    <x v="1"/>
    <x v="1"/>
    <x v="1"/>
    <x v="1"/>
    <x v="0"/>
    <n v="271"/>
    <n v="387.53"/>
  </r>
  <r>
    <x v="0"/>
    <x v="1"/>
    <s v="Dec"/>
    <x v="0"/>
    <x v="1"/>
    <x v="1"/>
    <x v="1"/>
    <x v="0"/>
    <x v="0"/>
    <n v="265"/>
    <n v="378.95"/>
  </r>
  <r>
    <x v="2"/>
    <x v="1"/>
    <s v="Feb"/>
    <x v="0"/>
    <x v="1"/>
    <x v="1"/>
    <x v="1"/>
    <x v="0"/>
    <x v="0"/>
    <n v="190"/>
    <n v="271.7"/>
  </r>
  <r>
    <x v="0"/>
    <x v="1"/>
    <s v="Feb"/>
    <x v="0"/>
    <x v="1"/>
    <x v="1"/>
    <x v="1"/>
    <x v="0"/>
    <x v="0"/>
    <n v="184"/>
    <n v="263.12"/>
  </r>
  <r>
    <x v="2"/>
    <x v="1"/>
    <s v="Feb"/>
    <x v="0"/>
    <x v="1"/>
    <x v="1"/>
    <x v="1"/>
    <x v="0"/>
    <x v="0"/>
    <n v="193"/>
    <n v="275.99"/>
  </r>
  <r>
    <x v="2"/>
    <x v="1"/>
    <s v="Feb"/>
    <x v="0"/>
    <x v="1"/>
    <x v="1"/>
    <x v="1"/>
    <x v="0"/>
    <x v="0"/>
    <n v="187"/>
    <n v="267.40999999999997"/>
  </r>
  <r>
    <x v="0"/>
    <x v="1"/>
    <s v="Feb"/>
    <x v="0"/>
    <x v="1"/>
    <x v="1"/>
    <x v="1"/>
    <x v="0"/>
    <x v="0"/>
    <n v="181"/>
    <n v="258.83"/>
  </r>
  <r>
    <x v="1"/>
    <x v="1"/>
    <s v="Jan"/>
    <x v="0"/>
    <x v="1"/>
    <x v="1"/>
    <x v="1"/>
    <x v="0"/>
    <x v="0"/>
    <n v="208"/>
    <n v="297.44"/>
  </r>
  <r>
    <x v="0"/>
    <x v="1"/>
    <s v="Jan"/>
    <x v="0"/>
    <x v="1"/>
    <x v="1"/>
    <x v="1"/>
    <x v="0"/>
    <x v="0"/>
    <n v="202"/>
    <n v="288.86"/>
  </r>
  <r>
    <x v="2"/>
    <x v="1"/>
    <s v="Jan"/>
    <x v="0"/>
    <x v="1"/>
    <x v="1"/>
    <x v="1"/>
    <x v="0"/>
    <x v="0"/>
    <n v="196"/>
    <n v="280.27999999999997"/>
  </r>
  <r>
    <x v="1"/>
    <x v="1"/>
    <s v="Jan"/>
    <x v="0"/>
    <x v="1"/>
    <x v="1"/>
    <x v="1"/>
    <x v="0"/>
    <x v="0"/>
    <n v="205"/>
    <n v="293.14999999999998"/>
  </r>
  <r>
    <x v="0"/>
    <x v="1"/>
    <s v="Jan"/>
    <x v="0"/>
    <x v="1"/>
    <x v="1"/>
    <x v="1"/>
    <x v="0"/>
    <x v="0"/>
    <n v="199"/>
    <n v="284.57"/>
  </r>
  <r>
    <x v="3"/>
    <x v="1"/>
    <s v="Jul"/>
    <x v="0"/>
    <x v="1"/>
    <x v="1"/>
    <x v="1"/>
    <x v="0"/>
    <x v="2"/>
    <n v="358"/>
    <n v="511.94"/>
  </r>
  <r>
    <x v="0"/>
    <x v="1"/>
    <s v="Jul"/>
    <x v="0"/>
    <x v="1"/>
    <x v="1"/>
    <x v="1"/>
    <x v="0"/>
    <x v="2"/>
    <n v="352"/>
    <n v="503.36"/>
  </r>
  <r>
    <x v="1"/>
    <x v="1"/>
    <s v="Jul"/>
    <x v="0"/>
    <x v="1"/>
    <x v="1"/>
    <x v="1"/>
    <x v="0"/>
    <x v="2"/>
    <n v="346"/>
    <n v="494.78"/>
  </r>
  <r>
    <x v="1"/>
    <x v="1"/>
    <s v="Jul"/>
    <x v="0"/>
    <x v="1"/>
    <x v="1"/>
    <x v="1"/>
    <x v="0"/>
    <x v="2"/>
    <n v="355"/>
    <n v="507.65"/>
  </r>
  <r>
    <x v="2"/>
    <x v="1"/>
    <s v="Jul"/>
    <x v="0"/>
    <x v="1"/>
    <x v="1"/>
    <x v="1"/>
    <x v="0"/>
    <x v="2"/>
    <n v="349"/>
    <n v="499.07"/>
  </r>
  <r>
    <x v="1"/>
    <x v="1"/>
    <s v="Jun"/>
    <x v="0"/>
    <x v="1"/>
    <x v="1"/>
    <x v="1"/>
    <x v="0"/>
    <x v="2"/>
    <n v="130"/>
    <n v="185.9"/>
  </r>
  <r>
    <x v="1"/>
    <x v="1"/>
    <s v="Jun"/>
    <x v="0"/>
    <x v="1"/>
    <x v="1"/>
    <x v="1"/>
    <x v="0"/>
    <x v="2"/>
    <n v="370"/>
    <n v="529.1"/>
  </r>
  <r>
    <x v="0"/>
    <x v="1"/>
    <s v="Jun"/>
    <x v="0"/>
    <x v="1"/>
    <x v="1"/>
    <x v="1"/>
    <x v="0"/>
    <x v="2"/>
    <n v="364"/>
    <n v="520.52"/>
  </r>
  <r>
    <x v="0"/>
    <x v="1"/>
    <s v="Jun"/>
    <x v="0"/>
    <x v="1"/>
    <x v="1"/>
    <x v="1"/>
    <x v="0"/>
    <x v="2"/>
    <n v="127"/>
    <n v="181.61"/>
  </r>
  <r>
    <x v="1"/>
    <x v="1"/>
    <s v="Jun"/>
    <x v="0"/>
    <x v="1"/>
    <x v="1"/>
    <x v="1"/>
    <x v="0"/>
    <x v="2"/>
    <n v="367"/>
    <n v="524.80999999999995"/>
  </r>
  <r>
    <x v="0"/>
    <x v="1"/>
    <s v="Jun"/>
    <x v="0"/>
    <x v="1"/>
    <x v="1"/>
    <x v="1"/>
    <x v="0"/>
    <x v="2"/>
    <n v="361"/>
    <n v="516.23"/>
  </r>
  <r>
    <x v="1"/>
    <x v="1"/>
    <s v="Mar"/>
    <x v="0"/>
    <x v="1"/>
    <x v="1"/>
    <x v="1"/>
    <x v="0"/>
    <x v="0"/>
    <n v="178"/>
    <n v="254.54"/>
  </r>
  <r>
    <x v="1"/>
    <x v="1"/>
    <s v="Mar"/>
    <x v="0"/>
    <x v="1"/>
    <x v="1"/>
    <x v="1"/>
    <x v="0"/>
    <x v="0"/>
    <n v="172"/>
    <n v="245.95999999999998"/>
  </r>
  <r>
    <x v="3"/>
    <x v="1"/>
    <s v="Mar"/>
    <x v="0"/>
    <x v="1"/>
    <x v="1"/>
    <x v="1"/>
    <x v="0"/>
    <x v="0"/>
    <n v="166"/>
    <n v="237.38"/>
  </r>
  <r>
    <x v="1"/>
    <x v="1"/>
    <s v="Mar"/>
    <x v="0"/>
    <x v="1"/>
    <x v="1"/>
    <x v="1"/>
    <x v="0"/>
    <x v="0"/>
    <n v="175"/>
    <n v="250.25"/>
  </r>
  <r>
    <x v="0"/>
    <x v="1"/>
    <s v="Mar"/>
    <x v="0"/>
    <x v="1"/>
    <x v="1"/>
    <x v="1"/>
    <x v="0"/>
    <x v="0"/>
    <n v="169"/>
    <n v="241.67000000000002"/>
  </r>
  <r>
    <x v="1"/>
    <x v="1"/>
    <s v="Mar"/>
    <x v="0"/>
    <x v="1"/>
    <x v="1"/>
    <x v="1"/>
    <x v="0"/>
    <x v="2"/>
    <n v="163"/>
    <n v="233.09"/>
  </r>
  <r>
    <x v="3"/>
    <x v="1"/>
    <s v="May"/>
    <x v="0"/>
    <x v="1"/>
    <x v="1"/>
    <x v="1"/>
    <x v="0"/>
    <x v="2"/>
    <n v="142"/>
    <n v="203.06"/>
  </r>
  <r>
    <x v="1"/>
    <x v="1"/>
    <s v="May"/>
    <x v="0"/>
    <x v="1"/>
    <x v="1"/>
    <x v="1"/>
    <x v="0"/>
    <x v="2"/>
    <n v="136"/>
    <n v="194.48"/>
  </r>
  <r>
    <x v="0"/>
    <x v="1"/>
    <s v="May"/>
    <x v="0"/>
    <x v="1"/>
    <x v="1"/>
    <x v="1"/>
    <x v="0"/>
    <x v="2"/>
    <n v="145"/>
    <n v="207.35"/>
  </r>
  <r>
    <x v="0"/>
    <x v="1"/>
    <s v="May"/>
    <x v="0"/>
    <x v="1"/>
    <x v="1"/>
    <x v="1"/>
    <x v="0"/>
    <x v="2"/>
    <n v="139"/>
    <n v="198.76999999999998"/>
  </r>
  <r>
    <x v="0"/>
    <x v="1"/>
    <s v="May"/>
    <x v="0"/>
    <x v="1"/>
    <x v="1"/>
    <x v="1"/>
    <x v="0"/>
    <x v="2"/>
    <n v="133"/>
    <n v="190.19"/>
  </r>
  <r>
    <x v="1"/>
    <x v="1"/>
    <s v="Nov"/>
    <x v="0"/>
    <x v="1"/>
    <x v="1"/>
    <x v="1"/>
    <x v="0"/>
    <x v="0"/>
    <n v="292"/>
    <n v="417.56"/>
  </r>
  <r>
    <x v="1"/>
    <x v="1"/>
    <s v="Nov"/>
    <x v="0"/>
    <x v="1"/>
    <x v="1"/>
    <x v="1"/>
    <x v="0"/>
    <x v="0"/>
    <n v="286"/>
    <n v="408.98"/>
  </r>
  <r>
    <x v="1"/>
    <x v="1"/>
    <s v="Nov"/>
    <x v="0"/>
    <x v="1"/>
    <x v="1"/>
    <x v="1"/>
    <x v="0"/>
    <x v="0"/>
    <n v="295"/>
    <n v="421.85"/>
  </r>
  <r>
    <x v="0"/>
    <x v="1"/>
    <s v="Nov"/>
    <x v="0"/>
    <x v="1"/>
    <x v="1"/>
    <x v="1"/>
    <x v="0"/>
    <x v="0"/>
    <n v="289"/>
    <n v="413.27"/>
  </r>
  <r>
    <x v="1"/>
    <x v="1"/>
    <s v="Nov"/>
    <x v="0"/>
    <x v="1"/>
    <x v="1"/>
    <x v="1"/>
    <x v="0"/>
    <x v="0"/>
    <n v="283"/>
    <n v="404.69"/>
  </r>
  <r>
    <x v="1"/>
    <x v="1"/>
    <s v="Oct"/>
    <x v="0"/>
    <x v="1"/>
    <x v="1"/>
    <x v="1"/>
    <x v="0"/>
    <x v="0"/>
    <n v="310"/>
    <n v="443.3"/>
  </r>
  <r>
    <x v="2"/>
    <x v="1"/>
    <s v="Oct"/>
    <x v="0"/>
    <x v="1"/>
    <x v="1"/>
    <x v="1"/>
    <x v="0"/>
    <x v="0"/>
    <n v="304"/>
    <n v="434.72"/>
  </r>
  <r>
    <x v="0"/>
    <x v="1"/>
    <s v="Oct"/>
    <x v="0"/>
    <x v="1"/>
    <x v="1"/>
    <x v="1"/>
    <x v="0"/>
    <x v="0"/>
    <n v="298"/>
    <n v="426.14"/>
  </r>
  <r>
    <x v="0"/>
    <x v="1"/>
    <s v="Oct"/>
    <x v="0"/>
    <x v="1"/>
    <x v="1"/>
    <x v="1"/>
    <x v="0"/>
    <x v="0"/>
    <n v="307"/>
    <n v="439.01"/>
  </r>
  <r>
    <x v="4"/>
    <x v="1"/>
    <s v="Oct"/>
    <x v="0"/>
    <x v="1"/>
    <x v="1"/>
    <x v="1"/>
    <x v="0"/>
    <x v="0"/>
    <n v="301"/>
    <n v="430.43"/>
  </r>
  <r>
    <x v="0"/>
    <x v="1"/>
    <s v="Apr"/>
    <x v="1"/>
    <x v="1"/>
    <x v="1"/>
    <x v="1"/>
    <x v="0"/>
    <x v="2"/>
    <n v="344"/>
    <n v="491.91999999999996"/>
  </r>
  <r>
    <x v="1"/>
    <x v="1"/>
    <s v="Apr"/>
    <x v="1"/>
    <x v="1"/>
    <x v="1"/>
    <x v="1"/>
    <x v="0"/>
    <x v="2"/>
    <n v="314"/>
    <n v="449.02"/>
  </r>
  <r>
    <x v="0"/>
    <x v="1"/>
    <s v="Apr"/>
    <x v="1"/>
    <x v="1"/>
    <x v="1"/>
    <x v="1"/>
    <x v="0"/>
    <x v="2"/>
    <n v="340"/>
    <n v="486.2"/>
  </r>
  <r>
    <x v="1"/>
    <x v="1"/>
    <s v="Apr"/>
    <x v="1"/>
    <x v="1"/>
    <x v="1"/>
    <x v="1"/>
    <x v="0"/>
    <x v="2"/>
    <n v="142"/>
    <n v="203.06"/>
  </r>
  <r>
    <x v="1"/>
    <x v="1"/>
    <s v="Apr"/>
    <x v="1"/>
    <x v="1"/>
    <x v="1"/>
    <x v="1"/>
    <x v="0"/>
    <x v="2"/>
    <n v="316"/>
    <n v="451.88"/>
  </r>
  <r>
    <x v="2"/>
    <x v="1"/>
    <s v="Apr"/>
    <x v="1"/>
    <x v="1"/>
    <x v="1"/>
    <x v="1"/>
    <x v="0"/>
    <x v="2"/>
    <n v="823"/>
    <n v="1176.8899999999999"/>
  </r>
  <r>
    <x v="1"/>
    <x v="1"/>
    <s v="Apr"/>
    <x v="1"/>
    <x v="1"/>
    <x v="1"/>
    <x v="1"/>
    <x v="0"/>
    <x v="2"/>
    <n v="856"/>
    <n v="1224.08"/>
  </r>
  <r>
    <x v="1"/>
    <x v="1"/>
    <s v="Apr"/>
    <x v="1"/>
    <x v="1"/>
    <x v="1"/>
    <x v="1"/>
    <x v="0"/>
    <x v="2"/>
    <n v="909"/>
    <n v="1299.8699999999999"/>
  </r>
  <r>
    <x v="1"/>
    <x v="1"/>
    <s v="Apr"/>
    <x v="1"/>
    <x v="1"/>
    <x v="1"/>
    <x v="1"/>
    <x v="0"/>
    <x v="2"/>
    <n v="862"/>
    <n v="526.24"/>
  </r>
  <r>
    <x v="1"/>
    <x v="1"/>
    <s v="Apr"/>
    <x v="1"/>
    <x v="1"/>
    <x v="1"/>
    <x v="1"/>
    <x v="0"/>
    <x v="2"/>
    <n v="141"/>
    <n v="526.24"/>
  </r>
  <r>
    <x v="2"/>
    <x v="1"/>
    <s v="Apr"/>
    <x v="1"/>
    <x v="1"/>
    <x v="1"/>
    <x v="1"/>
    <x v="0"/>
    <x v="2"/>
    <n v="315"/>
    <n v="450.45"/>
  </r>
  <r>
    <x v="1"/>
    <x v="1"/>
    <s v="Apr"/>
    <x v="1"/>
    <x v="1"/>
    <x v="1"/>
    <x v="1"/>
    <x v="0"/>
    <x v="2"/>
    <n v="343"/>
    <n v="490.49"/>
  </r>
  <r>
    <x v="1"/>
    <x v="1"/>
    <s v="Apr"/>
    <x v="1"/>
    <x v="1"/>
    <x v="1"/>
    <x v="1"/>
    <x v="0"/>
    <x v="2"/>
    <n v="145"/>
    <n v="207.35"/>
  </r>
  <r>
    <x v="0"/>
    <x v="1"/>
    <s v="Apr"/>
    <x v="1"/>
    <x v="1"/>
    <x v="1"/>
    <x v="1"/>
    <x v="0"/>
    <x v="2"/>
    <n v="313"/>
    <n v="447.59000000000003"/>
  </r>
  <r>
    <x v="1"/>
    <x v="1"/>
    <s v="Apr"/>
    <x v="1"/>
    <x v="1"/>
    <x v="1"/>
    <x v="1"/>
    <x v="0"/>
    <x v="2"/>
    <n v="832"/>
    <n v="1189.76"/>
  </r>
  <r>
    <x v="0"/>
    <x v="1"/>
    <s v="Apr"/>
    <x v="1"/>
    <x v="1"/>
    <x v="1"/>
    <x v="1"/>
    <x v="0"/>
    <x v="2"/>
    <n v="865"/>
    <n v="1236.95"/>
  </r>
  <r>
    <x v="0"/>
    <x v="1"/>
    <s v="Apr"/>
    <x v="1"/>
    <x v="1"/>
    <x v="1"/>
    <x v="1"/>
    <x v="0"/>
    <x v="2"/>
    <n v="317"/>
    <n v="453.31"/>
  </r>
  <r>
    <x v="0"/>
    <x v="1"/>
    <s v="Aug"/>
    <x v="1"/>
    <x v="1"/>
    <x v="1"/>
    <x v="1"/>
    <x v="0"/>
    <x v="2"/>
    <n v="320"/>
    <n v="457.6"/>
  </r>
  <r>
    <x v="1"/>
    <x v="1"/>
    <s v="Aug"/>
    <x v="1"/>
    <x v="1"/>
    <x v="1"/>
    <x v="1"/>
    <x v="0"/>
    <x v="2"/>
    <n v="368"/>
    <n v="526.24"/>
  </r>
  <r>
    <x v="1"/>
    <x v="1"/>
    <s v="Aug"/>
    <x v="1"/>
    <x v="1"/>
    <x v="1"/>
    <x v="1"/>
    <x v="0"/>
    <x v="2"/>
    <n v="296"/>
    <n v="423.28"/>
  </r>
  <r>
    <x v="4"/>
    <x v="1"/>
    <s v="Aug"/>
    <x v="0"/>
    <x v="1"/>
    <x v="1"/>
    <x v="1"/>
    <x v="0"/>
    <x v="2"/>
    <n v="322"/>
    <n v="460.46000000000004"/>
  </r>
  <r>
    <x v="1"/>
    <x v="1"/>
    <s v="Aug"/>
    <x v="0"/>
    <x v="1"/>
    <x v="1"/>
    <x v="1"/>
    <x v="0"/>
    <x v="2"/>
    <n v="370"/>
    <n v="529.1"/>
  </r>
  <r>
    <x v="1"/>
    <x v="1"/>
    <s v="Aug"/>
    <x v="0"/>
    <x v="1"/>
    <x v="1"/>
    <x v="1"/>
    <x v="0"/>
    <x v="2"/>
    <n v="292"/>
    <n v="417.56"/>
  </r>
  <r>
    <x v="2"/>
    <x v="1"/>
    <s v="Aug"/>
    <x v="0"/>
    <x v="1"/>
    <x v="1"/>
    <x v="1"/>
    <x v="1"/>
    <x v="2"/>
    <n v="860"/>
    <n v="1229.8"/>
  </r>
  <r>
    <x v="1"/>
    <x v="1"/>
    <s v="Aug"/>
    <x v="0"/>
    <x v="1"/>
    <x v="1"/>
    <x v="1"/>
    <x v="1"/>
    <x v="2"/>
    <n v="913"/>
    <n v="1305.5899999999999"/>
  </r>
  <r>
    <x v="1"/>
    <x v="1"/>
    <s v="Aug"/>
    <x v="0"/>
    <x v="1"/>
    <x v="1"/>
    <x v="1"/>
    <x v="1"/>
    <x v="2"/>
    <n v="866"/>
    <n v="526.24"/>
  </r>
  <r>
    <x v="2"/>
    <x v="1"/>
    <s v="Aug"/>
    <x v="0"/>
    <x v="1"/>
    <x v="1"/>
    <x v="1"/>
    <x v="1"/>
    <x v="2"/>
    <n v="369"/>
    <n v="526.24"/>
  </r>
  <r>
    <x v="1"/>
    <x v="1"/>
    <s v="Aug"/>
    <x v="0"/>
    <x v="1"/>
    <x v="1"/>
    <x v="1"/>
    <x v="1"/>
    <x v="2"/>
    <n v="319"/>
    <n v="456.16999999999996"/>
  </r>
  <r>
    <x v="1"/>
    <x v="1"/>
    <s v="Aug"/>
    <x v="0"/>
    <x v="1"/>
    <x v="1"/>
    <x v="1"/>
    <x v="1"/>
    <x v="2"/>
    <n v="367"/>
    <n v="524.80999999999995"/>
  </r>
  <r>
    <x v="4"/>
    <x v="1"/>
    <s v="Aug"/>
    <x v="0"/>
    <x v="1"/>
    <x v="1"/>
    <x v="1"/>
    <x v="1"/>
    <x v="2"/>
    <n v="295"/>
    <n v="421.85"/>
  </r>
  <r>
    <x v="1"/>
    <x v="1"/>
    <s v="Aug"/>
    <x v="0"/>
    <x v="1"/>
    <x v="1"/>
    <x v="1"/>
    <x v="1"/>
    <x v="2"/>
    <n v="835"/>
    <n v="1194.05"/>
  </r>
  <r>
    <x v="0"/>
    <x v="1"/>
    <s v="Aug"/>
    <x v="0"/>
    <x v="1"/>
    <x v="1"/>
    <x v="1"/>
    <x v="1"/>
    <x v="2"/>
    <n v="293"/>
    <n v="418.99"/>
  </r>
  <r>
    <x v="2"/>
    <x v="1"/>
    <s v="Dec"/>
    <x v="0"/>
    <x v="1"/>
    <x v="1"/>
    <x v="1"/>
    <x v="1"/>
    <x v="2"/>
    <n v="302"/>
    <n v="431.86"/>
  </r>
  <r>
    <x v="0"/>
    <x v="1"/>
    <s v="Dec"/>
    <x v="0"/>
    <x v="1"/>
    <x v="1"/>
    <x v="1"/>
    <x v="1"/>
    <x v="2"/>
    <n v="344"/>
    <n v="491.91999999999996"/>
  </r>
  <r>
    <x v="3"/>
    <x v="1"/>
    <s v="Dec"/>
    <x v="0"/>
    <x v="1"/>
    <x v="1"/>
    <x v="1"/>
    <x v="1"/>
    <x v="2"/>
    <n v="298"/>
    <n v="426.14"/>
  </r>
  <r>
    <x v="1"/>
    <x v="1"/>
    <s v="Dec"/>
    <x v="0"/>
    <x v="1"/>
    <x v="1"/>
    <x v="1"/>
    <x v="1"/>
    <x v="2"/>
    <n v="346"/>
    <n v="494.78"/>
  </r>
  <r>
    <x v="0"/>
    <x v="1"/>
    <s v="Dec"/>
    <x v="0"/>
    <x v="1"/>
    <x v="1"/>
    <x v="1"/>
    <x v="1"/>
    <x v="2"/>
    <n v="830"/>
    <n v="1186.9000000000001"/>
  </r>
  <r>
    <x v="1"/>
    <x v="1"/>
    <s v="Dec"/>
    <x v="0"/>
    <x v="1"/>
    <x v="1"/>
    <x v="1"/>
    <x v="1"/>
    <x v="2"/>
    <n v="863"/>
    <n v="1234.0899999999999"/>
  </r>
  <r>
    <x v="2"/>
    <x v="1"/>
    <s v="Dec"/>
    <x v="0"/>
    <x v="1"/>
    <x v="1"/>
    <x v="1"/>
    <x v="1"/>
    <x v="2"/>
    <n v="921"/>
    <n v="1317.03"/>
  </r>
  <r>
    <x v="1"/>
    <x v="1"/>
    <s v="Dec"/>
    <x v="0"/>
    <x v="1"/>
    <x v="1"/>
    <x v="1"/>
    <x v="1"/>
    <x v="2"/>
    <n v="922"/>
    <n v="1318.46"/>
  </r>
  <r>
    <x v="1"/>
    <x v="1"/>
    <s v="Dec"/>
    <x v="0"/>
    <x v="1"/>
    <x v="1"/>
    <x v="1"/>
    <x v="1"/>
    <x v="2"/>
    <n v="345"/>
    <n v="493.35"/>
  </r>
  <r>
    <x v="2"/>
    <x v="1"/>
    <s v="Dec"/>
    <x v="0"/>
    <x v="1"/>
    <x v="1"/>
    <x v="1"/>
    <x v="1"/>
    <x v="2"/>
    <n v="249"/>
    <n v="356.07"/>
  </r>
  <r>
    <x v="0"/>
    <x v="1"/>
    <s v="Dec"/>
    <x v="0"/>
    <x v="1"/>
    <x v="1"/>
    <x v="1"/>
    <x v="1"/>
    <x v="2"/>
    <n v="243"/>
    <n v="347.49"/>
  </r>
  <r>
    <x v="3"/>
    <x v="1"/>
    <s v="Dec"/>
    <x v="0"/>
    <x v="1"/>
    <x v="1"/>
    <x v="1"/>
    <x v="1"/>
    <x v="2"/>
    <n v="237"/>
    <n v="338.90999999999997"/>
  </r>
  <r>
    <x v="2"/>
    <x v="1"/>
    <s v="Dec"/>
    <x v="0"/>
    <x v="1"/>
    <x v="1"/>
    <x v="1"/>
    <x v="1"/>
    <x v="2"/>
    <n v="301"/>
    <n v="430.43"/>
  </r>
  <r>
    <x v="2"/>
    <x v="1"/>
    <s v="Dec"/>
    <x v="0"/>
    <x v="1"/>
    <x v="1"/>
    <x v="1"/>
    <x v="1"/>
    <x v="2"/>
    <n v="349"/>
    <n v="499.07"/>
  </r>
  <r>
    <x v="1"/>
    <x v="1"/>
    <s v="Dec"/>
    <x v="0"/>
    <x v="1"/>
    <x v="1"/>
    <x v="1"/>
    <x v="1"/>
    <x v="2"/>
    <n v="839"/>
    <n v="1199.77"/>
  </r>
  <r>
    <x v="1"/>
    <x v="1"/>
    <s v="Dec"/>
    <x v="0"/>
    <x v="1"/>
    <x v="1"/>
    <x v="1"/>
    <x v="1"/>
    <x v="2"/>
    <n v="872"/>
    <n v="1246.96"/>
  </r>
  <r>
    <x v="0"/>
    <x v="1"/>
    <s v="Feb"/>
    <x v="0"/>
    <x v="1"/>
    <x v="1"/>
    <x v="1"/>
    <x v="1"/>
    <x v="2"/>
    <n v="152"/>
    <n v="217.36"/>
  </r>
  <r>
    <x v="0"/>
    <x v="1"/>
    <s v="Feb"/>
    <x v="0"/>
    <x v="1"/>
    <x v="1"/>
    <x v="1"/>
    <x v="1"/>
    <x v="2"/>
    <n v="326"/>
    <n v="466.18"/>
  </r>
  <r>
    <x v="1"/>
    <x v="1"/>
    <s v="Feb"/>
    <x v="0"/>
    <x v="1"/>
    <x v="1"/>
    <x v="1"/>
    <x v="1"/>
    <x v="2"/>
    <n v="352"/>
    <n v="503.36"/>
  </r>
  <r>
    <x v="2"/>
    <x v="1"/>
    <s v="Feb"/>
    <x v="0"/>
    <x v="1"/>
    <x v="1"/>
    <x v="1"/>
    <x v="1"/>
    <x v="2"/>
    <n v="154"/>
    <n v="220.22"/>
  </r>
  <r>
    <x v="0"/>
    <x v="1"/>
    <s v="Feb"/>
    <x v="0"/>
    <x v="1"/>
    <x v="1"/>
    <x v="1"/>
    <x v="1"/>
    <x v="2"/>
    <n v="328"/>
    <n v="469.03999999999996"/>
  </r>
  <r>
    <x v="1"/>
    <x v="1"/>
    <s v="Feb"/>
    <x v="0"/>
    <x v="1"/>
    <x v="1"/>
    <x v="1"/>
    <x v="1"/>
    <x v="2"/>
    <n v="821"/>
    <n v="1174.03"/>
  </r>
  <r>
    <x v="2"/>
    <x v="1"/>
    <s v="Feb"/>
    <x v="0"/>
    <x v="1"/>
    <x v="1"/>
    <x v="1"/>
    <x v="1"/>
    <x v="2"/>
    <n v="854"/>
    <n v="1221.22"/>
  </r>
  <r>
    <x v="3"/>
    <x v="1"/>
    <s v="Feb"/>
    <x v="0"/>
    <x v="1"/>
    <x v="1"/>
    <x v="1"/>
    <x v="1"/>
    <x v="2"/>
    <n v="908"/>
    <n v="1298.44"/>
  </r>
  <r>
    <x v="3"/>
    <x v="1"/>
    <s v="Feb"/>
    <x v="0"/>
    <x v="1"/>
    <x v="1"/>
    <x v="1"/>
    <x v="1"/>
    <x v="2"/>
    <n v="861"/>
    <n v="526.24"/>
  </r>
  <r>
    <x v="0"/>
    <x v="1"/>
    <s v="Feb"/>
    <x v="0"/>
    <x v="1"/>
    <x v="1"/>
    <x v="1"/>
    <x v="1"/>
    <x v="2"/>
    <n v="153"/>
    <n v="526.24"/>
  </r>
  <r>
    <x v="1"/>
    <x v="1"/>
    <s v="Feb"/>
    <x v="0"/>
    <x v="1"/>
    <x v="1"/>
    <x v="1"/>
    <x v="1"/>
    <x v="2"/>
    <n v="327"/>
    <n v="467.61"/>
  </r>
  <r>
    <x v="0"/>
    <x v="1"/>
    <s v="Feb"/>
    <x v="0"/>
    <x v="1"/>
    <x v="1"/>
    <x v="1"/>
    <x v="1"/>
    <x v="2"/>
    <n v="355"/>
    <n v="507.65"/>
  </r>
  <r>
    <x v="1"/>
    <x v="1"/>
    <s v="Feb"/>
    <x v="0"/>
    <x v="1"/>
    <x v="1"/>
    <x v="1"/>
    <x v="0"/>
    <x v="2"/>
    <n v="325"/>
    <n v="464.75"/>
  </r>
  <r>
    <x v="0"/>
    <x v="1"/>
    <s v="Feb"/>
    <x v="0"/>
    <x v="1"/>
    <x v="1"/>
    <x v="1"/>
    <x v="0"/>
    <x v="2"/>
    <n v="830"/>
    <n v="1186.9000000000001"/>
  </r>
  <r>
    <x v="2"/>
    <x v="1"/>
    <s v="Feb"/>
    <x v="0"/>
    <x v="1"/>
    <x v="1"/>
    <x v="1"/>
    <x v="0"/>
    <x v="2"/>
    <n v="863"/>
    <n v="1234.0899999999999"/>
  </r>
  <r>
    <x v="1"/>
    <x v="1"/>
    <s v="Jan"/>
    <x v="0"/>
    <x v="1"/>
    <x v="1"/>
    <x v="1"/>
    <x v="0"/>
    <x v="2"/>
    <n v="356"/>
    <n v="509.08"/>
  </r>
  <r>
    <x v="0"/>
    <x v="1"/>
    <s v="Jan"/>
    <x v="0"/>
    <x v="1"/>
    <x v="1"/>
    <x v="1"/>
    <x v="0"/>
    <x v="2"/>
    <n v="158"/>
    <n v="225.94"/>
  </r>
  <r>
    <x v="1"/>
    <x v="1"/>
    <s v="Jan"/>
    <x v="0"/>
    <x v="1"/>
    <x v="1"/>
    <x v="1"/>
    <x v="0"/>
    <x v="2"/>
    <n v="332"/>
    <n v="474.76"/>
  </r>
  <r>
    <x v="1"/>
    <x v="1"/>
    <s v="Jan"/>
    <x v="0"/>
    <x v="1"/>
    <x v="1"/>
    <x v="1"/>
    <x v="0"/>
    <x v="2"/>
    <n v="358"/>
    <n v="511.94"/>
  </r>
  <r>
    <x v="1"/>
    <x v="1"/>
    <s v="Jan"/>
    <x v="0"/>
    <x v="1"/>
    <x v="1"/>
    <x v="1"/>
    <x v="0"/>
    <x v="2"/>
    <n v="160"/>
    <n v="228.8"/>
  </r>
  <r>
    <x v="3"/>
    <x v="1"/>
    <s v="Jan"/>
    <x v="0"/>
    <x v="1"/>
    <x v="1"/>
    <x v="1"/>
    <x v="0"/>
    <x v="2"/>
    <n v="334"/>
    <n v="477.62"/>
  </r>
  <r>
    <x v="1"/>
    <x v="1"/>
    <s v="Jan"/>
    <x v="0"/>
    <x v="1"/>
    <x v="1"/>
    <x v="1"/>
    <x v="0"/>
    <x v="2"/>
    <n v="820"/>
    <n v="1172.5999999999999"/>
  </r>
  <r>
    <x v="1"/>
    <x v="1"/>
    <s v="Jan"/>
    <x v="0"/>
    <x v="1"/>
    <x v="1"/>
    <x v="1"/>
    <x v="0"/>
    <x v="2"/>
    <n v="907"/>
    <n v="1297.01"/>
  </r>
  <r>
    <x v="1"/>
    <x v="1"/>
    <s v="Jan"/>
    <x v="0"/>
    <x v="1"/>
    <x v="1"/>
    <x v="1"/>
    <x v="0"/>
    <x v="2"/>
    <n v="860"/>
    <n v="526.24"/>
  </r>
  <r>
    <x v="0"/>
    <x v="1"/>
    <s v="Jan"/>
    <x v="0"/>
    <x v="1"/>
    <x v="1"/>
    <x v="1"/>
    <x v="0"/>
    <x v="2"/>
    <n v="159"/>
    <n v="526.24"/>
  </r>
  <r>
    <x v="1"/>
    <x v="1"/>
    <s v="Jan"/>
    <x v="0"/>
    <x v="1"/>
    <x v="1"/>
    <x v="1"/>
    <x v="0"/>
    <x v="2"/>
    <n v="333"/>
    <n v="476.19"/>
  </r>
  <r>
    <x v="3"/>
    <x v="1"/>
    <s v="Jan"/>
    <x v="0"/>
    <x v="1"/>
    <x v="1"/>
    <x v="1"/>
    <x v="0"/>
    <x v="2"/>
    <n v="361"/>
    <n v="516.23"/>
  </r>
  <r>
    <x v="2"/>
    <x v="1"/>
    <s v="Jan"/>
    <x v="0"/>
    <x v="1"/>
    <x v="1"/>
    <x v="1"/>
    <x v="0"/>
    <x v="2"/>
    <n v="157"/>
    <n v="224.51"/>
  </r>
  <r>
    <x v="1"/>
    <x v="1"/>
    <s v="Jan"/>
    <x v="0"/>
    <x v="1"/>
    <x v="1"/>
    <x v="1"/>
    <x v="0"/>
    <x v="2"/>
    <n v="331"/>
    <n v="473.33"/>
  </r>
  <r>
    <x v="1"/>
    <x v="1"/>
    <s v="Jan"/>
    <x v="0"/>
    <x v="1"/>
    <x v="1"/>
    <x v="1"/>
    <x v="0"/>
    <x v="2"/>
    <n v="829"/>
    <n v="1185.47"/>
  </r>
  <r>
    <x v="1"/>
    <x v="1"/>
    <s v="Jan"/>
    <x v="0"/>
    <x v="1"/>
    <x v="1"/>
    <x v="1"/>
    <x v="0"/>
    <x v="2"/>
    <n v="862"/>
    <n v="1232.6599999999999"/>
  </r>
  <r>
    <x v="1"/>
    <x v="1"/>
    <s v="Jan"/>
    <x v="0"/>
    <x v="1"/>
    <x v="1"/>
    <x v="1"/>
    <x v="0"/>
    <x v="2"/>
    <n v="329"/>
    <n v="470.47"/>
  </r>
  <r>
    <x v="1"/>
    <x v="1"/>
    <s v="Jul"/>
    <x v="0"/>
    <x v="1"/>
    <x v="1"/>
    <x v="1"/>
    <x v="0"/>
    <x v="2"/>
    <n v="326"/>
    <n v="466.18"/>
  </r>
  <r>
    <x v="1"/>
    <x v="1"/>
    <s v="Jul"/>
    <x v="0"/>
    <x v="1"/>
    <x v="1"/>
    <x v="1"/>
    <x v="0"/>
    <x v="2"/>
    <n v="128"/>
    <n v="183.04"/>
  </r>
  <r>
    <x v="0"/>
    <x v="1"/>
    <s v="Jul"/>
    <x v="0"/>
    <x v="1"/>
    <x v="1"/>
    <x v="1"/>
    <x v="0"/>
    <x v="2"/>
    <n v="302"/>
    <n v="431.86"/>
  </r>
  <r>
    <x v="1"/>
    <x v="1"/>
    <s v="Jul"/>
    <x v="0"/>
    <x v="1"/>
    <x v="1"/>
    <x v="1"/>
    <x v="0"/>
    <x v="2"/>
    <n v="328"/>
    <n v="469.03999999999996"/>
  </r>
  <r>
    <x v="2"/>
    <x v="1"/>
    <s v="Jul"/>
    <x v="0"/>
    <x v="1"/>
    <x v="1"/>
    <x v="1"/>
    <x v="0"/>
    <x v="2"/>
    <n v="298"/>
    <n v="426.14"/>
  </r>
  <r>
    <x v="1"/>
    <x v="1"/>
    <s v="Jul"/>
    <x v="0"/>
    <x v="1"/>
    <x v="1"/>
    <x v="1"/>
    <x v="0"/>
    <x v="2"/>
    <n v="826"/>
    <n v="1181.18"/>
  </r>
  <r>
    <x v="2"/>
    <x v="1"/>
    <s v="Jul"/>
    <x v="0"/>
    <x v="1"/>
    <x v="1"/>
    <x v="1"/>
    <x v="0"/>
    <x v="2"/>
    <n v="859"/>
    <n v="1228.3699999999999"/>
  </r>
  <r>
    <x v="2"/>
    <x v="1"/>
    <s v="Jul"/>
    <x v="0"/>
    <x v="1"/>
    <x v="1"/>
    <x v="1"/>
    <x v="0"/>
    <x v="2"/>
    <n v="912"/>
    <n v="1304.1599999999999"/>
  </r>
  <r>
    <x v="2"/>
    <x v="1"/>
    <s v="Jul"/>
    <x v="0"/>
    <x v="1"/>
    <x v="1"/>
    <x v="1"/>
    <x v="0"/>
    <x v="2"/>
    <n v="865"/>
    <n v="526.24"/>
  </r>
  <r>
    <x v="3"/>
    <x v="1"/>
    <s v="Jul"/>
    <x v="0"/>
    <x v="1"/>
    <x v="1"/>
    <x v="1"/>
    <x v="0"/>
    <x v="2"/>
    <n v="129"/>
    <n v="526.24"/>
  </r>
  <r>
    <x v="1"/>
    <x v="1"/>
    <s v="Jul"/>
    <x v="0"/>
    <x v="1"/>
    <x v="1"/>
    <x v="1"/>
    <x v="0"/>
    <x v="2"/>
    <n v="297"/>
    <n v="424.71"/>
  </r>
  <r>
    <x v="2"/>
    <x v="1"/>
    <s v="Jul"/>
    <x v="0"/>
    <x v="1"/>
    <x v="1"/>
    <x v="1"/>
    <x v="0"/>
    <x v="2"/>
    <n v="325"/>
    <n v="464.75"/>
  </r>
  <r>
    <x v="0"/>
    <x v="1"/>
    <s v="Jul"/>
    <x v="0"/>
    <x v="1"/>
    <x v="1"/>
    <x v="1"/>
    <x v="0"/>
    <x v="2"/>
    <n v="127"/>
    <n v="181.61"/>
  </r>
  <r>
    <x v="1"/>
    <x v="1"/>
    <s v="Jul"/>
    <x v="0"/>
    <x v="1"/>
    <x v="1"/>
    <x v="1"/>
    <x v="0"/>
    <x v="2"/>
    <n v="301"/>
    <n v="430.43"/>
  </r>
  <r>
    <x v="0"/>
    <x v="1"/>
    <s v="Jul"/>
    <x v="0"/>
    <x v="1"/>
    <x v="1"/>
    <x v="1"/>
    <x v="0"/>
    <x v="2"/>
    <n v="834"/>
    <n v="1192.6199999999999"/>
  </r>
  <r>
    <x v="1"/>
    <x v="1"/>
    <s v="Jul"/>
    <x v="0"/>
    <x v="1"/>
    <x v="1"/>
    <x v="1"/>
    <x v="0"/>
    <x v="2"/>
    <n v="868"/>
    <n v="1241.24"/>
  </r>
  <r>
    <x v="1"/>
    <x v="1"/>
    <s v="Jul"/>
    <x v="0"/>
    <x v="1"/>
    <x v="1"/>
    <x v="1"/>
    <x v="0"/>
    <x v="2"/>
    <n v="299"/>
    <n v="427.57"/>
  </r>
  <r>
    <x v="4"/>
    <x v="1"/>
    <s v="Jun"/>
    <x v="0"/>
    <x v="1"/>
    <x v="1"/>
    <x v="1"/>
    <x v="0"/>
    <x v="2"/>
    <n v="332"/>
    <n v="474.76"/>
  </r>
  <r>
    <x v="0"/>
    <x v="1"/>
    <s v="Jun"/>
    <x v="0"/>
    <x v="1"/>
    <x v="1"/>
    <x v="1"/>
    <x v="0"/>
    <x v="2"/>
    <n v="134"/>
    <n v="191.62"/>
  </r>
  <r>
    <x v="3"/>
    <x v="1"/>
    <s v="Jun"/>
    <x v="0"/>
    <x v="1"/>
    <x v="1"/>
    <x v="1"/>
    <x v="0"/>
    <x v="2"/>
    <n v="334"/>
    <n v="477.62"/>
  </r>
  <r>
    <x v="0"/>
    <x v="1"/>
    <s v="Jun"/>
    <x v="0"/>
    <x v="1"/>
    <x v="1"/>
    <x v="1"/>
    <x v="0"/>
    <x v="2"/>
    <n v="130"/>
    <n v="185.9"/>
  </r>
  <r>
    <x v="1"/>
    <x v="1"/>
    <s v="Jun"/>
    <x v="0"/>
    <x v="1"/>
    <x v="1"/>
    <x v="1"/>
    <x v="0"/>
    <x v="2"/>
    <n v="304"/>
    <n v="434.72"/>
  </r>
  <r>
    <x v="2"/>
    <x v="1"/>
    <s v="Jun"/>
    <x v="0"/>
    <x v="1"/>
    <x v="1"/>
    <x v="1"/>
    <x v="0"/>
    <x v="2"/>
    <n v="825"/>
    <n v="1179.75"/>
  </r>
  <r>
    <x v="1"/>
    <x v="1"/>
    <s v="Jun"/>
    <x v="0"/>
    <x v="1"/>
    <x v="1"/>
    <x v="1"/>
    <x v="0"/>
    <x v="2"/>
    <n v="858"/>
    <n v="1226.94"/>
  </r>
  <r>
    <x v="0"/>
    <x v="1"/>
    <s v="Jun"/>
    <x v="0"/>
    <x v="1"/>
    <x v="1"/>
    <x v="1"/>
    <x v="0"/>
    <x v="2"/>
    <n v="911"/>
    <n v="1302.73"/>
  </r>
  <r>
    <x v="0"/>
    <x v="1"/>
    <s v="Jun"/>
    <x v="0"/>
    <x v="1"/>
    <x v="1"/>
    <x v="1"/>
    <x v="0"/>
    <x v="2"/>
    <n v="864"/>
    <n v="526.24"/>
  </r>
  <r>
    <x v="1"/>
    <x v="1"/>
    <s v="Jun"/>
    <x v="0"/>
    <x v="1"/>
    <x v="1"/>
    <x v="1"/>
    <x v="0"/>
    <x v="2"/>
    <n v="135"/>
    <n v="526.24"/>
  </r>
  <r>
    <x v="2"/>
    <x v="1"/>
    <s v="Jun"/>
    <x v="0"/>
    <x v="1"/>
    <x v="1"/>
    <x v="1"/>
    <x v="0"/>
    <x v="2"/>
    <n v="303"/>
    <n v="433.28999999999996"/>
  </r>
  <r>
    <x v="1"/>
    <x v="1"/>
    <s v="Jun"/>
    <x v="0"/>
    <x v="1"/>
    <x v="1"/>
    <x v="1"/>
    <x v="0"/>
    <x v="2"/>
    <n v="331"/>
    <n v="473.33"/>
  </r>
  <r>
    <x v="1"/>
    <x v="1"/>
    <s v="Jun"/>
    <x v="0"/>
    <x v="1"/>
    <x v="1"/>
    <x v="1"/>
    <x v="0"/>
    <x v="2"/>
    <n v="133"/>
    <n v="190.19"/>
  </r>
  <r>
    <x v="3"/>
    <x v="1"/>
    <s v="Jun"/>
    <x v="0"/>
    <x v="1"/>
    <x v="1"/>
    <x v="1"/>
    <x v="0"/>
    <x v="2"/>
    <n v="307"/>
    <n v="439.01"/>
  </r>
  <r>
    <x v="0"/>
    <x v="1"/>
    <s v="Jun"/>
    <x v="0"/>
    <x v="1"/>
    <x v="1"/>
    <x v="1"/>
    <x v="0"/>
    <x v="2"/>
    <n v="867"/>
    <n v="1239.81"/>
  </r>
  <r>
    <x v="4"/>
    <x v="1"/>
    <s v="Jun"/>
    <x v="0"/>
    <x v="1"/>
    <x v="1"/>
    <x v="1"/>
    <x v="0"/>
    <x v="2"/>
    <n v="305"/>
    <n v="436.15"/>
  </r>
  <r>
    <x v="4"/>
    <x v="1"/>
    <s v="Mar"/>
    <x v="0"/>
    <x v="1"/>
    <x v="1"/>
    <x v="1"/>
    <x v="0"/>
    <x v="2"/>
    <n v="350"/>
    <n v="500.5"/>
  </r>
  <r>
    <x v="1"/>
    <x v="1"/>
    <s v="Mar"/>
    <x v="0"/>
    <x v="1"/>
    <x v="1"/>
    <x v="1"/>
    <x v="0"/>
    <x v="2"/>
    <n v="146"/>
    <n v="208.78"/>
  </r>
  <r>
    <x v="2"/>
    <x v="1"/>
    <s v="Mar"/>
    <x v="0"/>
    <x v="1"/>
    <x v="1"/>
    <x v="1"/>
    <x v="0"/>
    <x v="2"/>
    <n v="320"/>
    <n v="457.6"/>
  </r>
  <r>
    <x v="0"/>
    <x v="1"/>
    <s v="Mar"/>
    <x v="0"/>
    <x v="1"/>
    <x v="1"/>
    <x v="1"/>
    <x v="0"/>
    <x v="2"/>
    <n v="346"/>
    <n v="494.78"/>
  </r>
  <r>
    <x v="0"/>
    <x v="1"/>
    <s v="Mar"/>
    <x v="0"/>
    <x v="1"/>
    <x v="1"/>
    <x v="1"/>
    <x v="0"/>
    <x v="2"/>
    <n v="148"/>
    <n v="211.64"/>
  </r>
  <r>
    <x v="1"/>
    <x v="1"/>
    <s v="Mar"/>
    <x v="0"/>
    <x v="1"/>
    <x v="1"/>
    <x v="1"/>
    <x v="0"/>
    <x v="2"/>
    <n v="322"/>
    <n v="460.46000000000004"/>
  </r>
  <r>
    <x v="1"/>
    <x v="1"/>
    <s v="Mar"/>
    <x v="0"/>
    <x v="1"/>
    <x v="1"/>
    <x v="1"/>
    <x v="1"/>
    <x v="2"/>
    <n v="822"/>
    <n v="1175.46"/>
  </r>
  <r>
    <x v="1"/>
    <x v="1"/>
    <s v="Mar"/>
    <x v="0"/>
    <x v="1"/>
    <x v="1"/>
    <x v="1"/>
    <x v="1"/>
    <x v="2"/>
    <n v="855"/>
    <n v="1222.6500000000001"/>
  </r>
  <r>
    <x v="3"/>
    <x v="1"/>
    <s v="Mar"/>
    <x v="0"/>
    <x v="1"/>
    <x v="1"/>
    <x v="1"/>
    <x v="1"/>
    <x v="2"/>
    <n v="147"/>
    <n v="526.24"/>
  </r>
  <r>
    <x v="1"/>
    <x v="1"/>
    <s v="Mar"/>
    <x v="0"/>
    <x v="1"/>
    <x v="1"/>
    <x v="1"/>
    <x v="1"/>
    <x v="2"/>
    <n v="321"/>
    <n v="459.03"/>
  </r>
  <r>
    <x v="1"/>
    <x v="1"/>
    <s v="Mar"/>
    <x v="0"/>
    <x v="1"/>
    <x v="1"/>
    <x v="1"/>
    <x v="1"/>
    <x v="2"/>
    <n v="349"/>
    <n v="499.07"/>
  </r>
  <r>
    <x v="1"/>
    <x v="1"/>
    <s v="Mar"/>
    <x v="0"/>
    <x v="1"/>
    <x v="1"/>
    <x v="1"/>
    <x v="1"/>
    <x v="2"/>
    <n v="151"/>
    <n v="215.93"/>
  </r>
  <r>
    <x v="0"/>
    <x v="1"/>
    <s v="Mar"/>
    <x v="0"/>
    <x v="1"/>
    <x v="1"/>
    <x v="1"/>
    <x v="1"/>
    <x v="2"/>
    <n v="319"/>
    <n v="456.16999999999996"/>
  </r>
  <r>
    <x v="2"/>
    <x v="1"/>
    <s v="Mar"/>
    <x v="0"/>
    <x v="1"/>
    <x v="1"/>
    <x v="1"/>
    <x v="1"/>
    <x v="2"/>
    <n v="831"/>
    <n v="1188.33"/>
  </r>
  <r>
    <x v="1"/>
    <x v="1"/>
    <s v="Mar"/>
    <x v="0"/>
    <x v="1"/>
    <x v="1"/>
    <x v="1"/>
    <x v="1"/>
    <x v="2"/>
    <n v="864"/>
    <n v="1235.52"/>
  </r>
  <r>
    <x v="4"/>
    <x v="1"/>
    <s v="Mar"/>
    <x v="0"/>
    <x v="1"/>
    <x v="1"/>
    <x v="1"/>
    <x v="1"/>
    <x v="2"/>
    <n v="323"/>
    <n v="461.89"/>
  </r>
  <r>
    <x v="1"/>
    <x v="1"/>
    <s v="May"/>
    <x v="0"/>
    <x v="1"/>
    <x v="1"/>
    <x v="1"/>
    <x v="1"/>
    <x v="2"/>
    <n v="338"/>
    <n v="483.34000000000003"/>
  </r>
  <r>
    <x v="0"/>
    <x v="1"/>
    <s v="May"/>
    <x v="0"/>
    <x v="1"/>
    <x v="1"/>
    <x v="1"/>
    <x v="1"/>
    <x v="2"/>
    <n v="140"/>
    <n v="200.2"/>
  </r>
  <r>
    <x v="0"/>
    <x v="1"/>
    <s v="May"/>
    <x v="0"/>
    <x v="1"/>
    <x v="1"/>
    <x v="1"/>
    <x v="1"/>
    <x v="2"/>
    <n v="308"/>
    <n v="440.44"/>
  </r>
  <r>
    <x v="0"/>
    <x v="1"/>
    <s v="May"/>
    <x v="0"/>
    <x v="1"/>
    <x v="1"/>
    <x v="1"/>
    <x v="1"/>
    <x v="2"/>
    <n v="136"/>
    <n v="194.48"/>
  </r>
  <r>
    <x v="2"/>
    <x v="1"/>
    <s v="May"/>
    <x v="0"/>
    <x v="1"/>
    <x v="1"/>
    <x v="1"/>
    <x v="1"/>
    <x v="2"/>
    <n v="310"/>
    <n v="443.3"/>
  </r>
  <r>
    <x v="2"/>
    <x v="1"/>
    <s v="May"/>
    <x v="0"/>
    <x v="1"/>
    <x v="1"/>
    <x v="1"/>
    <x v="1"/>
    <x v="2"/>
    <n v="824"/>
    <n v="1178.32"/>
  </r>
  <r>
    <x v="0"/>
    <x v="1"/>
    <s v="May"/>
    <x v="0"/>
    <x v="1"/>
    <x v="1"/>
    <x v="1"/>
    <x v="1"/>
    <x v="2"/>
    <n v="857"/>
    <n v="1225.51"/>
  </r>
  <r>
    <x v="1"/>
    <x v="1"/>
    <s v="May"/>
    <x v="0"/>
    <x v="1"/>
    <x v="1"/>
    <x v="1"/>
    <x v="1"/>
    <x v="2"/>
    <n v="910"/>
    <n v="1301.3"/>
  </r>
  <r>
    <x v="1"/>
    <x v="1"/>
    <s v="May"/>
    <x v="0"/>
    <x v="1"/>
    <x v="1"/>
    <x v="1"/>
    <x v="1"/>
    <x v="2"/>
    <n v="863"/>
    <n v="526.24"/>
  </r>
  <r>
    <x v="2"/>
    <x v="1"/>
    <s v="May"/>
    <x v="0"/>
    <x v="1"/>
    <x v="1"/>
    <x v="1"/>
    <x v="1"/>
    <x v="2"/>
    <n v="309"/>
    <n v="441.87"/>
  </r>
  <r>
    <x v="2"/>
    <x v="1"/>
    <s v="May"/>
    <x v="0"/>
    <x v="1"/>
    <x v="1"/>
    <x v="1"/>
    <x v="1"/>
    <x v="2"/>
    <n v="337"/>
    <n v="481.90999999999997"/>
  </r>
  <r>
    <x v="3"/>
    <x v="1"/>
    <s v="May"/>
    <x v="0"/>
    <x v="1"/>
    <x v="1"/>
    <x v="1"/>
    <x v="1"/>
    <x v="2"/>
    <n v="139"/>
    <n v="198.76999999999998"/>
  </r>
  <r>
    <x v="0"/>
    <x v="1"/>
    <s v="May"/>
    <x v="0"/>
    <x v="1"/>
    <x v="1"/>
    <x v="1"/>
    <x v="1"/>
    <x v="2"/>
    <n v="833"/>
    <n v="1191.19"/>
  </r>
  <r>
    <x v="1"/>
    <x v="1"/>
    <s v="May"/>
    <x v="0"/>
    <x v="1"/>
    <x v="1"/>
    <x v="1"/>
    <x v="1"/>
    <x v="2"/>
    <n v="866"/>
    <n v="1238.3800000000001"/>
  </r>
  <r>
    <x v="1"/>
    <x v="1"/>
    <s v="May"/>
    <x v="0"/>
    <x v="1"/>
    <x v="1"/>
    <x v="1"/>
    <x v="1"/>
    <x v="2"/>
    <n v="311"/>
    <n v="444.73"/>
  </r>
  <r>
    <x v="1"/>
    <x v="1"/>
    <s v="Nov"/>
    <x v="1"/>
    <x v="1"/>
    <x v="1"/>
    <x v="1"/>
    <x v="1"/>
    <x v="2"/>
    <n v="350"/>
    <n v="500.5"/>
  </r>
  <r>
    <x v="0"/>
    <x v="1"/>
    <s v="Nov"/>
    <x v="1"/>
    <x v="1"/>
    <x v="1"/>
    <x v="1"/>
    <x v="1"/>
    <x v="2"/>
    <n v="304"/>
    <n v="434.72"/>
  </r>
  <r>
    <x v="0"/>
    <x v="1"/>
    <s v="Nov"/>
    <x v="1"/>
    <x v="1"/>
    <x v="1"/>
    <x v="1"/>
    <x v="1"/>
    <x v="2"/>
    <n v="352"/>
    <n v="503.36"/>
  </r>
  <r>
    <x v="0"/>
    <x v="1"/>
    <s v="Nov"/>
    <x v="1"/>
    <x v="1"/>
    <x v="1"/>
    <x v="1"/>
    <x v="1"/>
    <x v="2"/>
    <n v="829"/>
    <n v="1185.47"/>
  </r>
  <r>
    <x v="1"/>
    <x v="1"/>
    <s v="Nov"/>
    <x v="1"/>
    <x v="1"/>
    <x v="1"/>
    <x v="1"/>
    <x v="1"/>
    <x v="2"/>
    <n v="862"/>
    <n v="1232.6599999999999"/>
  </r>
  <r>
    <x v="0"/>
    <x v="1"/>
    <s v="Nov"/>
    <x v="1"/>
    <x v="1"/>
    <x v="1"/>
    <x v="1"/>
    <x v="1"/>
    <x v="2"/>
    <n v="918"/>
    <n v="1312.74"/>
  </r>
  <r>
    <x v="0"/>
    <x v="1"/>
    <s v="Nov"/>
    <x v="1"/>
    <x v="1"/>
    <x v="1"/>
    <x v="1"/>
    <x v="1"/>
    <x v="2"/>
    <n v="919"/>
    <n v="1314.17"/>
  </r>
  <r>
    <x v="1"/>
    <x v="1"/>
    <s v="Nov"/>
    <x v="1"/>
    <x v="1"/>
    <x v="1"/>
    <x v="1"/>
    <x v="1"/>
    <x v="2"/>
    <n v="920"/>
    <n v="1315.6"/>
  </r>
  <r>
    <x v="1"/>
    <x v="1"/>
    <s v="Nov"/>
    <x v="1"/>
    <x v="1"/>
    <x v="1"/>
    <x v="1"/>
    <x v="1"/>
    <x v="2"/>
    <n v="869"/>
    <n v="526.24"/>
  </r>
  <r>
    <x v="1"/>
    <x v="1"/>
    <s v="Nov"/>
    <x v="1"/>
    <x v="1"/>
    <x v="1"/>
    <x v="1"/>
    <x v="1"/>
    <x v="2"/>
    <n v="351"/>
    <n v="501.93"/>
  </r>
  <r>
    <x v="0"/>
    <x v="1"/>
    <s v="Nov"/>
    <x v="1"/>
    <x v="1"/>
    <x v="1"/>
    <x v="1"/>
    <x v="1"/>
    <x v="2"/>
    <n v="261"/>
    <n v="373.23"/>
  </r>
  <r>
    <x v="0"/>
    <x v="1"/>
    <s v="Nov"/>
    <x v="1"/>
    <x v="1"/>
    <x v="1"/>
    <x v="1"/>
    <x v="1"/>
    <x v="2"/>
    <n v="255"/>
    <n v="364.65"/>
  </r>
  <r>
    <x v="0"/>
    <x v="1"/>
    <s v="Nov"/>
    <x v="1"/>
    <x v="1"/>
    <x v="1"/>
    <x v="1"/>
    <x v="1"/>
    <x v="2"/>
    <n v="307"/>
    <n v="439.01"/>
  </r>
  <r>
    <x v="0"/>
    <x v="1"/>
    <s v="Nov"/>
    <x v="1"/>
    <x v="1"/>
    <x v="1"/>
    <x v="1"/>
    <x v="1"/>
    <x v="2"/>
    <n v="838"/>
    <n v="1198.3399999999999"/>
  </r>
  <r>
    <x v="1"/>
    <x v="1"/>
    <s v="Nov"/>
    <x v="1"/>
    <x v="1"/>
    <x v="1"/>
    <x v="1"/>
    <x v="1"/>
    <x v="2"/>
    <n v="871"/>
    <n v="1245.53"/>
  </r>
  <r>
    <x v="1"/>
    <x v="1"/>
    <s v="Oct"/>
    <x v="1"/>
    <x v="1"/>
    <x v="1"/>
    <x v="1"/>
    <x v="1"/>
    <x v="2"/>
    <n v="308"/>
    <n v="440.44"/>
  </r>
  <r>
    <x v="4"/>
    <x v="1"/>
    <s v="Oct"/>
    <x v="1"/>
    <x v="1"/>
    <x v="1"/>
    <x v="1"/>
    <x v="1"/>
    <x v="2"/>
    <n v="356"/>
    <n v="509.08"/>
  </r>
  <r>
    <x v="1"/>
    <x v="1"/>
    <s v="Oct"/>
    <x v="1"/>
    <x v="1"/>
    <x v="1"/>
    <x v="1"/>
    <x v="1"/>
    <x v="2"/>
    <n v="310"/>
    <n v="443.3"/>
  </r>
  <r>
    <x v="0"/>
    <x v="1"/>
    <s v="Oct"/>
    <x v="1"/>
    <x v="1"/>
    <x v="1"/>
    <x v="1"/>
    <x v="1"/>
    <x v="2"/>
    <n v="358"/>
    <n v="511.94"/>
  </r>
  <r>
    <x v="0"/>
    <x v="1"/>
    <s v="Oct"/>
    <x v="1"/>
    <x v="1"/>
    <x v="1"/>
    <x v="1"/>
    <x v="1"/>
    <x v="2"/>
    <n v="828"/>
    <n v="1184.04"/>
  </r>
  <r>
    <x v="3"/>
    <x v="1"/>
    <s v="Oct"/>
    <x v="1"/>
    <x v="1"/>
    <x v="1"/>
    <x v="1"/>
    <x v="1"/>
    <x v="2"/>
    <n v="915"/>
    <n v="1308.45"/>
  </r>
  <r>
    <x v="1"/>
    <x v="1"/>
    <s v="Oct"/>
    <x v="1"/>
    <x v="1"/>
    <x v="1"/>
    <x v="1"/>
    <x v="1"/>
    <x v="2"/>
    <n v="916"/>
    <n v="1309.8800000000001"/>
  </r>
  <r>
    <x v="1"/>
    <x v="1"/>
    <s v="Oct"/>
    <x v="1"/>
    <x v="1"/>
    <x v="1"/>
    <x v="1"/>
    <x v="1"/>
    <x v="2"/>
    <n v="917"/>
    <n v="1311.31"/>
  </r>
  <r>
    <x v="1"/>
    <x v="1"/>
    <s v="Oct"/>
    <x v="1"/>
    <x v="1"/>
    <x v="1"/>
    <x v="1"/>
    <x v="1"/>
    <x v="2"/>
    <n v="868"/>
    <n v="526.24"/>
  </r>
  <r>
    <x v="2"/>
    <x v="1"/>
    <s v="Oct"/>
    <x v="1"/>
    <x v="1"/>
    <x v="1"/>
    <x v="1"/>
    <x v="1"/>
    <x v="2"/>
    <n v="357"/>
    <n v="526.24"/>
  </r>
  <r>
    <x v="0"/>
    <x v="1"/>
    <s v="Oct"/>
    <x v="1"/>
    <x v="1"/>
    <x v="1"/>
    <x v="1"/>
    <x v="1"/>
    <x v="2"/>
    <n v="279"/>
    <n v="398.97"/>
  </r>
  <r>
    <x v="1"/>
    <x v="1"/>
    <s v="Oct"/>
    <x v="1"/>
    <x v="1"/>
    <x v="1"/>
    <x v="1"/>
    <x v="1"/>
    <x v="2"/>
    <n v="273"/>
    <n v="390.39"/>
  </r>
  <r>
    <x v="1"/>
    <x v="1"/>
    <s v="Oct"/>
    <x v="1"/>
    <x v="1"/>
    <x v="1"/>
    <x v="1"/>
    <x v="1"/>
    <x v="2"/>
    <n v="267"/>
    <n v="381.81"/>
  </r>
  <r>
    <x v="3"/>
    <x v="1"/>
    <s v="Oct"/>
    <x v="1"/>
    <x v="1"/>
    <x v="1"/>
    <x v="1"/>
    <x v="1"/>
    <x v="2"/>
    <n v="313"/>
    <n v="447.59000000000003"/>
  </r>
  <r>
    <x v="0"/>
    <x v="1"/>
    <s v="Oct"/>
    <x v="1"/>
    <x v="1"/>
    <x v="1"/>
    <x v="1"/>
    <x v="1"/>
    <x v="2"/>
    <n v="355"/>
    <n v="507.65"/>
  </r>
  <r>
    <x v="1"/>
    <x v="1"/>
    <s v="Oct"/>
    <x v="1"/>
    <x v="1"/>
    <x v="1"/>
    <x v="1"/>
    <x v="1"/>
    <x v="2"/>
    <n v="837"/>
    <n v="1196.9099999999999"/>
  </r>
  <r>
    <x v="1"/>
    <x v="1"/>
    <s v="Oct"/>
    <x v="1"/>
    <x v="1"/>
    <x v="1"/>
    <x v="1"/>
    <x v="1"/>
    <x v="2"/>
    <n v="870"/>
    <n v="1244.0999999999999"/>
  </r>
  <r>
    <x v="0"/>
    <x v="1"/>
    <s v="Sep"/>
    <x v="1"/>
    <x v="1"/>
    <x v="1"/>
    <x v="1"/>
    <x v="1"/>
    <x v="2"/>
    <n v="314"/>
    <n v="449.02"/>
  </r>
  <r>
    <x v="2"/>
    <x v="1"/>
    <s v="Sep"/>
    <x v="1"/>
    <x v="1"/>
    <x v="1"/>
    <x v="1"/>
    <x v="1"/>
    <x v="2"/>
    <n v="362"/>
    <n v="517.66"/>
  </r>
  <r>
    <x v="0"/>
    <x v="1"/>
    <s v="Sep"/>
    <x v="1"/>
    <x v="1"/>
    <x v="1"/>
    <x v="1"/>
    <x v="1"/>
    <x v="2"/>
    <n v="290"/>
    <n v="414.7"/>
  </r>
  <r>
    <x v="0"/>
    <x v="1"/>
    <s v="Sep"/>
    <x v="1"/>
    <x v="1"/>
    <x v="1"/>
    <x v="1"/>
    <x v="1"/>
    <x v="2"/>
    <n v="316"/>
    <n v="451.88"/>
  </r>
  <r>
    <x v="1"/>
    <x v="1"/>
    <s v="Sep"/>
    <x v="1"/>
    <x v="1"/>
    <x v="1"/>
    <x v="1"/>
    <x v="1"/>
    <x v="2"/>
    <n v="364"/>
    <n v="520.52"/>
  </r>
  <r>
    <x v="1"/>
    <x v="1"/>
    <s v="Sep"/>
    <x v="1"/>
    <x v="1"/>
    <x v="1"/>
    <x v="1"/>
    <x v="1"/>
    <x v="2"/>
    <n v="827"/>
    <n v="1182.6100000000001"/>
  </r>
  <r>
    <x v="0"/>
    <x v="1"/>
    <s v="Sep"/>
    <x v="1"/>
    <x v="1"/>
    <x v="1"/>
    <x v="1"/>
    <x v="1"/>
    <x v="2"/>
    <n v="861"/>
    <n v="1231.23"/>
  </r>
  <r>
    <x v="0"/>
    <x v="1"/>
    <s v="Sep"/>
    <x v="1"/>
    <x v="1"/>
    <x v="1"/>
    <x v="1"/>
    <x v="1"/>
    <x v="2"/>
    <n v="914"/>
    <n v="1307.02"/>
  </r>
  <r>
    <x v="0"/>
    <x v="1"/>
    <s v="Sep"/>
    <x v="1"/>
    <x v="1"/>
    <x v="1"/>
    <x v="1"/>
    <x v="1"/>
    <x v="2"/>
    <n v="867"/>
    <n v="526.24"/>
  </r>
  <r>
    <x v="1"/>
    <x v="1"/>
    <s v="Sep"/>
    <x v="1"/>
    <x v="1"/>
    <x v="1"/>
    <x v="1"/>
    <x v="1"/>
    <x v="2"/>
    <n v="363"/>
    <n v="526.24"/>
  </r>
  <r>
    <x v="1"/>
    <x v="1"/>
    <s v="Sep"/>
    <x v="1"/>
    <x v="1"/>
    <x v="1"/>
    <x v="1"/>
    <x v="1"/>
    <x v="2"/>
    <n v="291"/>
    <n v="416.13"/>
  </r>
  <r>
    <x v="0"/>
    <x v="1"/>
    <s v="Sep"/>
    <x v="1"/>
    <x v="1"/>
    <x v="1"/>
    <x v="1"/>
    <x v="1"/>
    <x v="2"/>
    <n v="285"/>
    <n v="407.55"/>
  </r>
  <r>
    <x v="0"/>
    <x v="1"/>
    <s v="Sep"/>
    <x v="1"/>
    <x v="1"/>
    <x v="1"/>
    <x v="1"/>
    <x v="1"/>
    <x v="2"/>
    <n v="361"/>
    <n v="516.23"/>
  </r>
  <r>
    <x v="0"/>
    <x v="1"/>
    <s v="Sep"/>
    <x v="1"/>
    <x v="1"/>
    <x v="1"/>
    <x v="1"/>
    <x v="1"/>
    <x v="2"/>
    <n v="289"/>
    <n v="413.27"/>
  </r>
  <r>
    <x v="0"/>
    <x v="1"/>
    <s v="Sep"/>
    <x v="1"/>
    <x v="1"/>
    <x v="1"/>
    <x v="1"/>
    <x v="1"/>
    <x v="2"/>
    <n v="836"/>
    <n v="1195.48"/>
  </r>
  <r>
    <x v="0"/>
    <x v="1"/>
    <s v="Sep"/>
    <x v="1"/>
    <x v="1"/>
    <x v="1"/>
    <x v="1"/>
    <x v="1"/>
    <x v="2"/>
    <n v="869"/>
    <n v="1242.67"/>
  </r>
  <r>
    <x v="2"/>
    <x v="1"/>
    <s v="Aug"/>
    <x v="0"/>
    <x v="1"/>
    <x v="1"/>
    <x v="0"/>
    <x v="1"/>
    <x v="0"/>
    <n v="340"/>
    <n v="486.2"/>
  </r>
  <r>
    <x v="1"/>
    <x v="1"/>
    <s v="Aug"/>
    <x v="0"/>
    <x v="1"/>
    <x v="1"/>
    <x v="0"/>
    <x v="1"/>
    <x v="0"/>
    <n v="334"/>
    <n v="477.62"/>
  </r>
  <r>
    <x v="1"/>
    <x v="1"/>
    <s v="Aug"/>
    <x v="0"/>
    <x v="1"/>
    <x v="1"/>
    <x v="0"/>
    <x v="1"/>
    <x v="0"/>
    <n v="337"/>
    <n v="481.90999999999997"/>
  </r>
  <r>
    <x v="2"/>
    <x v="1"/>
    <s v="Aug"/>
    <x v="0"/>
    <x v="1"/>
    <x v="1"/>
    <x v="0"/>
    <x v="1"/>
    <x v="0"/>
    <n v="331"/>
    <n v="473.33"/>
  </r>
  <r>
    <x v="0"/>
    <x v="1"/>
    <s v="Sep"/>
    <x v="0"/>
    <x v="1"/>
    <x v="1"/>
    <x v="0"/>
    <x v="1"/>
    <x v="0"/>
    <n v="328"/>
    <n v="469.03999999999996"/>
  </r>
  <r>
    <x v="1"/>
    <x v="1"/>
    <s v="Sep"/>
    <x v="0"/>
    <x v="1"/>
    <x v="1"/>
    <x v="0"/>
    <x v="1"/>
    <x v="0"/>
    <n v="322"/>
    <n v="460.46000000000004"/>
  </r>
  <r>
    <x v="0"/>
    <x v="1"/>
    <s v="Sep"/>
    <x v="0"/>
    <x v="1"/>
    <x v="1"/>
    <x v="0"/>
    <x v="1"/>
    <x v="0"/>
    <n v="316"/>
    <n v="451.88"/>
  </r>
  <r>
    <x v="1"/>
    <x v="1"/>
    <s v="Sep"/>
    <x v="0"/>
    <x v="1"/>
    <x v="1"/>
    <x v="0"/>
    <x v="1"/>
    <x v="0"/>
    <n v="325"/>
    <n v="464.75"/>
  </r>
  <r>
    <x v="2"/>
    <x v="1"/>
    <s v="Sep"/>
    <x v="0"/>
    <x v="1"/>
    <x v="1"/>
    <x v="0"/>
    <x v="1"/>
    <x v="0"/>
    <n v="319"/>
    <n v="456.16999999999996"/>
  </r>
  <r>
    <x v="0"/>
    <x v="1"/>
    <s v="Sep"/>
    <x v="0"/>
    <x v="1"/>
    <x v="1"/>
    <x v="0"/>
    <x v="1"/>
    <x v="0"/>
    <n v="313"/>
    <n v="447.59000000000003"/>
  </r>
  <r>
    <x v="2"/>
    <x v="2"/>
    <s v="Apr"/>
    <x v="0"/>
    <x v="0"/>
    <x v="0"/>
    <x v="1"/>
    <x v="0"/>
    <x v="0"/>
    <n v="212"/>
    <n v="303.15999999999997"/>
  </r>
  <r>
    <x v="1"/>
    <x v="2"/>
    <s v="Apr"/>
    <x v="0"/>
    <x v="0"/>
    <x v="0"/>
    <x v="1"/>
    <x v="0"/>
    <x v="0"/>
    <n v="206"/>
    <n v="294.58"/>
  </r>
  <r>
    <x v="2"/>
    <x v="2"/>
    <s v="Apr"/>
    <x v="0"/>
    <x v="0"/>
    <x v="0"/>
    <x v="1"/>
    <x v="0"/>
    <x v="1"/>
    <n v="216"/>
    <n v="308.88"/>
  </r>
  <r>
    <x v="1"/>
    <x v="2"/>
    <s v="Apr"/>
    <x v="0"/>
    <x v="0"/>
    <x v="0"/>
    <x v="1"/>
    <x v="0"/>
    <x v="1"/>
    <n v="210"/>
    <n v="300.3"/>
  </r>
  <r>
    <x v="2"/>
    <x v="2"/>
    <s v="Apr"/>
    <x v="0"/>
    <x v="0"/>
    <x v="0"/>
    <x v="1"/>
    <x v="0"/>
    <x v="1"/>
    <n v="204"/>
    <n v="291.72000000000003"/>
  </r>
  <r>
    <x v="2"/>
    <x v="2"/>
    <s v="Apr"/>
    <x v="0"/>
    <x v="0"/>
    <x v="0"/>
    <x v="1"/>
    <x v="0"/>
    <x v="1"/>
    <n v="213"/>
    <n v="304.59000000000003"/>
  </r>
  <r>
    <x v="0"/>
    <x v="2"/>
    <s v="Apr"/>
    <x v="0"/>
    <x v="0"/>
    <x v="0"/>
    <x v="1"/>
    <x v="0"/>
    <x v="1"/>
    <n v="207"/>
    <n v="296.01"/>
  </r>
  <r>
    <x v="1"/>
    <x v="2"/>
    <s v="Apr"/>
    <x v="0"/>
    <x v="0"/>
    <x v="0"/>
    <x v="1"/>
    <x v="0"/>
    <x v="1"/>
    <n v="201"/>
    <n v="287.43"/>
  </r>
  <r>
    <x v="1"/>
    <x v="2"/>
    <s v="Apr"/>
    <x v="0"/>
    <x v="0"/>
    <x v="0"/>
    <x v="1"/>
    <x v="0"/>
    <x v="0"/>
    <n v="215"/>
    <n v="307.45"/>
  </r>
  <r>
    <x v="1"/>
    <x v="2"/>
    <s v="Apr"/>
    <x v="0"/>
    <x v="0"/>
    <x v="0"/>
    <x v="1"/>
    <x v="0"/>
    <x v="0"/>
    <n v="209"/>
    <n v="298.87"/>
  </r>
  <r>
    <x v="3"/>
    <x v="2"/>
    <s v="Apr"/>
    <x v="0"/>
    <x v="0"/>
    <x v="0"/>
    <x v="1"/>
    <x v="0"/>
    <x v="0"/>
    <n v="203"/>
    <n v="290.28999999999996"/>
  </r>
  <r>
    <x v="1"/>
    <x v="2"/>
    <s v="Aug"/>
    <x v="0"/>
    <x v="0"/>
    <x v="0"/>
    <x v="1"/>
    <x v="0"/>
    <x v="1"/>
    <n v="158"/>
    <n v="225.94"/>
  </r>
  <r>
    <x v="1"/>
    <x v="2"/>
    <s v="Aug"/>
    <x v="0"/>
    <x v="0"/>
    <x v="0"/>
    <x v="1"/>
    <x v="0"/>
    <x v="1"/>
    <n v="160"/>
    <n v="228.8"/>
  </r>
  <r>
    <x v="4"/>
    <x v="2"/>
    <s v="Aug"/>
    <x v="0"/>
    <x v="0"/>
    <x v="0"/>
    <x v="1"/>
    <x v="0"/>
    <x v="1"/>
    <n v="162"/>
    <n v="231.66"/>
  </r>
  <r>
    <x v="0"/>
    <x v="2"/>
    <s v="Aug"/>
    <x v="0"/>
    <x v="0"/>
    <x v="0"/>
    <x v="1"/>
    <x v="0"/>
    <x v="1"/>
    <n v="159"/>
    <n v="227.37"/>
  </r>
  <r>
    <x v="1"/>
    <x v="2"/>
    <s v="Aug"/>
    <x v="0"/>
    <x v="0"/>
    <x v="0"/>
    <x v="1"/>
    <x v="0"/>
    <x v="1"/>
    <n v="161"/>
    <n v="230.23000000000002"/>
  </r>
  <r>
    <x v="3"/>
    <x v="2"/>
    <s v="Feb"/>
    <x v="0"/>
    <x v="0"/>
    <x v="0"/>
    <x v="1"/>
    <x v="0"/>
    <x v="0"/>
    <n v="248"/>
    <n v="354.64"/>
  </r>
  <r>
    <x v="1"/>
    <x v="2"/>
    <s v="Feb"/>
    <x v="0"/>
    <x v="0"/>
    <x v="0"/>
    <x v="1"/>
    <x v="0"/>
    <x v="0"/>
    <n v="242"/>
    <n v="346.06"/>
  </r>
  <r>
    <x v="2"/>
    <x v="2"/>
    <s v="Feb"/>
    <x v="0"/>
    <x v="0"/>
    <x v="0"/>
    <x v="1"/>
    <x v="0"/>
    <x v="0"/>
    <n v="236"/>
    <n v="337.48"/>
  </r>
  <r>
    <x v="2"/>
    <x v="2"/>
    <s v="Feb"/>
    <x v="0"/>
    <x v="0"/>
    <x v="0"/>
    <x v="1"/>
    <x v="0"/>
    <x v="1"/>
    <n v="246"/>
    <n v="351.78"/>
  </r>
  <r>
    <x v="0"/>
    <x v="2"/>
    <s v="Feb"/>
    <x v="0"/>
    <x v="0"/>
    <x v="0"/>
    <x v="1"/>
    <x v="0"/>
    <x v="1"/>
    <n v="240"/>
    <n v="343.2"/>
  </r>
  <r>
    <x v="2"/>
    <x v="2"/>
    <s v="Feb"/>
    <x v="0"/>
    <x v="0"/>
    <x v="0"/>
    <x v="1"/>
    <x v="0"/>
    <x v="1"/>
    <n v="234"/>
    <n v="334.62"/>
  </r>
  <r>
    <x v="0"/>
    <x v="2"/>
    <s v="Feb"/>
    <x v="0"/>
    <x v="0"/>
    <x v="0"/>
    <x v="1"/>
    <x v="0"/>
    <x v="1"/>
    <n v="243"/>
    <n v="347.49"/>
  </r>
  <r>
    <x v="1"/>
    <x v="2"/>
    <s v="Feb"/>
    <x v="0"/>
    <x v="0"/>
    <x v="0"/>
    <x v="1"/>
    <x v="0"/>
    <x v="1"/>
    <n v="237"/>
    <n v="338.90999999999997"/>
  </r>
  <r>
    <x v="2"/>
    <x v="2"/>
    <s v="Feb"/>
    <x v="0"/>
    <x v="0"/>
    <x v="0"/>
    <x v="1"/>
    <x v="0"/>
    <x v="0"/>
    <n v="245"/>
    <n v="350.35"/>
  </r>
  <r>
    <x v="1"/>
    <x v="2"/>
    <s v="Feb"/>
    <x v="0"/>
    <x v="0"/>
    <x v="0"/>
    <x v="1"/>
    <x v="0"/>
    <x v="0"/>
    <n v="239"/>
    <n v="341.77"/>
  </r>
  <r>
    <x v="1"/>
    <x v="2"/>
    <s v="Feb"/>
    <x v="0"/>
    <x v="0"/>
    <x v="0"/>
    <x v="1"/>
    <x v="0"/>
    <x v="0"/>
    <n v="233"/>
    <n v="333.19"/>
  </r>
  <r>
    <x v="1"/>
    <x v="2"/>
    <s v="Jan"/>
    <x v="0"/>
    <x v="0"/>
    <x v="0"/>
    <x v="1"/>
    <x v="0"/>
    <x v="0"/>
    <n v="260"/>
    <n v="371.8"/>
  </r>
  <r>
    <x v="2"/>
    <x v="2"/>
    <s v="Jan"/>
    <x v="0"/>
    <x v="0"/>
    <x v="0"/>
    <x v="1"/>
    <x v="0"/>
    <x v="0"/>
    <n v="254"/>
    <n v="363.22"/>
  </r>
  <r>
    <x v="0"/>
    <x v="2"/>
    <s v="Jan"/>
    <x v="0"/>
    <x v="0"/>
    <x v="0"/>
    <x v="1"/>
    <x v="0"/>
    <x v="0"/>
    <n v="264"/>
    <n v="526.24"/>
  </r>
  <r>
    <x v="2"/>
    <x v="2"/>
    <s v="Jan"/>
    <x v="0"/>
    <x v="0"/>
    <x v="0"/>
    <x v="1"/>
    <x v="0"/>
    <x v="1"/>
    <n v="258"/>
    <n v="526.24"/>
  </r>
  <r>
    <x v="1"/>
    <x v="2"/>
    <s v="Jan"/>
    <x v="0"/>
    <x v="0"/>
    <x v="0"/>
    <x v="1"/>
    <x v="0"/>
    <x v="1"/>
    <n v="252"/>
    <n v="360.36"/>
  </r>
  <r>
    <x v="0"/>
    <x v="2"/>
    <s v="Jan"/>
    <x v="0"/>
    <x v="0"/>
    <x v="0"/>
    <x v="1"/>
    <x v="0"/>
    <x v="0"/>
    <n v="261"/>
    <n v="373.23"/>
  </r>
  <r>
    <x v="1"/>
    <x v="2"/>
    <s v="Jan"/>
    <x v="0"/>
    <x v="0"/>
    <x v="0"/>
    <x v="1"/>
    <x v="0"/>
    <x v="1"/>
    <n v="255"/>
    <n v="364.65"/>
  </r>
  <r>
    <x v="0"/>
    <x v="2"/>
    <s v="Jan"/>
    <x v="0"/>
    <x v="0"/>
    <x v="0"/>
    <x v="1"/>
    <x v="0"/>
    <x v="1"/>
    <n v="249"/>
    <n v="356.07"/>
  </r>
  <r>
    <x v="3"/>
    <x v="2"/>
    <s v="Jan"/>
    <x v="0"/>
    <x v="0"/>
    <x v="0"/>
    <x v="1"/>
    <x v="0"/>
    <x v="0"/>
    <n v="263"/>
    <n v="376.09000000000003"/>
  </r>
  <r>
    <x v="1"/>
    <x v="2"/>
    <s v="Jan"/>
    <x v="0"/>
    <x v="0"/>
    <x v="0"/>
    <x v="1"/>
    <x v="0"/>
    <x v="0"/>
    <n v="257"/>
    <n v="367.51"/>
  </r>
  <r>
    <x v="0"/>
    <x v="2"/>
    <s v="Jan"/>
    <x v="0"/>
    <x v="0"/>
    <x v="0"/>
    <x v="1"/>
    <x v="0"/>
    <x v="0"/>
    <n v="251"/>
    <n v="358.93"/>
  </r>
  <r>
    <x v="4"/>
    <x v="2"/>
    <s v="Jul"/>
    <x v="0"/>
    <x v="0"/>
    <x v="0"/>
    <x v="1"/>
    <x v="0"/>
    <x v="1"/>
    <n v="164"/>
    <n v="234.51999999999998"/>
  </r>
  <r>
    <x v="1"/>
    <x v="2"/>
    <s v="Jul"/>
    <x v="0"/>
    <x v="0"/>
    <x v="0"/>
    <x v="1"/>
    <x v="0"/>
    <x v="1"/>
    <n v="166"/>
    <n v="237.38"/>
  </r>
  <r>
    <x v="1"/>
    <x v="2"/>
    <s v="Jul"/>
    <x v="0"/>
    <x v="0"/>
    <x v="0"/>
    <x v="1"/>
    <x v="0"/>
    <x v="1"/>
    <n v="168"/>
    <n v="240.24"/>
  </r>
  <r>
    <x v="2"/>
    <x v="2"/>
    <s v="Jul"/>
    <x v="0"/>
    <x v="0"/>
    <x v="0"/>
    <x v="1"/>
    <x v="0"/>
    <x v="1"/>
    <n v="165"/>
    <n v="235.95"/>
  </r>
  <r>
    <x v="1"/>
    <x v="2"/>
    <s v="Jul"/>
    <x v="0"/>
    <x v="0"/>
    <x v="0"/>
    <x v="1"/>
    <x v="0"/>
    <x v="1"/>
    <n v="163"/>
    <n v="233.09"/>
  </r>
  <r>
    <x v="4"/>
    <x v="2"/>
    <s v="Jul"/>
    <x v="0"/>
    <x v="0"/>
    <x v="0"/>
    <x v="1"/>
    <x v="0"/>
    <x v="1"/>
    <n v="167"/>
    <n v="238.81"/>
  </r>
  <r>
    <x v="1"/>
    <x v="2"/>
    <s v="Jun"/>
    <x v="0"/>
    <x v="0"/>
    <x v="0"/>
    <x v="1"/>
    <x v="0"/>
    <x v="0"/>
    <n v="182"/>
    <n v="260.26"/>
  </r>
  <r>
    <x v="1"/>
    <x v="2"/>
    <s v="Jun"/>
    <x v="0"/>
    <x v="0"/>
    <x v="0"/>
    <x v="1"/>
    <x v="0"/>
    <x v="0"/>
    <n v="176"/>
    <n v="251.68"/>
  </r>
  <r>
    <x v="1"/>
    <x v="2"/>
    <s v="Jun"/>
    <x v="0"/>
    <x v="0"/>
    <x v="0"/>
    <x v="1"/>
    <x v="0"/>
    <x v="0"/>
    <n v="170"/>
    <n v="243.1"/>
  </r>
  <r>
    <x v="1"/>
    <x v="2"/>
    <s v="Jun"/>
    <x v="0"/>
    <x v="0"/>
    <x v="0"/>
    <x v="1"/>
    <x v="0"/>
    <x v="1"/>
    <n v="180"/>
    <n v="257.39999999999998"/>
  </r>
  <r>
    <x v="0"/>
    <x v="2"/>
    <s v="Jun"/>
    <x v="0"/>
    <x v="0"/>
    <x v="0"/>
    <x v="1"/>
    <x v="0"/>
    <x v="1"/>
    <n v="174"/>
    <n v="248.82"/>
  </r>
  <r>
    <x v="0"/>
    <x v="2"/>
    <s v="Jun"/>
    <x v="0"/>
    <x v="0"/>
    <x v="0"/>
    <x v="1"/>
    <x v="0"/>
    <x v="1"/>
    <n v="183"/>
    <n v="261.69"/>
  </r>
  <r>
    <x v="1"/>
    <x v="2"/>
    <s v="Jun"/>
    <x v="0"/>
    <x v="0"/>
    <x v="0"/>
    <x v="1"/>
    <x v="0"/>
    <x v="1"/>
    <n v="177"/>
    <n v="253.11"/>
  </r>
  <r>
    <x v="1"/>
    <x v="2"/>
    <s v="Jun"/>
    <x v="0"/>
    <x v="0"/>
    <x v="0"/>
    <x v="1"/>
    <x v="0"/>
    <x v="1"/>
    <n v="171"/>
    <n v="244.53"/>
  </r>
  <r>
    <x v="3"/>
    <x v="2"/>
    <s v="Jun"/>
    <x v="0"/>
    <x v="0"/>
    <x v="0"/>
    <x v="1"/>
    <x v="0"/>
    <x v="0"/>
    <n v="179"/>
    <n v="255.97"/>
  </r>
  <r>
    <x v="0"/>
    <x v="2"/>
    <s v="Jun"/>
    <x v="0"/>
    <x v="0"/>
    <x v="0"/>
    <x v="1"/>
    <x v="0"/>
    <x v="0"/>
    <n v="173"/>
    <n v="247.39"/>
  </r>
  <r>
    <x v="0"/>
    <x v="2"/>
    <s v="Mar"/>
    <x v="0"/>
    <x v="0"/>
    <x v="0"/>
    <x v="1"/>
    <x v="0"/>
    <x v="0"/>
    <n v="230"/>
    <n v="328.9"/>
  </r>
  <r>
    <x v="1"/>
    <x v="2"/>
    <s v="Mar"/>
    <x v="0"/>
    <x v="0"/>
    <x v="0"/>
    <x v="1"/>
    <x v="0"/>
    <x v="0"/>
    <n v="224"/>
    <n v="320.32"/>
  </r>
  <r>
    <x v="3"/>
    <x v="2"/>
    <s v="Mar"/>
    <x v="0"/>
    <x v="0"/>
    <x v="0"/>
    <x v="1"/>
    <x v="0"/>
    <x v="0"/>
    <n v="218"/>
    <n v="311.74"/>
  </r>
  <r>
    <x v="1"/>
    <x v="2"/>
    <s v="Mar"/>
    <x v="0"/>
    <x v="0"/>
    <x v="0"/>
    <x v="1"/>
    <x v="0"/>
    <x v="1"/>
    <n v="228"/>
    <n v="326.03999999999996"/>
  </r>
  <r>
    <x v="1"/>
    <x v="2"/>
    <s v="Mar"/>
    <x v="0"/>
    <x v="0"/>
    <x v="0"/>
    <x v="1"/>
    <x v="0"/>
    <x v="1"/>
    <n v="222"/>
    <n v="317.45999999999998"/>
  </r>
  <r>
    <x v="3"/>
    <x v="2"/>
    <s v="Mar"/>
    <x v="0"/>
    <x v="0"/>
    <x v="0"/>
    <x v="1"/>
    <x v="0"/>
    <x v="1"/>
    <n v="231"/>
    <n v="330.33"/>
  </r>
  <r>
    <x v="2"/>
    <x v="2"/>
    <s v="Mar"/>
    <x v="0"/>
    <x v="0"/>
    <x v="0"/>
    <x v="1"/>
    <x v="0"/>
    <x v="1"/>
    <n v="225"/>
    <n v="321.75"/>
  </r>
  <r>
    <x v="4"/>
    <x v="2"/>
    <s v="Mar"/>
    <x v="0"/>
    <x v="0"/>
    <x v="0"/>
    <x v="1"/>
    <x v="0"/>
    <x v="1"/>
    <n v="219"/>
    <n v="526.24"/>
  </r>
  <r>
    <x v="0"/>
    <x v="2"/>
    <s v="Mar"/>
    <x v="0"/>
    <x v="0"/>
    <x v="0"/>
    <x v="1"/>
    <x v="0"/>
    <x v="0"/>
    <n v="227"/>
    <n v="324.61"/>
  </r>
  <r>
    <x v="0"/>
    <x v="2"/>
    <s v="Mar"/>
    <x v="0"/>
    <x v="0"/>
    <x v="0"/>
    <x v="1"/>
    <x v="0"/>
    <x v="0"/>
    <n v="221"/>
    <n v="316.02999999999997"/>
  </r>
  <r>
    <x v="0"/>
    <x v="2"/>
    <s v="May"/>
    <x v="0"/>
    <x v="0"/>
    <x v="0"/>
    <x v="1"/>
    <x v="0"/>
    <x v="0"/>
    <n v="200"/>
    <n v="286"/>
  </r>
  <r>
    <x v="1"/>
    <x v="2"/>
    <s v="May"/>
    <x v="0"/>
    <x v="0"/>
    <x v="0"/>
    <x v="1"/>
    <x v="0"/>
    <x v="0"/>
    <n v="194"/>
    <n v="277.42"/>
  </r>
  <r>
    <x v="1"/>
    <x v="2"/>
    <s v="May"/>
    <x v="0"/>
    <x v="0"/>
    <x v="0"/>
    <x v="1"/>
    <x v="0"/>
    <x v="0"/>
    <n v="188"/>
    <n v="268.84000000000003"/>
  </r>
  <r>
    <x v="1"/>
    <x v="2"/>
    <s v="May"/>
    <x v="0"/>
    <x v="0"/>
    <x v="0"/>
    <x v="1"/>
    <x v="0"/>
    <x v="1"/>
    <n v="198"/>
    <n v="283.14"/>
  </r>
  <r>
    <x v="1"/>
    <x v="2"/>
    <s v="May"/>
    <x v="0"/>
    <x v="0"/>
    <x v="0"/>
    <x v="1"/>
    <x v="0"/>
    <x v="1"/>
    <n v="192"/>
    <n v="274.56"/>
  </r>
  <r>
    <x v="1"/>
    <x v="2"/>
    <s v="May"/>
    <x v="0"/>
    <x v="0"/>
    <x v="0"/>
    <x v="1"/>
    <x v="0"/>
    <x v="1"/>
    <n v="186"/>
    <n v="265.98"/>
  </r>
  <r>
    <x v="0"/>
    <x v="2"/>
    <s v="May"/>
    <x v="0"/>
    <x v="0"/>
    <x v="0"/>
    <x v="1"/>
    <x v="0"/>
    <x v="1"/>
    <n v="195"/>
    <n v="278.85000000000002"/>
  </r>
  <r>
    <x v="2"/>
    <x v="2"/>
    <s v="May"/>
    <x v="0"/>
    <x v="0"/>
    <x v="0"/>
    <x v="1"/>
    <x v="0"/>
    <x v="1"/>
    <n v="189"/>
    <n v="270.27"/>
  </r>
  <r>
    <x v="2"/>
    <x v="2"/>
    <s v="May"/>
    <x v="0"/>
    <x v="0"/>
    <x v="0"/>
    <x v="1"/>
    <x v="0"/>
    <x v="0"/>
    <n v="197"/>
    <n v="281.70999999999998"/>
  </r>
  <r>
    <x v="2"/>
    <x v="2"/>
    <s v="May"/>
    <x v="0"/>
    <x v="0"/>
    <x v="0"/>
    <x v="1"/>
    <x v="0"/>
    <x v="0"/>
    <n v="191"/>
    <n v="273.13"/>
  </r>
  <r>
    <x v="2"/>
    <x v="2"/>
    <s v="May"/>
    <x v="0"/>
    <x v="0"/>
    <x v="0"/>
    <x v="1"/>
    <x v="0"/>
    <x v="0"/>
    <n v="185"/>
    <n v="264.55"/>
  </r>
  <r>
    <x v="0"/>
    <x v="2"/>
    <s v="Sep"/>
    <x v="0"/>
    <x v="0"/>
    <x v="0"/>
    <x v="1"/>
    <x v="0"/>
    <x v="1"/>
    <n v="154"/>
    <n v="220.22"/>
  </r>
  <r>
    <x v="1"/>
    <x v="2"/>
    <s v="Sep"/>
    <x v="0"/>
    <x v="0"/>
    <x v="0"/>
    <x v="1"/>
    <x v="0"/>
    <x v="1"/>
    <n v="156"/>
    <n v="223.07999999999998"/>
  </r>
  <r>
    <x v="1"/>
    <x v="2"/>
    <s v="Sep"/>
    <x v="0"/>
    <x v="0"/>
    <x v="0"/>
    <x v="1"/>
    <x v="0"/>
    <x v="1"/>
    <n v="153"/>
    <n v="218.79"/>
  </r>
  <r>
    <x v="0"/>
    <x v="2"/>
    <s v="Sep"/>
    <x v="0"/>
    <x v="0"/>
    <x v="0"/>
    <x v="1"/>
    <x v="0"/>
    <x v="1"/>
    <n v="157"/>
    <n v="224.51"/>
  </r>
  <r>
    <x v="3"/>
    <x v="2"/>
    <s v="Sep"/>
    <x v="0"/>
    <x v="0"/>
    <x v="0"/>
    <x v="1"/>
    <x v="0"/>
    <x v="1"/>
    <n v="155"/>
    <n v="221.65"/>
  </r>
  <r>
    <x v="0"/>
    <x v="2"/>
    <s v="Sep"/>
    <x v="0"/>
    <x v="0"/>
    <x v="0"/>
    <x v="1"/>
    <x v="0"/>
    <x v="0"/>
    <n v="341"/>
    <n v="487.63"/>
  </r>
  <r>
    <x v="0"/>
    <x v="2"/>
    <s v="Aug"/>
    <x v="1"/>
    <x v="0"/>
    <x v="0"/>
    <x v="1"/>
    <x v="0"/>
    <x v="0"/>
    <n v="254"/>
    <n v="363.22"/>
  </r>
  <r>
    <x v="1"/>
    <x v="2"/>
    <s v="Aug"/>
    <x v="1"/>
    <x v="0"/>
    <x v="0"/>
    <x v="1"/>
    <x v="0"/>
    <x v="0"/>
    <n v="256"/>
    <n v="366.08"/>
  </r>
  <r>
    <x v="1"/>
    <x v="2"/>
    <s v="Aug"/>
    <x v="1"/>
    <x v="0"/>
    <x v="0"/>
    <x v="1"/>
    <x v="0"/>
    <x v="0"/>
    <n v="961"/>
    <n v="1374.23"/>
  </r>
  <r>
    <x v="1"/>
    <x v="2"/>
    <s v="Aug"/>
    <x v="1"/>
    <x v="0"/>
    <x v="0"/>
    <x v="1"/>
    <x v="0"/>
    <x v="0"/>
    <n v="255"/>
    <n v="364.65"/>
  </r>
  <r>
    <x v="2"/>
    <x v="2"/>
    <s v="Aug"/>
    <x v="1"/>
    <x v="0"/>
    <x v="0"/>
    <x v="1"/>
    <x v="0"/>
    <x v="0"/>
    <n v="253"/>
    <n v="361.78999999999996"/>
  </r>
  <r>
    <x v="2"/>
    <x v="2"/>
    <s v="Aug"/>
    <x v="1"/>
    <x v="0"/>
    <x v="0"/>
    <x v="1"/>
    <x v="0"/>
    <x v="0"/>
    <n v="251"/>
    <n v="358.93"/>
  </r>
  <r>
    <x v="1"/>
    <x v="2"/>
    <s v="Jul"/>
    <x v="1"/>
    <x v="0"/>
    <x v="0"/>
    <x v="1"/>
    <x v="0"/>
    <x v="0"/>
    <n v="260"/>
    <n v="371.8"/>
  </r>
  <r>
    <x v="1"/>
    <x v="2"/>
    <s v="Jul"/>
    <x v="1"/>
    <x v="0"/>
    <x v="0"/>
    <x v="1"/>
    <x v="0"/>
    <x v="0"/>
    <n v="960"/>
    <n v="1372.8"/>
  </r>
  <r>
    <x v="3"/>
    <x v="2"/>
    <s v="Jul"/>
    <x v="1"/>
    <x v="0"/>
    <x v="0"/>
    <x v="1"/>
    <x v="0"/>
    <x v="0"/>
    <n v="261"/>
    <n v="373.23"/>
  </r>
  <r>
    <x v="1"/>
    <x v="2"/>
    <s v="Jul"/>
    <x v="1"/>
    <x v="0"/>
    <x v="0"/>
    <x v="1"/>
    <x v="0"/>
    <x v="0"/>
    <n v="259"/>
    <n v="370.37"/>
  </r>
  <r>
    <x v="1"/>
    <x v="2"/>
    <s v="Jul"/>
    <x v="1"/>
    <x v="0"/>
    <x v="0"/>
    <x v="1"/>
    <x v="0"/>
    <x v="0"/>
    <n v="257"/>
    <n v="367.51"/>
  </r>
  <r>
    <x v="0"/>
    <x v="2"/>
    <s v="Sep"/>
    <x v="1"/>
    <x v="0"/>
    <x v="0"/>
    <x v="1"/>
    <x v="0"/>
    <x v="0"/>
    <n v="248"/>
    <n v="354.64"/>
  </r>
  <r>
    <x v="2"/>
    <x v="2"/>
    <s v="Sep"/>
    <x v="1"/>
    <x v="0"/>
    <x v="0"/>
    <x v="1"/>
    <x v="0"/>
    <x v="0"/>
    <n v="250"/>
    <n v="526.24"/>
  </r>
  <r>
    <x v="1"/>
    <x v="2"/>
    <s v="Sep"/>
    <x v="1"/>
    <x v="0"/>
    <x v="0"/>
    <x v="1"/>
    <x v="0"/>
    <x v="0"/>
    <n v="249"/>
    <n v="356.07"/>
  </r>
  <r>
    <x v="0"/>
    <x v="2"/>
    <s v="Sep"/>
    <x v="1"/>
    <x v="0"/>
    <x v="0"/>
    <x v="1"/>
    <x v="0"/>
    <x v="0"/>
    <n v="247"/>
    <n v="353.21"/>
  </r>
  <r>
    <x v="0"/>
    <x v="2"/>
    <s v="Apr"/>
    <x v="0"/>
    <x v="0"/>
    <x v="0"/>
    <x v="0"/>
    <x v="0"/>
    <x v="1"/>
    <n v="356"/>
    <n v="484.15999999999997"/>
  </r>
  <r>
    <x v="1"/>
    <x v="2"/>
    <s v="Apr"/>
    <x v="0"/>
    <x v="0"/>
    <x v="0"/>
    <x v="0"/>
    <x v="0"/>
    <x v="1"/>
    <n v="152"/>
    <n v="217.36"/>
  </r>
  <r>
    <x v="2"/>
    <x v="2"/>
    <s v="Apr"/>
    <x v="0"/>
    <x v="1"/>
    <x v="0"/>
    <x v="0"/>
    <x v="0"/>
    <x v="1"/>
    <n v="352"/>
    <n v="503.36"/>
  </r>
  <r>
    <x v="0"/>
    <x v="2"/>
    <s v="Apr"/>
    <x v="0"/>
    <x v="1"/>
    <x v="0"/>
    <x v="0"/>
    <x v="0"/>
    <x v="1"/>
    <n v="154"/>
    <n v="220.22"/>
  </r>
  <r>
    <x v="4"/>
    <x v="2"/>
    <s v="Apr"/>
    <x v="0"/>
    <x v="1"/>
    <x v="0"/>
    <x v="0"/>
    <x v="0"/>
    <x v="1"/>
    <n v="698"/>
    <n v="998.14"/>
  </r>
  <r>
    <x v="2"/>
    <x v="2"/>
    <s v="Apr"/>
    <x v="0"/>
    <x v="1"/>
    <x v="0"/>
    <x v="0"/>
    <x v="0"/>
    <x v="1"/>
    <n v="731"/>
    <n v="1045.33"/>
  </r>
  <r>
    <x v="2"/>
    <x v="2"/>
    <s v="Apr"/>
    <x v="0"/>
    <x v="1"/>
    <x v="0"/>
    <x v="0"/>
    <x v="0"/>
    <x v="1"/>
    <n v="771"/>
    <n v="526.24"/>
  </r>
  <r>
    <x v="2"/>
    <x v="2"/>
    <s v="Apr"/>
    <x v="0"/>
    <x v="1"/>
    <x v="0"/>
    <x v="0"/>
    <x v="0"/>
    <x v="1"/>
    <n v="355"/>
    <n v="507.65"/>
  </r>
  <r>
    <x v="2"/>
    <x v="2"/>
    <s v="Apr"/>
    <x v="0"/>
    <x v="1"/>
    <x v="0"/>
    <x v="0"/>
    <x v="0"/>
    <x v="1"/>
    <n v="157"/>
    <n v="224.51"/>
  </r>
  <r>
    <x v="1"/>
    <x v="2"/>
    <s v="Apr"/>
    <x v="0"/>
    <x v="1"/>
    <x v="0"/>
    <x v="0"/>
    <x v="0"/>
    <x v="1"/>
    <n v="353"/>
    <n v="504.78999999999996"/>
  </r>
  <r>
    <x v="1"/>
    <x v="2"/>
    <s v="Apr"/>
    <x v="0"/>
    <x v="1"/>
    <x v="0"/>
    <x v="0"/>
    <x v="0"/>
    <x v="1"/>
    <n v="155"/>
    <n v="221.65"/>
  </r>
  <r>
    <x v="1"/>
    <x v="2"/>
    <s v="Aug"/>
    <x v="0"/>
    <x v="1"/>
    <x v="0"/>
    <x v="0"/>
    <x v="0"/>
    <x v="1"/>
    <n v="332"/>
    <n v="451.52"/>
  </r>
  <r>
    <x v="1"/>
    <x v="2"/>
    <s v="Aug"/>
    <x v="0"/>
    <x v="1"/>
    <x v="0"/>
    <x v="0"/>
    <x v="0"/>
    <x v="1"/>
    <n v="134"/>
    <n v="191.62"/>
  </r>
  <r>
    <x v="0"/>
    <x v="2"/>
    <s v="Aug"/>
    <x v="0"/>
    <x v="1"/>
    <x v="0"/>
    <x v="0"/>
    <x v="0"/>
    <x v="1"/>
    <n v="334"/>
    <n v="477.62"/>
  </r>
  <r>
    <x v="1"/>
    <x v="2"/>
    <s v="Aug"/>
    <x v="0"/>
    <x v="1"/>
    <x v="0"/>
    <x v="0"/>
    <x v="0"/>
    <x v="1"/>
    <n v="702"/>
    <n v="1003.86"/>
  </r>
  <r>
    <x v="0"/>
    <x v="2"/>
    <s v="Aug"/>
    <x v="0"/>
    <x v="1"/>
    <x v="0"/>
    <x v="0"/>
    <x v="0"/>
    <x v="1"/>
    <n v="735"/>
    <n v="1051.05"/>
  </r>
  <r>
    <x v="1"/>
    <x v="2"/>
    <s v="Aug"/>
    <x v="0"/>
    <x v="1"/>
    <x v="0"/>
    <x v="0"/>
    <x v="0"/>
    <x v="1"/>
    <n v="333"/>
    <n v="526.24"/>
  </r>
  <r>
    <x v="4"/>
    <x v="2"/>
    <s v="Aug"/>
    <x v="0"/>
    <x v="1"/>
    <x v="0"/>
    <x v="0"/>
    <x v="0"/>
    <x v="1"/>
    <n v="774"/>
    <n v="526.24"/>
  </r>
  <r>
    <x v="1"/>
    <x v="2"/>
    <s v="Aug"/>
    <x v="0"/>
    <x v="1"/>
    <x v="0"/>
    <x v="0"/>
    <x v="0"/>
    <x v="1"/>
    <n v="331"/>
    <n v="473.33"/>
  </r>
  <r>
    <x v="1"/>
    <x v="2"/>
    <s v="Aug"/>
    <x v="0"/>
    <x v="1"/>
    <x v="0"/>
    <x v="0"/>
    <x v="0"/>
    <x v="1"/>
    <n v="133"/>
    <n v="190.19"/>
  </r>
  <r>
    <x v="3"/>
    <x v="2"/>
    <s v="Aug"/>
    <x v="0"/>
    <x v="1"/>
    <x v="0"/>
    <x v="0"/>
    <x v="0"/>
    <x v="1"/>
    <n v="335"/>
    <n v="479.05"/>
  </r>
  <r>
    <x v="1"/>
    <x v="2"/>
    <s v="Aug"/>
    <x v="0"/>
    <x v="1"/>
    <x v="0"/>
    <x v="0"/>
    <x v="0"/>
    <x v="1"/>
    <n v="131"/>
    <n v="187.32999999999998"/>
  </r>
  <r>
    <x v="3"/>
    <x v="2"/>
    <s v="Dec"/>
    <x v="0"/>
    <x v="1"/>
    <x v="0"/>
    <x v="0"/>
    <x v="0"/>
    <x v="1"/>
    <n v="140"/>
    <n v="200.2"/>
  </r>
  <r>
    <x v="1"/>
    <x v="2"/>
    <s v="Dec"/>
    <x v="0"/>
    <x v="1"/>
    <x v="0"/>
    <x v="0"/>
    <x v="0"/>
    <x v="1"/>
    <n v="356"/>
    <n v="509.08"/>
  </r>
  <r>
    <x v="1"/>
    <x v="2"/>
    <s v="Dec"/>
    <x v="0"/>
    <x v="1"/>
    <x v="0"/>
    <x v="0"/>
    <x v="0"/>
    <x v="1"/>
    <n v="310"/>
    <n v="443.3"/>
  </r>
  <r>
    <x v="0"/>
    <x v="2"/>
    <s v="Dec"/>
    <x v="0"/>
    <x v="1"/>
    <x v="0"/>
    <x v="0"/>
    <x v="0"/>
    <x v="1"/>
    <n v="358"/>
    <n v="511.94"/>
  </r>
  <r>
    <x v="4"/>
    <x v="2"/>
    <s v="Dec"/>
    <x v="0"/>
    <x v="1"/>
    <x v="0"/>
    <x v="0"/>
    <x v="0"/>
    <x v="1"/>
    <n v="138"/>
    <n v="197.34"/>
  </r>
  <r>
    <x v="2"/>
    <x v="2"/>
    <s v="Dec"/>
    <x v="0"/>
    <x v="1"/>
    <x v="0"/>
    <x v="0"/>
    <x v="0"/>
    <x v="1"/>
    <n v="705"/>
    <n v="1008.15"/>
  </r>
  <r>
    <x v="0"/>
    <x v="2"/>
    <s v="Dec"/>
    <x v="0"/>
    <x v="1"/>
    <x v="0"/>
    <x v="0"/>
    <x v="0"/>
    <x v="1"/>
    <n v="738"/>
    <n v="1055.3399999999999"/>
  </r>
  <r>
    <x v="0"/>
    <x v="2"/>
    <s v="Dec"/>
    <x v="0"/>
    <x v="1"/>
    <x v="0"/>
    <x v="0"/>
    <x v="0"/>
    <x v="1"/>
    <n v="141"/>
    <n v="201.63"/>
  </r>
  <r>
    <x v="2"/>
    <x v="2"/>
    <s v="Dec"/>
    <x v="0"/>
    <x v="1"/>
    <x v="0"/>
    <x v="0"/>
    <x v="0"/>
    <x v="1"/>
    <n v="309"/>
    <n v="526.24"/>
  </r>
  <r>
    <x v="4"/>
    <x v="2"/>
    <s v="Dec"/>
    <x v="0"/>
    <x v="1"/>
    <x v="0"/>
    <x v="0"/>
    <x v="0"/>
    <x v="1"/>
    <n v="778"/>
    <n v="526.24"/>
  </r>
  <r>
    <x v="0"/>
    <x v="2"/>
    <s v="Dec"/>
    <x v="0"/>
    <x v="1"/>
    <x v="0"/>
    <x v="0"/>
    <x v="0"/>
    <x v="1"/>
    <n v="139"/>
    <n v="198.76999999999998"/>
  </r>
  <r>
    <x v="1"/>
    <x v="2"/>
    <s v="Dec"/>
    <x v="0"/>
    <x v="1"/>
    <x v="0"/>
    <x v="0"/>
    <x v="0"/>
    <x v="1"/>
    <n v="313"/>
    <n v="447.59000000000003"/>
  </r>
  <r>
    <x v="1"/>
    <x v="2"/>
    <s v="Dec"/>
    <x v="0"/>
    <x v="1"/>
    <x v="0"/>
    <x v="0"/>
    <x v="0"/>
    <x v="1"/>
    <n v="137"/>
    <n v="195.91"/>
  </r>
  <r>
    <x v="0"/>
    <x v="2"/>
    <s v="Dec"/>
    <x v="0"/>
    <x v="1"/>
    <x v="0"/>
    <x v="0"/>
    <x v="0"/>
    <x v="1"/>
    <n v="311"/>
    <n v="444.73"/>
  </r>
  <r>
    <x v="3"/>
    <x v="2"/>
    <s v="Dec"/>
    <x v="0"/>
    <x v="1"/>
    <x v="0"/>
    <x v="0"/>
    <x v="0"/>
    <x v="1"/>
    <n v="747"/>
    <n v="1068.21"/>
  </r>
  <r>
    <x v="0"/>
    <x v="2"/>
    <s v="Feb"/>
    <x v="0"/>
    <x v="1"/>
    <x v="0"/>
    <x v="0"/>
    <x v="0"/>
    <x v="1"/>
    <n v="362"/>
    <n v="492.32"/>
  </r>
  <r>
    <x v="1"/>
    <x v="2"/>
    <s v="Feb"/>
    <x v="0"/>
    <x v="1"/>
    <x v="0"/>
    <x v="0"/>
    <x v="0"/>
    <x v="1"/>
    <n v="164"/>
    <n v="234.51999999999998"/>
  </r>
  <r>
    <x v="2"/>
    <x v="2"/>
    <s v="Feb"/>
    <x v="0"/>
    <x v="1"/>
    <x v="0"/>
    <x v="0"/>
    <x v="0"/>
    <x v="1"/>
    <n v="364"/>
    <n v="520.52"/>
  </r>
  <r>
    <x v="0"/>
    <x v="2"/>
    <s v="Feb"/>
    <x v="0"/>
    <x v="1"/>
    <x v="0"/>
    <x v="0"/>
    <x v="0"/>
    <x v="1"/>
    <n v="166"/>
    <n v="237.38"/>
  </r>
  <r>
    <x v="0"/>
    <x v="2"/>
    <s v="Feb"/>
    <x v="0"/>
    <x v="1"/>
    <x v="0"/>
    <x v="0"/>
    <x v="0"/>
    <x v="1"/>
    <n v="696"/>
    <n v="995.28"/>
  </r>
  <r>
    <x v="2"/>
    <x v="2"/>
    <s v="Feb"/>
    <x v="0"/>
    <x v="1"/>
    <x v="0"/>
    <x v="0"/>
    <x v="0"/>
    <x v="1"/>
    <n v="363"/>
    <n v="519.09"/>
  </r>
  <r>
    <x v="0"/>
    <x v="2"/>
    <s v="Feb"/>
    <x v="0"/>
    <x v="1"/>
    <x v="0"/>
    <x v="0"/>
    <x v="0"/>
    <x v="1"/>
    <n v="769"/>
    <n v="526.24"/>
  </r>
  <r>
    <x v="0"/>
    <x v="2"/>
    <s v="Feb"/>
    <x v="0"/>
    <x v="1"/>
    <x v="0"/>
    <x v="0"/>
    <x v="0"/>
    <x v="1"/>
    <n v="367"/>
    <n v="524.80999999999995"/>
  </r>
  <r>
    <x v="2"/>
    <x v="2"/>
    <s v="Feb"/>
    <x v="0"/>
    <x v="1"/>
    <x v="0"/>
    <x v="0"/>
    <x v="0"/>
    <x v="1"/>
    <n v="163"/>
    <n v="233.09"/>
  </r>
  <r>
    <x v="1"/>
    <x v="2"/>
    <s v="Feb"/>
    <x v="0"/>
    <x v="1"/>
    <x v="0"/>
    <x v="0"/>
    <x v="0"/>
    <x v="1"/>
    <n v="365"/>
    <n v="521.95000000000005"/>
  </r>
  <r>
    <x v="2"/>
    <x v="2"/>
    <s v="Feb"/>
    <x v="0"/>
    <x v="1"/>
    <x v="0"/>
    <x v="0"/>
    <x v="0"/>
    <x v="1"/>
    <n v="167"/>
    <n v="238.81"/>
  </r>
  <r>
    <x v="0"/>
    <x v="2"/>
    <s v="Jan"/>
    <x v="0"/>
    <x v="1"/>
    <x v="0"/>
    <x v="0"/>
    <x v="0"/>
    <x v="1"/>
    <n v="368"/>
    <n v="500.48"/>
  </r>
  <r>
    <x v="1"/>
    <x v="2"/>
    <s v="Jan"/>
    <x v="0"/>
    <x v="1"/>
    <x v="0"/>
    <x v="0"/>
    <x v="0"/>
    <x v="1"/>
    <n v="170"/>
    <n v="243.1"/>
  </r>
  <r>
    <x v="1"/>
    <x v="2"/>
    <s v="Jan"/>
    <x v="0"/>
    <x v="1"/>
    <x v="0"/>
    <x v="0"/>
    <x v="0"/>
    <x v="1"/>
    <n v="370"/>
    <n v="529.1"/>
  </r>
  <r>
    <x v="0"/>
    <x v="2"/>
    <s v="Jan"/>
    <x v="0"/>
    <x v="1"/>
    <x v="0"/>
    <x v="0"/>
    <x v="0"/>
    <x v="1"/>
    <n v="172"/>
    <n v="245.95999999999998"/>
  </r>
  <r>
    <x v="1"/>
    <x v="2"/>
    <s v="Jan"/>
    <x v="0"/>
    <x v="1"/>
    <x v="0"/>
    <x v="0"/>
    <x v="0"/>
    <x v="1"/>
    <n v="695"/>
    <n v="993.85"/>
  </r>
  <r>
    <x v="0"/>
    <x v="2"/>
    <s v="Jan"/>
    <x v="0"/>
    <x v="1"/>
    <x v="0"/>
    <x v="0"/>
    <x v="0"/>
    <x v="1"/>
    <n v="729"/>
    <n v="1042.47"/>
  </r>
  <r>
    <x v="0"/>
    <x v="2"/>
    <s v="Jan"/>
    <x v="0"/>
    <x v="1"/>
    <x v="0"/>
    <x v="0"/>
    <x v="0"/>
    <x v="1"/>
    <n v="369"/>
    <n v="527.66999999999996"/>
  </r>
  <r>
    <x v="2"/>
    <x v="2"/>
    <s v="Jan"/>
    <x v="0"/>
    <x v="1"/>
    <x v="0"/>
    <x v="0"/>
    <x v="0"/>
    <x v="1"/>
    <n v="768"/>
    <n v="526.24"/>
  </r>
  <r>
    <x v="1"/>
    <x v="2"/>
    <s v="Jan"/>
    <x v="0"/>
    <x v="1"/>
    <x v="0"/>
    <x v="0"/>
    <x v="0"/>
    <x v="1"/>
    <n v="169"/>
    <n v="241.67000000000002"/>
  </r>
  <r>
    <x v="1"/>
    <x v="2"/>
    <s v="Jan"/>
    <x v="0"/>
    <x v="1"/>
    <x v="0"/>
    <x v="0"/>
    <x v="0"/>
    <x v="1"/>
    <n v="371"/>
    <n v="530.53"/>
  </r>
  <r>
    <x v="0"/>
    <x v="2"/>
    <s v="Jan"/>
    <x v="0"/>
    <x v="1"/>
    <x v="0"/>
    <x v="0"/>
    <x v="0"/>
    <x v="1"/>
    <n v="173"/>
    <n v="247.39"/>
  </r>
  <r>
    <x v="0"/>
    <x v="2"/>
    <s v="Jul"/>
    <x v="0"/>
    <x v="1"/>
    <x v="0"/>
    <x v="0"/>
    <x v="0"/>
    <x v="1"/>
    <n v="338"/>
    <n v="459.68"/>
  </r>
  <r>
    <x v="4"/>
    <x v="2"/>
    <s v="Jul"/>
    <x v="0"/>
    <x v="1"/>
    <x v="0"/>
    <x v="0"/>
    <x v="0"/>
    <x v="1"/>
    <n v="140"/>
    <n v="200.2"/>
  </r>
  <r>
    <x v="1"/>
    <x v="2"/>
    <s v="Jul"/>
    <x v="0"/>
    <x v="1"/>
    <x v="0"/>
    <x v="0"/>
    <x v="0"/>
    <x v="1"/>
    <n v="340"/>
    <n v="486.2"/>
  </r>
  <r>
    <x v="1"/>
    <x v="2"/>
    <s v="Jul"/>
    <x v="0"/>
    <x v="1"/>
    <x v="0"/>
    <x v="0"/>
    <x v="0"/>
    <x v="1"/>
    <n v="136"/>
    <n v="194.48"/>
  </r>
  <r>
    <x v="0"/>
    <x v="2"/>
    <s v="Jul"/>
    <x v="0"/>
    <x v="1"/>
    <x v="0"/>
    <x v="0"/>
    <x v="0"/>
    <x v="1"/>
    <n v="701"/>
    <n v="1002.4300000000001"/>
  </r>
  <r>
    <x v="2"/>
    <x v="2"/>
    <s v="Jul"/>
    <x v="0"/>
    <x v="1"/>
    <x v="0"/>
    <x v="0"/>
    <x v="0"/>
    <x v="1"/>
    <n v="734"/>
    <n v="1049.6199999999999"/>
  </r>
  <r>
    <x v="0"/>
    <x v="2"/>
    <s v="Jul"/>
    <x v="0"/>
    <x v="1"/>
    <x v="0"/>
    <x v="0"/>
    <x v="0"/>
    <x v="1"/>
    <n v="339"/>
    <n v="526.24"/>
  </r>
  <r>
    <x v="1"/>
    <x v="2"/>
    <s v="Jul"/>
    <x v="0"/>
    <x v="1"/>
    <x v="0"/>
    <x v="0"/>
    <x v="0"/>
    <x v="1"/>
    <n v="773"/>
    <n v="526.24"/>
  </r>
  <r>
    <x v="0"/>
    <x v="2"/>
    <s v="Jul"/>
    <x v="0"/>
    <x v="1"/>
    <x v="0"/>
    <x v="0"/>
    <x v="0"/>
    <x v="1"/>
    <n v="337"/>
    <n v="481.90999999999997"/>
  </r>
  <r>
    <x v="1"/>
    <x v="2"/>
    <s v="Jul"/>
    <x v="0"/>
    <x v="1"/>
    <x v="0"/>
    <x v="0"/>
    <x v="0"/>
    <x v="1"/>
    <n v="139"/>
    <n v="198.76999999999998"/>
  </r>
  <r>
    <x v="4"/>
    <x v="2"/>
    <s v="Jul"/>
    <x v="0"/>
    <x v="1"/>
    <x v="0"/>
    <x v="0"/>
    <x v="0"/>
    <x v="1"/>
    <n v="137"/>
    <n v="195.91"/>
  </r>
  <r>
    <x v="4"/>
    <x v="2"/>
    <s v="Jun"/>
    <x v="0"/>
    <x v="1"/>
    <x v="0"/>
    <x v="0"/>
    <x v="0"/>
    <x v="1"/>
    <n v="344"/>
    <n v="467.84"/>
  </r>
  <r>
    <x v="0"/>
    <x v="2"/>
    <s v="Jun"/>
    <x v="0"/>
    <x v="1"/>
    <x v="0"/>
    <x v="0"/>
    <x v="0"/>
    <x v="1"/>
    <n v="146"/>
    <n v="208.78"/>
  </r>
  <r>
    <x v="1"/>
    <x v="2"/>
    <s v="Jun"/>
    <x v="0"/>
    <x v="1"/>
    <x v="0"/>
    <x v="0"/>
    <x v="0"/>
    <x v="1"/>
    <n v="142"/>
    <n v="203.06"/>
  </r>
  <r>
    <x v="0"/>
    <x v="2"/>
    <s v="Jun"/>
    <x v="0"/>
    <x v="1"/>
    <x v="0"/>
    <x v="0"/>
    <x v="0"/>
    <x v="1"/>
    <n v="700"/>
    <n v="1001"/>
  </r>
  <r>
    <x v="1"/>
    <x v="2"/>
    <s v="Jun"/>
    <x v="0"/>
    <x v="1"/>
    <x v="0"/>
    <x v="0"/>
    <x v="0"/>
    <x v="1"/>
    <n v="733"/>
    <n v="1048.19"/>
  </r>
  <r>
    <x v="1"/>
    <x v="2"/>
    <s v="Jun"/>
    <x v="0"/>
    <x v="1"/>
    <x v="0"/>
    <x v="0"/>
    <x v="0"/>
    <x v="1"/>
    <n v="345"/>
    <n v="526.24"/>
  </r>
  <r>
    <x v="1"/>
    <x v="2"/>
    <s v="Jun"/>
    <x v="0"/>
    <x v="1"/>
    <x v="0"/>
    <x v="0"/>
    <x v="0"/>
    <x v="1"/>
    <n v="343"/>
    <n v="490.49"/>
  </r>
  <r>
    <x v="1"/>
    <x v="2"/>
    <s v="Jun"/>
    <x v="0"/>
    <x v="1"/>
    <x v="0"/>
    <x v="0"/>
    <x v="0"/>
    <x v="1"/>
    <n v="145"/>
    <n v="207.35"/>
  </r>
  <r>
    <x v="1"/>
    <x v="2"/>
    <s v="Jun"/>
    <x v="0"/>
    <x v="1"/>
    <x v="0"/>
    <x v="0"/>
    <x v="0"/>
    <x v="1"/>
    <n v="341"/>
    <n v="487.63"/>
  </r>
  <r>
    <x v="0"/>
    <x v="2"/>
    <s v="Jun"/>
    <x v="0"/>
    <x v="1"/>
    <x v="0"/>
    <x v="0"/>
    <x v="0"/>
    <x v="1"/>
    <n v="143"/>
    <n v="204.49"/>
  </r>
  <r>
    <x v="4"/>
    <x v="2"/>
    <s v="Mar"/>
    <x v="0"/>
    <x v="1"/>
    <x v="0"/>
    <x v="0"/>
    <x v="0"/>
    <x v="1"/>
    <n v="158"/>
    <n v="225.94"/>
  </r>
  <r>
    <x v="2"/>
    <x v="2"/>
    <s v="Mar"/>
    <x v="0"/>
    <x v="1"/>
    <x v="0"/>
    <x v="0"/>
    <x v="0"/>
    <x v="1"/>
    <n v="358"/>
    <n v="511.94"/>
  </r>
  <r>
    <x v="2"/>
    <x v="2"/>
    <s v="Mar"/>
    <x v="0"/>
    <x v="1"/>
    <x v="0"/>
    <x v="0"/>
    <x v="0"/>
    <x v="1"/>
    <n v="160"/>
    <n v="228.8"/>
  </r>
  <r>
    <x v="3"/>
    <x v="2"/>
    <s v="Mar"/>
    <x v="0"/>
    <x v="1"/>
    <x v="0"/>
    <x v="0"/>
    <x v="0"/>
    <x v="1"/>
    <n v="697"/>
    <n v="996.71"/>
  </r>
  <r>
    <x v="3"/>
    <x v="2"/>
    <s v="Mar"/>
    <x v="0"/>
    <x v="1"/>
    <x v="0"/>
    <x v="0"/>
    <x v="0"/>
    <x v="1"/>
    <n v="730"/>
    <n v="1043.9000000000001"/>
  </r>
  <r>
    <x v="0"/>
    <x v="2"/>
    <s v="Mar"/>
    <x v="0"/>
    <x v="1"/>
    <x v="0"/>
    <x v="0"/>
    <x v="0"/>
    <x v="1"/>
    <n v="357"/>
    <n v="510.51"/>
  </r>
  <r>
    <x v="1"/>
    <x v="2"/>
    <s v="Mar"/>
    <x v="0"/>
    <x v="1"/>
    <x v="0"/>
    <x v="0"/>
    <x v="0"/>
    <x v="1"/>
    <n v="770"/>
    <n v="526.24"/>
  </r>
  <r>
    <x v="1"/>
    <x v="2"/>
    <s v="Mar"/>
    <x v="0"/>
    <x v="1"/>
    <x v="0"/>
    <x v="0"/>
    <x v="0"/>
    <x v="1"/>
    <n v="361"/>
    <n v="516.23"/>
  </r>
  <r>
    <x v="1"/>
    <x v="2"/>
    <s v="Mar"/>
    <x v="0"/>
    <x v="1"/>
    <x v="0"/>
    <x v="0"/>
    <x v="0"/>
    <x v="1"/>
    <n v="359"/>
    <n v="513.37"/>
  </r>
  <r>
    <x v="1"/>
    <x v="2"/>
    <s v="Mar"/>
    <x v="0"/>
    <x v="1"/>
    <x v="0"/>
    <x v="0"/>
    <x v="0"/>
    <x v="1"/>
    <n v="161"/>
    <n v="230.23000000000002"/>
  </r>
  <r>
    <x v="1"/>
    <x v="2"/>
    <s v="May"/>
    <x v="0"/>
    <x v="1"/>
    <x v="0"/>
    <x v="0"/>
    <x v="0"/>
    <x v="1"/>
    <n v="350"/>
    <n v="476"/>
  </r>
  <r>
    <x v="1"/>
    <x v="2"/>
    <s v="May"/>
    <x v="0"/>
    <x v="1"/>
    <x v="0"/>
    <x v="0"/>
    <x v="0"/>
    <x v="1"/>
    <n v="346"/>
    <n v="494.78"/>
  </r>
  <r>
    <x v="2"/>
    <x v="2"/>
    <s v="May"/>
    <x v="0"/>
    <x v="1"/>
    <x v="0"/>
    <x v="0"/>
    <x v="0"/>
    <x v="1"/>
    <n v="148"/>
    <n v="211.64"/>
  </r>
  <r>
    <x v="1"/>
    <x v="2"/>
    <s v="May"/>
    <x v="0"/>
    <x v="1"/>
    <x v="0"/>
    <x v="0"/>
    <x v="0"/>
    <x v="1"/>
    <n v="699"/>
    <n v="999.56999999999994"/>
  </r>
  <r>
    <x v="0"/>
    <x v="2"/>
    <s v="May"/>
    <x v="0"/>
    <x v="1"/>
    <x v="0"/>
    <x v="0"/>
    <x v="0"/>
    <x v="1"/>
    <n v="732"/>
    <n v="1046.76"/>
  </r>
  <r>
    <x v="0"/>
    <x v="2"/>
    <s v="May"/>
    <x v="0"/>
    <x v="1"/>
    <x v="0"/>
    <x v="0"/>
    <x v="0"/>
    <x v="1"/>
    <n v="351"/>
    <n v="526.24"/>
  </r>
  <r>
    <x v="1"/>
    <x v="2"/>
    <s v="May"/>
    <x v="0"/>
    <x v="1"/>
    <x v="0"/>
    <x v="0"/>
    <x v="0"/>
    <x v="1"/>
    <n v="772"/>
    <n v="526.24"/>
  </r>
  <r>
    <x v="2"/>
    <x v="2"/>
    <s v="May"/>
    <x v="0"/>
    <x v="1"/>
    <x v="0"/>
    <x v="0"/>
    <x v="0"/>
    <x v="1"/>
    <n v="349"/>
    <n v="499.07"/>
  </r>
  <r>
    <x v="1"/>
    <x v="2"/>
    <s v="May"/>
    <x v="0"/>
    <x v="1"/>
    <x v="0"/>
    <x v="0"/>
    <x v="0"/>
    <x v="1"/>
    <n v="151"/>
    <n v="215.93"/>
  </r>
  <r>
    <x v="2"/>
    <x v="2"/>
    <s v="May"/>
    <x v="0"/>
    <x v="1"/>
    <x v="0"/>
    <x v="0"/>
    <x v="0"/>
    <x v="1"/>
    <n v="347"/>
    <n v="496.21000000000004"/>
  </r>
  <r>
    <x v="1"/>
    <x v="2"/>
    <s v="May"/>
    <x v="0"/>
    <x v="1"/>
    <x v="0"/>
    <x v="0"/>
    <x v="0"/>
    <x v="1"/>
    <n v="149"/>
    <n v="213.07"/>
  </r>
  <r>
    <x v="2"/>
    <x v="2"/>
    <s v="Nov"/>
    <x v="0"/>
    <x v="1"/>
    <x v="0"/>
    <x v="0"/>
    <x v="0"/>
    <x v="1"/>
    <n v="146"/>
    <n v="208.78"/>
  </r>
  <r>
    <x v="4"/>
    <x v="2"/>
    <s v="Nov"/>
    <x v="0"/>
    <x v="1"/>
    <x v="0"/>
    <x v="0"/>
    <x v="0"/>
    <x v="1"/>
    <n v="314"/>
    <n v="449.02"/>
  </r>
  <r>
    <x v="0"/>
    <x v="2"/>
    <s v="Nov"/>
    <x v="0"/>
    <x v="1"/>
    <x v="0"/>
    <x v="0"/>
    <x v="0"/>
    <x v="1"/>
    <n v="362"/>
    <n v="517.66"/>
  </r>
  <r>
    <x v="2"/>
    <x v="2"/>
    <s v="Nov"/>
    <x v="0"/>
    <x v="1"/>
    <x v="0"/>
    <x v="0"/>
    <x v="0"/>
    <x v="1"/>
    <n v="142"/>
    <n v="203.06"/>
  </r>
  <r>
    <x v="0"/>
    <x v="2"/>
    <s v="Nov"/>
    <x v="0"/>
    <x v="1"/>
    <x v="0"/>
    <x v="0"/>
    <x v="0"/>
    <x v="1"/>
    <n v="316"/>
    <n v="451.88"/>
  </r>
  <r>
    <x v="1"/>
    <x v="2"/>
    <s v="Nov"/>
    <x v="0"/>
    <x v="1"/>
    <x v="0"/>
    <x v="0"/>
    <x v="0"/>
    <x v="1"/>
    <n v="364"/>
    <n v="520.52"/>
  </r>
  <r>
    <x v="0"/>
    <x v="2"/>
    <s v="Nov"/>
    <x v="0"/>
    <x v="1"/>
    <x v="0"/>
    <x v="0"/>
    <x v="0"/>
    <x v="1"/>
    <n v="144"/>
    <n v="205.92000000000002"/>
  </r>
  <r>
    <x v="2"/>
    <x v="2"/>
    <s v="Nov"/>
    <x v="0"/>
    <x v="1"/>
    <x v="0"/>
    <x v="0"/>
    <x v="0"/>
    <x v="1"/>
    <n v="704"/>
    <n v="1006.72"/>
  </r>
  <r>
    <x v="2"/>
    <x v="2"/>
    <s v="Nov"/>
    <x v="0"/>
    <x v="1"/>
    <x v="0"/>
    <x v="0"/>
    <x v="0"/>
    <x v="1"/>
    <n v="315"/>
    <n v="526.24"/>
  </r>
  <r>
    <x v="0"/>
    <x v="2"/>
    <s v="Nov"/>
    <x v="0"/>
    <x v="1"/>
    <x v="0"/>
    <x v="0"/>
    <x v="0"/>
    <x v="1"/>
    <n v="777"/>
    <n v="526.24"/>
  </r>
  <r>
    <x v="1"/>
    <x v="2"/>
    <s v="Nov"/>
    <x v="0"/>
    <x v="1"/>
    <x v="0"/>
    <x v="0"/>
    <x v="0"/>
    <x v="1"/>
    <n v="145"/>
    <n v="207.35"/>
  </r>
  <r>
    <x v="1"/>
    <x v="2"/>
    <s v="Nov"/>
    <x v="0"/>
    <x v="1"/>
    <x v="0"/>
    <x v="0"/>
    <x v="0"/>
    <x v="1"/>
    <n v="319"/>
    <n v="456.16999999999996"/>
  </r>
  <r>
    <x v="2"/>
    <x v="2"/>
    <s v="Nov"/>
    <x v="0"/>
    <x v="1"/>
    <x v="0"/>
    <x v="0"/>
    <x v="0"/>
    <x v="1"/>
    <n v="361"/>
    <n v="516.23"/>
  </r>
  <r>
    <x v="0"/>
    <x v="2"/>
    <s v="Nov"/>
    <x v="0"/>
    <x v="1"/>
    <x v="0"/>
    <x v="0"/>
    <x v="0"/>
    <x v="1"/>
    <n v="143"/>
    <n v="204.49"/>
  </r>
  <r>
    <x v="0"/>
    <x v="2"/>
    <s v="Nov"/>
    <x v="0"/>
    <x v="1"/>
    <x v="0"/>
    <x v="0"/>
    <x v="0"/>
    <x v="1"/>
    <n v="317"/>
    <n v="453.31"/>
  </r>
  <r>
    <x v="2"/>
    <x v="2"/>
    <s v="Nov"/>
    <x v="0"/>
    <x v="1"/>
    <x v="0"/>
    <x v="0"/>
    <x v="0"/>
    <x v="1"/>
    <n v="746"/>
    <n v="1066.78"/>
  </r>
  <r>
    <x v="1"/>
    <x v="2"/>
    <s v="Oct"/>
    <x v="0"/>
    <x v="1"/>
    <x v="0"/>
    <x v="0"/>
    <x v="0"/>
    <x v="1"/>
    <n v="152"/>
    <n v="217.36"/>
  </r>
  <r>
    <x v="3"/>
    <x v="2"/>
    <s v="Oct"/>
    <x v="0"/>
    <x v="1"/>
    <x v="0"/>
    <x v="0"/>
    <x v="0"/>
    <x v="1"/>
    <n v="320"/>
    <n v="457.6"/>
  </r>
  <r>
    <x v="2"/>
    <x v="2"/>
    <s v="Oct"/>
    <x v="0"/>
    <x v="1"/>
    <x v="0"/>
    <x v="0"/>
    <x v="0"/>
    <x v="1"/>
    <n v="368"/>
    <n v="526.24"/>
  </r>
  <r>
    <x v="0"/>
    <x v="2"/>
    <s v="Oct"/>
    <x v="0"/>
    <x v="1"/>
    <x v="0"/>
    <x v="0"/>
    <x v="0"/>
    <x v="1"/>
    <n v="148"/>
    <n v="211.64"/>
  </r>
  <r>
    <x v="0"/>
    <x v="2"/>
    <s v="Oct"/>
    <x v="0"/>
    <x v="1"/>
    <x v="0"/>
    <x v="0"/>
    <x v="0"/>
    <x v="1"/>
    <n v="322"/>
    <n v="460.46000000000004"/>
  </r>
  <r>
    <x v="1"/>
    <x v="2"/>
    <s v="Oct"/>
    <x v="0"/>
    <x v="1"/>
    <x v="0"/>
    <x v="0"/>
    <x v="0"/>
    <x v="1"/>
    <n v="370"/>
    <n v="529.1"/>
  </r>
  <r>
    <x v="0"/>
    <x v="2"/>
    <s v="Oct"/>
    <x v="0"/>
    <x v="1"/>
    <x v="0"/>
    <x v="0"/>
    <x v="0"/>
    <x v="1"/>
    <n v="150"/>
    <n v="214.5"/>
  </r>
  <r>
    <x v="2"/>
    <x v="2"/>
    <s v="Oct"/>
    <x v="0"/>
    <x v="1"/>
    <x v="0"/>
    <x v="0"/>
    <x v="0"/>
    <x v="1"/>
    <n v="703"/>
    <n v="1005.29"/>
  </r>
  <r>
    <x v="4"/>
    <x v="2"/>
    <s v="Oct"/>
    <x v="0"/>
    <x v="1"/>
    <x v="0"/>
    <x v="0"/>
    <x v="0"/>
    <x v="1"/>
    <n v="737"/>
    <n v="1053.9099999999999"/>
  </r>
  <r>
    <x v="4"/>
    <x v="2"/>
    <s v="Oct"/>
    <x v="0"/>
    <x v="1"/>
    <x v="0"/>
    <x v="0"/>
    <x v="0"/>
    <x v="1"/>
    <n v="147"/>
    <n v="210.21"/>
  </r>
  <r>
    <x v="1"/>
    <x v="2"/>
    <s v="Oct"/>
    <x v="0"/>
    <x v="1"/>
    <x v="0"/>
    <x v="0"/>
    <x v="0"/>
    <x v="1"/>
    <n v="321"/>
    <n v="526.24"/>
  </r>
  <r>
    <x v="0"/>
    <x v="2"/>
    <s v="Oct"/>
    <x v="0"/>
    <x v="1"/>
    <x v="0"/>
    <x v="0"/>
    <x v="0"/>
    <x v="1"/>
    <n v="776"/>
    <n v="526.24"/>
  </r>
  <r>
    <x v="1"/>
    <x v="2"/>
    <s v="Oct"/>
    <x v="0"/>
    <x v="1"/>
    <x v="0"/>
    <x v="0"/>
    <x v="0"/>
    <x v="1"/>
    <n v="151"/>
    <n v="215.93"/>
  </r>
  <r>
    <x v="0"/>
    <x v="2"/>
    <s v="Oct"/>
    <x v="0"/>
    <x v="1"/>
    <x v="0"/>
    <x v="0"/>
    <x v="0"/>
    <x v="1"/>
    <n v="367"/>
    <n v="524.80999999999995"/>
  </r>
  <r>
    <x v="2"/>
    <x v="2"/>
    <s v="Oct"/>
    <x v="0"/>
    <x v="1"/>
    <x v="0"/>
    <x v="0"/>
    <x v="0"/>
    <x v="1"/>
    <n v="149"/>
    <n v="213.07"/>
  </r>
  <r>
    <x v="2"/>
    <x v="2"/>
    <s v="Oct"/>
    <x v="0"/>
    <x v="1"/>
    <x v="0"/>
    <x v="0"/>
    <x v="0"/>
    <x v="1"/>
    <n v="323"/>
    <n v="461.89"/>
  </r>
  <r>
    <x v="1"/>
    <x v="2"/>
    <s v="Oct"/>
    <x v="0"/>
    <x v="1"/>
    <x v="0"/>
    <x v="0"/>
    <x v="0"/>
    <x v="1"/>
    <n v="371"/>
    <n v="530.53"/>
  </r>
  <r>
    <x v="0"/>
    <x v="2"/>
    <s v="Sep"/>
    <x v="0"/>
    <x v="1"/>
    <x v="0"/>
    <x v="0"/>
    <x v="0"/>
    <x v="1"/>
    <n v="326"/>
    <n v="443.36"/>
  </r>
  <r>
    <x v="3"/>
    <x v="2"/>
    <s v="Sep"/>
    <x v="0"/>
    <x v="1"/>
    <x v="0"/>
    <x v="0"/>
    <x v="0"/>
    <x v="1"/>
    <n v="128"/>
    <n v="183.04"/>
  </r>
  <r>
    <x v="0"/>
    <x v="2"/>
    <s v="Sep"/>
    <x v="0"/>
    <x v="1"/>
    <x v="0"/>
    <x v="0"/>
    <x v="0"/>
    <x v="1"/>
    <n v="328"/>
    <n v="469.03999999999996"/>
  </r>
  <r>
    <x v="0"/>
    <x v="2"/>
    <s v="Sep"/>
    <x v="0"/>
    <x v="1"/>
    <x v="0"/>
    <x v="0"/>
    <x v="0"/>
    <x v="1"/>
    <n v="130"/>
    <n v="185.9"/>
  </r>
  <r>
    <x v="1"/>
    <x v="2"/>
    <s v="Sep"/>
    <x v="0"/>
    <x v="1"/>
    <x v="0"/>
    <x v="0"/>
    <x v="0"/>
    <x v="1"/>
    <n v="736"/>
    <n v="1052.48"/>
  </r>
  <r>
    <x v="0"/>
    <x v="2"/>
    <s v="Sep"/>
    <x v="0"/>
    <x v="1"/>
    <x v="0"/>
    <x v="0"/>
    <x v="0"/>
    <x v="1"/>
    <n v="327"/>
    <n v="526.24"/>
  </r>
  <r>
    <x v="1"/>
    <x v="2"/>
    <s v="Sep"/>
    <x v="0"/>
    <x v="1"/>
    <x v="0"/>
    <x v="0"/>
    <x v="0"/>
    <x v="1"/>
    <n v="775"/>
    <n v="526.24"/>
  </r>
  <r>
    <x v="1"/>
    <x v="2"/>
    <s v="Sep"/>
    <x v="0"/>
    <x v="1"/>
    <x v="0"/>
    <x v="0"/>
    <x v="0"/>
    <x v="1"/>
    <n v="325"/>
    <n v="464.75"/>
  </r>
  <r>
    <x v="0"/>
    <x v="2"/>
    <s v="Sep"/>
    <x v="0"/>
    <x v="1"/>
    <x v="0"/>
    <x v="0"/>
    <x v="0"/>
    <x v="1"/>
    <n v="127"/>
    <n v="181.61"/>
  </r>
  <r>
    <x v="0"/>
    <x v="2"/>
    <s v="Sep"/>
    <x v="0"/>
    <x v="1"/>
    <x v="0"/>
    <x v="0"/>
    <x v="0"/>
    <x v="1"/>
    <n v="329"/>
    <n v="470.47"/>
  </r>
  <r>
    <x v="2"/>
    <x v="2"/>
    <s v="Apr"/>
    <x v="1"/>
    <x v="0"/>
    <x v="0"/>
    <x v="0"/>
    <x v="0"/>
    <x v="1"/>
    <n v="182"/>
    <n v="260.26"/>
  </r>
  <r>
    <x v="1"/>
    <x v="2"/>
    <s v="Apr"/>
    <x v="1"/>
    <x v="0"/>
    <x v="0"/>
    <x v="0"/>
    <x v="0"/>
    <x v="1"/>
    <n v="176"/>
    <n v="251.68"/>
  </r>
  <r>
    <x v="0"/>
    <x v="2"/>
    <s v="Apr"/>
    <x v="1"/>
    <x v="0"/>
    <x v="0"/>
    <x v="0"/>
    <x v="0"/>
    <x v="0"/>
    <n v="200"/>
    <n v="286"/>
  </r>
  <r>
    <x v="1"/>
    <x v="2"/>
    <s v="Apr"/>
    <x v="1"/>
    <x v="0"/>
    <x v="0"/>
    <x v="0"/>
    <x v="0"/>
    <x v="0"/>
    <n v="248"/>
    <n v="354.64"/>
  </r>
  <r>
    <x v="0"/>
    <x v="2"/>
    <s v="Apr"/>
    <x v="1"/>
    <x v="0"/>
    <x v="0"/>
    <x v="0"/>
    <x v="0"/>
    <x v="0"/>
    <n v="184"/>
    <n v="263.12"/>
  </r>
  <r>
    <x v="0"/>
    <x v="2"/>
    <s v="Apr"/>
    <x v="1"/>
    <x v="0"/>
    <x v="0"/>
    <x v="0"/>
    <x v="0"/>
    <x v="0"/>
    <n v="178"/>
    <n v="254.54"/>
  </r>
  <r>
    <x v="1"/>
    <x v="2"/>
    <s v="Apr"/>
    <x v="1"/>
    <x v="0"/>
    <x v="0"/>
    <x v="0"/>
    <x v="0"/>
    <x v="0"/>
    <n v="172"/>
    <n v="245.95999999999998"/>
  </r>
  <r>
    <x v="0"/>
    <x v="2"/>
    <s v="Apr"/>
    <x v="1"/>
    <x v="0"/>
    <x v="0"/>
    <x v="0"/>
    <x v="0"/>
    <x v="0"/>
    <n v="202"/>
    <n v="526.24"/>
  </r>
  <r>
    <x v="1"/>
    <x v="2"/>
    <s v="Apr"/>
    <x v="1"/>
    <x v="0"/>
    <x v="0"/>
    <x v="0"/>
    <x v="0"/>
    <x v="0"/>
    <n v="250"/>
    <n v="526.24"/>
  </r>
  <r>
    <x v="3"/>
    <x v="2"/>
    <s v="Apr"/>
    <x v="1"/>
    <x v="0"/>
    <x v="0"/>
    <x v="0"/>
    <x v="0"/>
    <x v="0"/>
    <n v="246"/>
    <n v="351.78"/>
  </r>
  <r>
    <x v="0"/>
    <x v="2"/>
    <s v="Apr"/>
    <x v="1"/>
    <x v="0"/>
    <x v="0"/>
    <x v="0"/>
    <x v="0"/>
    <x v="0"/>
    <n v="201"/>
    <n v="287.43"/>
  </r>
  <r>
    <x v="2"/>
    <x v="2"/>
    <s v="Apr"/>
    <x v="1"/>
    <x v="0"/>
    <x v="0"/>
    <x v="0"/>
    <x v="0"/>
    <x v="0"/>
    <n v="249"/>
    <n v="356.07"/>
  </r>
  <r>
    <x v="0"/>
    <x v="2"/>
    <s v="Apr"/>
    <x v="1"/>
    <x v="0"/>
    <x v="0"/>
    <x v="0"/>
    <x v="0"/>
    <x v="0"/>
    <n v="181"/>
    <n v="258.83"/>
  </r>
  <r>
    <x v="0"/>
    <x v="2"/>
    <s v="Apr"/>
    <x v="1"/>
    <x v="0"/>
    <x v="0"/>
    <x v="0"/>
    <x v="0"/>
    <x v="0"/>
    <n v="175"/>
    <n v="250.25"/>
  </r>
  <r>
    <x v="1"/>
    <x v="2"/>
    <s v="Apr"/>
    <x v="1"/>
    <x v="0"/>
    <x v="0"/>
    <x v="0"/>
    <x v="0"/>
    <x v="0"/>
    <n v="792"/>
    <n v="1132.56"/>
  </r>
  <r>
    <x v="1"/>
    <x v="2"/>
    <s v="Apr"/>
    <x v="1"/>
    <x v="0"/>
    <x v="0"/>
    <x v="0"/>
    <x v="0"/>
    <x v="0"/>
    <n v="825"/>
    <n v="1179.75"/>
  </r>
  <r>
    <x v="0"/>
    <x v="2"/>
    <s v="Apr"/>
    <x v="1"/>
    <x v="0"/>
    <x v="0"/>
    <x v="0"/>
    <x v="0"/>
    <x v="1"/>
    <n v="185"/>
    <n v="264.55"/>
  </r>
  <r>
    <x v="4"/>
    <x v="2"/>
    <s v="Apr"/>
    <x v="1"/>
    <x v="0"/>
    <x v="0"/>
    <x v="0"/>
    <x v="0"/>
    <x v="1"/>
    <n v="179"/>
    <n v="255.97"/>
  </r>
  <r>
    <x v="2"/>
    <x v="2"/>
    <s v="Apr"/>
    <x v="1"/>
    <x v="0"/>
    <x v="0"/>
    <x v="0"/>
    <x v="0"/>
    <x v="1"/>
    <n v="173"/>
    <n v="247.39"/>
  </r>
  <r>
    <x v="0"/>
    <x v="2"/>
    <s v="Apr"/>
    <x v="1"/>
    <x v="0"/>
    <x v="0"/>
    <x v="0"/>
    <x v="0"/>
    <x v="0"/>
    <n v="203"/>
    <n v="290.28999999999996"/>
  </r>
  <r>
    <x v="3"/>
    <x v="2"/>
    <s v="Aug"/>
    <x v="1"/>
    <x v="0"/>
    <x v="0"/>
    <x v="0"/>
    <x v="0"/>
    <x v="1"/>
    <n v="368"/>
    <n v="526.24"/>
  </r>
  <r>
    <x v="1"/>
    <x v="2"/>
    <s v="Aug"/>
    <x v="1"/>
    <x v="0"/>
    <x v="0"/>
    <x v="0"/>
    <x v="0"/>
    <x v="1"/>
    <n v="362"/>
    <n v="517.66"/>
  </r>
  <r>
    <x v="1"/>
    <x v="2"/>
    <s v="Aug"/>
    <x v="1"/>
    <x v="0"/>
    <x v="0"/>
    <x v="0"/>
    <x v="0"/>
    <x v="1"/>
    <n v="356"/>
    <n v="509.08"/>
  </r>
  <r>
    <x v="1"/>
    <x v="2"/>
    <s v="Aug"/>
    <x v="1"/>
    <x v="0"/>
    <x v="0"/>
    <x v="0"/>
    <x v="0"/>
    <x v="0"/>
    <n v="182"/>
    <n v="260.26"/>
  </r>
  <r>
    <x v="2"/>
    <x v="2"/>
    <s v="Aug"/>
    <x v="1"/>
    <x v="0"/>
    <x v="0"/>
    <x v="0"/>
    <x v="0"/>
    <x v="0"/>
    <n v="224"/>
    <n v="320.32"/>
  </r>
  <r>
    <x v="2"/>
    <x v="2"/>
    <s v="Aug"/>
    <x v="1"/>
    <x v="0"/>
    <x v="0"/>
    <x v="0"/>
    <x v="0"/>
    <x v="0"/>
    <n v="364"/>
    <n v="520.52"/>
  </r>
  <r>
    <x v="1"/>
    <x v="2"/>
    <s v="Aug"/>
    <x v="1"/>
    <x v="0"/>
    <x v="0"/>
    <x v="0"/>
    <x v="0"/>
    <x v="0"/>
    <n v="358"/>
    <n v="511.94"/>
  </r>
  <r>
    <x v="4"/>
    <x v="2"/>
    <s v="Aug"/>
    <x v="1"/>
    <x v="0"/>
    <x v="0"/>
    <x v="0"/>
    <x v="0"/>
    <x v="0"/>
    <n v="178"/>
    <n v="526.24"/>
  </r>
  <r>
    <x v="2"/>
    <x v="2"/>
    <s v="Aug"/>
    <x v="1"/>
    <x v="0"/>
    <x v="0"/>
    <x v="0"/>
    <x v="0"/>
    <x v="0"/>
    <n v="226"/>
    <n v="526.24"/>
  </r>
  <r>
    <x v="1"/>
    <x v="2"/>
    <s v="Aug"/>
    <x v="1"/>
    <x v="0"/>
    <x v="0"/>
    <x v="0"/>
    <x v="0"/>
    <x v="0"/>
    <n v="1014"/>
    <n v="1450.02"/>
  </r>
  <r>
    <x v="1"/>
    <x v="2"/>
    <s v="Aug"/>
    <x v="1"/>
    <x v="0"/>
    <x v="0"/>
    <x v="0"/>
    <x v="0"/>
    <x v="0"/>
    <n v="228"/>
    <n v="326.03999999999996"/>
  </r>
  <r>
    <x v="1"/>
    <x v="2"/>
    <s v="Aug"/>
    <x v="1"/>
    <x v="0"/>
    <x v="0"/>
    <x v="0"/>
    <x v="0"/>
    <x v="0"/>
    <n v="225"/>
    <n v="321.75"/>
  </r>
  <r>
    <x v="1"/>
    <x v="2"/>
    <s v="Aug"/>
    <x v="1"/>
    <x v="0"/>
    <x v="0"/>
    <x v="0"/>
    <x v="0"/>
    <x v="0"/>
    <n v="367"/>
    <n v="524.80999999999995"/>
  </r>
  <r>
    <x v="1"/>
    <x v="2"/>
    <s v="Aug"/>
    <x v="1"/>
    <x v="0"/>
    <x v="0"/>
    <x v="0"/>
    <x v="0"/>
    <x v="0"/>
    <n v="361"/>
    <n v="516.23"/>
  </r>
  <r>
    <x v="4"/>
    <x v="2"/>
    <s v="Aug"/>
    <x v="1"/>
    <x v="0"/>
    <x v="0"/>
    <x v="0"/>
    <x v="0"/>
    <x v="0"/>
    <n v="355"/>
    <n v="507.65"/>
  </r>
  <r>
    <x v="2"/>
    <x v="2"/>
    <s v="Aug"/>
    <x v="1"/>
    <x v="0"/>
    <x v="0"/>
    <x v="0"/>
    <x v="0"/>
    <x v="0"/>
    <n v="795"/>
    <n v="1136.8499999999999"/>
  </r>
  <r>
    <x v="1"/>
    <x v="2"/>
    <s v="Aug"/>
    <x v="1"/>
    <x v="0"/>
    <x v="0"/>
    <x v="0"/>
    <x v="0"/>
    <x v="0"/>
    <n v="828"/>
    <n v="1184.04"/>
  </r>
  <r>
    <x v="0"/>
    <x v="2"/>
    <s v="Aug"/>
    <x v="1"/>
    <x v="0"/>
    <x v="0"/>
    <x v="0"/>
    <x v="0"/>
    <x v="1"/>
    <n v="365"/>
    <n v="521.95000000000005"/>
  </r>
  <r>
    <x v="1"/>
    <x v="2"/>
    <s v="Aug"/>
    <x v="1"/>
    <x v="0"/>
    <x v="0"/>
    <x v="0"/>
    <x v="0"/>
    <x v="1"/>
    <n v="359"/>
    <n v="513.37"/>
  </r>
  <r>
    <x v="1"/>
    <x v="2"/>
    <s v="Aug"/>
    <x v="1"/>
    <x v="0"/>
    <x v="0"/>
    <x v="0"/>
    <x v="0"/>
    <x v="1"/>
    <n v="353"/>
    <n v="504.78999999999996"/>
  </r>
  <r>
    <x v="1"/>
    <x v="2"/>
    <s v="Aug"/>
    <x v="1"/>
    <x v="0"/>
    <x v="0"/>
    <x v="0"/>
    <x v="0"/>
    <x v="0"/>
    <n v="179"/>
    <n v="255.97"/>
  </r>
  <r>
    <x v="0"/>
    <x v="2"/>
    <s v="Aug"/>
    <x v="1"/>
    <x v="0"/>
    <x v="0"/>
    <x v="0"/>
    <x v="0"/>
    <x v="0"/>
    <n v="227"/>
    <n v="324.61"/>
  </r>
  <r>
    <x v="1"/>
    <x v="2"/>
    <s v="Dec"/>
    <x v="1"/>
    <x v="0"/>
    <x v="0"/>
    <x v="0"/>
    <x v="0"/>
    <x v="1"/>
    <n v="302"/>
    <n v="431.86"/>
  </r>
  <r>
    <x v="0"/>
    <x v="2"/>
    <s v="Dec"/>
    <x v="1"/>
    <x v="0"/>
    <x v="0"/>
    <x v="0"/>
    <x v="0"/>
    <x v="1"/>
    <n v="296"/>
    <n v="423.28"/>
  </r>
  <r>
    <x v="2"/>
    <x v="2"/>
    <s v="Dec"/>
    <x v="1"/>
    <x v="0"/>
    <x v="0"/>
    <x v="0"/>
    <x v="0"/>
    <x v="1"/>
    <n v="290"/>
    <n v="414.7"/>
  </r>
  <r>
    <x v="1"/>
    <x v="2"/>
    <s v="Dec"/>
    <x v="1"/>
    <x v="0"/>
    <x v="0"/>
    <x v="0"/>
    <x v="0"/>
    <x v="0"/>
    <n v="230"/>
    <n v="328.9"/>
  </r>
  <r>
    <x v="2"/>
    <x v="2"/>
    <s v="Dec"/>
    <x v="1"/>
    <x v="0"/>
    <x v="0"/>
    <x v="0"/>
    <x v="0"/>
    <x v="0"/>
    <n v="158"/>
    <n v="225.94"/>
  </r>
  <r>
    <x v="0"/>
    <x v="2"/>
    <s v="Dec"/>
    <x v="1"/>
    <x v="0"/>
    <x v="0"/>
    <x v="0"/>
    <x v="0"/>
    <x v="0"/>
    <n v="206"/>
    <n v="294.58"/>
  </r>
  <r>
    <x v="0"/>
    <x v="2"/>
    <s v="Dec"/>
    <x v="1"/>
    <x v="0"/>
    <x v="0"/>
    <x v="0"/>
    <x v="0"/>
    <x v="0"/>
    <n v="304"/>
    <n v="434.72"/>
  </r>
  <r>
    <x v="1"/>
    <x v="2"/>
    <s v="Dec"/>
    <x v="1"/>
    <x v="0"/>
    <x v="0"/>
    <x v="0"/>
    <x v="0"/>
    <x v="0"/>
    <n v="298"/>
    <n v="426.14"/>
  </r>
  <r>
    <x v="2"/>
    <x v="2"/>
    <s v="Dec"/>
    <x v="1"/>
    <x v="0"/>
    <x v="0"/>
    <x v="0"/>
    <x v="0"/>
    <x v="0"/>
    <n v="292"/>
    <n v="417.56"/>
  </r>
  <r>
    <x v="1"/>
    <x v="2"/>
    <s v="Dec"/>
    <x v="1"/>
    <x v="0"/>
    <x v="0"/>
    <x v="0"/>
    <x v="0"/>
    <x v="0"/>
    <n v="232"/>
    <n v="526.24"/>
  </r>
  <r>
    <x v="0"/>
    <x v="2"/>
    <s v="Dec"/>
    <x v="1"/>
    <x v="0"/>
    <x v="0"/>
    <x v="0"/>
    <x v="0"/>
    <x v="0"/>
    <n v="160"/>
    <n v="526.24"/>
  </r>
  <r>
    <x v="1"/>
    <x v="2"/>
    <s v="Dec"/>
    <x v="1"/>
    <x v="0"/>
    <x v="0"/>
    <x v="0"/>
    <x v="0"/>
    <x v="0"/>
    <n v="964"/>
    <n v="1378.52"/>
  </r>
  <r>
    <x v="0"/>
    <x v="2"/>
    <s v="Dec"/>
    <x v="1"/>
    <x v="0"/>
    <x v="0"/>
    <x v="0"/>
    <x v="0"/>
    <x v="0"/>
    <n v="1018"/>
    <n v="1455.74"/>
  </r>
  <r>
    <x v="2"/>
    <x v="2"/>
    <s v="Dec"/>
    <x v="1"/>
    <x v="0"/>
    <x v="0"/>
    <x v="0"/>
    <x v="0"/>
    <x v="0"/>
    <n v="204"/>
    <n v="291.72000000000003"/>
  </r>
  <r>
    <x v="2"/>
    <x v="2"/>
    <s v="Dec"/>
    <x v="1"/>
    <x v="0"/>
    <x v="0"/>
    <x v="0"/>
    <x v="0"/>
    <x v="0"/>
    <n v="231"/>
    <n v="330.33"/>
  </r>
  <r>
    <x v="1"/>
    <x v="2"/>
    <s v="Dec"/>
    <x v="1"/>
    <x v="0"/>
    <x v="0"/>
    <x v="0"/>
    <x v="0"/>
    <x v="0"/>
    <n v="159"/>
    <n v="227.37"/>
  </r>
  <r>
    <x v="1"/>
    <x v="2"/>
    <s v="Dec"/>
    <x v="1"/>
    <x v="0"/>
    <x v="0"/>
    <x v="0"/>
    <x v="0"/>
    <x v="0"/>
    <n v="207"/>
    <n v="296.01"/>
  </r>
  <r>
    <x v="0"/>
    <x v="2"/>
    <s v="Dec"/>
    <x v="1"/>
    <x v="0"/>
    <x v="0"/>
    <x v="0"/>
    <x v="0"/>
    <x v="0"/>
    <n v="301"/>
    <n v="430.43"/>
  </r>
  <r>
    <x v="2"/>
    <x v="2"/>
    <s v="Dec"/>
    <x v="1"/>
    <x v="0"/>
    <x v="0"/>
    <x v="0"/>
    <x v="0"/>
    <x v="0"/>
    <n v="295"/>
    <n v="421.85"/>
  </r>
  <r>
    <x v="0"/>
    <x v="2"/>
    <s v="Dec"/>
    <x v="1"/>
    <x v="0"/>
    <x v="0"/>
    <x v="0"/>
    <x v="0"/>
    <x v="0"/>
    <n v="289"/>
    <n v="413.27"/>
  </r>
  <r>
    <x v="2"/>
    <x v="2"/>
    <s v="Dec"/>
    <x v="1"/>
    <x v="0"/>
    <x v="0"/>
    <x v="0"/>
    <x v="0"/>
    <x v="0"/>
    <n v="799"/>
    <n v="1142.57"/>
  </r>
  <r>
    <x v="1"/>
    <x v="2"/>
    <s v="Dec"/>
    <x v="1"/>
    <x v="0"/>
    <x v="0"/>
    <x v="0"/>
    <x v="0"/>
    <x v="0"/>
    <n v="832"/>
    <n v="1189.76"/>
  </r>
  <r>
    <x v="2"/>
    <x v="2"/>
    <s v="Dec"/>
    <x v="1"/>
    <x v="0"/>
    <x v="0"/>
    <x v="0"/>
    <x v="0"/>
    <x v="1"/>
    <n v="299"/>
    <n v="427.57"/>
  </r>
  <r>
    <x v="1"/>
    <x v="2"/>
    <s v="Dec"/>
    <x v="1"/>
    <x v="0"/>
    <x v="0"/>
    <x v="0"/>
    <x v="0"/>
    <x v="1"/>
    <n v="293"/>
    <n v="418.99"/>
  </r>
  <r>
    <x v="0"/>
    <x v="2"/>
    <s v="Dec"/>
    <x v="1"/>
    <x v="0"/>
    <x v="0"/>
    <x v="0"/>
    <x v="0"/>
    <x v="0"/>
    <n v="233"/>
    <n v="333.19"/>
  </r>
  <r>
    <x v="0"/>
    <x v="2"/>
    <s v="Dec"/>
    <x v="1"/>
    <x v="0"/>
    <x v="0"/>
    <x v="0"/>
    <x v="0"/>
    <x v="0"/>
    <n v="161"/>
    <n v="230.23000000000002"/>
  </r>
  <r>
    <x v="1"/>
    <x v="2"/>
    <s v="Dec"/>
    <x v="1"/>
    <x v="0"/>
    <x v="0"/>
    <x v="0"/>
    <x v="0"/>
    <x v="0"/>
    <n v="203"/>
    <n v="290.28999999999996"/>
  </r>
  <r>
    <x v="0"/>
    <x v="2"/>
    <s v="Feb"/>
    <x v="1"/>
    <x v="0"/>
    <x v="0"/>
    <x v="0"/>
    <x v="0"/>
    <x v="1"/>
    <n v="218"/>
    <n v="311.74"/>
  </r>
  <r>
    <x v="1"/>
    <x v="2"/>
    <s v="Feb"/>
    <x v="1"/>
    <x v="0"/>
    <x v="0"/>
    <x v="0"/>
    <x v="0"/>
    <x v="1"/>
    <n v="212"/>
    <n v="303.15999999999997"/>
  </r>
  <r>
    <x v="2"/>
    <x v="2"/>
    <s v="Feb"/>
    <x v="1"/>
    <x v="0"/>
    <x v="0"/>
    <x v="0"/>
    <x v="0"/>
    <x v="1"/>
    <n v="206"/>
    <n v="294.58"/>
  </r>
  <r>
    <x v="0"/>
    <x v="2"/>
    <s v="Feb"/>
    <x v="1"/>
    <x v="0"/>
    <x v="0"/>
    <x v="0"/>
    <x v="0"/>
    <x v="0"/>
    <n v="212"/>
    <n v="303.15999999999997"/>
  </r>
  <r>
    <x v="2"/>
    <x v="2"/>
    <s v="Feb"/>
    <x v="1"/>
    <x v="0"/>
    <x v="0"/>
    <x v="0"/>
    <x v="0"/>
    <x v="0"/>
    <n v="260"/>
    <n v="371.8"/>
  </r>
  <r>
    <x v="0"/>
    <x v="2"/>
    <s v="Feb"/>
    <x v="1"/>
    <x v="0"/>
    <x v="0"/>
    <x v="0"/>
    <x v="0"/>
    <x v="0"/>
    <n v="214"/>
    <n v="306.02"/>
  </r>
  <r>
    <x v="0"/>
    <x v="2"/>
    <s v="Feb"/>
    <x v="1"/>
    <x v="0"/>
    <x v="0"/>
    <x v="0"/>
    <x v="0"/>
    <x v="0"/>
    <n v="208"/>
    <n v="297.44"/>
  </r>
  <r>
    <x v="1"/>
    <x v="2"/>
    <s v="Feb"/>
    <x v="1"/>
    <x v="0"/>
    <x v="0"/>
    <x v="0"/>
    <x v="0"/>
    <x v="0"/>
    <n v="214"/>
    <n v="526.24"/>
  </r>
  <r>
    <x v="1"/>
    <x v="2"/>
    <s v="Feb"/>
    <x v="1"/>
    <x v="0"/>
    <x v="0"/>
    <x v="0"/>
    <x v="0"/>
    <x v="0"/>
    <n v="256"/>
    <n v="526.24"/>
  </r>
  <r>
    <x v="0"/>
    <x v="2"/>
    <s v="Feb"/>
    <x v="1"/>
    <x v="0"/>
    <x v="0"/>
    <x v="0"/>
    <x v="0"/>
    <x v="0"/>
    <n v="1009"/>
    <n v="1442.87"/>
  </r>
  <r>
    <x v="1"/>
    <x v="2"/>
    <s v="Feb"/>
    <x v="1"/>
    <x v="0"/>
    <x v="0"/>
    <x v="0"/>
    <x v="0"/>
    <x v="0"/>
    <n v="258"/>
    <n v="368.94"/>
  </r>
  <r>
    <x v="0"/>
    <x v="2"/>
    <s v="Feb"/>
    <x v="1"/>
    <x v="0"/>
    <x v="0"/>
    <x v="0"/>
    <x v="0"/>
    <x v="0"/>
    <n v="213"/>
    <n v="304.59000000000003"/>
  </r>
  <r>
    <x v="3"/>
    <x v="2"/>
    <s v="Feb"/>
    <x v="1"/>
    <x v="0"/>
    <x v="0"/>
    <x v="0"/>
    <x v="0"/>
    <x v="0"/>
    <n v="261"/>
    <n v="373.23"/>
  </r>
  <r>
    <x v="1"/>
    <x v="2"/>
    <s v="Feb"/>
    <x v="1"/>
    <x v="0"/>
    <x v="0"/>
    <x v="0"/>
    <x v="0"/>
    <x v="0"/>
    <n v="217"/>
    <n v="310.31"/>
  </r>
  <r>
    <x v="0"/>
    <x v="2"/>
    <s v="Feb"/>
    <x v="1"/>
    <x v="0"/>
    <x v="0"/>
    <x v="0"/>
    <x v="0"/>
    <x v="0"/>
    <n v="211"/>
    <n v="301.73"/>
  </r>
  <r>
    <x v="0"/>
    <x v="2"/>
    <s v="Feb"/>
    <x v="1"/>
    <x v="0"/>
    <x v="0"/>
    <x v="0"/>
    <x v="0"/>
    <x v="0"/>
    <n v="205"/>
    <n v="293.14999999999998"/>
  </r>
  <r>
    <x v="0"/>
    <x v="2"/>
    <s v="Feb"/>
    <x v="1"/>
    <x v="0"/>
    <x v="0"/>
    <x v="0"/>
    <x v="0"/>
    <x v="0"/>
    <n v="790"/>
    <n v="1129.7"/>
  </r>
  <r>
    <x v="1"/>
    <x v="2"/>
    <s v="Feb"/>
    <x v="1"/>
    <x v="0"/>
    <x v="0"/>
    <x v="0"/>
    <x v="0"/>
    <x v="0"/>
    <n v="823"/>
    <n v="1176.8899999999999"/>
  </r>
  <r>
    <x v="0"/>
    <x v="2"/>
    <s v="Feb"/>
    <x v="1"/>
    <x v="0"/>
    <x v="0"/>
    <x v="0"/>
    <x v="0"/>
    <x v="1"/>
    <n v="215"/>
    <n v="307.45"/>
  </r>
  <r>
    <x v="2"/>
    <x v="2"/>
    <s v="Feb"/>
    <x v="1"/>
    <x v="0"/>
    <x v="0"/>
    <x v="0"/>
    <x v="0"/>
    <x v="1"/>
    <n v="209"/>
    <n v="298.87"/>
  </r>
  <r>
    <x v="0"/>
    <x v="2"/>
    <s v="Feb"/>
    <x v="1"/>
    <x v="0"/>
    <x v="0"/>
    <x v="0"/>
    <x v="0"/>
    <x v="1"/>
    <n v="203"/>
    <n v="290.28999999999996"/>
  </r>
  <r>
    <x v="2"/>
    <x v="2"/>
    <s v="Feb"/>
    <x v="1"/>
    <x v="0"/>
    <x v="0"/>
    <x v="0"/>
    <x v="0"/>
    <x v="0"/>
    <n v="257"/>
    <n v="367.51"/>
  </r>
  <r>
    <x v="1"/>
    <x v="2"/>
    <s v="Jan"/>
    <x v="1"/>
    <x v="0"/>
    <x v="0"/>
    <x v="0"/>
    <x v="0"/>
    <x v="1"/>
    <n v="230"/>
    <n v="328.9"/>
  </r>
  <r>
    <x v="0"/>
    <x v="2"/>
    <s v="Jan"/>
    <x v="1"/>
    <x v="0"/>
    <x v="0"/>
    <x v="0"/>
    <x v="0"/>
    <x v="1"/>
    <n v="224"/>
    <n v="320.32"/>
  </r>
  <r>
    <x v="4"/>
    <x v="2"/>
    <s v="Jan"/>
    <x v="1"/>
    <x v="0"/>
    <x v="0"/>
    <x v="0"/>
    <x v="0"/>
    <x v="0"/>
    <n v="218"/>
    <n v="311.74"/>
  </r>
  <r>
    <x v="3"/>
    <x v="2"/>
    <s v="Jan"/>
    <x v="1"/>
    <x v="0"/>
    <x v="0"/>
    <x v="0"/>
    <x v="0"/>
    <x v="0"/>
    <n v="266"/>
    <n v="380.38"/>
  </r>
  <r>
    <x v="1"/>
    <x v="2"/>
    <s v="Jan"/>
    <x v="1"/>
    <x v="0"/>
    <x v="0"/>
    <x v="0"/>
    <x v="0"/>
    <x v="0"/>
    <n v="232"/>
    <n v="331.76"/>
  </r>
  <r>
    <x v="1"/>
    <x v="2"/>
    <s v="Jan"/>
    <x v="1"/>
    <x v="0"/>
    <x v="0"/>
    <x v="0"/>
    <x v="0"/>
    <x v="0"/>
    <n v="226"/>
    <n v="323.18"/>
  </r>
  <r>
    <x v="1"/>
    <x v="2"/>
    <s v="Jan"/>
    <x v="1"/>
    <x v="0"/>
    <x v="0"/>
    <x v="0"/>
    <x v="0"/>
    <x v="0"/>
    <n v="220"/>
    <n v="314.60000000000002"/>
  </r>
  <r>
    <x v="0"/>
    <x v="2"/>
    <s v="Jan"/>
    <x v="1"/>
    <x v="0"/>
    <x v="0"/>
    <x v="0"/>
    <x v="0"/>
    <x v="0"/>
    <n v="262"/>
    <n v="526.24"/>
  </r>
  <r>
    <x v="0"/>
    <x v="2"/>
    <s v="Jan"/>
    <x v="1"/>
    <x v="0"/>
    <x v="0"/>
    <x v="0"/>
    <x v="0"/>
    <x v="0"/>
    <n v="1008"/>
    <n v="1441.44"/>
  </r>
  <r>
    <x v="1"/>
    <x v="2"/>
    <s v="Jan"/>
    <x v="1"/>
    <x v="0"/>
    <x v="0"/>
    <x v="0"/>
    <x v="0"/>
    <x v="0"/>
    <n v="1041"/>
    <n v="1488.63"/>
  </r>
  <r>
    <x v="1"/>
    <x v="2"/>
    <s v="Jan"/>
    <x v="1"/>
    <x v="0"/>
    <x v="0"/>
    <x v="0"/>
    <x v="0"/>
    <x v="0"/>
    <n v="219"/>
    <n v="313.17"/>
  </r>
  <r>
    <x v="4"/>
    <x v="2"/>
    <s v="Jan"/>
    <x v="1"/>
    <x v="0"/>
    <x v="0"/>
    <x v="0"/>
    <x v="0"/>
    <x v="0"/>
    <n v="229"/>
    <n v="327.47000000000003"/>
  </r>
  <r>
    <x v="0"/>
    <x v="2"/>
    <s v="Jan"/>
    <x v="1"/>
    <x v="0"/>
    <x v="0"/>
    <x v="0"/>
    <x v="0"/>
    <x v="0"/>
    <n v="223"/>
    <n v="318.89"/>
  </r>
  <r>
    <x v="1"/>
    <x v="2"/>
    <s v="Jan"/>
    <x v="1"/>
    <x v="0"/>
    <x v="0"/>
    <x v="0"/>
    <x v="0"/>
    <x v="0"/>
    <n v="789"/>
    <n v="1128.27"/>
  </r>
  <r>
    <x v="1"/>
    <x v="2"/>
    <s v="Jan"/>
    <x v="1"/>
    <x v="0"/>
    <x v="0"/>
    <x v="0"/>
    <x v="0"/>
    <x v="0"/>
    <n v="822"/>
    <n v="1175.46"/>
  </r>
  <r>
    <x v="1"/>
    <x v="2"/>
    <s v="Jan"/>
    <x v="1"/>
    <x v="0"/>
    <x v="0"/>
    <x v="0"/>
    <x v="0"/>
    <x v="1"/>
    <n v="233"/>
    <n v="333.19"/>
  </r>
  <r>
    <x v="1"/>
    <x v="2"/>
    <s v="Jan"/>
    <x v="1"/>
    <x v="0"/>
    <x v="0"/>
    <x v="0"/>
    <x v="0"/>
    <x v="1"/>
    <n v="227"/>
    <n v="324.61"/>
  </r>
  <r>
    <x v="0"/>
    <x v="2"/>
    <s v="Jan"/>
    <x v="1"/>
    <x v="0"/>
    <x v="0"/>
    <x v="0"/>
    <x v="0"/>
    <x v="1"/>
    <n v="221"/>
    <n v="316.02999999999997"/>
  </r>
  <r>
    <x v="1"/>
    <x v="2"/>
    <s v="Jan"/>
    <x v="1"/>
    <x v="0"/>
    <x v="0"/>
    <x v="0"/>
    <x v="0"/>
    <x v="0"/>
    <n v="215"/>
    <n v="307.45"/>
  </r>
  <r>
    <x v="2"/>
    <x v="2"/>
    <s v="Jan"/>
    <x v="1"/>
    <x v="0"/>
    <x v="0"/>
    <x v="0"/>
    <x v="0"/>
    <x v="0"/>
    <n v="263"/>
    <n v="376.09000000000003"/>
  </r>
  <r>
    <x v="0"/>
    <x v="2"/>
    <s v="Jul"/>
    <x v="1"/>
    <x v="0"/>
    <x v="0"/>
    <x v="0"/>
    <x v="0"/>
    <x v="1"/>
    <n v="134"/>
    <n v="191.62"/>
  </r>
  <r>
    <x v="0"/>
    <x v="2"/>
    <s v="Jul"/>
    <x v="1"/>
    <x v="0"/>
    <x v="0"/>
    <x v="0"/>
    <x v="0"/>
    <x v="1"/>
    <n v="128"/>
    <n v="183.04"/>
  </r>
  <r>
    <x v="1"/>
    <x v="2"/>
    <s v="Jul"/>
    <x v="1"/>
    <x v="0"/>
    <x v="0"/>
    <x v="0"/>
    <x v="0"/>
    <x v="0"/>
    <n v="230"/>
    <n v="328.9"/>
  </r>
  <r>
    <x v="1"/>
    <x v="2"/>
    <s v="Jul"/>
    <x v="1"/>
    <x v="0"/>
    <x v="0"/>
    <x v="0"/>
    <x v="0"/>
    <x v="0"/>
    <n v="136"/>
    <n v="194.48"/>
  </r>
  <r>
    <x v="0"/>
    <x v="2"/>
    <s v="Jul"/>
    <x v="1"/>
    <x v="0"/>
    <x v="0"/>
    <x v="0"/>
    <x v="0"/>
    <x v="0"/>
    <n v="130"/>
    <n v="185.9"/>
  </r>
  <r>
    <x v="2"/>
    <x v="2"/>
    <s v="Jul"/>
    <x v="1"/>
    <x v="0"/>
    <x v="0"/>
    <x v="0"/>
    <x v="0"/>
    <x v="0"/>
    <n v="370"/>
    <n v="529.1"/>
  </r>
  <r>
    <x v="1"/>
    <x v="2"/>
    <s v="Jul"/>
    <x v="1"/>
    <x v="0"/>
    <x v="0"/>
    <x v="0"/>
    <x v="0"/>
    <x v="0"/>
    <n v="184"/>
    <n v="526.24"/>
  </r>
  <r>
    <x v="1"/>
    <x v="2"/>
    <s v="Jul"/>
    <x v="1"/>
    <x v="0"/>
    <x v="0"/>
    <x v="0"/>
    <x v="0"/>
    <x v="0"/>
    <n v="232"/>
    <n v="526.24"/>
  </r>
  <r>
    <x v="2"/>
    <x v="2"/>
    <s v="Jul"/>
    <x v="1"/>
    <x v="0"/>
    <x v="0"/>
    <x v="0"/>
    <x v="0"/>
    <x v="0"/>
    <n v="1013"/>
    <n v="1448.59"/>
  </r>
  <r>
    <x v="3"/>
    <x v="2"/>
    <s v="Jul"/>
    <x v="1"/>
    <x v="0"/>
    <x v="0"/>
    <x v="0"/>
    <x v="0"/>
    <x v="0"/>
    <n v="234"/>
    <n v="334.62"/>
  </r>
  <r>
    <x v="2"/>
    <x v="2"/>
    <s v="Jul"/>
    <x v="1"/>
    <x v="0"/>
    <x v="0"/>
    <x v="0"/>
    <x v="0"/>
    <x v="0"/>
    <n v="183"/>
    <n v="261.69"/>
  </r>
  <r>
    <x v="1"/>
    <x v="2"/>
    <s v="Jul"/>
    <x v="1"/>
    <x v="0"/>
    <x v="0"/>
    <x v="0"/>
    <x v="0"/>
    <x v="0"/>
    <n v="231"/>
    <n v="330.33"/>
  </r>
  <r>
    <x v="2"/>
    <x v="2"/>
    <s v="Jul"/>
    <x v="1"/>
    <x v="0"/>
    <x v="0"/>
    <x v="0"/>
    <x v="0"/>
    <x v="0"/>
    <n v="133"/>
    <n v="190.19"/>
  </r>
  <r>
    <x v="1"/>
    <x v="2"/>
    <s v="Jul"/>
    <x v="1"/>
    <x v="0"/>
    <x v="0"/>
    <x v="0"/>
    <x v="0"/>
    <x v="0"/>
    <n v="127"/>
    <n v="181.61"/>
  </r>
  <r>
    <x v="1"/>
    <x v="2"/>
    <s v="Jul"/>
    <x v="1"/>
    <x v="0"/>
    <x v="0"/>
    <x v="0"/>
    <x v="0"/>
    <x v="0"/>
    <n v="794"/>
    <n v="1135.42"/>
  </r>
  <r>
    <x v="1"/>
    <x v="2"/>
    <s v="Jul"/>
    <x v="1"/>
    <x v="0"/>
    <x v="0"/>
    <x v="0"/>
    <x v="0"/>
    <x v="1"/>
    <n v="137"/>
    <n v="195.91"/>
  </r>
  <r>
    <x v="0"/>
    <x v="2"/>
    <s v="Jul"/>
    <x v="1"/>
    <x v="0"/>
    <x v="0"/>
    <x v="0"/>
    <x v="0"/>
    <x v="1"/>
    <n v="131"/>
    <n v="187.32999999999998"/>
  </r>
  <r>
    <x v="0"/>
    <x v="2"/>
    <s v="Jul"/>
    <x v="1"/>
    <x v="0"/>
    <x v="0"/>
    <x v="0"/>
    <x v="0"/>
    <x v="1"/>
    <n v="371"/>
    <n v="530.53"/>
  </r>
  <r>
    <x v="0"/>
    <x v="2"/>
    <s v="Jul"/>
    <x v="1"/>
    <x v="0"/>
    <x v="0"/>
    <x v="0"/>
    <x v="0"/>
    <x v="0"/>
    <n v="185"/>
    <n v="264.55"/>
  </r>
  <r>
    <x v="1"/>
    <x v="2"/>
    <s v="Jul"/>
    <x v="1"/>
    <x v="0"/>
    <x v="0"/>
    <x v="0"/>
    <x v="0"/>
    <x v="0"/>
    <n v="233"/>
    <n v="333.19"/>
  </r>
  <r>
    <x v="1"/>
    <x v="2"/>
    <s v="Jun"/>
    <x v="1"/>
    <x v="0"/>
    <x v="0"/>
    <x v="0"/>
    <x v="0"/>
    <x v="1"/>
    <n v="152"/>
    <n v="217.36"/>
  </r>
  <r>
    <x v="1"/>
    <x v="2"/>
    <s v="Jun"/>
    <x v="1"/>
    <x v="0"/>
    <x v="0"/>
    <x v="0"/>
    <x v="0"/>
    <x v="1"/>
    <n v="146"/>
    <n v="208.78"/>
  </r>
  <r>
    <x v="1"/>
    <x v="2"/>
    <s v="Jun"/>
    <x v="1"/>
    <x v="0"/>
    <x v="0"/>
    <x v="0"/>
    <x v="0"/>
    <x v="1"/>
    <n v="140"/>
    <n v="200.2"/>
  </r>
  <r>
    <x v="4"/>
    <x v="2"/>
    <s v="Jun"/>
    <x v="1"/>
    <x v="0"/>
    <x v="0"/>
    <x v="0"/>
    <x v="0"/>
    <x v="0"/>
    <n v="188"/>
    <n v="268.84000000000003"/>
  </r>
  <r>
    <x v="0"/>
    <x v="2"/>
    <s v="Jun"/>
    <x v="1"/>
    <x v="0"/>
    <x v="0"/>
    <x v="0"/>
    <x v="0"/>
    <x v="0"/>
    <n v="236"/>
    <n v="337.48"/>
  </r>
  <r>
    <x v="1"/>
    <x v="2"/>
    <s v="Jun"/>
    <x v="1"/>
    <x v="0"/>
    <x v="0"/>
    <x v="0"/>
    <x v="0"/>
    <x v="0"/>
    <n v="154"/>
    <n v="220.22"/>
  </r>
  <r>
    <x v="0"/>
    <x v="2"/>
    <s v="Jun"/>
    <x v="1"/>
    <x v="0"/>
    <x v="0"/>
    <x v="0"/>
    <x v="0"/>
    <x v="0"/>
    <n v="148"/>
    <n v="211.64"/>
  </r>
  <r>
    <x v="2"/>
    <x v="2"/>
    <s v="Jun"/>
    <x v="1"/>
    <x v="0"/>
    <x v="0"/>
    <x v="0"/>
    <x v="0"/>
    <x v="0"/>
    <n v="142"/>
    <n v="203.06"/>
  </r>
  <r>
    <x v="0"/>
    <x v="2"/>
    <s v="Jun"/>
    <x v="1"/>
    <x v="0"/>
    <x v="0"/>
    <x v="0"/>
    <x v="0"/>
    <x v="0"/>
    <n v="190"/>
    <n v="526.24"/>
  </r>
  <r>
    <x v="3"/>
    <x v="2"/>
    <s v="Jun"/>
    <x v="1"/>
    <x v="0"/>
    <x v="0"/>
    <x v="0"/>
    <x v="0"/>
    <x v="0"/>
    <n v="238"/>
    <n v="526.24"/>
  </r>
  <r>
    <x v="2"/>
    <x v="2"/>
    <s v="Jun"/>
    <x v="1"/>
    <x v="0"/>
    <x v="0"/>
    <x v="0"/>
    <x v="0"/>
    <x v="0"/>
    <n v="1012"/>
    <n v="1447.1599999999999"/>
  </r>
  <r>
    <x v="2"/>
    <x v="2"/>
    <s v="Jun"/>
    <x v="1"/>
    <x v="0"/>
    <x v="0"/>
    <x v="0"/>
    <x v="0"/>
    <x v="0"/>
    <n v="189"/>
    <n v="270.27"/>
  </r>
  <r>
    <x v="1"/>
    <x v="2"/>
    <s v="Jun"/>
    <x v="1"/>
    <x v="0"/>
    <x v="0"/>
    <x v="0"/>
    <x v="0"/>
    <x v="0"/>
    <n v="237"/>
    <n v="338.90999999999997"/>
  </r>
  <r>
    <x v="2"/>
    <x v="2"/>
    <s v="Jun"/>
    <x v="1"/>
    <x v="0"/>
    <x v="0"/>
    <x v="0"/>
    <x v="0"/>
    <x v="0"/>
    <n v="151"/>
    <n v="215.93"/>
  </r>
  <r>
    <x v="0"/>
    <x v="2"/>
    <s v="Jun"/>
    <x v="1"/>
    <x v="0"/>
    <x v="0"/>
    <x v="0"/>
    <x v="0"/>
    <x v="0"/>
    <n v="145"/>
    <n v="207.35"/>
  </r>
  <r>
    <x v="4"/>
    <x v="2"/>
    <s v="Jun"/>
    <x v="1"/>
    <x v="0"/>
    <x v="0"/>
    <x v="0"/>
    <x v="0"/>
    <x v="0"/>
    <n v="139"/>
    <n v="198.76999999999998"/>
  </r>
  <r>
    <x v="1"/>
    <x v="2"/>
    <s v="Jun"/>
    <x v="1"/>
    <x v="0"/>
    <x v="0"/>
    <x v="0"/>
    <x v="0"/>
    <x v="0"/>
    <n v="793"/>
    <n v="1133.99"/>
  </r>
  <r>
    <x v="1"/>
    <x v="2"/>
    <s v="Jun"/>
    <x v="1"/>
    <x v="0"/>
    <x v="0"/>
    <x v="0"/>
    <x v="0"/>
    <x v="0"/>
    <n v="827"/>
    <n v="1182.6100000000001"/>
  </r>
  <r>
    <x v="4"/>
    <x v="2"/>
    <s v="Jun"/>
    <x v="1"/>
    <x v="0"/>
    <x v="0"/>
    <x v="0"/>
    <x v="0"/>
    <x v="1"/>
    <n v="149"/>
    <n v="213.07"/>
  </r>
  <r>
    <x v="0"/>
    <x v="2"/>
    <s v="Jun"/>
    <x v="1"/>
    <x v="0"/>
    <x v="0"/>
    <x v="0"/>
    <x v="0"/>
    <x v="1"/>
    <n v="143"/>
    <n v="204.49"/>
  </r>
  <r>
    <x v="0"/>
    <x v="2"/>
    <s v="Jun"/>
    <x v="1"/>
    <x v="0"/>
    <x v="0"/>
    <x v="0"/>
    <x v="0"/>
    <x v="0"/>
    <n v="191"/>
    <n v="273.13"/>
  </r>
  <r>
    <x v="1"/>
    <x v="2"/>
    <s v="Jun"/>
    <x v="1"/>
    <x v="0"/>
    <x v="0"/>
    <x v="0"/>
    <x v="0"/>
    <x v="0"/>
    <n v="239"/>
    <n v="341.77"/>
  </r>
  <r>
    <x v="1"/>
    <x v="2"/>
    <s v="Mar"/>
    <x v="1"/>
    <x v="0"/>
    <x v="0"/>
    <x v="0"/>
    <x v="0"/>
    <x v="1"/>
    <n v="200"/>
    <n v="286"/>
  </r>
  <r>
    <x v="1"/>
    <x v="2"/>
    <s v="Mar"/>
    <x v="1"/>
    <x v="0"/>
    <x v="0"/>
    <x v="0"/>
    <x v="0"/>
    <x v="1"/>
    <n v="194"/>
    <n v="277.42"/>
  </r>
  <r>
    <x v="0"/>
    <x v="2"/>
    <s v="Mar"/>
    <x v="1"/>
    <x v="0"/>
    <x v="0"/>
    <x v="0"/>
    <x v="0"/>
    <x v="1"/>
    <n v="188"/>
    <n v="268.84000000000003"/>
  </r>
  <r>
    <x v="1"/>
    <x v="2"/>
    <s v="Mar"/>
    <x v="1"/>
    <x v="0"/>
    <x v="0"/>
    <x v="0"/>
    <x v="0"/>
    <x v="0"/>
    <n v="206"/>
    <n v="294.58"/>
  </r>
  <r>
    <x v="0"/>
    <x v="2"/>
    <s v="Mar"/>
    <x v="1"/>
    <x v="0"/>
    <x v="0"/>
    <x v="0"/>
    <x v="0"/>
    <x v="0"/>
    <n v="254"/>
    <n v="363.22"/>
  </r>
  <r>
    <x v="3"/>
    <x v="2"/>
    <s v="Mar"/>
    <x v="1"/>
    <x v="0"/>
    <x v="0"/>
    <x v="0"/>
    <x v="0"/>
    <x v="0"/>
    <n v="202"/>
    <n v="288.86"/>
  </r>
  <r>
    <x v="1"/>
    <x v="2"/>
    <s v="Mar"/>
    <x v="1"/>
    <x v="0"/>
    <x v="0"/>
    <x v="0"/>
    <x v="0"/>
    <x v="0"/>
    <n v="196"/>
    <n v="280.27999999999997"/>
  </r>
  <r>
    <x v="1"/>
    <x v="2"/>
    <s v="Mar"/>
    <x v="1"/>
    <x v="0"/>
    <x v="0"/>
    <x v="0"/>
    <x v="0"/>
    <x v="0"/>
    <n v="190"/>
    <n v="271.7"/>
  </r>
  <r>
    <x v="0"/>
    <x v="2"/>
    <s v="Mar"/>
    <x v="1"/>
    <x v="0"/>
    <x v="0"/>
    <x v="0"/>
    <x v="0"/>
    <x v="0"/>
    <n v="208"/>
    <n v="526.24"/>
  </r>
  <r>
    <x v="1"/>
    <x v="2"/>
    <s v="Mar"/>
    <x v="1"/>
    <x v="0"/>
    <x v="0"/>
    <x v="0"/>
    <x v="0"/>
    <x v="0"/>
    <n v="1010"/>
    <n v="1444.3"/>
  </r>
  <r>
    <x v="0"/>
    <x v="2"/>
    <s v="Mar"/>
    <x v="1"/>
    <x v="0"/>
    <x v="0"/>
    <x v="0"/>
    <x v="0"/>
    <x v="0"/>
    <n v="252"/>
    <n v="360.36"/>
  </r>
  <r>
    <x v="1"/>
    <x v="2"/>
    <s v="Mar"/>
    <x v="1"/>
    <x v="0"/>
    <x v="0"/>
    <x v="0"/>
    <x v="0"/>
    <x v="0"/>
    <n v="207"/>
    <n v="296.01"/>
  </r>
  <r>
    <x v="0"/>
    <x v="2"/>
    <s v="Mar"/>
    <x v="1"/>
    <x v="0"/>
    <x v="0"/>
    <x v="0"/>
    <x v="0"/>
    <x v="0"/>
    <n v="255"/>
    <n v="364.65"/>
  </r>
  <r>
    <x v="0"/>
    <x v="2"/>
    <s v="Mar"/>
    <x v="1"/>
    <x v="0"/>
    <x v="0"/>
    <x v="0"/>
    <x v="0"/>
    <x v="0"/>
    <n v="199"/>
    <n v="284.57"/>
  </r>
  <r>
    <x v="1"/>
    <x v="2"/>
    <s v="Mar"/>
    <x v="1"/>
    <x v="0"/>
    <x v="0"/>
    <x v="0"/>
    <x v="0"/>
    <x v="0"/>
    <n v="193"/>
    <n v="275.99"/>
  </r>
  <r>
    <x v="1"/>
    <x v="2"/>
    <s v="Mar"/>
    <x v="1"/>
    <x v="0"/>
    <x v="0"/>
    <x v="0"/>
    <x v="0"/>
    <x v="0"/>
    <n v="187"/>
    <n v="267.40999999999997"/>
  </r>
  <r>
    <x v="1"/>
    <x v="2"/>
    <s v="Mar"/>
    <x v="1"/>
    <x v="0"/>
    <x v="0"/>
    <x v="0"/>
    <x v="0"/>
    <x v="0"/>
    <n v="791"/>
    <n v="1131.1300000000001"/>
  </r>
  <r>
    <x v="1"/>
    <x v="2"/>
    <s v="Mar"/>
    <x v="1"/>
    <x v="0"/>
    <x v="0"/>
    <x v="0"/>
    <x v="0"/>
    <x v="0"/>
    <n v="824"/>
    <n v="1178.32"/>
  </r>
  <r>
    <x v="3"/>
    <x v="2"/>
    <s v="Mar"/>
    <x v="1"/>
    <x v="0"/>
    <x v="0"/>
    <x v="0"/>
    <x v="0"/>
    <x v="1"/>
    <n v="197"/>
    <n v="281.70999999999998"/>
  </r>
  <r>
    <x v="2"/>
    <x v="2"/>
    <s v="Mar"/>
    <x v="1"/>
    <x v="0"/>
    <x v="0"/>
    <x v="0"/>
    <x v="0"/>
    <x v="1"/>
    <n v="191"/>
    <n v="273.13"/>
  </r>
  <r>
    <x v="3"/>
    <x v="2"/>
    <s v="Mar"/>
    <x v="1"/>
    <x v="0"/>
    <x v="0"/>
    <x v="0"/>
    <x v="0"/>
    <x v="0"/>
    <n v="209"/>
    <n v="298.87"/>
  </r>
  <r>
    <x v="3"/>
    <x v="2"/>
    <s v="Mar"/>
    <x v="1"/>
    <x v="0"/>
    <x v="0"/>
    <x v="0"/>
    <x v="0"/>
    <x v="0"/>
    <n v="251"/>
    <n v="358.93"/>
  </r>
  <r>
    <x v="0"/>
    <x v="2"/>
    <s v="May"/>
    <x v="1"/>
    <x v="0"/>
    <x v="0"/>
    <x v="0"/>
    <x v="0"/>
    <x v="1"/>
    <n v="170"/>
    <n v="243.1"/>
  </r>
  <r>
    <x v="2"/>
    <x v="2"/>
    <s v="May"/>
    <x v="1"/>
    <x v="0"/>
    <x v="0"/>
    <x v="0"/>
    <x v="0"/>
    <x v="1"/>
    <n v="164"/>
    <n v="234.51999999999998"/>
  </r>
  <r>
    <x v="2"/>
    <x v="2"/>
    <s v="May"/>
    <x v="1"/>
    <x v="0"/>
    <x v="0"/>
    <x v="0"/>
    <x v="0"/>
    <x v="1"/>
    <n v="158"/>
    <n v="225.94"/>
  </r>
  <r>
    <x v="3"/>
    <x v="2"/>
    <s v="May"/>
    <x v="1"/>
    <x v="0"/>
    <x v="0"/>
    <x v="0"/>
    <x v="0"/>
    <x v="0"/>
    <n v="194"/>
    <n v="277.42"/>
  </r>
  <r>
    <x v="2"/>
    <x v="2"/>
    <s v="May"/>
    <x v="1"/>
    <x v="0"/>
    <x v="0"/>
    <x v="0"/>
    <x v="0"/>
    <x v="0"/>
    <n v="242"/>
    <n v="346.06"/>
  </r>
  <r>
    <x v="2"/>
    <x v="2"/>
    <s v="May"/>
    <x v="1"/>
    <x v="0"/>
    <x v="0"/>
    <x v="0"/>
    <x v="0"/>
    <x v="0"/>
    <n v="166"/>
    <n v="237.38"/>
  </r>
  <r>
    <x v="1"/>
    <x v="2"/>
    <s v="May"/>
    <x v="1"/>
    <x v="0"/>
    <x v="0"/>
    <x v="0"/>
    <x v="0"/>
    <x v="0"/>
    <n v="160"/>
    <n v="228.8"/>
  </r>
  <r>
    <x v="0"/>
    <x v="2"/>
    <s v="May"/>
    <x v="1"/>
    <x v="0"/>
    <x v="0"/>
    <x v="0"/>
    <x v="0"/>
    <x v="0"/>
    <n v="196"/>
    <n v="526.24"/>
  </r>
  <r>
    <x v="2"/>
    <x v="2"/>
    <s v="May"/>
    <x v="1"/>
    <x v="0"/>
    <x v="0"/>
    <x v="0"/>
    <x v="0"/>
    <x v="0"/>
    <n v="244"/>
    <n v="526.24"/>
  </r>
  <r>
    <x v="2"/>
    <x v="2"/>
    <s v="May"/>
    <x v="1"/>
    <x v="0"/>
    <x v="0"/>
    <x v="0"/>
    <x v="0"/>
    <x v="0"/>
    <n v="1011"/>
    <n v="1445.73"/>
  </r>
  <r>
    <x v="2"/>
    <x v="2"/>
    <s v="May"/>
    <x v="1"/>
    <x v="0"/>
    <x v="0"/>
    <x v="0"/>
    <x v="0"/>
    <x v="0"/>
    <n v="240"/>
    <n v="343.2"/>
  </r>
  <r>
    <x v="1"/>
    <x v="2"/>
    <s v="May"/>
    <x v="1"/>
    <x v="0"/>
    <x v="0"/>
    <x v="0"/>
    <x v="0"/>
    <x v="0"/>
    <n v="195"/>
    <n v="278.85000000000002"/>
  </r>
  <r>
    <x v="1"/>
    <x v="2"/>
    <s v="May"/>
    <x v="1"/>
    <x v="0"/>
    <x v="0"/>
    <x v="0"/>
    <x v="0"/>
    <x v="0"/>
    <n v="243"/>
    <n v="347.49"/>
  </r>
  <r>
    <x v="2"/>
    <x v="2"/>
    <s v="May"/>
    <x v="1"/>
    <x v="0"/>
    <x v="0"/>
    <x v="0"/>
    <x v="0"/>
    <x v="0"/>
    <n v="169"/>
    <n v="241.67000000000002"/>
  </r>
  <r>
    <x v="0"/>
    <x v="2"/>
    <s v="May"/>
    <x v="1"/>
    <x v="0"/>
    <x v="0"/>
    <x v="0"/>
    <x v="0"/>
    <x v="0"/>
    <n v="163"/>
    <n v="233.09"/>
  </r>
  <r>
    <x v="3"/>
    <x v="2"/>
    <s v="May"/>
    <x v="1"/>
    <x v="0"/>
    <x v="0"/>
    <x v="0"/>
    <x v="0"/>
    <x v="0"/>
    <n v="157"/>
    <n v="224.51"/>
  </r>
  <r>
    <x v="1"/>
    <x v="2"/>
    <s v="May"/>
    <x v="1"/>
    <x v="0"/>
    <x v="0"/>
    <x v="0"/>
    <x v="0"/>
    <x v="0"/>
    <n v="826"/>
    <n v="1181.18"/>
  </r>
  <r>
    <x v="1"/>
    <x v="2"/>
    <s v="May"/>
    <x v="1"/>
    <x v="0"/>
    <x v="0"/>
    <x v="0"/>
    <x v="0"/>
    <x v="1"/>
    <n v="167"/>
    <n v="238.81"/>
  </r>
  <r>
    <x v="1"/>
    <x v="2"/>
    <s v="May"/>
    <x v="1"/>
    <x v="0"/>
    <x v="0"/>
    <x v="0"/>
    <x v="0"/>
    <x v="1"/>
    <n v="161"/>
    <n v="230.23000000000002"/>
  </r>
  <r>
    <x v="1"/>
    <x v="2"/>
    <s v="May"/>
    <x v="1"/>
    <x v="0"/>
    <x v="0"/>
    <x v="0"/>
    <x v="0"/>
    <x v="1"/>
    <n v="155"/>
    <n v="221.65"/>
  </r>
  <r>
    <x v="2"/>
    <x v="2"/>
    <s v="May"/>
    <x v="1"/>
    <x v="0"/>
    <x v="0"/>
    <x v="0"/>
    <x v="0"/>
    <x v="0"/>
    <n v="197"/>
    <n v="281.70999999999998"/>
  </r>
  <r>
    <x v="0"/>
    <x v="2"/>
    <s v="May"/>
    <x v="1"/>
    <x v="0"/>
    <x v="0"/>
    <x v="0"/>
    <x v="0"/>
    <x v="0"/>
    <n v="245"/>
    <n v="350.35"/>
  </r>
  <r>
    <x v="1"/>
    <x v="2"/>
    <s v="Nov"/>
    <x v="1"/>
    <x v="0"/>
    <x v="0"/>
    <x v="0"/>
    <x v="0"/>
    <x v="1"/>
    <n v="320"/>
    <n v="457.6"/>
  </r>
  <r>
    <x v="0"/>
    <x v="2"/>
    <s v="Nov"/>
    <x v="1"/>
    <x v="0"/>
    <x v="0"/>
    <x v="0"/>
    <x v="0"/>
    <x v="1"/>
    <n v="314"/>
    <n v="449.02"/>
  </r>
  <r>
    <x v="2"/>
    <x v="2"/>
    <s v="Nov"/>
    <x v="1"/>
    <x v="0"/>
    <x v="0"/>
    <x v="0"/>
    <x v="0"/>
    <x v="1"/>
    <n v="308"/>
    <n v="440.44"/>
  </r>
  <r>
    <x v="0"/>
    <x v="2"/>
    <s v="Nov"/>
    <x v="1"/>
    <x v="0"/>
    <x v="0"/>
    <x v="0"/>
    <x v="0"/>
    <x v="0"/>
    <n v="236"/>
    <n v="337.48"/>
  </r>
  <r>
    <x v="1"/>
    <x v="2"/>
    <s v="Nov"/>
    <x v="1"/>
    <x v="0"/>
    <x v="0"/>
    <x v="0"/>
    <x v="0"/>
    <x v="0"/>
    <n v="164"/>
    <n v="234.51999999999998"/>
  </r>
  <r>
    <x v="0"/>
    <x v="2"/>
    <s v="Nov"/>
    <x v="1"/>
    <x v="0"/>
    <x v="0"/>
    <x v="0"/>
    <x v="0"/>
    <x v="0"/>
    <n v="212"/>
    <n v="303.15999999999997"/>
  </r>
  <r>
    <x v="1"/>
    <x v="2"/>
    <s v="Nov"/>
    <x v="1"/>
    <x v="0"/>
    <x v="0"/>
    <x v="0"/>
    <x v="0"/>
    <x v="0"/>
    <n v="316"/>
    <n v="451.88"/>
  </r>
  <r>
    <x v="0"/>
    <x v="2"/>
    <s v="Nov"/>
    <x v="1"/>
    <x v="0"/>
    <x v="0"/>
    <x v="0"/>
    <x v="0"/>
    <x v="0"/>
    <n v="310"/>
    <n v="443.3"/>
  </r>
  <r>
    <x v="1"/>
    <x v="2"/>
    <s v="Nov"/>
    <x v="1"/>
    <x v="0"/>
    <x v="0"/>
    <x v="0"/>
    <x v="0"/>
    <x v="0"/>
    <n v="238"/>
    <n v="526.24"/>
  </r>
  <r>
    <x v="1"/>
    <x v="2"/>
    <s v="Nov"/>
    <x v="1"/>
    <x v="0"/>
    <x v="0"/>
    <x v="0"/>
    <x v="0"/>
    <x v="0"/>
    <n v="166"/>
    <n v="526.24"/>
  </r>
  <r>
    <x v="0"/>
    <x v="2"/>
    <s v="Nov"/>
    <x v="1"/>
    <x v="0"/>
    <x v="0"/>
    <x v="0"/>
    <x v="0"/>
    <x v="0"/>
    <n v="208"/>
    <n v="526.24"/>
  </r>
  <r>
    <x v="2"/>
    <x v="2"/>
    <s v="Nov"/>
    <x v="1"/>
    <x v="0"/>
    <x v="0"/>
    <x v="0"/>
    <x v="0"/>
    <x v="0"/>
    <n v="963"/>
    <n v="1377.09"/>
  </r>
  <r>
    <x v="0"/>
    <x v="2"/>
    <s v="Nov"/>
    <x v="1"/>
    <x v="0"/>
    <x v="0"/>
    <x v="0"/>
    <x v="0"/>
    <x v="0"/>
    <n v="1017"/>
    <n v="1454.31"/>
  </r>
  <r>
    <x v="0"/>
    <x v="2"/>
    <s v="Nov"/>
    <x v="1"/>
    <x v="0"/>
    <x v="0"/>
    <x v="0"/>
    <x v="0"/>
    <x v="0"/>
    <n v="210"/>
    <n v="300.3"/>
  </r>
  <r>
    <x v="0"/>
    <x v="2"/>
    <s v="Nov"/>
    <x v="1"/>
    <x v="0"/>
    <x v="0"/>
    <x v="0"/>
    <x v="0"/>
    <x v="0"/>
    <n v="237"/>
    <n v="338.90999999999997"/>
  </r>
  <r>
    <x v="1"/>
    <x v="2"/>
    <s v="Nov"/>
    <x v="1"/>
    <x v="0"/>
    <x v="0"/>
    <x v="0"/>
    <x v="0"/>
    <x v="0"/>
    <n v="165"/>
    <n v="235.95"/>
  </r>
  <r>
    <x v="2"/>
    <x v="2"/>
    <s v="Nov"/>
    <x v="1"/>
    <x v="0"/>
    <x v="0"/>
    <x v="0"/>
    <x v="0"/>
    <x v="0"/>
    <n v="213"/>
    <n v="304.59000000000003"/>
  </r>
  <r>
    <x v="1"/>
    <x v="2"/>
    <s v="Nov"/>
    <x v="1"/>
    <x v="0"/>
    <x v="0"/>
    <x v="0"/>
    <x v="0"/>
    <x v="0"/>
    <n v="319"/>
    <n v="456.16999999999996"/>
  </r>
  <r>
    <x v="1"/>
    <x v="2"/>
    <s v="Nov"/>
    <x v="1"/>
    <x v="0"/>
    <x v="0"/>
    <x v="0"/>
    <x v="0"/>
    <x v="0"/>
    <n v="313"/>
    <n v="447.59000000000003"/>
  </r>
  <r>
    <x v="0"/>
    <x v="2"/>
    <s v="Nov"/>
    <x v="1"/>
    <x v="0"/>
    <x v="0"/>
    <x v="0"/>
    <x v="0"/>
    <x v="0"/>
    <n v="307"/>
    <n v="439.01"/>
  </r>
  <r>
    <x v="0"/>
    <x v="2"/>
    <s v="Nov"/>
    <x v="1"/>
    <x v="0"/>
    <x v="0"/>
    <x v="0"/>
    <x v="0"/>
    <x v="0"/>
    <n v="235"/>
    <n v="336.05"/>
  </r>
  <r>
    <x v="0"/>
    <x v="2"/>
    <s v="Nov"/>
    <x v="1"/>
    <x v="0"/>
    <x v="0"/>
    <x v="0"/>
    <x v="0"/>
    <x v="0"/>
    <n v="798"/>
    <n v="1141.1399999999999"/>
  </r>
  <r>
    <x v="1"/>
    <x v="2"/>
    <s v="Nov"/>
    <x v="1"/>
    <x v="0"/>
    <x v="0"/>
    <x v="0"/>
    <x v="0"/>
    <x v="0"/>
    <n v="831"/>
    <n v="1188.33"/>
  </r>
  <r>
    <x v="2"/>
    <x v="2"/>
    <s v="Nov"/>
    <x v="1"/>
    <x v="0"/>
    <x v="0"/>
    <x v="0"/>
    <x v="0"/>
    <x v="1"/>
    <n v="317"/>
    <n v="453.31"/>
  </r>
  <r>
    <x v="0"/>
    <x v="2"/>
    <s v="Nov"/>
    <x v="1"/>
    <x v="0"/>
    <x v="0"/>
    <x v="0"/>
    <x v="0"/>
    <x v="1"/>
    <n v="311"/>
    <n v="444.73"/>
  </r>
  <r>
    <x v="4"/>
    <x v="2"/>
    <s v="Nov"/>
    <x v="1"/>
    <x v="0"/>
    <x v="0"/>
    <x v="0"/>
    <x v="0"/>
    <x v="1"/>
    <n v="305"/>
    <n v="436.15"/>
  </r>
  <r>
    <x v="0"/>
    <x v="2"/>
    <s v="Nov"/>
    <x v="1"/>
    <x v="0"/>
    <x v="0"/>
    <x v="0"/>
    <x v="0"/>
    <x v="0"/>
    <n v="239"/>
    <n v="341.77"/>
  </r>
  <r>
    <x v="0"/>
    <x v="2"/>
    <s v="Nov"/>
    <x v="1"/>
    <x v="0"/>
    <x v="0"/>
    <x v="0"/>
    <x v="0"/>
    <x v="0"/>
    <n v="209"/>
    <n v="298.87"/>
  </r>
  <r>
    <x v="2"/>
    <x v="2"/>
    <s v="Oct"/>
    <x v="1"/>
    <x v="0"/>
    <x v="0"/>
    <x v="0"/>
    <x v="0"/>
    <x v="1"/>
    <n v="332"/>
    <n v="474.76"/>
  </r>
  <r>
    <x v="1"/>
    <x v="2"/>
    <s v="Oct"/>
    <x v="1"/>
    <x v="0"/>
    <x v="0"/>
    <x v="0"/>
    <x v="0"/>
    <x v="1"/>
    <n v="326"/>
    <n v="466.18"/>
  </r>
  <r>
    <x v="0"/>
    <x v="2"/>
    <s v="Oct"/>
    <x v="1"/>
    <x v="0"/>
    <x v="0"/>
    <x v="0"/>
    <x v="0"/>
    <x v="0"/>
    <n v="242"/>
    <n v="346.06"/>
  </r>
  <r>
    <x v="0"/>
    <x v="2"/>
    <s v="Oct"/>
    <x v="1"/>
    <x v="0"/>
    <x v="0"/>
    <x v="0"/>
    <x v="0"/>
    <x v="0"/>
    <n v="170"/>
    <n v="243.1"/>
  </r>
  <r>
    <x v="0"/>
    <x v="2"/>
    <s v="Oct"/>
    <x v="1"/>
    <x v="0"/>
    <x v="0"/>
    <x v="0"/>
    <x v="0"/>
    <x v="0"/>
    <n v="218"/>
    <n v="311.74"/>
  </r>
  <r>
    <x v="0"/>
    <x v="2"/>
    <s v="Oct"/>
    <x v="1"/>
    <x v="0"/>
    <x v="0"/>
    <x v="0"/>
    <x v="0"/>
    <x v="0"/>
    <n v="334"/>
    <n v="477.62"/>
  </r>
  <r>
    <x v="3"/>
    <x v="2"/>
    <s v="Oct"/>
    <x v="1"/>
    <x v="0"/>
    <x v="0"/>
    <x v="0"/>
    <x v="0"/>
    <x v="0"/>
    <n v="328"/>
    <n v="469.03999999999996"/>
  </r>
  <r>
    <x v="1"/>
    <x v="2"/>
    <s v="Oct"/>
    <x v="1"/>
    <x v="0"/>
    <x v="0"/>
    <x v="0"/>
    <x v="0"/>
    <x v="0"/>
    <n v="322"/>
    <n v="460.46000000000004"/>
  </r>
  <r>
    <x v="1"/>
    <x v="2"/>
    <s v="Oct"/>
    <x v="1"/>
    <x v="0"/>
    <x v="0"/>
    <x v="0"/>
    <x v="0"/>
    <x v="0"/>
    <n v="244"/>
    <n v="526.24"/>
  </r>
  <r>
    <x v="1"/>
    <x v="2"/>
    <s v="Oct"/>
    <x v="1"/>
    <x v="0"/>
    <x v="0"/>
    <x v="0"/>
    <x v="0"/>
    <x v="0"/>
    <n v="214"/>
    <n v="526.24"/>
  </r>
  <r>
    <x v="0"/>
    <x v="2"/>
    <s v="Oct"/>
    <x v="1"/>
    <x v="0"/>
    <x v="0"/>
    <x v="0"/>
    <x v="0"/>
    <x v="0"/>
    <n v="1016"/>
    <n v="1452.88"/>
  </r>
  <r>
    <x v="1"/>
    <x v="2"/>
    <s v="Oct"/>
    <x v="1"/>
    <x v="0"/>
    <x v="0"/>
    <x v="0"/>
    <x v="0"/>
    <x v="0"/>
    <n v="216"/>
    <n v="308.88"/>
  </r>
  <r>
    <x v="1"/>
    <x v="2"/>
    <s v="Oct"/>
    <x v="1"/>
    <x v="0"/>
    <x v="0"/>
    <x v="0"/>
    <x v="0"/>
    <x v="0"/>
    <n v="243"/>
    <n v="347.49"/>
  </r>
  <r>
    <x v="0"/>
    <x v="2"/>
    <s v="Oct"/>
    <x v="1"/>
    <x v="0"/>
    <x v="0"/>
    <x v="0"/>
    <x v="0"/>
    <x v="0"/>
    <n v="171"/>
    <n v="244.53"/>
  </r>
  <r>
    <x v="0"/>
    <x v="2"/>
    <s v="Oct"/>
    <x v="1"/>
    <x v="0"/>
    <x v="0"/>
    <x v="0"/>
    <x v="0"/>
    <x v="0"/>
    <n v="331"/>
    <n v="473.33"/>
  </r>
  <r>
    <x v="0"/>
    <x v="2"/>
    <s v="Oct"/>
    <x v="1"/>
    <x v="0"/>
    <x v="0"/>
    <x v="0"/>
    <x v="0"/>
    <x v="0"/>
    <n v="325"/>
    <n v="464.75"/>
  </r>
  <r>
    <x v="1"/>
    <x v="2"/>
    <s v="Oct"/>
    <x v="1"/>
    <x v="0"/>
    <x v="0"/>
    <x v="0"/>
    <x v="0"/>
    <x v="0"/>
    <n v="241"/>
    <n v="344.63"/>
  </r>
  <r>
    <x v="3"/>
    <x v="2"/>
    <s v="Oct"/>
    <x v="1"/>
    <x v="0"/>
    <x v="0"/>
    <x v="0"/>
    <x v="0"/>
    <x v="0"/>
    <n v="797"/>
    <n v="1139.71"/>
  </r>
  <r>
    <x v="1"/>
    <x v="2"/>
    <s v="Oct"/>
    <x v="1"/>
    <x v="0"/>
    <x v="0"/>
    <x v="0"/>
    <x v="0"/>
    <x v="0"/>
    <n v="830"/>
    <n v="1186.9000000000001"/>
  </r>
  <r>
    <x v="2"/>
    <x v="2"/>
    <s v="Oct"/>
    <x v="1"/>
    <x v="0"/>
    <x v="0"/>
    <x v="0"/>
    <x v="0"/>
    <x v="1"/>
    <n v="335"/>
    <n v="479.05"/>
  </r>
  <r>
    <x v="0"/>
    <x v="2"/>
    <s v="Oct"/>
    <x v="1"/>
    <x v="0"/>
    <x v="0"/>
    <x v="0"/>
    <x v="0"/>
    <x v="1"/>
    <n v="329"/>
    <n v="470.47"/>
  </r>
  <r>
    <x v="3"/>
    <x v="2"/>
    <s v="Oct"/>
    <x v="1"/>
    <x v="0"/>
    <x v="0"/>
    <x v="0"/>
    <x v="0"/>
    <x v="1"/>
    <n v="323"/>
    <n v="461.89"/>
  </r>
  <r>
    <x v="0"/>
    <x v="2"/>
    <s v="Oct"/>
    <x v="1"/>
    <x v="0"/>
    <x v="0"/>
    <x v="0"/>
    <x v="0"/>
    <x v="0"/>
    <n v="245"/>
    <n v="350.35"/>
  </r>
  <r>
    <x v="1"/>
    <x v="2"/>
    <s v="Oct"/>
    <x v="1"/>
    <x v="0"/>
    <x v="0"/>
    <x v="0"/>
    <x v="0"/>
    <x v="0"/>
    <n v="167"/>
    <n v="238.81"/>
  </r>
  <r>
    <x v="0"/>
    <x v="2"/>
    <s v="Oct"/>
    <x v="1"/>
    <x v="0"/>
    <x v="0"/>
    <x v="0"/>
    <x v="0"/>
    <x v="0"/>
    <n v="215"/>
    <n v="307.45"/>
  </r>
  <r>
    <x v="0"/>
    <x v="2"/>
    <s v="Sep"/>
    <x v="1"/>
    <x v="0"/>
    <x v="0"/>
    <x v="0"/>
    <x v="0"/>
    <x v="1"/>
    <n v="350"/>
    <n v="500.5"/>
  </r>
  <r>
    <x v="0"/>
    <x v="2"/>
    <s v="Sep"/>
    <x v="1"/>
    <x v="0"/>
    <x v="0"/>
    <x v="0"/>
    <x v="0"/>
    <x v="1"/>
    <n v="344"/>
    <n v="491.91999999999996"/>
  </r>
  <r>
    <x v="1"/>
    <x v="2"/>
    <s v="Sep"/>
    <x v="1"/>
    <x v="0"/>
    <x v="0"/>
    <x v="0"/>
    <x v="0"/>
    <x v="1"/>
    <n v="338"/>
    <n v="483.34000000000003"/>
  </r>
  <r>
    <x v="0"/>
    <x v="2"/>
    <s v="Sep"/>
    <x v="1"/>
    <x v="0"/>
    <x v="0"/>
    <x v="0"/>
    <x v="0"/>
    <x v="0"/>
    <n v="176"/>
    <n v="251.68"/>
  </r>
  <r>
    <x v="1"/>
    <x v="2"/>
    <s v="Sep"/>
    <x v="1"/>
    <x v="0"/>
    <x v="0"/>
    <x v="0"/>
    <x v="0"/>
    <x v="0"/>
    <n v="352"/>
    <n v="503.36"/>
  </r>
  <r>
    <x v="1"/>
    <x v="2"/>
    <s v="Sep"/>
    <x v="1"/>
    <x v="0"/>
    <x v="0"/>
    <x v="0"/>
    <x v="0"/>
    <x v="0"/>
    <n v="346"/>
    <n v="494.78"/>
  </r>
  <r>
    <x v="0"/>
    <x v="2"/>
    <s v="Sep"/>
    <x v="1"/>
    <x v="0"/>
    <x v="0"/>
    <x v="0"/>
    <x v="0"/>
    <x v="0"/>
    <n v="340"/>
    <n v="486.2"/>
  </r>
  <r>
    <x v="0"/>
    <x v="2"/>
    <s v="Sep"/>
    <x v="1"/>
    <x v="0"/>
    <x v="0"/>
    <x v="0"/>
    <x v="0"/>
    <x v="0"/>
    <n v="172"/>
    <n v="526.24"/>
  </r>
  <r>
    <x v="0"/>
    <x v="2"/>
    <s v="Sep"/>
    <x v="1"/>
    <x v="0"/>
    <x v="0"/>
    <x v="0"/>
    <x v="0"/>
    <x v="0"/>
    <n v="220"/>
    <n v="526.24"/>
  </r>
  <r>
    <x v="1"/>
    <x v="2"/>
    <s v="Sep"/>
    <x v="1"/>
    <x v="0"/>
    <x v="0"/>
    <x v="0"/>
    <x v="0"/>
    <x v="0"/>
    <n v="962"/>
    <n v="1375.6599999999999"/>
  </r>
  <r>
    <x v="1"/>
    <x v="2"/>
    <s v="Sep"/>
    <x v="1"/>
    <x v="0"/>
    <x v="0"/>
    <x v="0"/>
    <x v="0"/>
    <x v="0"/>
    <n v="1015"/>
    <n v="1451.45"/>
  </r>
  <r>
    <x v="1"/>
    <x v="2"/>
    <s v="Sep"/>
    <x v="1"/>
    <x v="0"/>
    <x v="0"/>
    <x v="0"/>
    <x v="0"/>
    <x v="0"/>
    <n v="222"/>
    <n v="317.45999999999998"/>
  </r>
  <r>
    <x v="1"/>
    <x v="2"/>
    <s v="Sep"/>
    <x v="1"/>
    <x v="0"/>
    <x v="0"/>
    <x v="0"/>
    <x v="0"/>
    <x v="0"/>
    <n v="177"/>
    <n v="253.11"/>
  </r>
  <r>
    <x v="1"/>
    <x v="2"/>
    <s v="Sep"/>
    <x v="1"/>
    <x v="0"/>
    <x v="0"/>
    <x v="0"/>
    <x v="0"/>
    <x v="0"/>
    <n v="219"/>
    <n v="313.17"/>
  </r>
  <r>
    <x v="0"/>
    <x v="2"/>
    <s v="Sep"/>
    <x v="1"/>
    <x v="0"/>
    <x v="0"/>
    <x v="0"/>
    <x v="0"/>
    <x v="0"/>
    <n v="349"/>
    <n v="499.07"/>
  </r>
  <r>
    <x v="1"/>
    <x v="2"/>
    <s v="Sep"/>
    <x v="1"/>
    <x v="0"/>
    <x v="0"/>
    <x v="0"/>
    <x v="0"/>
    <x v="0"/>
    <n v="343"/>
    <n v="490.49"/>
  </r>
  <r>
    <x v="0"/>
    <x v="2"/>
    <s v="Sep"/>
    <x v="1"/>
    <x v="0"/>
    <x v="0"/>
    <x v="0"/>
    <x v="0"/>
    <x v="0"/>
    <n v="337"/>
    <n v="481.90999999999997"/>
  </r>
  <r>
    <x v="1"/>
    <x v="2"/>
    <s v="Sep"/>
    <x v="1"/>
    <x v="0"/>
    <x v="0"/>
    <x v="0"/>
    <x v="0"/>
    <x v="0"/>
    <n v="796"/>
    <n v="1138.28"/>
  </r>
  <r>
    <x v="2"/>
    <x v="2"/>
    <s v="Sep"/>
    <x v="1"/>
    <x v="0"/>
    <x v="0"/>
    <x v="0"/>
    <x v="0"/>
    <x v="0"/>
    <n v="829"/>
    <n v="1185.47"/>
  </r>
  <r>
    <x v="0"/>
    <x v="2"/>
    <s v="Sep"/>
    <x v="1"/>
    <x v="0"/>
    <x v="0"/>
    <x v="0"/>
    <x v="0"/>
    <x v="1"/>
    <n v="347"/>
    <n v="496.21000000000004"/>
  </r>
  <r>
    <x v="0"/>
    <x v="2"/>
    <s v="Sep"/>
    <x v="1"/>
    <x v="0"/>
    <x v="0"/>
    <x v="0"/>
    <x v="0"/>
    <x v="1"/>
    <n v="341"/>
    <n v="487.63"/>
  </r>
  <r>
    <x v="0"/>
    <x v="2"/>
    <s v="Sep"/>
    <x v="1"/>
    <x v="0"/>
    <x v="0"/>
    <x v="0"/>
    <x v="0"/>
    <x v="0"/>
    <n v="173"/>
    <n v="247.39"/>
  </r>
  <r>
    <x v="0"/>
    <x v="2"/>
    <s v="Sep"/>
    <x v="1"/>
    <x v="0"/>
    <x v="0"/>
    <x v="0"/>
    <x v="0"/>
    <x v="0"/>
    <n v="221"/>
    <n v="316.02999999999997"/>
  </r>
  <r>
    <x v="0"/>
    <x v="2"/>
    <s v="Apr"/>
    <x v="0"/>
    <x v="1"/>
    <x v="1"/>
    <x v="1"/>
    <x v="0"/>
    <x v="2"/>
    <n v="214"/>
    <n v="306.02"/>
  </r>
  <r>
    <x v="2"/>
    <x v="2"/>
    <s v="Apr"/>
    <x v="0"/>
    <x v="1"/>
    <x v="1"/>
    <x v="1"/>
    <x v="0"/>
    <x v="2"/>
    <n v="208"/>
    <n v="297.44"/>
  </r>
  <r>
    <x v="1"/>
    <x v="2"/>
    <s v="Apr"/>
    <x v="0"/>
    <x v="1"/>
    <x v="1"/>
    <x v="1"/>
    <x v="0"/>
    <x v="2"/>
    <n v="202"/>
    <n v="288.86"/>
  </r>
  <r>
    <x v="4"/>
    <x v="2"/>
    <s v="Apr"/>
    <x v="0"/>
    <x v="1"/>
    <x v="1"/>
    <x v="1"/>
    <x v="0"/>
    <x v="2"/>
    <n v="211"/>
    <n v="301.73"/>
  </r>
  <r>
    <x v="0"/>
    <x v="2"/>
    <s v="Apr"/>
    <x v="0"/>
    <x v="1"/>
    <x v="1"/>
    <x v="1"/>
    <x v="0"/>
    <x v="2"/>
    <n v="205"/>
    <n v="293.14999999999998"/>
  </r>
  <r>
    <x v="1"/>
    <x v="2"/>
    <s v="Feb"/>
    <x v="0"/>
    <x v="1"/>
    <x v="1"/>
    <x v="1"/>
    <x v="0"/>
    <x v="2"/>
    <n v="244"/>
    <n v="348.92"/>
  </r>
  <r>
    <x v="0"/>
    <x v="2"/>
    <s v="Feb"/>
    <x v="0"/>
    <x v="1"/>
    <x v="1"/>
    <x v="1"/>
    <x v="0"/>
    <x v="2"/>
    <n v="238"/>
    <n v="340.34000000000003"/>
  </r>
  <r>
    <x v="0"/>
    <x v="2"/>
    <s v="Feb"/>
    <x v="0"/>
    <x v="1"/>
    <x v="1"/>
    <x v="1"/>
    <x v="0"/>
    <x v="2"/>
    <n v="247"/>
    <n v="353.21"/>
  </r>
  <r>
    <x v="1"/>
    <x v="2"/>
    <s v="Feb"/>
    <x v="0"/>
    <x v="1"/>
    <x v="1"/>
    <x v="1"/>
    <x v="0"/>
    <x v="2"/>
    <n v="241"/>
    <n v="344.63"/>
  </r>
  <r>
    <x v="2"/>
    <x v="2"/>
    <s v="Feb"/>
    <x v="0"/>
    <x v="1"/>
    <x v="1"/>
    <x v="1"/>
    <x v="0"/>
    <x v="2"/>
    <n v="235"/>
    <n v="336.05"/>
  </r>
  <r>
    <x v="1"/>
    <x v="2"/>
    <s v="Jan"/>
    <x v="0"/>
    <x v="1"/>
    <x v="1"/>
    <x v="1"/>
    <x v="0"/>
    <x v="0"/>
    <n v="262"/>
    <n v="374.65999999999997"/>
  </r>
  <r>
    <x v="1"/>
    <x v="2"/>
    <s v="Jan"/>
    <x v="0"/>
    <x v="1"/>
    <x v="1"/>
    <x v="1"/>
    <x v="0"/>
    <x v="2"/>
    <n v="256"/>
    <n v="366.08"/>
  </r>
  <r>
    <x v="1"/>
    <x v="2"/>
    <s v="Jan"/>
    <x v="0"/>
    <x v="1"/>
    <x v="1"/>
    <x v="1"/>
    <x v="0"/>
    <x v="2"/>
    <n v="250"/>
    <n v="357.5"/>
  </r>
  <r>
    <x v="1"/>
    <x v="2"/>
    <s v="Jan"/>
    <x v="0"/>
    <x v="1"/>
    <x v="1"/>
    <x v="1"/>
    <x v="0"/>
    <x v="2"/>
    <n v="259"/>
    <n v="370.37"/>
  </r>
  <r>
    <x v="2"/>
    <x v="2"/>
    <s v="Jan"/>
    <x v="0"/>
    <x v="1"/>
    <x v="1"/>
    <x v="1"/>
    <x v="0"/>
    <x v="2"/>
    <n v="253"/>
    <n v="361.78999999999996"/>
  </r>
  <r>
    <x v="1"/>
    <x v="2"/>
    <s v="Jun"/>
    <x v="0"/>
    <x v="1"/>
    <x v="1"/>
    <x v="1"/>
    <x v="0"/>
    <x v="2"/>
    <n v="184"/>
    <n v="263.12"/>
  </r>
  <r>
    <x v="3"/>
    <x v="2"/>
    <s v="Jun"/>
    <x v="0"/>
    <x v="1"/>
    <x v="1"/>
    <x v="1"/>
    <x v="0"/>
    <x v="2"/>
    <n v="178"/>
    <n v="254.54"/>
  </r>
  <r>
    <x v="2"/>
    <x v="2"/>
    <s v="Jun"/>
    <x v="0"/>
    <x v="1"/>
    <x v="1"/>
    <x v="1"/>
    <x v="0"/>
    <x v="2"/>
    <n v="172"/>
    <n v="245.95999999999998"/>
  </r>
  <r>
    <x v="0"/>
    <x v="2"/>
    <s v="Jun"/>
    <x v="0"/>
    <x v="1"/>
    <x v="1"/>
    <x v="1"/>
    <x v="0"/>
    <x v="2"/>
    <n v="181"/>
    <n v="258.83"/>
  </r>
  <r>
    <x v="3"/>
    <x v="2"/>
    <s v="Jun"/>
    <x v="0"/>
    <x v="1"/>
    <x v="1"/>
    <x v="1"/>
    <x v="0"/>
    <x v="2"/>
    <n v="175"/>
    <n v="250.25"/>
  </r>
  <r>
    <x v="1"/>
    <x v="2"/>
    <s v="Jun"/>
    <x v="0"/>
    <x v="1"/>
    <x v="1"/>
    <x v="1"/>
    <x v="0"/>
    <x v="2"/>
    <n v="169"/>
    <n v="241.67000000000002"/>
  </r>
  <r>
    <x v="0"/>
    <x v="2"/>
    <s v="Mar"/>
    <x v="0"/>
    <x v="1"/>
    <x v="1"/>
    <x v="1"/>
    <x v="0"/>
    <x v="2"/>
    <n v="232"/>
    <n v="331.76"/>
  </r>
  <r>
    <x v="1"/>
    <x v="2"/>
    <s v="Mar"/>
    <x v="0"/>
    <x v="1"/>
    <x v="1"/>
    <x v="1"/>
    <x v="0"/>
    <x v="2"/>
    <n v="226"/>
    <n v="323.18"/>
  </r>
  <r>
    <x v="1"/>
    <x v="2"/>
    <s v="Mar"/>
    <x v="0"/>
    <x v="1"/>
    <x v="1"/>
    <x v="1"/>
    <x v="0"/>
    <x v="2"/>
    <n v="220"/>
    <n v="314.60000000000002"/>
  </r>
  <r>
    <x v="2"/>
    <x v="2"/>
    <s v="Mar"/>
    <x v="0"/>
    <x v="1"/>
    <x v="1"/>
    <x v="1"/>
    <x v="0"/>
    <x v="2"/>
    <n v="229"/>
    <n v="327.47000000000003"/>
  </r>
  <r>
    <x v="0"/>
    <x v="2"/>
    <s v="Mar"/>
    <x v="0"/>
    <x v="1"/>
    <x v="1"/>
    <x v="1"/>
    <x v="0"/>
    <x v="2"/>
    <n v="223"/>
    <n v="318.89"/>
  </r>
  <r>
    <x v="0"/>
    <x v="2"/>
    <s v="Mar"/>
    <x v="0"/>
    <x v="1"/>
    <x v="1"/>
    <x v="1"/>
    <x v="0"/>
    <x v="2"/>
    <n v="217"/>
    <n v="310.31"/>
  </r>
  <r>
    <x v="1"/>
    <x v="2"/>
    <s v="May"/>
    <x v="0"/>
    <x v="1"/>
    <x v="1"/>
    <x v="1"/>
    <x v="0"/>
    <x v="2"/>
    <n v="196"/>
    <n v="280.27999999999997"/>
  </r>
  <r>
    <x v="0"/>
    <x v="2"/>
    <s v="May"/>
    <x v="0"/>
    <x v="1"/>
    <x v="1"/>
    <x v="1"/>
    <x v="0"/>
    <x v="2"/>
    <n v="190"/>
    <n v="271.7"/>
  </r>
  <r>
    <x v="0"/>
    <x v="2"/>
    <s v="May"/>
    <x v="0"/>
    <x v="1"/>
    <x v="1"/>
    <x v="1"/>
    <x v="0"/>
    <x v="2"/>
    <n v="199"/>
    <n v="284.57"/>
  </r>
  <r>
    <x v="0"/>
    <x v="2"/>
    <s v="May"/>
    <x v="0"/>
    <x v="1"/>
    <x v="1"/>
    <x v="1"/>
    <x v="0"/>
    <x v="2"/>
    <n v="193"/>
    <n v="275.99"/>
  </r>
  <r>
    <x v="0"/>
    <x v="2"/>
    <s v="May"/>
    <x v="0"/>
    <x v="1"/>
    <x v="1"/>
    <x v="1"/>
    <x v="0"/>
    <x v="2"/>
    <n v="187"/>
    <n v="267.40999999999997"/>
  </r>
  <r>
    <x v="1"/>
    <x v="2"/>
    <s v="Apr"/>
    <x v="1"/>
    <x v="1"/>
    <x v="1"/>
    <x v="1"/>
    <x v="0"/>
    <x v="2"/>
    <n v="278"/>
    <n v="397.53999999999996"/>
  </r>
  <r>
    <x v="4"/>
    <x v="2"/>
    <s v="Apr"/>
    <x v="1"/>
    <x v="1"/>
    <x v="1"/>
    <x v="1"/>
    <x v="0"/>
    <x v="2"/>
    <n v="326"/>
    <n v="466.18"/>
  </r>
  <r>
    <x v="0"/>
    <x v="2"/>
    <s v="Apr"/>
    <x v="1"/>
    <x v="1"/>
    <x v="1"/>
    <x v="1"/>
    <x v="0"/>
    <x v="2"/>
    <n v="280"/>
    <n v="400.4"/>
  </r>
  <r>
    <x v="0"/>
    <x v="2"/>
    <s v="Apr"/>
    <x v="1"/>
    <x v="1"/>
    <x v="1"/>
    <x v="1"/>
    <x v="0"/>
    <x v="2"/>
    <n v="834"/>
    <n v="1192.6199999999999"/>
  </r>
  <r>
    <x v="0"/>
    <x v="2"/>
    <s v="Apr"/>
    <x v="1"/>
    <x v="1"/>
    <x v="1"/>
    <x v="1"/>
    <x v="0"/>
    <x v="2"/>
    <n v="867"/>
    <n v="1239.81"/>
  </r>
  <r>
    <x v="1"/>
    <x v="2"/>
    <s v="Apr"/>
    <x v="1"/>
    <x v="1"/>
    <x v="1"/>
    <x v="1"/>
    <x v="0"/>
    <x v="2"/>
    <n v="931"/>
    <n v="1331.33"/>
  </r>
  <r>
    <x v="1"/>
    <x v="2"/>
    <s v="Apr"/>
    <x v="1"/>
    <x v="1"/>
    <x v="1"/>
    <x v="1"/>
    <x v="0"/>
    <x v="2"/>
    <n v="932"/>
    <n v="1332.76"/>
  </r>
  <r>
    <x v="0"/>
    <x v="2"/>
    <s v="Apr"/>
    <x v="1"/>
    <x v="1"/>
    <x v="1"/>
    <x v="1"/>
    <x v="0"/>
    <x v="2"/>
    <n v="933"/>
    <n v="1334.19"/>
  </r>
  <r>
    <x v="1"/>
    <x v="2"/>
    <s v="Apr"/>
    <x v="1"/>
    <x v="1"/>
    <x v="1"/>
    <x v="1"/>
    <x v="0"/>
    <x v="2"/>
    <n v="873"/>
    <n v="526.24"/>
  </r>
  <r>
    <x v="0"/>
    <x v="2"/>
    <s v="Apr"/>
    <x v="1"/>
    <x v="1"/>
    <x v="1"/>
    <x v="1"/>
    <x v="0"/>
    <x v="2"/>
    <n v="327"/>
    <n v="467.61"/>
  </r>
  <r>
    <x v="0"/>
    <x v="2"/>
    <s v="Apr"/>
    <x v="1"/>
    <x v="1"/>
    <x v="1"/>
    <x v="1"/>
    <x v="0"/>
    <x v="2"/>
    <n v="183"/>
    <n v="261.69"/>
  </r>
  <r>
    <x v="1"/>
    <x v="2"/>
    <s v="Apr"/>
    <x v="1"/>
    <x v="1"/>
    <x v="1"/>
    <x v="1"/>
    <x v="0"/>
    <x v="2"/>
    <n v="177"/>
    <n v="253.11"/>
  </r>
  <r>
    <x v="0"/>
    <x v="2"/>
    <s v="Apr"/>
    <x v="1"/>
    <x v="1"/>
    <x v="1"/>
    <x v="1"/>
    <x v="0"/>
    <x v="2"/>
    <n v="171"/>
    <n v="244.53"/>
  </r>
  <r>
    <x v="0"/>
    <x v="2"/>
    <s v="Apr"/>
    <x v="1"/>
    <x v="1"/>
    <x v="1"/>
    <x v="1"/>
    <x v="0"/>
    <x v="2"/>
    <n v="277"/>
    <n v="396.11"/>
  </r>
  <r>
    <x v="2"/>
    <x v="2"/>
    <s v="Apr"/>
    <x v="1"/>
    <x v="1"/>
    <x v="1"/>
    <x v="1"/>
    <x v="0"/>
    <x v="2"/>
    <n v="325"/>
    <n v="464.75"/>
  </r>
  <r>
    <x v="1"/>
    <x v="2"/>
    <s v="Apr"/>
    <x v="1"/>
    <x v="1"/>
    <x v="1"/>
    <x v="1"/>
    <x v="0"/>
    <x v="2"/>
    <n v="842"/>
    <n v="1204.06"/>
  </r>
  <r>
    <x v="1"/>
    <x v="2"/>
    <s v="Apr"/>
    <x v="1"/>
    <x v="1"/>
    <x v="1"/>
    <x v="1"/>
    <x v="0"/>
    <x v="2"/>
    <n v="876"/>
    <n v="1252.68"/>
  </r>
  <r>
    <x v="1"/>
    <x v="2"/>
    <s v="Aug"/>
    <x v="1"/>
    <x v="1"/>
    <x v="1"/>
    <x v="1"/>
    <x v="0"/>
    <x v="2"/>
    <n v="332"/>
    <n v="474.76"/>
  </r>
  <r>
    <x v="1"/>
    <x v="2"/>
    <s v="Aug"/>
    <x v="1"/>
    <x v="1"/>
    <x v="1"/>
    <x v="1"/>
    <x v="0"/>
    <x v="2"/>
    <n v="302"/>
    <n v="431.86"/>
  </r>
  <r>
    <x v="2"/>
    <x v="2"/>
    <s v="Aug"/>
    <x v="1"/>
    <x v="1"/>
    <x v="1"/>
    <x v="1"/>
    <x v="0"/>
    <x v="2"/>
    <n v="256"/>
    <n v="366.08"/>
  </r>
  <r>
    <x v="3"/>
    <x v="2"/>
    <s v="Aug"/>
    <x v="1"/>
    <x v="1"/>
    <x v="1"/>
    <x v="1"/>
    <x v="0"/>
    <x v="2"/>
    <n v="304"/>
    <n v="434.72"/>
  </r>
  <r>
    <x v="0"/>
    <x v="2"/>
    <s v="Aug"/>
    <x v="1"/>
    <x v="1"/>
    <x v="1"/>
    <x v="1"/>
    <x v="0"/>
    <x v="2"/>
    <n v="784"/>
    <n v="1121.1199999999999"/>
  </r>
  <r>
    <x v="3"/>
    <x v="2"/>
    <s v="Aug"/>
    <x v="1"/>
    <x v="1"/>
    <x v="1"/>
    <x v="1"/>
    <x v="0"/>
    <x v="2"/>
    <n v="837"/>
    <n v="1196.9099999999999"/>
  </r>
  <r>
    <x v="1"/>
    <x v="2"/>
    <s v="Aug"/>
    <x v="1"/>
    <x v="1"/>
    <x v="1"/>
    <x v="1"/>
    <x v="0"/>
    <x v="2"/>
    <n v="870"/>
    <n v="1244.0999999999999"/>
  </r>
  <r>
    <x v="1"/>
    <x v="2"/>
    <s v="Aug"/>
    <x v="1"/>
    <x v="1"/>
    <x v="1"/>
    <x v="1"/>
    <x v="0"/>
    <x v="2"/>
    <n v="942"/>
    <n v="1347.06"/>
  </r>
  <r>
    <x v="1"/>
    <x v="2"/>
    <s v="Aug"/>
    <x v="1"/>
    <x v="1"/>
    <x v="1"/>
    <x v="1"/>
    <x v="0"/>
    <x v="2"/>
    <n v="943"/>
    <n v="1348.49"/>
  </r>
  <r>
    <x v="0"/>
    <x v="2"/>
    <s v="Aug"/>
    <x v="1"/>
    <x v="1"/>
    <x v="1"/>
    <x v="1"/>
    <x v="0"/>
    <x v="2"/>
    <n v="944"/>
    <n v="1349.92"/>
  </r>
  <r>
    <x v="1"/>
    <x v="2"/>
    <s v="Aug"/>
    <x v="1"/>
    <x v="1"/>
    <x v="1"/>
    <x v="1"/>
    <x v="0"/>
    <x v="2"/>
    <n v="823"/>
    <n v="526.24"/>
  </r>
  <r>
    <x v="0"/>
    <x v="2"/>
    <s v="Aug"/>
    <x v="1"/>
    <x v="1"/>
    <x v="1"/>
    <x v="1"/>
    <x v="0"/>
    <x v="2"/>
    <n v="877"/>
    <n v="526.24"/>
  </r>
  <r>
    <x v="0"/>
    <x v="2"/>
    <s v="Aug"/>
    <x v="1"/>
    <x v="1"/>
    <x v="1"/>
    <x v="1"/>
    <x v="0"/>
    <x v="2"/>
    <n v="303"/>
    <n v="433.28999999999996"/>
  </r>
  <r>
    <x v="3"/>
    <x v="2"/>
    <s v="Aug"/>
    <x v="1"/>
    <x v="1"/>
    <x v="1"/>
    <x v="1"/>
    <x v="0"/>
    <x v="2"/>
    <n v="363"/>
    <n v="519.09"/>
  </r>
  <r>
    <x v="2"/>
    <x v="2"/>
    <s v="Aug"/>
    <x v="1"/>
    <x v="1"/>
    <x v="1"/>
    <x v="1"/>
    <x v="0"/>
    <x v="2"/>
    <n v="357"/>
    <n v="510.51"/>
  </r>
  <r>
    <x v="3"/>
    <x v="2"/>
    <s v="Aug"/>
    <x v="1"/>
    <x v="1"/>
    <x v="1"/>
    <x v="1"/>
    <x v="0"/>
    <x v="2"/>
    <n v="331"/>
    <n v="473.33"/>
  </r>
  <r>
    <x v="1"/>
    <x v="2"/>
    <s v="Aug"/>
    <x v="1"/>
    <x v="1"/>
    <x v="1"/>
    <x v="1"/>
    <x v="0"/>
    <x v="2"/>
    <n v="259"/>
    <n v="370.37"/>
  </r>
  <r>
    <x v="1"/>
    <x v="2"/>
    <s v="Aug"/>
    <x v="1"/>
    <x v="1"/>
    <x v="1"/>
    <x v="1"/>
    <x v="0"/>
    <x v="2"/>
    <n v="793"/>
    <n v="1133.99"/>
  </r>
  <r>
    <x v="1"/>
    <x v="2"/>
    <s v="Aug"/>
    <x v="1"/>
    <x v="1"/>
    <x v="1"/>
    <x v="1"/>
    <x v="0"/>
    <x v="2"/>
    <n v="846"/>
    <n v="1209.78"/>
  </r>
  <r>
    <x v="1"/>
    <x v="2"/>
    <s v="Aug"/>
    <x v="1"/>
    <x v="1"/>
    <x v="1"/>
    <x v="1"/>
    <x v="0"/>
    <x v="2"/>
    <n v="879"/>
    <n v="1256.97"/>
  </r>
  <r>
    <x v="1"/>
    <x v="2"/>
    <s v="Dec"/>
    <x v="1"/>
    <x v="1"/>
    <x v="1"/>
    <x v="1"/>
    <x v="0"/>
    <x v="2"/>
    <n v="308"/>
    <n v="440.44"/>
  </r>
  <r>
    <x v="0"/>
    <x v="2"/>
    <s v="Dec"/>
    <x v="1"/>
    <x v="1"/>
    <x v="1"/>
    <x v="1"/>
    <x v="0"/>
    <x v="2"/>
    <n v="236"/>
    <n v="337.48"/>
  </r>
  <r>
    <x v="1"/>
    <x v="2"/>
    <s v="Dec"/>
    <x v="1"/>
    <x v="1"/>
    <x v="1"/>
    <x v="1"/>
    <x v="0"/>
    <x v="2"/>
    <n v="284"/>
    <n v="406.12"/>
  </r>
  <r>
    <x v="1"/>
    <x v="2"/>
    <s v="Dec"/>
    <x v="1"/>
    <x v="1"/>
    <x v="1"/>
    <x v="1"/>
    <x v="0"/>
    <x v="2"/>
    <n v="310"/>
    <n v="443.3"/>
  </r>
  <r>
    <x v="1"/>
    <x v="2"/>
    <s v="Dec"/>
    <x v="1"/>
    <x v="1"/>
    <x v="1"/>
    <x v="1"/>
    <x v="0"/>
    <x v="2"/>
    <n v="238"/>
    <n v="340.34000000000003"/>
  </r>
  <r>
    <x v="1"/>
    <x v="2"/>
    <s v="Dec"/>
    <x v="1"/>
    <x v="1"/>
    <x v="1"/>
    <x v="1"/>
    <x v="0"/>
    <x v="2"/>
    <n v="280"/>
    <n v="400.4"/>
  </r>
  <r>
    <x v="0"/>
    <x v="2"/>
    <s v="Dec"/>
    <x v="1"/>
    <x v="1"/>
    <x v="1"/>
    <x v="1"/>
    <x v="0"/>
    <x v="2"/>
    <n v="787"/>
    <n v="1125.4099999999999"/>
  </r>
  <r>
    <x v="0"/>
    <x v="2"/>
    <s v="Dec"/>
    <x v="1"/>
    <x v="1"/>
    <x v="1"/>
    <x v="1"/>
    <x v="0"/>
    <x v="2"/>
    <n v="841"/>
    <n v="1202.6300000000001"/>
  </r>
  <r>
    <x v="2"/>
    <x v="2"/>
    <s v="Dec"/>
    <x v="1"/>
    <x v="1"/>
    <x v="1"/>
    <x v="1"/>
    <x v="0"/>
    <x v="2"/>
    <n v="874"/>
    <n v="1249.82"/>
  </r>
  <r>
    <x v="0"/>
    <x v="2"/>
    <s v="Dec"/>
    <x v="1"/>
    <x v="1"/>
    <x v="1"/>
    <x v="1"/>
    <x v="0"/>
    <x v="2"/>
    <n v="953"/>
    <n v="1362.79"/>
  </r>
  <r>
    <x v="0"/>
    <x v="2"/>
    <s v="Dec"/>
    <x v="1"/>
    <x v="1"/>
    <x v="1"/>
    <x v="1"/>
    <x v="0"/>
    <x v="2"/>
    <n v="954"/>
    <n v="1364.22"/>
  </r>
  <r>
    <x v="2"/>
    <x v="2"/>
    <s v="Dec"/>
    <x v="1"/>
    <x v="1"/>
    <x v="1"/>
    <x v="1"/>
    <x v="0"/>
    <x v="2"/>
    <n v="827"/>
    <n v="526.24"/>
  </r>
  <r>
    <x v="0"/>
    <x v="2"/>
    <s v="Dec"/>
    <x v="1"/>
    <x v="1"/>
    <x v="1"/>
    <x v="1"/>
    <x v="0"/>
    <x v="2"/>
    <n v="880"/>
    <n v="526.24"/>
  </r>
  <r>
    <x v="0"/>
    <x v="2"/>
    <s v="Dec"/>
    <x v="1"/>
    <x v="1"/>
    <x v="1"/>
    <x v="1"/>
    <x v="0"/>
    <x v="2"/>
    <n v="285"/>
    <n v="407.55"/>
  </r>
  <r>
    <x v="1"/>
    <x v="2"/>
    <s v="Dec"/>
    <x v="1"/>
    <x v="1"/>
    <x v="1"/>
    <x v="1"/>
    <x v="0"/>
    <x v="2"/>
    <n v="303"/>
    <n v="433.28999999999996"/>
  </r>
  <r>
    <x v="0"/>
    <x v="2"/>
    <s v="Dec"/>
    <x v="1"/>
    <x v="1"/>
    <x v="1"/>
    <x v="1"/>
    <x v="0"/>
    <x v="2"/>
    <n v="297"/>
    <n v="424.71"/>
  </r>
  <r>
    <x v="0"/>
    <x v="2"/>
    <s v="Dec"/>
    <x v="1"/>
    <x v="1"/>
    <x v="1"/>
    <x v="1"/>
    <x v="0"/>
    <x v="2"/>
    <n v="291"/>
    <n v="416.13"/>
  </r>
  <r>
    <x v="1"/>
    <x v="2"/>
    <s v="Dec"/>
    <x v="1"/>
    <x v="1"/>
    <x v="1"/>
    <x v="1"/>
    <x v="0"/>
    <x v="2"/>
    <n v="307"/>
    <n v="439.01"/>
  </r>
  <r>
    <x v="0"/>
    <x v="2"/>
    <s v="Dec"/>
    <x v="1"/>
    <x v="1"/>
    <x v="1"/>
    <x v="1"/>
    <x v="0"/>
    <x v="2"/>
    <n v="235"/>
    <n v="336.05"/>
  </r>
  <r>
    <x v="1"/>
    <x v="2"/>
    <s v="Dec"/>
    <x v="1"/>
    <x v="1"/>
    <x v="1"/>
    <x v="1"/>
    <x v="0"/>
    <x v="2"/>
    <n v="283"/>
    <n v="404.69"/>
  </r>
  <r>
    <x v="1"/>
    <x v="2"/>
    <s v="Dec"/>
    <x v="1"/>
    <x v="1"/>
    <x v="1"/>
    <x v="1"/>
    <x v="0"/>
    <x v="2"/>
    <n v="796"/>
    <n v="1138.28"/>
  </r>
  <r>
    <x v="1"/>
    <x v="2"/>
    <s v="Dec"/>
    <x v="1"/>
    <x v="1"/>
    <x v="1"/>
    <x v="1"/>
    <x v="0"/>
    <x v="2"/>
    <n v="883"/>
    <n v="1262.69"/>
  </r>
  <r>
    <x v="2"/>
    <x v="2"/>
    <s v="Feb"/>
    <x v="1"/>
    <x v="1"/>
    <x v="1"/>
    <x v="1"/>
    <x v="0"/>
    <x v="2"/>
    <n v="290"/>
    <n v="414.7"/>
  </r>
  <r>
    <x v="0"/>
    <x v="2"/>
    <s v="Feb"/>
    <x v="1"/>
    <x v="1"/>
    <x v="1"/>
    <x v="1"/>
    <x v="0"/>
    <x v="2"/>
    <n v="338"/>
    <n v="483.34000000000003"/>
  </r>
  <r>
    <x v="2"/>
    <x v="2"/>
    <s v="Feb"/>
    <x v="1"/>
    <x v="1"/>
    <x v="1"/>
    <x v="1"/>
    <x v="0"/>
    <x v="2"/>
    <n v="334"/>
    <n v="477.62"/>
  </r>
  <r>
    <x v="1"/>
    <x v="2"/>
    <s v="Feb"/>
    <x v="1"/>
    <x v="1"/>
    <x v="1"/>
    <x v="1"/>
    <x v="0"/>
    <x v="2"/>
    <n v="832"/>
    <n v="1189.76"/>
  </r>
  <r>
    <x v="1"/>
    <x v="2"/>
    <s v="Feb"/>
    <x v="1"/>
    <x v="1"/>
    <x v="1"/>
    <x v="1"/>
    <x v="0"/>
    <x v="2"/>
    <n v="865"/>
    <n v="1236.95"/>
  </r>
  <r>
    <x v="1"/>
    <x v="2"/>
    <s v="Feb"/>
    <x v="1"/>
    <x v="1"/>
    <x v="1"/>
    <x v="1"/>
    <x v="0"/>
    <x v="2"/>
    <n v="926"/>
    <n v="1324.18"/>
  </r>
  <r>
    <x v="0"/>
    <x v="2"/>
    <s v="Feb"/>
    <x v="1"/>
    <x v="1"/>
    <x v="1"/>
    <x v="1"/>
    <x v="0"/>
    <x v="2"/>
    <n v="927"/>
    <n v="1325.6100000000001"/>
  </r>
  <r>
    <x v="2"/>
    <x v="2"/>
    <s v="Feb"/>
    <x v="1"/>
    <x v="1"/>
    <x v="1"/>
    <x v="1"/>
    <x v="0"/>
    <x v="2"/>
    <n v="928"/>
    <n v="1327.04"/>
  </r>
  <r>
    <x v="1"/>
    <x v="2"/>
    <s v="Feb"/>
    <x v="1"/>
    <x v="1"/>
    <x v="1"/>
    <x v="1"/>
    <x v="0"/>
    <x v="2"/>
    <n v="871"/>
    <n v="526.24"/>
  </r>
  <r>
    <x v="2"/>
    <x v="2"/>
    <s v="Feb"/>
    <x v="1"/>
    <x v="1"/>
    <x v="1"/>
    <x v="1"/>
    <x v="0"/>
    <x v="2"/>
    <n v="213"/>
    <n v="304.59000000000003"/>
  </r>
  <r>
    <x v="1"/>
    <x v="2"/>
    <s v="Feb"/>
    <x v="1"/>
    <x v="1"/>
    <x v="1"/>
    <x v="1"/>
    <x v="0"/>
    <x v="2"/>
    <n v="207"/>
    <n v="296.01"/>
  </r>
  <r>
    <x v="0"/>
    <x v="2"/>
    <s v="Feb"/>
    <x v="1"/>
    <x v="1"/>
    <x v="1"/>
    <x v="1"/>
    <x v="0"/>
    <x v="2"/>
    <n v="289"/>
    <n v="413.27"/>
  </r>
  <r>
    <x v="1"/>
    <x v="2"/>
    <s v="Feb"/>
    <x v="1"/>
    <x v="1"/>
    <x v="1"/>
    <x v="1"/>
    <x v="0"/>
    <x v="2"/>
    <n v="337"/>
    <n v="481.90999999999997"/>
  </r>
  <r>
    <x v="2"/>
    <x v="2"/>
    <s v="Feb"/>
    <x v="1"/>
    <x v="1"/>
    <x v="1"/>
    <x v="1"/>
    <x v="0"/>
    <x v="2"/>
    <n v="841"/>
    <n v="1202.6300000000001"/>
  </r>
  <r>
    <x v="0"/>
    <x v="2"/>
    <s v="Feb"/>
    <x v="1"/>
    <x v="1"/>
    <x v="1"/>
    <x v="1"/>
    <x v="0"/>
    <x v="2"/>
    <n v="874"/>
    <n v="1249.82"/>
  </r>
  <r>
    <x v="2"/>
    <x v="2"/>
    <s v="Jan"/>
    <x v="1"/>
    <x v="1"/>
    <x v="1"/>
    <x v="1"/>
    <x v="0"/>
    <x v="2"/>
    <n v="296"/>
    <n v="423.28"/>
  </r>
  <r>
    <x v="4"/>
    <x v="2"/>
    <s v="Jan"/>
    <x v="1"/>
    <x v="1"/>
    <x v="1"/>
    <x v="1"/>
    <x v="0"/>
    <x v="2"/>
    <n v="292"/>
    <n v="417.56"/>
  </r>
  <r>
    <x v="2"/>
    <x v="2"/>
    <s v="Jan"/>
    <x v="1"/>
    <x v="1"/>
    <x v="1"/>
    <x v="1"/>
    <x v="0"/>
    <x v="2"/>
    <n v="340"/>
    <n v="486.2"/>
  </r>
  <r>
    <x v="0"/>
    <x v="2"/>
    <s v="Jan"/>
    <x v="1"/>
    <x v="1"/>
    <x v="1"/>
    <x v="1"/>
    <x v="0"/>
    <x v="2"/>
    <n v="831"/>
    <n v="1188.33"/>
  </r>
  <r>
    <x v="1"/>
    <x v="2"/>
    <s v="Jan"/>
    <x v="1"/>
    <x v="1"/>
    <x v="1"/>
    <x v="1"/>
    <x v="0"/>
    <x v="2"/>
    <n v="864"/>
    <n v="1235.52"/>
  </r>
  <r>
    <x v="1"/>
    <x v="2"/>
    <s v="Jan"/>
    <x v="1"/>
    <x v="1"/>
    <x v="1"/>
    <x v="1"/>
    <x v="0"/>
    <x v="2"/>
    <n v="923"/>
    <n v="1319.8899999999999"/>
  </r>
  <r>
    <x v="0"/>
    <x v="2"/>
    <s v="Jan"/>
    <x v="1"/>
    <x v="1"/>
    <x v="1"/>
    <x v="1"/>
    <x v="0"/>
    <x v="2"/>
    <n v="924"/>
    <n v="1321.32"/>
  </r>
  <r>
    <x v="2"/>
    <x v="2"/>
    <s v="Jan"/>
    <x v="1"/>
    <x v="1"/>
    <x v="1"/>
    <x v="1"/>
    <x v="0"/>
    <x v="2"/>
    <n v="925"/>
    <n v="1322.75"/>
  </r>
  <r>
    <x v="1"/>
    <x v="2"/>
    <s v="Jan"/>
    <x v="1"/>
    <x v="1"/>
    <x v="1"/>
    <x v="1"/>
    <x v="0"/>
    <x v="2"/>
    <n v="870"/>
    <n v="526.24"/>
  </r>
  <r>
    <x v="1"/>
    <x v="2"/>
    <s v="Jan"/>
    <x v="1"/>
    <x v="1"/>
    <x v="1"/>
    <x v="1"/>
    <x v="0"/>
    <x v="2"/>
    <n v="339"/>
    <n v="484.77"/>
  </r>
  <r>
    <x v="2"/>
    <x v="2"/>
    <s v="Jan"/>
    <x v="1"/>
    <x v="1"/>
    <x v="1"/>
    <x v="1"/>
    <x v="0"/>
    <x v="2"/>
    <n v="231"/>
    <n v="330.33"/>
  </r>
  <r>
    <x v="0"/>
    <x v="2"/>
    <s v="Jan"/>
    <x v="1"/>
    <x v="1"/>
    <x v="1"/>
    <x v="1"/>
    <x v="0"/>
    <x v="2"/>
    <n v="225"/>
    <n v="321.75"/>
  </r>
  <r>
    <x v="4"/>
    <x v="2"/>
    <s v="Jan"/>
    <x v="1"/>
    <x v="1"/>
    <x v="1"/>
    <x v="1"/>
    <x v="0"/>
    <x v="2"/>
    <n v="219"/>
    <n v="313.17"/>
  </r>
  <r>
    <x v="0"/>
    <x v="2"/>
    <s v="Jan"/>
    <x v="1"/>
    <x v="1"/>
    <x v="1"/>
    <x v="1"/>
    <x v="0"/>
    <x v="2"/>
    <n v="295"/>
    <n v="421.85"/>
  </r>
  <r>
    <x v="1"/>
    <x v="2"/>
    <s v="Jan"/>
    <x v="1"/>
    <x v="1"/>
    <x v="1"/>
    <x v="1"/>
    <x v="0"/>
    <x v="2"/>
    <n v="343"/>
    <n v="490.49"/>
  </r>
  <r>
    <x v="2"/>
    <x v="2"/>
    <s v="Jan"/>
    <x v="1"/>
    <x v="1"/>
    <x v="1"/>
    <x v="1"/>
    <x v="0"/>
    <x v="2"/>
    <n v="840"/>
    <n v="1201.2"/>
  </r>
  <r>
    <x v="1"/>
    <x v="2"/>
    <s v="Jan"/>
    <x v="1"/>
    <x v="1"/>
    <x v="1"/>
    <x v="1"/>
    <x v="1"/>
    <x v="2"/>
    <n v="873"/>
    <n v="1248.3899999999999"/>
  </r>
  <r>
    <x v="3"/>
    <x v="2"/>
    <s v="Jul"/>
    <x v="1"/>
    <x v="1"/>
    <x v="1"/>
    <x v="1"/>
    <x v="1"/>
    <x v="2"/>
    <n v="338"/>
    <n v="483.34000000000003"/>
  </r>
  <r>
    <x v="0"/>
    <x v="2"/>
    <s v="Jul"/>
    <x v="1"/>
    <x v="1"/>
    <x v="1"/>
    <x v="1"/>
    <x v="1"/>
    <x v="2"/>
    <n v="260"/>
    <n v="371.8"/>
  </r>
  <r>
    <x v="2"/>
    <x v="2"/>
    <s v="Jul"/>
    <x v="1"/>
    <x v="1"/>
    <x v="1"/>
    <x v="1"/>
    <x v="1"/>
    <x v="2"/>
    <n v="308"/>
    <n v="440.44"/>
  </r>
  <r>
    <x v="4"/>
    <x v="2"/>
    <s v="Jul"/>
    <x v="1"/>
    <x v="1"/>
    <x v="1"/>
    <x v="1"/>
    <x v="1"/>
    <x v="2"/>
    <n v="334"/>
    <n v="477.62"/>
  </r>
  <r>
    <x v="2"/>
    <x v="2"/>
    <s v="Jul"/>
    <x v="1"/>
    <x v="1"/>
    <x v="1"/>
    <x v="1"/>
    <x v="1"/>
    <x v="2"/>
    <n v="262"/>
    <n v="374.65999999999997"/>
  </r>
  <r>
    <x v="1"/>
    <x v="2"/>
    <s v="Jul"/>
    <x v="1"/>
    <x v="1"/>
    <x v="1"/>
    <x v="1"/>
    <x v="1"/>
    <x v="2"/>
    <n v="310"/>
    <n v="443.3"/>
  </r>
  <r>
    <x v="1"/>
    <x v="2"/>
    <s v="Jul"/>
    <x v="1"/>
    <x v="1"/>
    <x v="1"/>
    <x v="1"/>
    <x v="1"/>
    <x v="2"/>
    <n v="783"/>
    <n v="1119.69"/>
  </r>
  <r>
    <x v="0"/>
    <x v="2"/>
    <s v="Jul"/>
    <x v="1"/>
    <x v="1"/>
    <x v="1"/>
    <x v="1"/>
    <x v="1"/>
    <x v="2"/>
    <n v="836"/>
    <n v="1195.48"/>
  </r>
  <r>
    <x v="0"/>
    <x v="2"/>
    <s v="Jul"/>
    <x v="1"/>
    <x v="1"/>
    <x v="1"/>
    <x v="1"/>
    <x v="1"/>
    <x v="2"/>
    <n v="939"/>
    <n v="1342.77"/>
  </r>
  <r>
    <x v="1"/>
    <x v="2"/>
    <s v="Jul"/>
    <x v="1"/>
    <x v="1"/>
    <x v="1"/>
    <x v="1"/>
    <x v="1"/>
    <x v="2"/>
    <n v="940"/>
    <n v="1344.2"/>
  </r>
  <r>
    <x v="2"/>
    <x v="2"/>
    <s v="Jul"/>
    <x v="1"/>
    <x v="1"/>
    <x v="1"/>
    <x v="1"/>
    <x v="1"/>
    <x v="2"/>
    <n v="941"/>
    <n v="1345.63"/>
  </r>
  <r>
    <x v="2"/>
    <x v="2"/>
    <s v="Jul"/>
    <x v="1"/>
    <x v="1"/>
    <x v="1"/>
    <x v="1"/>
    <x v="1"/>
    <x v="2"/>
    <n v="876"/>
    <n v="526.24"/>
  </r>
  <r>
    <x v="1"/>
    <x v="2"/>
    <s v="Jul"/>
    <x v="1"/>
    <x v="1"/>
    <x v="1"/>
    <x v="1"/>
    <x v="1"/>
    <x v="2"/>
    <n v="309"/>
    <n v="441.87"/>
  </r>
  <r>
    <x v="0"/>
    <x v="2"/>
    <s v="Jul"/>
    <x v="1"/>
    <x v="1"/>
    <x v="1"/>
    <x v="1"/>
    <x v="1"/>
    <x v="2"/>
    <n v="135"/>
    <n v="193.05"/>
  </r>
  <r>
    <x v="2"/>
    <x v="2"/>
    <s v="Jul"/>
    <x v="1"/>
    <x v="1"/>
    <x v="1"/>
    <x v="1"/>
    <x v="1"/>
    <x v="2"/>
    <n v="129"/>
    <n v="184.47"/>
  </r>
  <r>
    <x v="0"/>
    <x v="2"/>
    <s v="Jul"/>
    <x v="1"/>
    <x v="1"/>
    <x v="1"/>
    <x v="1"/>
    <x v="1"/>
    <x v="2"/>
    <n v="369"/>
    <n v="527.66999999999996"/>
  </r>
  <r>
    <x v="1"/>
    <x v="2"/>
    <s v="Jul"/>
    <x v="1"/>
    <x v="1"/>
    <x v="1"/>
    <x v="1"/>
    <x v="1"/>
    <x v="2"/>
    <n v="337"/>
    <n v="481.90999999999997"/>
  </r>
  <r>
    <x v="0"/>
    <x v="2"/>
    <s v="Jul"/>
    <x v="1"/>
    <x v="1"/>
    <x v="1"/>
    <x v="1"/>
    <x v="1"/>
    <x v="2"/>
    <n v="265"/>
    <n v="378.95"/>
  </r>
  <r>
    <x v="4"/>
    <x v="2"/>
    <s v="Jul"/>
    <x v="1"/>
    <x v="1"/>
    <x v="1"/>
    <x v="1"/>
    <x v="1"/>
    <x v="2"/>
    <n v="307"/>
    <n v="439.01"/>
  </r>
  <r>
    <x v="2"/>
    <x v="2"/>
    <s v="Jul"/>
    <x v="1"/>
    <x v="1"/>
    <x v="1"/>
    <x v="1"/>
    <x v="1"/>
    <x v="2"/>
    <n v="792"/>
    <n v="1132.56"/>
  </r>
  <r>
    <x v="1"/>
    <x v="2"/>
    <s v="Jul"/>
    <x v="1"/>
    <x v="1"/>
    <x v="1"/>
    <x v="1"/>
    <x v="1"/>
    <x v="2"/>
    <n v="845"/>
    <n v="1208.3499999999999"/>
  </r>
  <r>
    <x v="3"/>
    <x v="2"/>
    <s v="Jul"/>
    <x v="1"/>
    <x v="1"/>
    <x v="1"/>
    <x v="1"/>
    <x v="1"/>
    <x v="2"/>
    <n v="878"/>
    <n v="1255.54"/>
  </r>
  <r>
    <x v="0"/>
    <x v="2"/>
    <s v="Jun"/>
    <x v="1"/>
    <x v="1"/>
    <x v="1"/>
    <x v="1"/>
    <x v="1"/>
    <x v="2"/>
    <n v="266"/>
    <n v="380.38"/>
  </r>
  <r>
    <x v="3"/>
    <x v="2"/>
    <s v="Jun"/>
    <x v="1"/>
    <x v="1"/>
    <x v="1"/>
    <x v="1"/>
    <x v="1"/>
    <x v="2"/>
    <n v="314"/>
    <n v="449.02"/>
  </r>
  <r>
    <x v="1"/>
    <x v="2"/>
    <s v="Jun"/>
    <x v="1"/>
    <x v="1"/>
    <x v="1"/>
    <x v="1"/>
    <x v="1"/>
    <x v="2"/>
    <n v="268"/>
    <n v="383.24"/>
  </r>
  <r>
    <x v="0"/>
    <x v="2"/>
    <s v="Jun"/>
    <x v="1"/>
    <x v="1"/>
    <x v="1"/>
    <x v="1"/>
    <x v="1"/>
    <x v="2"/>
    <n v="316"/>
    <n v="451.88"/>
  </r>
  <r>
    <x v="1"/>
    <x v="2"/>
    <s v="Jun"/>
    <x v="1"/>
    <x v="1"/>
    <x v="1"/>
    <x v="1"/>
    <x v="1"/>
    <x v="2"/>
    <n v="835"/>
    <n v="1194.05"/>
  </r>
  <r>
    <x v="1"/>
    <x v="2"/>
    <s v="Jun"/>
    <x v="1"/>
    <x v="1"/>
    <x v="1"/>
    <x v="1"/>
    <x v="1"/>
    <x v="2"/>
    <n v="869"/>
    <n v="1242.67"/>
  </r>
  <r>
    <x v="1"/>
    <x v="2"/>
    <s v="Jun"/>
    <x v="1"/>
    <x v="1"/>
    <x v="1"/>
    <x v="1"/>
    <x v="1"/>
    <x v="2"/>
    <n v="937"/>
    <n v="1339.9099999999999"/>
  </r>
  <r>
    <x v="0"/>
    <x v="2"/>
    <s v="Jun"/>
    <x v="1"/>
    <x v="1"/>
    <x v="1"/>
    <x v="1"/>
    <x v="1"/>
    <x v="2"/>
    <n v="938"/>
    <n v="1341.34"/>
  </r>
  <r>
    <x v="0"/>
    <x v="2"/>
    <s v="Jun"/>
    <x v="1"/>
    <x v="1"/>
    <x v="1"/>
    <x v="1"/>
    <x v="1"/>
    <x v="2"/>
    <n v="875"/>
    <n v="526.24"/>
  </r>
  <r>
    <x v="3"/>
    <x v="2"/>
    <s v="Jun"/>
    <x v="1"/>
    <x v="1"/>
    <x v="1"/>
    <x v="1"/>
    <x v="1"/>
    <x v="2"/>
    <n v="315"/>
    <n v="450.45"/>
  </r>
  <r>
    <x v="1"/>
    <x v="2"/>
    <s v="Jun"/>
    <x v="1"/>
    <x v="1"/>
    <x v="1"/>
    <x v="1"/>
    <x v="1"/>
    <x v="2"/>
    <n v="153"/>
    <n v="218.79"/>
  </r>
  <r>
    <x v="1"/>
    <x v="2"/>
    <s v="Jun"/>
    <x v="1"/>
    <x v="1"/>
    <x v="1"/>
    <x v="1"/>
    <x v="1"/>
    <x v="2"/>
    <n v="147"/>
    <n v="210.21"/>
  </r>
  <r>
    <x v="0"/>
    <x v="2"/>
    <s v="Jun"/>
    <x v="1"/>
    <x v="1"/>
    <x v="1"/>
    <x v="1"/>
    <x v="1"/>
    <x v="2"/>
    <n v="141"/>
    <n v="201.63"/>
  </r>
  <r>
    <x v="2"/>
    <x v="2"/>
    <s v="Jun"/>
    <x v="1"/>
    <x v="1"/>
    <x v="1"/>
    <x v="1"/>
    <x v="1"/>
    <x v="2"/>
    <n v="313"/>
    <n v="447.59000000000003"/>
  </r>
  <r>
    <x v="1"/>
    <x v="2"/>
    <s v="Jun"/>
    <x v="1"/>
    <x v="1"/>
    <x v="1"/>
    <x v="1"/>
    <x v="1"/>
    <x v="2"/>
    <n v="844"/>
    <n v="1206.92"/>
  </r>
  <r>
    <x v="1"/>
    <x v="2"/>
    <s v="Jun"/>
    <x v="1"/>
    <x v="1"/>
    <x v="1"/>
    <x v="1"/>
    <x v="1"/>
    <x v="2"/>
    <n v="877"/>
    <n v="1254.1100000000001"/>
  </r>
  <r>
    <x v="1"/>
    <x v="2"/>
    <s v="Mar"/>
    <x v="1"/>
    <x v="1"/>
    <x v="1"/>
    <x v="1"/>
    <x v="1"/>
    <x v="2"/>
    <n v="284"/>
    <n v="406.12"/>
  </r>
  <r>
    <x v="2"/>
    <x v="2"/>
    <s v="Mar"/>
    <x v="1"/>
    <x v="1"/>
    <x v="1"/>
    <x v="1"/>
    <x v="1"/>
    <x v="2"/>
    <n v="332"/>
    <n v="474.76"/>
  </r>
  <r>
    <x v="1"/>
    <x v="2"/>
    <s v="Mar"/>
    <x v="1"/>
    <x v="1"/>
    <x v="1"/>
    <x v="1"/>
    <x v="1"/>
    <x v="2"/>
    <n v="286"/>
    <n v="408.98"/>
  </r>
  <r>
    <x v="0"/>
    <x v="2"/>
    <s v="Mar"/>
    <x v="1"/>
    <x v="1"/>
    <x v="1"/>
    <x v="1"/>
    <x v="1"/>
    <x v="2"/>
    <n v="328"/>
    <n v="469.03999999999996"/>
  </r>
  <r>
    <x v="4"/>
    <x v="2"/>
    <s v="Mar"/>
    <x v="1"/>
    <x v="1"/>
    <x v="1"/>
    <x v="1"/>
    <x v="1"/>
    <x v="2"/>
    <n v="833"/>
    <n v="1191.19"/>
  </r>
  <r>
    <x v="0"/>
    <x v="2"/>
    <s v="Mar"/>
    <x v="1"/>
    <x v="1"/>
    <x v="1"/>
    <x v="1"/>
    <x v="1"/>
    <x v="2"/>
    <n v="866"/>
    <n v="1238.3800000000001"/>
  </r>
  <r>
    <x v="2"/>
    <x v="2"/>
    <s v="Mar"/>
    <x v="1"/>
    <x v="1"/>
    <x v="1"/>
    <x v="1"/>
    <x v="1"/>
    <x v="2"/>
    <n v="929"/>
    <n v="1328.47"/>
  </r>
  <r>
    <x v="1"/>
    <x v="2"/>
    <s v="Mar"/>
    <x v="1"/>
    <x v="1"/>
    <x v="1"/>
    <x v="1"/>
    <x v="1"/>
    <x v="2"/>
    <n v="930"/>
    <n v="1329.9"/>
  </r>
  <r>
    <x v="2"/>
    <x v="2"/>
    <s v="Mar"/>
    <x v="1"/>
    <x v="1"/>
    <x v="1"/>
    <x v="1"/>
    <x v="1"/>
    <x v="2"/>
    <n v="872"/>
    <n v="526.24"/>
  </r>
  <r>
    <x v="0"/>
    <x v="2"/>
    <s v="Mar"/>
    <x v="1"/>
    <x v="1"/>
    <x v="1"/>
    <x v="1"/>
    <x v="1"/>
    <x v="2"/>
    <n v="333"/>
    <n v="476.19"/>
  </r>
  <r>
    <x v="1"/>
    <x v="2"/>
    <s v="Mar"/>
    <x v="1"/>
    <x v="1"/>
    <x v="1"/>
    <x v="1"/>
    <x v="1"/>
    <x v="2"/>
    <n v="201"/>
    <n v="287.43"/>
  </r>
  <r>
    <x v="1"/>
    <x v="2"/>
    <s v="Mar"/>
    <x v="1"/>
    <x v="1"/>
    <x v="1"/>
    <x v="1"/>
    <x v="1"/>
    <x v="2"/>
    <n v="195"/>
    <n v="278.85000000000002"/>
  </r>
  <r>
    <x v="4"/>
    <x v="2"/>
    <s v="Mar"/>
    <x v="1"/>
    <x v="1"/>
    <x v="1"/>
    <x v="1"/>
    <x v="1"/>
    <x v="2"/>
    <n v="189"/>
    <n v="270.27"/>
  </r>
  <r>
    <x v="1"/>
    <x v="2"/>
    <s v="Mar"/>
    <x v="1"/>
    <x v="1"/>
    <x v="1"/>
    <x v="1"/>
    <x v="1"/>
    <x v="2"/>
    <n v="283"/>
    <n v="404.69"/>
  </r>
  <r>
    <x v="1"/>
    <x v="2"/>
    <s v="Mar"/>
    <x v="1"/>
    <x v="1"/>
    <x v="1"/>
    <x v="1"/>
    <x v="1"/>
    <x v="2"/>
    <n v="331"/>
    <n v="473.33"/>
  </r>
  <r>
    <x v="1"/>
    <x v="2"/>
    <s v="Mar"/>
    <x v="1"/>
    <x v="1"/>
    <x v="1"/>
    <x v="1"/>
    <x v="1"/>
    <x v="2"/>
    <n v="875"/>
    <n v="1251.25"/>
  </r>
  <r>
    <x v="0"/>
    <x v="2"/>
    <s v="May"/>
    <x v="1"/>
    <x v="1"/>
    <x v="1"/>
    <x v="1"/>
    <x v="1"/>
    <x v="2"/>
    <n v="272"/>
    <n v="388.96"/>
  </r>
  <r>
    <x v="0"/>
    <x v="2"/>
    <s v="May"/>
    <x v="1"/>
    <x v="1"/>
    <x v="1"/>
    <x v="1"/>
    <x v="1"/>
    <x v="2"/>
    <n v="320"/>
    <n v="457.6"/>
  </r>
  <r>
    <x v="0"/>
    <x v="2"/>
    <s v="May"/>
    <x v="1"/>
    <x v="1"/>
    <x v="1"/>
    <x v="1"/>
    <x v="1"/>
    <x v="2"/>
    <n v="274"/>
    <n v="391.82"/>
  </r>
  <r>
    <x v="0"/>
    <x v="2"/>
    <s v="May"/>
    <x v="1"/>
    <x v="1"/>
    <x v="1"/>
    <x v="1"/>
    <x v="1"/>
    <x v="2"/>
    <n v="322"/>
    <n v="460.46000000000004"/>
  </r>
  <r>
    <x v="0"/>
    <x v="2"/>
    <s v="May"/>
    <x v="1"/>
    <x v="1"/>
    <x v="1"/>
    <x v="1"/>
    <x v="1"/>
    <x v="2"/>
    <n v="868"/>
    <n v="1241.24"/>
  </r>
  <r>
    <x v="0"/>
    <x v="2"/>
    <s v="May"/>
    <x v="1"/>
    <x v="1"/>
    <x v="1"/>
    <x v="1"/>
    <x v="1"/>
    <x v="2"/>
    <n v="934"/>
    <n v="1335.62"/>
  </r>
  <r>
    <x v="3"/>
    <x v="2"/>
    <s v="May"/>
    <x v="1"/>
    <x v="1"/>
    <x v="1"/>
    <x v="1"/>
    <x v="1"/>
    <x v="2"/>
    <n v="935"/>
    <n v="1337.05"/>
  </r>
  <r>
    <x v="1"/>
    <x v="2"/>
    <s v="May"/>
    <x v="1"/>
    <x v="1"/>
    <x v="1"/>
    <x v="1"/>
    <x v="1"/>
    <x v="2"/>
    <n v="936"/>
    <n v="1338.48"/>
  </r>
  <r>
    <x v="3"/>
    <x v="2"/>
    <s v="May"/>
    <x v="1"/>
    <x v="1"/>
    <x v="1"/>
    <x v="1"/>
    <x v="1"/>
    <x v="2"/>
    <n v="874"/>
    <n v="526.24"/>
  </r>
  <r>
    <x v="1"/>
    <x v="2"/>
    <s v="May"/>
    <x v="1"/>
    <x v="1"/>
    <x v="1"/>
    <x v="1"/>
    <x v="1"/>
    <x v="2"/>
    <n v="321"/>
    <n v="459.03"/>
  </r>
  <r>
    <x v="0"/>
    <x v="2"/>
    <s v="May"/>
    <x v="1"/>
    <x v="1"/>
    <x v="1"/>
    <x v="1"/>
    <x v="1"/>
    <x v="2"/>
    <n v="165"/>
    <n v="235.95"/>
  </r>
  <r>
    <x v="0"/>
    <x v="2"/>
    <s v="May"/>
    <x v="1"/>
    <x v="1"/>
    <x v="1"/>
    <x v="1"/>
    <x v="1"/>
    <x v="2"/>
    <n v="159"/>
    <n v="227.37"/>
  </r>
  <r>
    <x v="1"/>
    <x v="2"/>
    <s v="May"/>
    <x v="1"/>
    <x v="1"/>
    <x v="1"/>
    <x v="1"/>
    <x v="1"/>
    <x v="2"/>
    <n v="271"/>
    <n v="387.53"/>
  </r>
  <r>
    <x v="0"/>
    <x v="2"/>
    <s v="May"/>
    <x v="1"/>
    <x v="1"/>
    <x v="1"/>
    <x v="1"/>
    <x v="1"/>
    <x v="2"/>
    <n v="319"/>
    <n v="456.16999999999996"/>
  </r>
  <r>
    <x v="0"/>
    <x v="2"/>
    <s v="May"/>
    <x v="1"/>
    <x v="1"/>
    <x v="1"/>
    <x v="1"/>
    <x v="1"/>
    <x v="2"/>
    <n v="843"/>
    <n v="1205.49"/>
  </r>
  <r>
    <x v="1"/>
    <x v="2"/>
    <s v="Nov"/>
    <x v="1"/>
    <x v="1"/>
    <x v="1"/>
    <x v="1"/>
    <x v="1"/>
    <x v="2"/>
    <n v="314"/>
    <n v="449.02"/>
  </r>
  <r>
    <x v="4"/>
    <x v="2"/>
    <s v="Nov"/>
    <x v="1"/>
    <x v="1"/>
    <x v="1"/>
    <x v="1"/>
    <x v="1"/>
    <x v="2"/>
    <n v="242"/>
    <n v="346.06"/>
  </r>
  <r>
    <x v="1"/>
    <x v="2"/>
    <s v="Nov"/>
    <x v="1"/>
    <x v="1"/>
    <x v="1"/>
    <x v="1"/>
    <x v="1"/>
    <x v="2"/>
    <n v="290"/>
    <n v="414.7"/>
  </r>
  <r>
    <x v="1"/>
    <x v="2"/>
    <s v="Nov"/>
    <x v="1"/>
    <x v="1"/>
    <x v="1"/>
    <x v="1"/>
    <x v="1"/>
    <x v="2"/>
    <n v="316"/>
    <n v="451.88"/>
  </r>
  <r>
    <x v="1"/>
    <x v="2"/>
    <s v="Nov"/>
    <x v="1"/>
    <x v="1"/>
    <x v="1"/>
    <x v="1"/>
    <x v="1"/>
    <x v="2"/>
    <n v="286"/>
    <n v="408.98"/>
  </r>
  <r>
    <x v="0"/>
    <x v="2"/>
    <s v="Nov"/>
    <x v="1"/>
    <x v="1"/>
    <x v="1"/>
    <x v="1"/>
    <x v="1"/>
    <x v="2"/>
    <n v="840"/>
    <n v="1201.2"/>
  </r>
  <r>
    <x v="0"/>
    <x v="2"/>
    <s v="Nov"/>
    <x v="1"/>
    <x v="1"/>
    <x v="1"/>
    <x v="1"/>
    <x v="1"/>
    <x v="2"/>
    <n v="873"/>
    <n v="1248.3899999999999"/>
  </r>
  <r>
    <x v="1"/>
    <x v="2"/>
    <s v="Nov"/>
    <x v="1"/>
    <x v="1"/>
    <x v="1"/>
    <x v="1"/>
    <x v="1"/>
    <x v="2"/>
    <n v="950"/>
    <n v="1358.5"/>
  </r>
  <r>
    <x v="1"/>
    <x v="2"/>
    <s v="Nov"/>
    <x v="1"/>
    <x v="1"/>
    <x v="1"/>
    <x v="1"/>
    <x v="1"/>
    <x v="2"/>
    <n v="951"/>
    <n v="1359.93"/>
  </r>
  <r>
    <x v="1"/>
    <x v="2"/>
    <s v="Nov"/>
    <x v="1"/>
    <x v="1"/>
    <x v="1"/>
    <x v="1"/>
    <x v="1"/>
    <x v="2"/>
    <n v="952"/>
    <n v="1361.3600000000001"/>
  </r>
  <r>
    <x v="0"/>
    <x v="2"/>
    <s v="Nov"/>
    <x v="1"/>
    <x v="1"/>
    <x v="1"/>
    <x v="1"/>
    <x v="1"/>
    <x v="2"/>
    <n v="826"/>
    <n v="526.24"/>
  </r>
  <r>
    <x v="1"/>
    <x v="2"/>
    <s v="Nov"/>
    <x v="1"/>
    <x v="1"/>
    <x v="1"/>
    <x v="1"/>
    <x v="1"/>
    <x v="2"/>
    <n v="879"/>
    <n v="526.24"/>
  </r>
  <r>
    <x v="4"/>
    <x v="2"/>
    <s v="Nov"/>
    <x v="1"/>
    <x v="1"/>
    <x v="1"/>
    <x v="1"/>
    <x v="1"/>
    <x v="2"/>
    <n v="315"/>
    <n v="450.45"/>
  </r>
  <r>
    <x v="0"/>
    <x v="2"/>
    <s v="Nov"/>
    <x v="1"/>
    <x v="1"/>
    <x v="1"/>
    <x v="1"/>
    <x v="1"/>
    <x v="2"/>
    <n v="309"/>
    <n v="441.87"/>
  </r>
  <r>
    <x v="1"/>
    <x v="2"/>
    <s v="Nov"/>
    <x v="1"/>
    <x v="1"/>
    <x v="1"/>
    <x v="1"/>
    <x v="1"/>
    <x v="2"/>
    <n v="313"/>
    <n v="447.59000000000003"/>
  </r>
  <r>
    <x v="1"/>
    <x v="2"/>
    <s v="Nov"/>
    <x v="1"/>
    <x v="1"/>
    <x v="1"/>
    <x v="1"/>
    <x v="1"/>
    <x v="2"/>
    <n v="241"/>
    <n v="344.63"/>
  </r>
  <r>
    <x v="1"/>
    <x v="2"/>
    <s v="Nov"/>
    <x v="1"/>
    <x v="1"/>
    <x v="1"/>
    <x v="1"/>
    <x v="1"/>
    <x v="2"/>
    <n v="289"/>
    <n v="413.27"/>
  </r>
  <r>
    <x v="1"/>
    <x v="2"/>
    <s v="Nov"/>
    <x v="1"/>
    <x v="1"/>
    <x v="1"/>
    <x v="1"/>
    <x v="1"/>
    <x v="2"/>
    <n v="795"/>
    <n v="1136.8499999999999"/>
  </r>
  <r>
    <x v="1"/>
    <x v="2"/>
    <s v="Nov"/>
    <x v="1"/>
    <x v="1"/>
    <x v="1"/>
    <x v="1"/>
    <x v="1"/>
    <x v="2"/>
    <n v="849"/>
    <n v="1214.07"/>
  </r>
  <r>
    <x v="1"/>
    <x v="2"/>
    <s v="Nov"/>
    <x v="1"/>
    <x v="1"/>
    <x v="1"/>
    <x v="1"/>
    <x v="1"/>
    <x v="2"/>
    <n v="882"/>
    <n v="1261.26"/>
  </r>
  <r>
    <x v="1"/>
    <x v="2"/>
    <s v="Oct"/>
    <x v="1"/>
    <x v="1"/>
    <x v="1"/>
    <x v="1"/>
    <x v="1"/>
    <x v="2"/>
    <n v="320"/>
    <n v="457.6"/>
  </r>
  <r>
    <x v="1"/>
    <x v="2"/>
    <s v="Oct"/>
    <x v="1"/>
    <x v="1"/>
    <x v="1"/>
    <x v="1"/>
    <x v="1"/>
    <x v="2"/>
    <n v="248"/>
    <n v="354.64"/>
  </r>
  <r>
    <x v="1"/>
    <x v="2"/>
    <s v="Oct"/>
    <x v="1"/>
    <x v="1"/>
    <x v="1"/>
    <x v="1"/>
    <x v="1"/>
    <x v="2"/>
    <n v="322"/>
    <n v="460.46000000000004"/>
  </r>
  <r>
    <x v="1"/>
    <x v="2"/>
    <s v="Oct"/>
    <x v="1"/>
    <x v="1"/>
    <x v="1"/>
    <x v="1"/>
    <x v="1"/>
    <x v="2"/>
    <n v="244"/>
    <n v="348.92"/>
  </r>
  <r>
    <x v="2"/>
    <x v="2"/>
    <s v="Oct"/>
    <x v="1"/>
    <x v="1"/>
    <x v="1"/>
    <x v="1"/>
    <x v="1"/>
    <x v="2"/>
    <n v="292"/>
    <n v="417.56"/>
  </r>
  <r>
    <x v="1"/>
    <x v="2"/>
    <s v="Oct"/>
    <x v="1"/>
    <x v="1"/>
    <x v="1"/>
    <x v="1"/>
    <x v="1"/>
    <x v="2"/>
    <n v="786"/>
    <n v="1123.98"/>
  </r>
  <r>
    <x v="1"/>
    <x v="2"/>
    <s v="Oct"/>
    <x v="1"/>
    <x v="1"/>
    <x v="1"/>
    <x v="1"/>
    <x v="1"/>
    <x v="2"/>
    <n v="839"/>
    <n v="1199.77"/>
  </r>
  <r>
    <x v="0"/>
    <x v="2"/>
    <s v="Oct"/>
    <x v="1"/>
    <x v="1"/>
    <x v="1"/>
    <x v="1"/>
    <x v="1"/>
    <x v="2"/>
    <n v="872"/>
    <n v="1246.96"/>
  </r>
  <r>
    <x v="0"/>
    <x v="2"/>
    <s v="Oct"/>
    <x v="1"/>
    <x v="1"/>
    <x v="1"/>
    <x v="1"/>
    <x v="1"/>
    <x v="2"/>
    <n v="947"/>
    <n v="1354.21"/>
  </r>
  <r>
    <x v="2"/>
    <x v="2"/>
    <s v="Oct"/>
    <x v="1"/>
    <x v="1"/>
    <x v="1"/>
    <x v="1"/>
    <x v="1"/>
    <x v="2"/>
    <n v="948"/>
    <n v="1355.6399999999999"/>
  </r>
  <r>
    <x v="2"/>
    <x v="2"/>
    <s v="Oct"/>
    <x v="1"/>
    <x v="1"/>
    <x v="1"/>
    <x v="1"/>
    <x v="1"/>
    <x v="2"/>
    <n v="949"/>
    <n v="1357.07"/>
  </r>
  <r>
    <x v="0"/>
    <x v="2"/>
    <s v="Oct"/>
    <x v="1"/>
    <x v="1"/>
    <x v="1"/>
    <x v="1"/>
    <x v="1"/>
    <x v="2"/>
    <n v="825"/>
    <n v="526.24"/>
  </r>
  <r>
    <x v="0"/>
    <x v="2"/>
    <s v="Oct"/>
    <x v="1"/>
    <x v="1"/>
    <x v="1"/>
    <x v="1"/>
    <x v="1"/>
    <x v="2"/>
    <n v="878"/>
    <n v="526.24"/>
  </r>
  <r>
    <x v="1"/>
    <x v="2"/>
    <s v="Oct"/>
    <x v="1"/>
    <x v="1"/>
    <x v="1"/>
    <x v="1"/>
    <x v="1"/>
    <x v="2"/>
    <n v="291"/>
    <n v="416.13"/>
  </r>
  <r>
    <x v="1"/>
    <x v="2"/>
    <s v="Oct"/>
    <x v="1"/>
    <x v="1"/>
    <x v="1"/>
    <x v="1"/>
    <x v="1"/>
    <x v="2"/>
    <n v="333"/>
    <n v="476.19"/>
  </r>
  <r>
    <x v="1"/>
    <x v="2"/>
    <s v="Oct"/>
    <x v="1"/>
    <x v="1"/>
    <x v="1"/>
    <x v="1"/>
    <x v="1"/>
    <x v="2"/>
    <n v="327"/>
    <n v="467.61"/>
  </r>
  <r>
    <x v="1"/>
    <x v="2"/>
    <s v="Oct"/>
    <x v="1"/>
    <x v="1"/>
    <x v="1"/>
    <x v="1"/>
    <x v="1"/>
    <x v="2"/>
    <n v="321"/>
    <n v="459.03"/>
  </r>
  <r>
    <x v="2"/>
    <x v="2"/>
    <s v="Oct"/>
    <x v="1"/>
    <x v="1"/>
    <x v="1"/>
    <x v="1"/>
    <x v="1"/>
    <x v="2"/>
    <n v="319"/>
    <n v="456.16999999999996"/>
  </r>
  <r>
    <x v="2"/>
    <x v="2"/>
    <s v="Oct"/>
    <x v="1"/>
    <x v="1"/>
    <x v="1"/>
    <x v="1"/>
    <x v="1"/>
    <x v="2"/>
    <n v="247"/>
    <n v="353.21"/>
  </r>
  <r>
    <x v="1"/>
    <x v="2"/>
    <s v="Oct"/>
    <x v="1"/>
    <x v="1"/>
    <x v="1"/>
    <x v="1"/>
    <x v="1"/>
    <x v="2"/>
    <n v="295"/>
    <n v="421.85"/>
  </r>
  <r>
    <x v="2"/>
    <x v="2"/>
    <s v="Oct"/>
    <x v="1"/>
    <x v="1"/>
    <x v="1"/>
    <x v="1"/>
    <x v="1"/>
    <x v="2"/>
    <n v="848"/>
    <n v="1212.6399999999999"/>
  </r>
  <r>
    <x v="1"/>
    <x v="2"/>
    <s v="Oct"/>
    <x v="1"/>
    <x v="1"/>
    <x v="1"/>
    <x v="1"/>
    <x v="1"/>
    <x v="2"/>
    <n v="881"/>
    <n v="1259.83"/>
  </r>
  <r>
    <x v="0"/>
    <x v="2"/>
    <s v="Sep"/>
    <x v="1"/>
    <x v="1"/>
    <x v="1"/>
    <x v="1"/>
    <x v="1"/>
    <x v="2"/>
    <n v="326"/>
    <n v="466.18"/>
  </r>
  <r>
    <x v="0"/>
    <x v="2"/>
    <s v="Sep"/>
    <x v="1"/>
    <x v="1"/>
    <x v="1"/>
    <x v="1"/>
    <x v="1"/>
    <x v="2"/>
    <n v="254"/>
    <n v="363.22"/>
  </r>
  <r>
    <x v="1"/>
    <x v="2"/>
    <s v="Sep"/>
    <x v="1"/>
    <x v="1"/>
    <x v="1"/>
    <x v="1"/>
    <x v="1"/>
    <x v="2"/>
    <n v="296"/>
    <n v="423.28"/>
  </r>
  <r>
    <x v="0"/>
    <x v="2"/>
    <s v="Sep"/>
    <x v="1"/>
    <x v="1"/>
    <x v="1"/>
    <x v="1"/>
    <x v="1"/>
    <x v="2"/>
    <n v="328"/>
    <n v="469.03999999999996"/>
  </r>
  <r>
    <x v="2"/>
    <x v="2"/>
    <s v="Sep"/>
    <x v="1"/>
    <x v="1"/>
    <x v="1"/>
    <x v="1"/>
    <x v="1"/>
    <x v="2"/>
    <n v="250"/>
    <n v="357.5"/>
  </r>
  <r>
    <x v="1"/>
    <x v="2"/>
    <s v="Sep"/>
    <x v="1"/>
    <x v="1"/>
    <x v="1"/>
    <x v="1"/>
    <x v="1"/>
    <x v="2"/>
    <n v="298"/>
    <n v="426.14"/>
  </r>
  <r>
    <x v="0"/>
    <x v="2"/>
    <s v="Sep"/>
    <x v="1"/>
    <x v="1"/>
    <x v="1"/>
    <x v="1"/>
    <x v="1"/>
    <x v="2"/>
    <n v="785"/>
    <n v="1122.55"/>
  </r>
  <r>
    <x v="4"/>
    <x v="2"/>
    <s v="Sep"/>
    <x v="1"/>
    <x v="1"/>
    <x v="1"/>
    <x v="1"/>
    <x v="1"/>
    <x v="2"/>
    <n v="838"/>
    <n v="1198.3399999999999"/>
  </r>
  <r>
    <x v="4"/>
    <x v="2"/>
    <s v="Sep"/>
    <x v="1"/>
    <x v="1"/>
    <x v="1"/>
    <x v="1"/>
    <x v="1"/>
    <x v="2"/>
    <n v="871"/>
    <n v="1245.53"/>
  </r>
  <r>
    <x v="2"/>
    <x v="2"/>
    <s v="Sep"/>
    <x v="1"/>
    <x v="1"/>
    <x v="1"/>
    <x v="1"/>
    <x v="1"/>
    <x v="2"/>
    <n v="945"/>
    <n v="1351.35"/>
  </r>
  <r>
    <x v="1"/>
    <x v="2"/>
    <s v="Sep"/>
    <x v="1"/>
    <x v="1"/>
    <x v="1"/>
    <x v="1"/>
    <x v="1"/>
    <x v="2"/>
    <n v="946"/>
    <n v="1352.78"/>
  </r>
  <r>
    <x v="4"/>
    <x v="2"/>
    <s v="Sep"/>
    <x v="1"/>
    <x v="1"/>
    <x v="1"/>
    <x v="1"/>
    <x v="1"/>
    <x v="2"/>
    <n v="824"/>
    <n v="526.24"/>
  </r>
  <r>
    <x v="0"/>
    <x v="2"/>
    <s v="Sep"/>
    <x v="1"/>
    <x v="1"/>
    <x v="1"/>
    <x v="1"/>
    <x v="1"/>
    <x v="2"/>
    <n v="297"/>
    <n v="424.71"/>
  </r>
  <r>
    <x v="0"/>
    <x v="2"/>
    <s v="Sep"/>
    <x v="1"/>
    <x v="1"/>
    <x v="1"/>
    <x v="1"/>
    <x v="1"/>
    <x v="2"/>
    <n v="351"/>
    <n v="501.93"/>
  </r>
  <r>
    <x v="4"/>
    <x v="2"/>
    <s v="Sep"/>
    <x v="1"/>
    <x v="1"/>
    <x v="1"/>
    <x v="1"/>
    <x v="1"/>
    <x v="2"/>
    <n v="345"/>
    <n v="493.35"/>
  </r>
  <r>
    <x v="2"/>
    <x v="2"/>
    <s v="Sep"/>
    <x v="1"/>
    <x v="1"/>
    <x v="1"/>
    <x v="1"/>
    <x v="1"/>
    <x v="2"/>
    <n v="339"/>
    <n v="484.77"/>
  </r>
  <r>
    <x v="1"/>
    <x v="2"/>
    <s v="Sep"/>
    <x v="1"/>
    <x v="1"/>
    <x v="1"/>
    <x v="1"/>
    <x v="1"/>
    <x v="2"/>
    <n v="325"/>
    <n v="464.75"/>
  </r>
  <r>
    <x v="2"/>
    <x v="2"/>
    <s v="Sep"/>
    <x v="1"/>
    <x v="1"/>
    <x v="1"/>
    <x v="1"/>
    <x v="1"/>
    <x v="2"/>
    <n v="253"/>
    <n v="361.78999999999996"/>
  </r>
  <r>
    <x v="0"/>
    <x v="2"/>
    <s v="Sep"/>
    <x v="1"/>
    <x v="1"/>
    <x v="1"/>
    <x v="1"/>
    <x v="1"/>
    <x v="2"/>
    <n v="301"/>
    <n v="430.43"/>
  </r>
  <r>
    <x v="1"/>
    <x v="2"/>
    <s v="Sep"/>
    <x v="1"/>
    <x v="1"/>
    <x v="1"/>
    <x v="1"/>
    <x v="1"/>
    <x v="2"/>
    <n v="794"/>
    <n v="1135.42"/>
  </r>
  <r>
    <x v="1"/>
    <x v="2"/>
    <s v="Sep"/>
    <x v="1"/>
    <x v="1"/>
    <x v="1"/>
    <x v="1"/>
    <x v="1"/>
    <x v="2"/>
    <n v="847"/>
    <n v="1211.21"/>
  </r>
  <r>
    <x v="0"/>
    <x v="2"/>
    <s v="Sep"/>
    <x v="1"/>
    <x v="1"/>
    <x v="1"/>
    <x v="1"/>
    <x v="1"/>
    <x v="2"/>
    <n v="880"/>
    <n v="1258.4000000000001"/>
  </r>
  <r>
    <x v="0"/>
    <x v="3"/>
    <s v="Apr"/>
    <x v="0"/>
    <x v="1"/>
    <x v="0"/>
    <x v="0"/>
    <x v="0"/>
    <x v="1"/>
    <n v="362"/>
    <n v="553.86"/>
  </r>
  <r>
    <x v="1"/>
    <x v="3"/>
    <s v="Apr"/>
    <x v="0"/>
    <x v="1"/>
    <x v="0"/>
    <x v="0"/>
    <x v="0"/>
    <x v="1"/>
    <n v="338"/>
    <n v="483.34000000000003"/>
  </r>
  <r>
    <x v="3"/>
    <x v="3"/>
    <s v="Apr"/>
    <x v="0"/>
    <x v="1"/>
    <x v="0"/>
    <x v="0"/>
    <x v="0"/>
    <x v="1"/>
    <n v="364"/>
    <n v="520.52"/>
  </r>
  <r>
    <x v="1"/>
    <x v="3"/>
    <s v="Apr"/>
    <x v="0"/>
    <x v="1"/>
    <x v="0"/>
    <x v="0"/>
    <x v="0"/>
    <x v="1"/>
    <n v="334"/>
    <n v="477.62"/>
  </r>
  <r>
    <x v="1"/>
    <x v="3"/>
    <s v="Apr"/>
    <x v="0"/>
    <x v="1"/>
    <x v="0"/>
    <x v="0"/>
    <x v="0"/>
    <x v="1"/>
    <n v="655"/>
    <n v="936.65"/>
  </r>
  <r>
    <x v="0"/>
    <x v="3"/>
    <s v="Apr"/>
    <x v="0"/>
    <x v="1"/>
    <x v="0"/>
    <x v="0"/>
    <x v="0"/>
    <x v="1"/>
    <n v="742"/>
    <n v="1061.06"/>
  </r>
  <r>
    <x v="0"/>
    <x v="3"/>
    <s v="Apr"/>
    <x v="0"/>
    <x v="1"/>
    <x v="0"/>
    <x v="0"/>
    <x v="0"/>
    <x v="1"/>
    <n v="363"/>
    <n v="519.09"/>
  </r>
  <r>
    <x v="1"/>
    <x v="3"/>
    <s v="Apr"/>
    <x v="0"/>
    <x v="1"/>
    <x v="0"/>
    <x v="0"/>
    <x v="0"/>
    <x v="1"/>
    <n v="781"/>
    <n v="526.24"/>
  </r>
  <r>
    <x v="1"/>
    <x v="3"/>
    <s v="Apr"/>
    <x v="0"/>
    <x v="1"/>
    <x v="0"/>
    <x v="0"/>
    <x v="0"/>
    <x v="1"/>
    <n v="361"/>
    <n v="516.23"/>
  </r>
  <r>
    <x v="3"/>
    <x v="3"/>
    <s v="Apr"/>
    <x v="0"/>
    <x v="1"/>
    <x v="0"/>
    <x v="0"/>
    <x v="0"/>
    <x v="1"/>
    <n v="337"/>
    <n v="481.90999999999997"/>
  </r>
  <r>
    <x v="1"/>
    <x v="3"/>
    <s v="Apr"/>
    <x v="0"/>
    <x v="1"/>
    <x v="0"/>
    <x v="0"/>
    <x v="0"/>
    <x v="1"/>
    <n v="365"/>
    <n v="521.95000000000005"/>
  </r>
  <r>
    <x v="0"/>
    <x v="3"/>
    <s v="Apr"/>
    <x v="0"/>
    <x v="1"/>
    <x v="0"/>
    <x v="0"/>
    <x v="0"/>
    <x v="1"/>
    <n v="751"/>
    <n v="1073.93"/>
  </r>
  <r>
    <x v="3"/>
    <x v="3"/>
    <s v="Aug"/>
    <x v="0"/>
    <x v="1"/>
    <x v="0"/>
    <x v="0"/>
    <x v="0"/>
    <x v="1"/>
    <n v="344"/>
    <n v="526.32000000000005"/>
  </r>
  <r>
    <x v="0"/>
    <x v="3"/>
    <s v="Aug"/>
    <x v="0"/>
    <x v="1"/>
    <x v="0"/>
    <x v="0"/>
    <x v="0"/>
    <x v="1"/>
    <n v="314"/>
    <n v="449.02"/>
  </r>
  <r>
    <x v="1"/>
    <x v="3"/>
    <s v="Aug"/>
    <x v="0"/>
    <x v="0"/>
    <x v="0"/>
    <x v="0"/>
    <x v="0"/>
    <x v="1"/>
    <n v="340"/>
    <n v="486.2"/>
  </r>
  <r>
    <x v="0"/>
    <x v="3"/>
    <s v="Aug"/>
    <x v="0"/>
    <x v="0"/>
    <x v="0"/>
    <x v="0"/>
    <x v="0"/>
    <x v="1"/>
    <n v="316"/>
    <n v="451.88"/>
  </r>
  <r>
    <x v="1"/>
    <x v="3"/>
    <s v="Aug"/>
    <x v="0"/>
    <x v="0"/>
    <x v="0"/>
    <x v="0"/>
    <x v="0"/>
    <x v="1"/>
    <n v="659"/>
    <n v="942.37"/>
  </r>
  <r>
    <x v="1"/>
    <x v="3"/>
    <s v="Aug"/>
    <x v="0"/>
    <x v="0"/>
    <x v="0"/>
    <x v="0"/>
    <x v="0"/>
    <x v="1"/>
    <n v="785"/>
    <n v="526.24"/>
  </r>
  <r>
    <x v="0"/>
    <x v="3"/>
    <s v="Aug"/>
    <x v="0"/>
    <x v="0"/>
    <x v="0"/>
    <x v="0"/>
    <x v="0"/>
    <x v="1"/>
    <n v="343"/>
    <n v="490.49"/>
  </r>
  <r>
    <x v="1"/>
    <x v="3"/>
    <s v="Aug"/>
    <x v="0"/>
    <x v="0"/>
    <x v="0"/>
    <x v="0"/>
    <x v="0"/>
    <x v="1"/>
    <n v="313"/>
    <n v="447.59000000000003"/>
  </r>
  <r>
    <x v="0"/>
    <x v="3"/>
    <s v="Aug"/>
    <x v="0"/>
    <x v="0"/>
    <x v="0"/>
    <x v="0"/>
    <x v="0"/>
    <x v="1"/>
    <n v="341"/>
    <n v="487.63"/>
  </r>
  <r>
    <x v="3"/>
    <x v="3"/>
    <s v="Aug"/>
    <x v="0"/>
    <x v="0"/>
    <x v="0"/>
    <x v="0"/>
    <x v="0"/>
    <x v="1"/>
    <n v="754"/>
    <n v="1078.22"/>
  </r>
  <r>
    <x v="3"/>
    <x v="3"/>
    <s v="Dec"/>
    <x v="0"/>
    <x v="0"/>
    <x v="0"/>
    <x v="0"/>
    <x v="0"/>
    <x v="1"/>
    <n v="320"/>
    <n v="489.6"/>
  </r>
  <r>
    <x v="0"/>
    <x v="3"/>
    <s v="Dec"/>
    <x v="0"/>
    <x v="0"/>
    <x v="0"/>
    <x v="0"/>
    <x v="0"/>
    <x v="1"/>
    <n v="296"/>
    <n v="423.28"/>
  </r>
  <r>
    <x v="1"/>
    <x v="3"/>
    <s v="Dec"/>
    <x v="0"/>
    <x v="0"/>
    <x v="0"/>
    <x v="0"/>
    <x v="0"/>
    <x v="1"/>
    <n v="322"/>
    <n v="460.46000000000004"/>
  </r>
  <r>
    <x v="1"/>
    <x v="3"/>
    <s v="Dec"/>
    <x v="0"/>
    <x v="0"/>
    <x v="0"/>
    <x v="0"/>
    <x v="0"/>
    <x v="1"/>
    <n v="292"/>
    <n v="417.56"/>
  </r>
  <r>
    <x v="1"/>
    <x v="3"/>
    <s v="Dec"/>
    <x v="0"/>
    <x v="0"/>
    <x v="0"/>
    <x v="0"/>
    <x v="0"/>
    <x v="1"/>
    <n v="749"/>
    <n v="1071.07"/>
  </r>
  <r>
    <x v="1"/>
    <x v="3"/>
    <s v="Dec"/>
    <x v="0"/>
    <x v="0"/>
    <x v="0"/>
    <x v="0"/>
    <x v="0"/>
    <x v="1"/>
    <n v="321"/>
    <n v="459.03"/>
  </r>
  <r>
    <x v="1"/>
    <x v="3"/>
    <s v="Dec"/>
    <x v="0"/>
    <x v="0"/>
    <x v="0"/>
    <x v="0"/>
    <x v="0"/>
    <x v="1"/>
    <n v="319"/>
    <n v="456.16999999999996"/>
  </r>
  <r>
    <x v="1"/>
    <x v="3"/>
    <s v="Dec"/>
    <x v="0"/>
    <x v="0"/>
    <x v="0"/>
    <x v="0"/>
    <x v="0"/>
    <x v="1"/>
    <n v="295"/>
    <n v="421.85"/>
  </r>
  <r>
    <x v="0"/>
    <x v="3"/>
    <s v="Dec"/>
    <x v="0"/>
    <x v="0"/>
    <x v="0"/>
    <x v="0"/>
    <x v="0"/>
    <x v="1"/>
    <n v="323"/>
    <n v="461.89"/>
  </r>
  <r>
    <x v="3"/>
    <x v="3"/>
    <s v="Dec"/>
    <x v="0"/>
    <x v="0"/>
    <x v="0"/>
    <x v="0"/>
    <x v="0"/>
    <x v="1"/>
    <n v="758"/>
    <n v="1083.94"/>
  </r>
  <r>
    <x v="4"/>
    <x v="3"/>
    <s v="Feb"/>
    <x v="0"/>
    <x v="0"/>
    <x v="0"/>
    <x v="0"/>
    <x v="0"/>
    <x v="1"/>
    <n v="128"/>
    <n v="195.84"/>
  </r>
  <r>
    <x v="0"/>
    <x v="3"/>
    <s v="Feb"/>
    <x v="0"/>
    <x v="0"/>
    <x v="0"/>
    <x v="0"/>
    <x v="0"/>
    <x v="1"/>
    <n v="302"/>
    <n v="431.86"/>
  </r>
  <r>
    <x v="0"/>
    <x v="3"/>
    <s v="Feb"/>
    <x v="0"/>
    <x v="0"/>
    <x v="0"/>
    <x v="0"/>
    <x v="0"/>
    <x v="1"/>
    <n v="130"/>
    <n v="185.9"/>
  </r>
  <r>
    <x v="0"/>
    <x v="3"/>
    <s v="Feb"/>
    <x v="0"/>
    <x v="0"/>
    <x v="0"/>
    <x v="0"/>
    <x v="0"/>
    <x v="1"/>
    <n v="346"/>
    <n v="494.78"/>
  </r>
  <r>
    <x v="1"/>
    <x v="3"/>
    <s v="Feb"/>
    <x v="0"/>
    <x v="0"/>
    <x v="0"/>
    <x v="0"/>
    <x v="0"/>
    <x v="1"/>
    <n v="372"/>
    <n v="531.96"/>
  </r>
  <r>
    <x v="2"/>
    <x v="3"/>
    <s v="Feb"/>
    <x v="0"/>
    <x v="0"/>
    <x v="0"/>
    <x v="0"/>
    <x v="0"/>
    <x v="1"/>
    <n v="740"/>
    <n v="1058.2"/>
  </r>
  <r>
    <x v="2"/>
    <x v="3"/>
    <s v="Feb"/>
    <x v="0"/>
    <x v="0"/>
    <x v="0"/>
    <x v="0"/>
    <x v="0"/>
    <x v="1"/>
    <n v="129"/>
    <n v="184.47"/>
  </r>
  <r>
    <x v="1"/>
    <x v="3"/>
    <s v="Feb"/>
    <x v="0"/>
    <x v="0"/>
    <x v="0"/>
    <x v="0"/>
    <x v="0"/>
    <x v="1"/>
    <n v="746"/>
    <n v="526.24"/>
  </r>
  <r>
    <x v="1"/>
    <x v="3"/>
    <s v="Feb"/>
    <x v="0"/>
    <x v="0"/>
    <x v="0"/>
    <x v="0"/>
    <x v="0"/>
    <x v="1"/>
    <n v="780"/>
    <n v="526.24"/>
  </r>
  <r>
    <x v="0"/>
    <x v="3"/>
    <s v="Feb"/>
    <x v="0"/>
    <x v="0"/>
    <x v="0"/>
    <x v="0"/>
    <x v="0"/>
    <x v="1"/>
    <n v="127"/>
    <n v="181.61"/>
  </r>
  <r>
    <x v="1"/>
    <x v="3"/>
    <s v="Feb"/>
    <x v="0"/>
    <x v="0"/>
    <x v="0"/>
    <x v="0"/>
    <x v="0"/>
    <x v="1"/>
    <n v="301"/>
    <n v="430.43"/>
  </r>
  <r>
    <x v="0"/>
    <x v="3"/>
    <s v="Feb"/>
    <x v="0"/>
    <x v="0"/>
    <x v="0"/>
    <x v="0"/>
    <x v="0"/>
    <x v="1"/>
    <n v="349"/>
    <n v="499.07"/>
  </r>
  <r>
    <x v="4"/>
    <x v="3"/>
    <s v="Feb"/>
    <x v="0"/>
    <x v="0"/>
    <x v="0"/>
    <x v="0"/>
    <x v="0"/>
    <x v="1"/>
    <n v="749"/>
    <n v="1071.07"/>
  </r>
  <r>
    <x v="2"/>
    <x v="3"/>
    <s v="Jan"/>
    <x v="0"/>
    <x v="0"/>
    <x v="0"/>
    <x v="0"/>
    <x v="0"/>
    <x v="1"/>
    <n v="134"/>
    <n v="191.62"/>
  </r>
  <r>
    <x v="1"/>
    <x v="3"/>
    <s v="Jan"/>
    <x v="0"/>
    <x v="0"/>
    <x v="0"/>
    <x v="0"/>
    <x v="0"/>
    <x v="1"/>
    <n v="308"/>
    <n v="440.44"/>
  </r>
  <r>
    <x v="0"/>
    <x v="3"/>
    <s v="Jan"/>
    <x v="0"/>
    <x v="0"/>
    <x v="0"/>
    <x v="0"/>
    <x v="0"/>
    <x v="1"/>
    <n v="350"/>
    <n v="500.5"/>
  </r>
  <r>
    <x v="0"/>
    <x v="3"/>
    <s v="Jan"/>
    <x v="0"/>
    <x v="0"/>
    <x v="0"/>
    <x v="0"/>
    <x v="0"/>
    <x v="1"/>
    <n v="136"/>
    <n v="194.48"/>
  </r>
  <r>
    <x v="4"/>
    <x v="3"/>
    <s v="Jan"/>
    <x v="0"/>
    <x v="0"/>
    <x v="0"/>
    <x v="0"/>
    <x v="0"/>
    <x v="1"/>
    <n v="304"/>
    <n v="434.72"/>
  </r>
  <r>
    <x v="0"/>
    <x v="3"/>
    <s v="Jan"/>
    <x v="0"/>
    <x v="0"/>
    <x v="0"/>
    <x v="0"/>
    <x v="0"/>
    <x v="1"/>
    <n v="352"/>
    <n v="503.36"/>
  </r>
  <r>
    <x v="0"/>
    <x v="3"/>
    <s v="Jan"/>
    <x v="0"/>
    <x v="0"/>
    <x v="0"/>
    <x v="0"/>
    <x v="0"/>
    <x v="1"/>
    <n v="132"/>
    <n v="188.76"/>
  </r>
  <r>
    <x v="1"/>
    <x v="3"/>
    <s v="Jan"/>
    <x v="0"/>
    <x v="0"/>
    <x v="0"/>
    <x v="0"/>
    <x v="0"/>
    <x v="1"/>
    <n v="706"/>
    <n v="1009.5799999999999"/>
  </r>
  <r>
    <x v="0"/>
    <x v="3"/>
    <s v="Jan"/>
    <x v="0"/>
    <x v="0"/>
    <x v="0"/>
    <x v="0"/>
    <x v="0"/>
    <x v="1"/>
    <n v="739"/>
    <n v="1056.77"/>
  </r>
  <r>
    <x v="0"/>
    <x v="3"/>
    <s v="Jan"/>
    <x v="0"/>
    <x v="0"/>
    <x v="0"/>
    <x v="0"/>
    <x v="0"/>
    <x v="1"/>
    <n v="135"/>
    <n v="193.05"/>
  </r>
  <r>
    <x v="0"/>
    <x v="3"/>
    <s v="Jan"/>
    <x v="0"/>
    <x v="0"/>
    <x v="0"/>
    <x v="0"/>
    <x v="0"/>
    <x v="1"/>
    <n v="779"/>
    <n v="526.24"/>
  </r>
  <r>
    <x v="0"/>
    <x v="3"/>
    <s v="Jan"/>
    <x v="0"/>
    <x v="0"/>
    <x v="0"/>
    <x v="0"/>
    <x v="0"/>
    <x v="1"/>
    <n v="133"/>
    <n v="190.19"/>
  </r>
  <r>
    <x v="2"/>
    <x v="3"/>
    <s v="Jan"/>
    <x v="0"/>
    <x v="0"/>
    <x v="0"/>
    <x v="0"/>
    <x v="0"/>
    <x v="1"/>
    <n v="307"/>
    <n v="439.01"/>
  </r>
  <r>
    <x v="0"/>
    <x v="3"/>
    <s v="Jan"/>
    <x v="0"/>
    <x v="0"/>
    <x v="0"/>
    <x v="0"/>
    <x v="0"/>
    <x v="1"/>
    <n v="355"/>
    <n v="507.65"/>
  </r>
  <r>
    <x v="0"/>
    <x v="3"/>
    <s v="Jan"/>
    <x v="0"/>
    <x v="0"/>
    <x v="0"/>
    <x v="0"/>
    <x v="0"/>
    <x v="1"/>
    <n v="131"/>
    <n v="187.32999999999998"/>
  </r>
  <r>
    <x v="1"/>
    <x v="3"/>
    <s v="Jan"/>
    <x v="0"/>
    <x v="0"/>
    <x v="0"/>
    <x v="0"/>
    <x v="0"/>
    <x v="1"/>
    <n v="305"/>
    <n v="436.15"/>
  </r>
  <r>
    <x v="2"/>
    <x v="3"/>
    <s v="Jan"/>
    <x v="0"/>
    <x v="0"/>
    <x v="0"/>
    <x v="0"/>
    <x v="0"/>
    <x v="1"/>
    <n v="748"/>
    <n v="1069.6399999999999"/>
  </r>
  <r>
    <x v="0"/>
    <x v="3"/>
    <s v="Jul"/>
    <x v="0"/>
    <x v="0"/>
    <x v="0"/>
    <x v="0"/>
    <x v="0"/>
    <x v="1"/>
    <n v="350"/>
    <n v="535.5"/>
  </r>
  <r>
    <x v="0"/>
    <x v="3"/>
    <s v="Jul"/>
    <x v="0"/>
    <x v="0"/>
    <x v="0"/>
    <x v="0"/>
    <x v="0"/>
    <x v="1"/>
    <n v="320"/>
    <n v="457.6"/>
  </r>
  <r>
    <x v="2"/>
    <x v="3"/>
    <s v="Jul"/>
    <x v="0"/>
    <x v="0"/>
    <x v="0"/>
    <x v="0"/>
    <x v="0"/>
    <x v="1"/>
    <n v="346"/>
    <n v="494.78"/>
  </r>
  <r>
    <x v="3"/>
    <x v="3"/>
    <s v="Jul"/>
    <x v="0"/>
    <x v="0"/>
    <x v="0"/>
    <x v="0"/>
    <x v="0"/>
    <x v="1"/>
    <n v="322"/>
    <n v="460.46000000000004"/>
  </r>
  <r>
    <x v="0"/>
    <x v="3"/>
    <s v="Jul"/>
    <x v="0"/>
    <x v="0"/>
    <x v="0"/>
    <x v="0"/>
    <x v="0"/>
    <x v="1"/>
    <n v="658"/>
    <n v="940.94"/>
  </r>
  <r>
    <x v="2"/>
    <x v="3"/>
    <s v="Jul"/>
    <x v="0"/>
    <x v="0"/>
    <x v="0"/>
    <x v="0"/>
    <x v="0"/>
    <x v="1"/>
    <n v="745"/>
    <n v="1065.3499999999999"/>
  </r>
  <r>
    <x v="2"/>
    <x v="3"/>
    <s v="Jul"/>
    <x v="0"/>
    <x v="0"/>
    <x v="0"/>
    <x v="0"/>
    <x v="0"/>
    <x v="1"/>
    <n v="345"/>
    <n v="493.35"/>
  </r>
  <r>
    <x v="0"/>
    <x v="3"/>
    <s v="Jul"/>
    <x v="0"/>
    <x v="0"/>
    <x v="0"/>
    <x v="0"/>
    <x v="0"/>
    <x v="1"/>
    <n v="784"/>
    <n v="526.24"/>
  </r>
  <r>
    <x v="3"/>
    <x v="3"/>
    <s v="Jul"/>
    <x v="0"/>
    <x v="0"/>
    <x v="0"/>
    <x v="0"/>
    <x v="0"/>
    <x v="1"/>
    <n v="349"/>
    <n v="499.07"/>
  </r>
  <r>
    <x v="2"/>
    <x v="3"/>
    <s v="Jul"/>
    <x v="0"/>
    <x v="0"/>
    <x v="0"/>
    <x v="0"/>
    <x v="0"/>
    <x v="1"/>
    <n v="319"/>
    <n v="456.16999999999996"/>
  </r>
  <r>
    <x v="0"/>
    <x v="3"/>
    <s v="Jul"/>
    <x v="0"/>
    <x v="0"/>
    <x v="0"/>
    <x v="0"/>
    <x v="0"/>
    <x v="1"/>
    <n v="347"/>
    <n v="496.21000000000004"/>
  </r>
  <r>
    <x v="0"/>
    <x v="3"/>
    <s v="Jul"/>
    <x v="0"/>
    <x v="0"/>
    <x v="0"/>
    <x v="0"/>
    <x v="0"/>
    <x v="1"/>
    <n v="753"/>
    <n v="1076.79"/>
  </r>
  <r>
    <x v="0"/>
    <x v="3"/>
    <s v="Jun"/>
    <x v="0"/>
    <x v="0"/>
    <x v="0"/>
    <x v="0"/>
    <x v="0"/>
    <x v="1"/>
    <n v="326"/>
    <n v="466.18"/>
  </r>
  <r>
    <x v="1"/>
    <x v="3"/>
    <s v="Jun"/>
    <x v="0"/>
    <x v="0"/>
    <x v="0"/>
    <x v="0"/>
    <x v="0"/>
    <x v="1"/>
    <n v="352"/>
    <n v="503.36"/>
  </r>
  <r>
    <x v="0"/>
    <x v="3"/>
    <s v="Jun"/>
    <x v="0"/>
    <x v="0"/>
    <x v="0"/>
    <x v="0"/>
    <x v="0"/>
    <x v="1"/>
    <n v="328"/>
    <n v="469.03999999999996"/>
  </r>
  <r>
    <x v="1"/>
    <x v="3"/>
    <s v="Jun"/>
    <x v="0"/>
    <x v="0"/>
    <x v="0"/>
    <x v="0"/>
    <x v="0"/>
    <x v="1"/>
    <n v="657"/>
    <n v="939.51"/>
  </r>
  <r>
    <x v="0"/>
    <x v="3"/>
    <s v="Jun"/>
    <x v="0"/>
    <x v="0"/>
    <x v="0"/>
    <x v="0"/>
    <x v="0"/>
    <x v="1"/>
    <n v="744"/>
    <n v="1063.92"/>
  </r>
  <r>
    <x v="0"/>
    <x v="3"/>
    <s v="Jun"/>
    <x v="0"/>
    <x v="0"/>
    <x v="0"/>
    <x v="0"/>
    <x v="0"/>
    <x v="1"/>
    <n v="351"/>
    <n v="501.93"/>
  </r>
  <r>
    <x v="1"/>
    <x v="3"/>
    <s v="Jun"/>
    <x v="0"/>
    <x v="0"/>
    <x v="0"/>
    <x v="0"/>
    <x v="0"/>
    <x v="1"/>
    <n v="783"/>
    <n v="526.24"/>
  </r>
  <r>
    <x v="0"/>
    <x v="3"/>
    <s v="Jun"/>
    <x v="0"/>
    <x v="0"/>
    <x v="0"/>
    <x v="0"/>
    <x v="0"/>
    <x v="1"/>
    <n v="355"/>
    <n v="507.65"/>
  </r>
  <r>
    <x v="1"/>
    <x v="3"/>
    <s v="Jun"/>
    <x v="0"/>
    <x v="0"/>
    <x v="0"/>
    <x v="0"/>
    <x v="0"/>
    <x v="1"/>
    <n v="325"/>
    <n v="464.75"/>
  </r>
  <r>
    <x v="0"/>
    <x v="3"/>
    <s v="Jun"/>
    <x v="0"/>
    <x v="0"/>
    <x v="0"/>
    <x v="0"/>
    <x v="0"/>
    <x v="1"/>
    <n v="353"/>
    <n v="504.78999999999996"/>
  </r>
  <r>
    <x v="1"/>
    <x v="3"/>
    <s v="Mar"/>
    <x v="0"/>
    <x v="0"/>
    <x v="0"/>
    <x v="0"/>
    <x v="0"/>
    <x v="1"/>
    <n v="368"/>
    <n v="563.04"/>
  </r>
  <r>
    <x v="1"/>
    <x v="3"/>
    <s v="Mar"/>
    <x v="0"/>
    <x v="0"/>
    <x v="0"/>
    <x v="0"/>
    <x v="0"/>
    <x v="1"/>
    <n v="344"/>
    <n v="491.91999999999996"/>
  </r>
  <r>
    <x v="1"/>
    <x v="3"/>
    <s v="Mar"/>
    <x v="0"/>
    <x v="0"/>
    <x v="0"/>
    <x v="0"/>
    <x v="0"/>
    <x v="1"/>
    <n v="370"/>
    <n v="529.1"/>
  </r>
  <r>
    <x v="1"/>
    <x v="3"/>
    <s v="Mar"/>
    <x v="0"/>
    <x v="0"/>
    <x v="0"/>
    <x v="0"/>
    <x v="0"/>
    <x v="1"/>
    <n v="340"/>
    <n v="486.2"/>
  </r>
  <r>
    <x v="0"/>
    <x v="3"/>
    <s v="Mar"/>
    <x v="0"/>
    <x v="0"/>
    <x v="0"/>
    <x v="0"/>
    <x v="0"/>
    <x v="1"/>
    <n v="741"/>
    <n v="1059.6300000000001"/>
  </r>
  <r>
    <x v="0"/>
    <x v="3"/>
    <s v="Mar"/>
    <x v="0"/>
    <x v="0"/>
    <x v="0"/>
    <x v="0"/>
    <x v="0"/>
    <x v="1"/>
    <n v="369"/>
    <n v="527.66999999999996"/>
  </r>
  <r>
    <x v="1"/>
    <x v="3"/>
    <s v="Mar"/>
    <x v="0"/>
    <x v="0"/>
    <x v="0"/>
    <x v="0"/>
    <x v="0"/>
    <x v="1"/>
    <n v="367"/>
    <n v="524.80999999999995"/>
  </r>
  <r>
    <x v="1"/>
    <x v="3"/>
    <s v="Mar"/>
    <x v="0"/>
    <x v="0"/>
    <x v="0"/>
    <x v="0"/>
    <x v="0"/>
    <x v="1"/>
    <n v="343"/>
    <n v="490.49"/>
  </r>
  <r>
    <x v="1"/>
    <x v="3"/>
    <s v="Mar"/>
    <x v="0"/>
    <x v="0"/>
    <x v="0"/>
    <x v="0"/>
    <x v="0"/>
    <x v="1"/>
    <n v="371"/>
    <n v="530.53"/>
  </r>
  <r>
    <x v="1"/>
    <x v="3"/>
    <s v="Mar"/>
    <x v="0"/>
    <x v="0"/>
    <x v="0"/>
    <x v="0"/>
    <x v="0"/>
    <x v="1"/>
    <n v="750"/>
    <n v="1072.5"/>
  </r>
  <r>
    <x v="1"/>
    <x v="3"/>
    <s v="May"/>
    <x v="0"/>
    <x v="0"/>
    <x v="0"/>
    <x v="0"/>
    <x v="0"/>
    <x v="1"/>
    <n v="356"/>
    <n v="544.68000000000006"/>
  </r>
  <r>
    <x v="0"/>
    <x v="3"/>
    <s v="May"/>
    <x v="0"/>
    <x v="0"/>
    <x v="0"/>
    <x v="0"/>
    <x v="0"/>
    <x v="1"/>
    <n v="332"/>
    <n v="474.76"/>
  </r>
  <r>
    <x v="1"/>
    <x v="3"/>
    <s v="May"/>
    <x v="0"/>
    <x v="0"/>
    <x v="0"/>
    <x v="0"/>
    <x v="0"/>
    <x v="1"/>
    <n v="358"/>
    <n v="511.94"/>
  </r>
  <r>
    <x v="0"/>
    <x v="3"/>
    <s v="May"/>
    <x v="0"/>
    <x v="0"/>
    <x v="0"/>
    <x v="0"/>
    <x v="0"/>
    <x v="1"/>
    <n v="656"/>
    <n v="938.07999999999993"/>
  </r>
  <r>
    <x v="2"/>
    <x v="3"/>
    <s v="May"/>
    <x v="0"/>
    <x v="0"/>
    <x v="0"/>
    <x v="0"/>
    <x v="0"/>
    <x v="1"/>
    <n v="743"/>
    <n v="1062.49"/>
  </r>
  <r>
    <x v="2"/>
    <x v="3"/>
    <s v="May"/>
    <x v="0"/>
    <x v="0"/>
    <x v="0"/>
    <x v="0"/>
    <x v="0"/>
    <x v="1"/>
    <n v="357"/>
    <n v="510.51"/>
  </r>
  <r>
    <x v="0"/>
    <x v="3"/>
    <s v="May"/>
    <x v="0"/>
    <x v="0"/>
    <x v="0"/>
    <x v="0"/>
    <x v="0"/>
    <x v="1"/>
    <n v="782"/>
    <n v="526.24"/>
  </r>
  <r>
    <x v="1"/>
    <x v="3"/>
    <s v="May"/>
    <x v="0"/>
    <x v="0"/>
    <x v="0"/>
    <x v="0"/>
    <x v="0"/>
    <x v="1"/>
    <n v="331"/>
    <n v="473.33"/>
  </r>
  <r>
    <x v="0"/>
    <x v="3"/>
    <s v="May"/>
    <x v="0"/>
    <x v="0"/>
    <x v="0"/>
    <x v="0"/>
    <x v="0"/>
    <x v="1"/>
    <n v="359"/>
    <n v="513.37"/>
  </r>
  <r>
    <x v="1"/>
    <x v="3"/>
    <s v="May"/>
    <x v="0"/>
    <x v="0"/>
    <x v="0"/>
    <x v="0"/>
    <x v="0"/>
    <x v="1"/>
    <n v="752"/>
    <n v="1075.3600000000001"/>
  </r>
  <r>
    <x v="0"/>
    <x v="3"/>
    <s v="Nov"/>
    <x v="0"/>
    <x v="0"/>
    <x v="0"/>
    <x v="0"/>
    <x v="0"/>
    <x v="1"/>
    <n v="326"/>
    <n v="498.78"/>
  </r>
  <r>
    <x v="2"/>
    <x v="3"/>
    <s v="Nov"/>
    <x v="0"/>
    <x v="0"/>
    <x v="0"/>
    <x v="0"/>
    <x v="0"/>
    <x v="1"/>
    <n v="328"/>
    <n v="469.03999999999996"/>
  </r>
  <r>
    <x v="1"/>
    <x v="3"/>
    <s v="Nov"/>
    <x v="0"/>
    <x v="0"/>
    <x v="0"/>
    <x v="0"/>
    <x v="0"/>
    <x v="1"/>
    <n v="298"/>
    <n v="426.14"/>
  </r>
  <r>
    <x v="2"/>
    <x v="3"/>
    <s v="Nov"/>
    <x v="0"/>
    <x v="0"/>
    <x v="0"/>
    <x v="0"/>
    <x v="0"/>
    <x v="1"/>
    <n v="662"/>
    <n v="946.66"/>
  </r>
  <r>
    <x v="2"/>
    <x v="3"/>
    <s v="Nov"/>
    <x v="0"/>
    <x v="0"/>
    <x v="0"/>
    <x v="0"/>
    <x v="0"/>
    <x v="1"/>
    <n v="748"/>
    <n v="1069.6399999999999"/>
  </r>
  <r>
    <x v="2"/>
    <x v="3"/>
    <s v="Nov"/>
    <x v="0"/>
    <x v="0"/>
    <x v="0"/>
    <x v="0"/>
    <x v="0"/>
    <x v="1"/>
    <n v="327"/>
    <n v="467.61"/>
  </r>
  <r>
    <x v="2"/>
    <x v="3"/>
    <s v="Nov"/>
    <x v="0"/>
    <x v="0"/>
    <x v="0"/>
    <x v="0"/>
    <x v="0"/>
    <x v="1"/>
    <n v="788"/>
    <n v="526.24"/>
  </r>
  <r>
    <x v="1"/>
    <x v="3"/>
    <s v="Nov"/>
    <x v="0"/>
    <x v="0"/>
    <x v="0"/>
    <x v="0"/>
    <x v="0"/>
    <x v="1"/>
    <n v="325"/>
    <n v="464.75"/>
  </r>
  <r>
    <x v="2"/>
    <x v="3"/>
    <s v="Nov"/>
    <x v="0"/>
    <x v="0"/>
    <x v="0"/>
    <x v="0"/>
    <x v="0"/>
    <x v="1"/>
    <n v="301"/>
    <n v="430.43"/>
  </r>
  <r>
    <x v="0"/>
    <x v="3"/>
    <s v="Nov"/>
    <x v="0"/>
    <x v="0"/>
    <x v="0"/>
    <x v="0"/>
    <x v="0"/>
    <x v="1"/>
    <n v="757"/>
    <n v="1082.51"/>
  </r>
  <r>
    <x v="2"/>
    <x v="3"/>
    <s v="Oct"/>
    <x v="0"/>
    <x v="0"/>
    <x v="0"/>
    <x v="0"/>
    <x v="0"/>
    <x v="1"/>
    <n v="332"/>
    <n v="507.96000000000004"/>
  </r>
  <r>
    <x v="1"/>
    <x v="3"/>
    <s v="Oct"/>
    <x v="0"/>
    <x v="0"/>
    <x v="0"/>
    <x v="0"/>
    <x v="0"/>
    <x v="1"/>
    <n v="302"/>
    <n v="431.86"/>
  </r>
  <r>
    <x v="0"/>
    <x v="3"/>
    <s v="Oct"/>
    <x v="0"/>
    <x v="0"/>
    <x v="0"/>
    <x v="0"/>
    <x v="0"/>
    <x v="1"/>
    <n v="334"/>
    <n v="477.62"/>
  </r>
  <r>
    <x v="4"/>
    <x v="3"/>
    <s v="Oct"/>
    <x v="0"/>
    <x v="0"/>
    <x v="0"/>
    <x v="0"/>
    <x v="0"/>
    <x v="1"/>
    <n v="304"/>
    <n v="434.72"/>
  </r>
  <r>
    <x v="1"/>
    <x v="3"/>
    <s v="Oct"/>
    <x v="0"/>
    <x v="0"/>
    <x v="0"/>
    <x v="0"/>
    <x v="0"/>
    <x v="1"/>
    <n v="661"/>
    <n v="945.23"/>
  </r>
  <r>
    <x v="0"/>
    <x v="3"/>
    <s v="Oct"/>
    <x v="0"/>
    <x v="0"/>
    <x v="0"/>
    <x v="0"/>
    <x v="0"/>
    <x v="1"/>
    <n v="747"/>
    <n v="1068.21"/>
  </r>
  <r>
    <x v="0"/>
    <x v="3"/>
    <s v="Oct"/>
    <x v="0"/>
    <x v="0"/>
    <x v="0"/>
    <x v="0"/>
    <x v="0"/>
    <x v="1"/>
    <n v="333"/>
    <n v="476.19"/>
  </r>
  <r>
    <x v="1"/>
    <x v="3"/>
    <s v="Oct"/>
    <x v="0"/>
    <x v="0"/>
    <x v="0"/>
    <x v="0"/>
    <x v="0"/>
    <x v="1"/>
    <n v="787"/>
    <n v="526.24"/>
  </r>
  <r>
    <x v="4"/>
    <x v="3"/>
    <s v="Oct"/>
    <x v="0"/>
    <x v="0"/>
    <x v="0"/>
    <x v="0"/>
    <x v="0"/>
    <x v="1"/>
    <n v="331"/>
    <n v="473.33"/>
  </r>
  <r>
    <x v="0"/>
    <x v="3"/>
    <s v="Oct"/>
    <x v="0"/>
    <x v="0"/>
    <x v="0"/>
    <x v="0"/>
    <x v="0"/>
    <x v="1"/>
    <n v="307"/>
    <n v="439.01"/>
  </r>
  <r>
    <x v="1"/>
    <x v="3"/>
    <s v="Oct"/>
    <x v="0"/>
    <x v="0"/>
    <x v="0"/>
    <x v="0"/>
    <x v="0"/>
    <x v="1"/>
    <n v="329"/>
    <n v="470.47"/>
  </r>
  <r>
    <x v="2"/>
    <x v="3"/>
    <s v="Oct"/>
    <x v="0"/>
    <x v="0"/>
    <x v="0"/>
    <x v="0"/>
    <x v="0"/>
    <x v="1"/>
    <n v="756"/>
    <n v="1081.08"/>
  </r>
  <r>
    <x v="1"/>
    <x v="3"/>
    <s v="Sep"/>
    <x v="0"/>
    <x v="0"/>
    <x v="0"/>
    <x v="0"/>
    <x v="0"/>
    <x v="1"/>
    <n v="338"/>
    <n v="517.14"/>
  </r>
  <r>
    <x v="1"/>
    <x v="3"/>
    <s v="Sep"/>
    <x v="0"/>
    <x v="0"/>
    <x v="0"/>
    <x v="0"/>
    <x v="0"/>
    <x v="1"/>
    <n v="308"/>
    <n v="440.44"/>
  </r>
  <r>
    <x v="4"/>
    <x v="3"/>
    <s v="Sep"/>
    <x v="0"/>
    <x v="0"/>
    <x v="0"/>
    <x v="0"/>
    <x v="0"/>
    <x v="1"/>
    <n v="310"/>
    <n v="443.3"/>
  </r>
  <r>
    <x v="0"/>
    <x v="3"/>
    <s v="Sep"/>
    <x v="0"/>
    <x v="0"/>
    <x v="0"/>
    <x v="0"/>
    <x v="0"/>
    <x v="1"/>
    <n v="660"/>
    <n v="943.8"/>
  </r>
  <r>
    <x v="2"/>
    <x v="3"/>
    <s v="Sep"/>
    <x v="0"/>
    <x v="0"/>
    <x v="0"/>
    <x v="0"/>
    <x v="0"/>
    <x v="1"/>
    <n v="746"/>
    <n v="1066.78"/>
  </r>
  <r>
    <x v="2"/>
    <x v="3"/>
    <s v="Sep"/>
    <x v="0"/>
    <x v="0"/>
    <x v="0"/>
    <x v="0"/>
    <x v="0"/>
    <x v="1"/>
    <n v="339"/>
    <n v="484.77"/>
  </r>
  <r>
    <x v="0"/>
    <x v="3"/>
    <s v="Sep"/>
    <x v="0"/>
    <x v="0"/>
    <x v="0"/>
    <x v="0"/>
    <x v="0"/>
    <x v="1"/>
    <n v="786"/>
    <n v="526.24"/>
  </r>
  <r>
    <x v="4"/>
    <x v="3"/>
    <s v="Sep"/>
    <x v="0"/>
    <x v="0"/>
    <x v="0"/>
    <x v="0"/>
    <x v="0"/>
    <x v="1"/>
    <n v="337"/>
    <n v="481.90999999999997"/>
  </r>
  <r>
    <x v="1"/>
    <x v="3"/>
    <s v="Sep"/>
    <x v="0"/>
    <x v="0"/>
    <x v="0"/>
    <x v="0"/>
    <x v="0"/>
    <x v="1"/>
    <n v="335"/>
    <n v="479.05"/>
  </r>
  <r>
    <x v="1"/>
    <x v="3"/>
    <s v="Sep"/>
    <x v="0"/>
    <x v="0"/>
    <x v="0"/>
    <x v="0"/>
    <x v="0"/>
    <x v="1"/>
    <n v="755"/>
    <n v="1079.6500000000001"/>
  </r>
  <r>
    <x v="1"/>
    <x v="3"/>
    <s v="Apr"/>
    <x v="1"/>
    <x v="0"/>
    <x v="0"/>
    <x v="0"/>
    <x v="0"/>
    <x v="0"/>
    <n v="212"/>
    <n v="303.15999999999997"/>
  </r>
  <r>
    <x v="0"/>
    <x v="3"/>
    <s v="Apr"/>
    <x v="1"/>
    <x v="0"/>
    <x v="0"/>
    <x v="0"/>
    <x v="0"/>
    <x v="0"/>
    <n v="182"/>
    <n v="260.26"/>
  </r>
  <r>
    <x v="1"/>
    <x v="3"/>
    <s v="Apr"/>
    <x v="1"/>
    <x v="0"/>
    <x v="0"/>
    <x v="0"/>
    <x v="0"/>
    <x v="0"/>
    <n v="184"/>
    <n v="526.24"/>
  </r>
  <r>
    <x v="1"/>
    <x v="3"/>
    <s v="Apr"/>
    <x v="1"/>
    <x v="0"/>
    <x v="0"/>
    <x v="0"/>
    <x v="0"/>
    <x v="0"/>
    <n v="968"/>
    <n v="1384.24"/>
  </r>
  <r>
    <x v="4"/>
    <x v="3"/>
    <s v="Apr"/>
    <x v="1"/>
    <x v="0"/>
    <x v="0"/>
    <x v="0"/>
    <x v="0"/>
    <x v="0"/>
    <n v="186"/>
    <n v="265.98"/>
  </r>
  <r>
    <x v="4"/>
    <x v="3"/>
    <s v="Apr"/>
    <x v="1"/>
    <x v="0"/>
    <x v="0"/>
    <x v="0"/>
    <x v="0"/>
    <x v="0"/>
    <n v="213"/>
    <n v="304.59000000000003"/>
  </r>
  <r>
    <x v="1"/>
    <x v="3"/>
    <s v="Apr"/>
    <x v="1"/>
    <x v="0"/>
    <x v="0"/>
    <x v="0"/>
    <x v="0"/>
    <x v="0"/>
    <n v="183"/>
    <n v="261.69"/>
  </r>
  <r>
    <x v="1"/>
    <x v="3"/>
    <s v="Apr"/>
    <x v="1"/>
    <x v="0"/>
    <x v="0"/>
    <x v="0"/>
    <x v="0"/>
    <x v="0"/>
    <n v="749"/>
    <n v="1071.07"/>
  </r>
  <r>
    <x v="0"/>
    <x v="3"/>
    <s v="Apr"/>
    <x v="1"/>
    <x v="0"/>
    <x v="0"/>
    <x v="0"/>
    <x v="0"/>
    <x v="0"/>
    <n v="209"/>
    <n v="298.87"/>
  </r>
  <r>
    <x v="1"/>
    <x v="3"/>
    <s v="Apr"/>
    <x v="1"/>
    <x v="0"/>
    <x v="0"/>
    <x v="0"/>
    <x v="0"/>
    <x v="0"/>
    <n v="185"/>
    <n v="264.55"/>
  </r>
  <r>
    <x v="1"/>
    <x v="3"/>
    <s v="Aug"/>
    <x v="1"/>
    <x v="0"/>
    <x v="0"/>
    <x v="0"/>
    <x v="0"/>
    <x v="0"/>
    <n v="188"/>
    <n v="268.84000000000003"/>
  </r>
  <r>
    <x v="0"/>
    <x v="3"/>
    <s v="Aug"/>
    <x v="1"/>
    <x v="0"/>
    <x v="0"/>
    <x v="0"/>
    <x v="0"/>
    <x v="0"/>
    <n v="164"/>
    <n v="234.51999999999998"/>
  </r>
  <r>
    <x v="2"/>
    <x v="3"/>
    <s v="Aug"/>
    <x v="1"/>
    <x v="0"/>
    <x v="0"/>
    <x v="0"/>
    <x v="0"/>
    <x v="0"/>
    <n v="190"/>
    <n v="526.24"/>
  </r>
  <r>
    <x v="0"/>
    <x v="3"/>
    <s v="Aug"/>
    <x v="1"/>
    <x v="0"/>
    <x v="0"/>
    <x v="0"/>
    <x v="0"/>
    <x v="0"/>
    <n v="160"/>
    <n v="526.24"/>
  </r>
  <r>
    <x v="1"/>
    <x v="3"/>
    <s v="Aug"/>
    <x v="1"/>
    <x v="0"/>
    <x v="0"/>
    <x v="0"/>
    <x v="0"/>
    <x v="0"/>
    <n v="971"/>
    <n v="1388.53"/>
  </r>
  <r>
    <x v="0"/>
    <x v="3"/>
    <s v="Aug"/>
    <x v="1"/>
    <x v="0"/>
    <x v="0"/>
    <x v="0"/>
    <x v="0"/>
    <x v="0"/>
    <n v="162"/>
    <n v="231.66"/>
  </r>
  <r>
    <x v="0"/>
    <x v="3"/>
    <s v="Aug"/>
    <x v="1"/>
    <x v="0"/>
    <x v="0"/>
    <x v="0"/>
    <x v="0"/>
    <x v="0"/>
    <n v="189"/>
    <n v="270.27"/>
  </r>
  <r>
    <x v="1"/>
    <x v="3"/>
    <s v="Aug"/>
    <x v="1"/>
    <x v="0"/>
    <x v="0"/>
    <x v="0"/>
    <x v="0"/>
    <x v="0"/>
    <n v="165"/>
    <n v="235.95"/>
  </r>
  <r>
    <x v="0"/>
    <x v="3"/>
    <s v="Aug"/>
    <x v="1"/>
    <x v="0"/>
    <x v="0"/>
    <x v="0"/>
    <x v="0"/>
    <x v="0"/>
    <n v="753"/>
    <n v="1076.79"/>
  </r>
  <r>
    <x v="2"/>
    <x v="3"/>
    <s v="Aug"/>
    <x v="1"/>
    <x v="0"/>
    <x v="0"/>
    <x v="0"/>
    <x v="0"/>
    <x v="0"/>
    <n v="839"/>
    <n v="1199.77"/>
  </r>
  <r>
    <x v="0"/>
    <x v="3"/>
    <s v="Aug"/>
    <x v="1"/>
    <x v="0"/>
    <x v="0"/>
    <x v="0"/>
    <x v="0"/>
    <x v="0"/>
    <n v="191"/>
    <n v="273.13"/>
  </r>
  <r>
    <x v="1"/>
    <x v="3"/>
    <s v="Aug"/>
    <x v="1"/>
    <x v="0"/>
    <x v="0"/>
    <x v="0"/>
    <x v="0"/>
    <x v="0"/>
    <n v="161"/>
    <n v="230.23000000000002"/>
  </r>
  <r>
    <x v="0"/>
    <x v="3"/>
    <s v="Dec"/>
    <x v="1"/>
    <x v="0"/>
    <x v="0"/>
    <x v="0"/>
    <x v="0"/>
    <x v="0"/>
    <n v="170"/>
    <n v="243.1"/>
  </r>
  <r>
    <x v="0"/>
    <x v="3"/>
    <s v="Dec"/>
    <x v="1"/>
    <x v="0"/>
    <x v="0"/>
    <x v="0"/>
    <x v="0"/>
    <x v="0"/>
    <n v="140"/>
    <n v="200.2"/>
  </r>
  <r>
    <x v="0"/>
    <x v="3"/>
    <s v="Dec"/>
    <x v="1"/>
    <x v="0"/>
    <x v="0"/>
    <x v="0"/>
    <x v="0"/>
    <x v="0"/>
    <n v="166"/>
    <n v="526.24"/>
  </r>
  <r>
    <x v="0"/>
    <x v="3"/>
    <s v="Dec"/>
    <x v="1"/>
    <x v="0"/>
    <x v="0"/>
    <x v="0"/>
    <x v="0"/>
    <x v="0"/>
    <n v="142"/>
    <n v="526.24"/>
  </r>
  <r>
    <x v="1"/>
    <x v="3"/>
    <s v="Dec"/>
    <x v="1"/>
    <x v="0"/>
    <x v="0"/>
    <x v="0"/>
    <x v="0"/>
    <x v="0"/>
    <n v="975"/>
    <n v="1394.25"/>
  </r>
  <r>
    <x v="1"/>
    <x v="3"/>
    <s v="Dec"/>
    <x v="1"/>
    <x v="0"/>
    <x v="0"/>
    <x v="0"/>
    <x v="0"/>
    <x v="0"/>
    <n v="141"/>
    <n v="201.63"/>
  </r>
  <r>
    <x v="0"/>
    <x v="3"/>
    <s v="Dec"/>
    <x v="1"/>
    <x v="0"/>
    <x v="0"/>
    <x v="0"/>
    <x v="0"/>
    <x v="0"/>
    <n v="756"/>
    <n v="1081.08"/>
  </r>
  <r>
    <x v="0"/>
    <x v="3"/>
    <s v="Dec"/>
    <x v="1"/>
    <x v="0"/>
    <x v="0"/>
    <x v="0"/>
    <x v="0"/>
    <x v="0"/>
    <n v="843"/>
    <n v="1205.49"/>
  </r>
  <r>
    <x v="0"/>
    <x v="3"/>
    <s v="Dec"/>
    <x v="1"/>
    <x v="0"/>
    <x v="0"/>
    <x v="0"/>
    <x v="0"/>
    <x v="0"/>
    <n v="167"/>
    <n v="238.81"/>
  </r>
  <r>
    <x v="0"/>
    <x v="3"/>
    <s v="Dec"/>
    <x v="1"/>
    <x v="0"/>
    <x v="0"/>
    <x v="0"/>
    <x v="0"/>
    <x v="0"/>
    <n v="143"/>
    <n v="204.49"/>
  </r>
  <r>
    <x v="1"/>
    <x v="3"/>
    <s v="Feb"/>
    <x v="1"/>
    <x v="0"/>
    <x v="0"/>
    <x v="0"/>
    <x v="0"/>
    <x v="1"/>
    <n v="272"/>
    <n v="388.96"/>
  </r>
  <r>
    <x v="1"/>
    <x v="3"/>
    <s v="Feb"/>
    <x v="1"/>
    <x v="0"/>
    <x v="0"/>
    <x v="0"/>
    <x v="0"/>
    <x v="1"/>
    <n v="266"/>
    <n v="380.38"/>
  </r>
  <r>
    <x v="0"/>
    <x v="3"/>
    <s v="Feb"/>
    <x v="1"/>
    <x v="0"/>
    <x v="0"/>
    <x v="0"/>
    <x v="0"/>
    <x v="0"/>
    <n v="224"/>
    <n v="320.32"/>
  </r>
  <r>
    <x v="0"/>
    <x v="3"/>
    <s v="Feb"/>
    <x v="1"/>
    <x v="0"/>
    <x v="0"/>
    <x v="0"/>
    <x v="0"/>
    <x v="0"/>
    <n v="194"/>
    <n v="277.42"/>
  </r>
  <r>
    <x v="2"/>
    <x v="3"/>
    <s v="Feb"/>
    <x v="1"/>
    <x v="0"/>
    <x v="0"/>
    <x v="0"/>
    <x v="0"/>
    <x v="0"/>
    <n v="268"/>
    <n v="383.24"/>
  </r>
  <r>
    <x v="2"/>
    <x v="3"/>
    <s v="Feb"/>
    <x v="1"/>
    <x v="0"/>
    <x v="0"/>
    <x v="0"/>
    <x v="0"/>
    <x v="0"/>
    <n v="220"/>
    <n v="526.24"/>
  </r>
  <r>
    <x v="2"/>
    <x v="3"/>
    <s v="Feb"/>
    <x v="1"/>
    <x v="0"/>
    <x v="0"/>
    <x v="0"/>
    <x v="0"/>
    <x v="0"/>
    <n v="196"/>
    <n v="526.24"/>
  </r>
  <r>
    <x v="4"/>
    <x v="3"/>
    <s v="Feb"/>
    <x v="1"/>
    <x v="0"/>
    <x v="0"/>
    <x v="0"/>
    <x v="0"/>
    <x v="0"/>
    <n v="966"/>
    <n v="1381.38"/>
  </r>
  <r>
    <x v="0"/>
    <x v="3"/>
    <s v="Feb"/>
    <x v="1"/>
    <x v="0"/>
    <x v="0"/>
    <x v="0"/>
    <x v="0"/>
    <x v="0"/>
    <n v="1019"/>
    <n v="1457.17"/>
  </r>
  <r>
    <x v="0"/>
    <x v="3"/>
    <s v="Feb"/>
    <x v="1"/>
    <x v="0"/>
    <x v="0"/>
    <x v="0"/>
    <x v="0"/>
    <x v="0"/>
    <n v="192"/>
    <n v="274.56"/>
  </r>
  <r>
    <x v="0"/>
    <x v="3"/>
    <s v="Feb"/>
    <x v="1"/>
    <x v="0"/>
    <x v="0"/>
    <x v="0"/>
    <x v="0"/>
    <x v="0"/>
    <n v="219"/>
    <n v="313.17"/>
  </r>
  <r>
    <x v="4"/>
    <x v="3"/>
    <s v="Feb"/>
    <x v="1"/>
    <x v="0"/>
    <x v="0"/>
    <x v="0"/>
    <x v="0"/>
    <x v="0"/>
    <n v="195"/>
    <n v="278.85000000000002"/>
  </r>
  <r>
    <x v="0"/>
    <x v="3"/>
    <s v="Feb"/>
    <x v="1"/>
    <x v="0"/>
    <x v="0"/>
    <x v="0"/>
    <x v="0"/>
    <x v="0"/>
    <n v="271"/>
    <n v="387.53"/>
  </r>
  <r>
    <x v="2"/>
    <x v="3"/>
    <s v="Feb"/>
    <x v="1"/>
    <x v="0"/>
    <x v="0"/>
    <x v="0"/>
    <x v="0"/>
    <x v="0"/>
    <n v="747"/>
    <n v="1068.21"/>
  </r>
  <r>
    <x v="2"/>
    <x v="3"/>
    <s v="Feb"/>
    <x v="1"/>
    <x v="0"/>
    <x v="0"/>
    <x v="0"/>
    <x v="0"/>
    <x v="0"/>
    <n v="834"/>
    <n v="1192.6199999999999"/>
  </r>
  <r>
    <x v="0"/>
    <x v="3"/>
    <s v="Feb"/>
    <x v="1"/>
    <x v="0"/>
    <x v="0"/>
    <x v="0"/>
    <x v="0"/>
    <x v="1"/>
    <n v="269"/>
    <n v="384.67"/>
  </r>
  <r>
    <x v="0"/>
    <x v="3"/>
    <s v="Feb"/>
    <x v="1"/>
    <x v="0"/>
    <x v="0"/>
    <x v="0"/>
    <x v="0"/>
    <x v="0"/>
    <n v="221"/>
    <n v="316.02999999999997"/>
  </r>
  <r>
    <x v="2"/>
    <x v="3"/>
    <s v="Feb"/>
    <x v="1"/>
    <x v="0"/>
    <x v="0"/>
    <x v="0"/>
    <x v="0"/>
    <x v="0"/>
    <n v="149"/>
    <n v="213.07"/>
  </r>
  <r>
    <x v="0"/>
    <x v="3"/>
    <s v="Feb"/>
    <x v="1"/>
    <x v="0"/>
    <x v="0"/>
    <x v="0"/>
    <x v="0"/>
    <x v="0"/>
    <n v="197"/>
    <n v="281.70999999999998"/>
  </r>
  <r>
    <x v="2"/>
    <x v="3"/>
    <s v="Jan"/>
    <x v="1"/>
    <x v="0"/>
    <x v="0"/>
    <x v="0"/>
    <x v="0"/>
    <x v="1"/>
    <n v="284"/>
    <n v="406.12"/>
  </r>
  <r>
    <x v="1"/>
    <x v="3"/>
    <s v="Jan"/>
    <x v="1"/>
    <x v="0"/>
    <x v="0"/>
    <x v="0"/>
    <x v="0"/>
    <x v="1"/>
    <n v="278"/>
    <n v="397.53999999999996"/>
  </r>
  <r>
    <x v="2"/>
    <x v="3"/>
    <s v="Jan"/>
    <x v="1"/>
    <x v="0"/>
    <x v="0"/>
    <x v="0"/>
    <x v="0"/>
    <x v="0"/>
    <n v="152"/>
    <n v="217.36"/>
  </r>
  <r>
    <x v="0"/>
    <x v="3"/>
    <s v="Jan"/>
    <x v="1"/>
    <x v="0"/>
    <x v="0"/>
    <x v="0"/>
    <x v="0"/>
    <x v="0"/>
    <n v="200"/>
    <n v="286"/>
  </r>
  <r>
    <x v="1"/>
    <x v="3"/>
    <s v="Jan"/>
    <x v="1"/>
    <x v="0"/>
    <x v="0"/>
    <x v="0"/>
    <x v="0"/>
    <x v="0"/>
    <n v="286"/>
    <n v="408.98"/>
  </r>
  <r>
    <x v="1"/>
    <x v="3"/>
    <s v="Jan"/>
    <x v="1"/>
    <x v="0"/>
    <x v="0"/>
    <x v="0"/>
    <x v="0"/>
    <x v="0"/>
    <n v="280"/>
    <n v="400.4"/>
  </r>
  <r>
    <x v="0"/>
    <x v="3"/>
    <s v="Jan"/>
    <x v="1"/>
    <x v="0"/>
    <x v="0"/>
    <x v="0"/>
    <x v="0"/>
    <x v="0"/>
    <n v="274"/>
    <n v="391.82"/>
  </r>
  <r>
    <x v="1"/>
    <x v="3"/>
    <s v="Jan"/>
    <x v="1"/>
    <x v="0"/>
    <x v="0"/>
    <x v="0"/>
    <x v="0"/>
    <x v="0"/>
    <n v="226"/>
    <n v="526.24"/>
  </r>
  <r>
    <x v="3"/>
    <x v="3"/>
    <s v="Jan"/>
    <x v="1"/>
    <x v="0"/>
    <x v="0"/>
    <x v="0"/>
    <x v="0"/>
    <x v="0"/>
    <n v="154"/>
    <n v="526.24"/>
  </r>
  <r>
    <x v="0"/>
    <x v="3"/>
    <s v="Jan"/>
    <x v="1"/>
    <x v="0"/>
    <x v="0"/>
    <x v="0"/>
    <x v="0"/>
    <x v="0"/>
    <n v="202"/>
    <n v="526.24"/>
  </r>
  <r>
    <x v="2"/>
    <x v="3"/>
    <s v="Jan"/>
    <x v="1"/>
    <x v="0"/>
    <x v="0"/>
    <x v="0"/>
    <x v="0"/>
    <x v="0"/>
    <n v="965"/>
    <n v="1379.95"/>
  </r>
  <r>
    <x v="1"/>
    <x v="3"/>
    <s v="Jan"/>
    <x v="1"/>
    <x v="0"/>
    <x v="0"/>
    <x v="0"/>
    <x v="0"/>
    <x v="0"/>
    <n v="198"/>
    <n v="283.14"/>
  </r>
  <r>
    <x v="1"/>
    <x v="3"/>
    <s v="Jan"/>
    <x v="1"/>
    <x v="0"/>
    <x v="0"/>
    <x v="0"/>
    <x v="0"/>
    <x v="0"/>
    <n v="225"/>
    <n v="321.75"/>
  </r>
  <r>
    <x v="1"/>
    <x v="3"/>
    <s v="Jan"/>
    <x v="1"/>
    <x v="0"/>
    <x v="0"/>
    <x v="0"/>
    <x v="0"/>
    <x v="0"/>
    <n v="153"/>
    <n v="218.79"/>
  </r>
  <r>
    <x v="2"/>
    <x v="3"/>
    <s v="Jan"/>
    <x v="1"/>
    <x v="0"/>
    <x v="0"/>
    <x v="0"/>
    <x v="0"/>
    <x v="0"/>
    <n v="201"/>
    <n v="287.43"/>
  </r>
  <r>
    <x v="3"/>
    <x v="3"/>
    <s v="Jan"/>
    <x v="1"/>
    <x v="0"/>
    <x v="0"/>
    <x v="0"/>
    <x v="0"/>
    <x v="0"/>
    <n v="283"/>
    <n v="404.69"/>
  </r>
  <r>
    <x v="2"/>
    <x v="3"/>
    <s v="Jan"/>
    <x v="1"/>
    <x v="0"/>
    <x v="0"/>
    <x v="0"/>
    <x v="0"/>
    <x v="0"/>
    <n v="277"/>
    <n v="396.11"/>
  </r>
  <r>
    <x v="0"/>
    <x v="3"/>
    <s v="Jan"/>
    <x v="1"/>
    <x v="0"/>
    <x v="0"/>
    <x v="0"/>
    <x v="0"/>
    <x v="0"/>
    <n v="746"/>
    <n v="1066.78"/>
  </r>
  <r>
    <x v="0"/>
    <x v="3"/>
    <s v="Jan"/>
    <x v="1"/>
    <x v="0"/>
    <x v="0"/>
    <x v="0"/>
    <x v="0"/>
    <x v="0"/>
    <n v="800"/>
    <n v="1144"/>
  </r>
  <r>
    <x v="1"/>
    <x v="3"/>
    <s v="Jan"/>
    <x v="1"/>
    <x v="0"/>
    <x v="0"/>
    <x v="0"/>
    <x v="0"/>
    <x v="0"/>
    <n v="833"/>
    <n v="1191.19"/>
  </r>
  <r>
    <x v="1"/>
    <x v="3"/>
    <s v="Jan"/>
    <x v="1"/>
    <x v="0"/>
    <x v="0"/>
    <x v="0"/>
    <x v="0"/>
    <x v="1"/>
    <n v="287"/>
    <n v="410.40999999999997"/>
  </r>
  <r>
    <x v="1"/>
    <x v="3"/>
    <s v="Jan"/>
    <x v="1"/>
    <x v="0"/>
    <x v="0"/>
    <x v="0"/>
    <x v="0"/>
    <x v="1"/>
    <n v="281"/>
    <n v="401.83"/>
  </r>
  <r>
    <x v="4"/>
    <x v="3"/>
    <s v="Jan"/>
    <x v="1"/>
    <x v="0"/>
    <x v="0"/>
    <x v="0"/>
    <x v="0"/>
    <x v="1"/>
    <n v="275"/>
    <n v="393.25"/>
  </r>
  <r>
    <x v="0"/>
    <x v="3"/>
    <s v="Jan"/>
    <x v="1"/>
    <x v="0"/>
    <x v="0"/>
    <x v="0"/>
    <x v="0"/>
    <x v="0"/>
    <n v="227"/>
    <n v="324.61"/>
  </r>
  <r>
    <x v="1"/>
    <x v="3"/>
    <s v="Jan"/>
    <x v="1"/>
    <x v="0"/>
    <x v="0"/>
    <x v="0"/>
    <x v="0"/>
    <x v="0"/>
    <n v="155"/>
    <n v="221.65"/>
  </r>
  <r>
    <x v="0"/>
    <x v="3"/>
    <s v="Jul"/>
    <x v="1"/>
    <x v="0"/>
    <x v="0"/>
    <x v="0"/>
    <x v="0"/>
    <x v="0"/>
    <n v="194"/>
    <n v="277.42"/>
  </r>
  <r>
    <x v="2"/>
    <x v="3"/>
    <s v="Jul"/>
    <x v="1"/>
    <x v="0"/>
    <x v="0"/>
    <x v="0"/>
    <x v="0"/>
    <x v="0"/>
    <n v="170"/>
    <n v="243.1"/>
  </r>
  <r>
    <x v="2"/>
    <x v="3"/>
    <s v="Jul"/>
    <x v="1"/>
    <x v="0"/>
    <x v="0"/>
    <x v="0"/>
    <x v="0"/>
    <x v="0"/>
    <n v="196"/>
    <n v="526.24"/>
  </r>
  <r>
    <x v="2"/>
    <x v="3"/>
    <s v="Jul"/>
    <x v="1"/>
    <x v="0"/>
    <x v="0"/>
    <x v="0"/>
    <x v="0"/>
    <x v="0"/>
    <n v="166"/>
    <n v="526.24"/>
  </r>
  <r>
    <x v="4"/>
    <x v="3"/>
    <s v="Jul"/>
    <x v="1"/>
    <x v="0"/>
    <x v="0"/>
    <x v="0"/>
    <x v="0"/>
    <x v="0"/>
    <n v="168"/>
    <n v="240.24"/>
  </r>
  <r>
    <x v="4"/>
    <x v="3"/>
    <s v="Jul"/>
    <x v="1"/>
    <x v="0"/>
    <x v="0"/>
    <x v="0"/>
    <x v="0"/>
    <x v="0"/>
    <n v="195"/>
    <n v="278.85000000000002"/>
  </r>
  <r>
    <x v="2"/>
    <x v="3"/>
    <s v="Jul"/>
    <x v="1"/>
    <x v="0"/>
    <x v="0"/>
    <x v="0"/>
    <x v="0"/>
    <x v="0"/>
    <n v="752"/>
    <n v="1075.3600000000001"/>
  </r>
  <r>
    <x v="2"/>
    <x v="3"/>
    <s v="Jul"/>
    <x v="1"/>
    <x v="0"/>
    <x v="0"/>
    <x v="0"/>
    <x v="0"/>
    <x v="0"/>
    <n v="838"/>
    <n v="1198.3399999999999"/>
  </r>
  <r>
    <x v="2"/>
    <x v="3"/>
    <s v="Jul"/>
    <x v="1"/>
    <x v="0"/>
    <x v="0"/>
    <x v="0"/>
    <x v="0"/>
    <x v="0"/>
    <n v="197"/>
    <n v="281.70999999999998"/>
  </r>
  <r>
    <x v="0"/>
    <x v="3"/>
    <s v="Jul"/>
    <x v="1"/>
    <x v="0"/>
    <x v="0"/>
    <x v="0"/>
    <x v="0"/>
    <x v="0"/>
    <n v="167"/>
    <n v="238.81"/>
  </r>
  <r>
    <x v="3"/>
    <x v="3"/>
    <s v="Jun"/>
    <x v="1"/>
    <x v="0"/>
    <x v="0"/>
    <x v="0"/>
    <x v="0"/>
    <x v="0"/>
    <n v="200"/>
    <n v="286"/>
  </r>
  <r>
    <x v="0"/>
    <x v="3"/>
    <s v="Jun"/>
    <x v="1"/>
    <x v="0"/>
    <x v="0"/>
    <x v="0"/>
    <x v="0"/>
    <x v="0"/>
    <n v="202"/>
    <n v="526.24"/>
  </r>
  <r>
    <x v="0"/>
    <x v="3"/>
    <s v="Jun"/>
    <x v="1"/>
    <x v="0"/>
    <x v="0"/>
    <x v="0"/>
    <x v="0"/>
    <x v="0"/>
    <n v="172"/>
    <n v="526.24"/>
  </r>
  <r>
    <x v="0"/>
    <x v="3"/>
    <s v="Jun"/>
    <x v="1"/>
    <x v="0"/>
    <x v="0"/>
    <x v="0"/>
    <x v="0"/>
    <x v="0"/>
    <n v="970"/>
    <n v="1387.1"/>
  </r>
  <r>
    <x v="0"/>
    <x v="3"/>
    <s v="Jun"/>
    <x v="1"/>
    <x v="0"/>
    <x v="0"/>
    <x v="0"/>
    <x v="0"/>
    <x v="0"/>
    <n v="174"/>
    <n v="248.82"/>
  </r>
  <r>
    <x v="0"/>
    <x v="3"/>
    <s v="Jun"/>
    <x v="1"/>
    <x v="0"/>
    <x v="0"/>
    <x v="0"/>
    <x v="0"/>
    <x v="0"/>
    <n v="201"/>
    <n v="287.43"/>
  </r>
  <r>
    <x v="0"/>
    <x v="3"/>
    <s v="Jun"/>
    <x v="1"/>
    <x v="0"/>
    <x v="0"/>
    <x v="0"/>
    <x v="0"/>
    <x v="0"/>
    <n v="171"/>
    <n v="244.53"/>
  </r>
  <r>
    <x v="0"/>
    <x v="3"/>
    <s v="Jun"/>
    <x v="1"/>
    <x v="0"/>
    <x v="0"/>
    <x v="0"/>
    <x v="0"/>
    <x v="0"/>
    <n v="751"/>
    <n v="1073.93"/>
  </r>
  <r>
    <x v="0"/>
    <x v="3"/>
    <s v="Jun"/>
    <x v="1"/>
    <x v="0"/>
    <x v="0"/>
    <x v="0"/>
    <x v="0"/>
    <x v="0"/>
    <n v="837"/>
    <n v="1196.9099999999999"/>
  </r>
  <r>
    <x v="3"/>
    <x v="3"/>
    <s v="Jun"/>
    <x v="1"/>
    <x v="0"/>
    <x v="0"/>
    <x v="0"/>
    <x v="0"/>
    <x v="0"/>
    <n v="173"/>
    <n v="247.39"/>
  </r>
  <r>
    <x v="1"/>
    <x v="3"/>
    <s v="Mar"/>
    <x v="1"/>
    <x v="0"/>
    <x v="0"/>
    <x v="0"/>
    <x v="0"/>
    <x v="0"/>
    <n v="218"/>
    <n v="311.74"/>
  </r>
  <r>
    <x v="1"/>
    <x v="3"/>
    <s v="Mar"/>
    <x v="1"/>
    <x v="0"/>
    <x v="0"/>
    <x v="0"/>
    <x v="0"/>
    <x v="0"/>
    <n v="188"/>
    <n v="268.84000000000003"/>
  </r>
  <r>
    <x v="1"/>
    <x v="3"/>
    <s v="Mar"/>
    <x v="1"/>
    <x v="0"/>
    <x v="0"/>
    <x v="0"/>
    <x v="0"/>
    <x v="0"/>
    <n v="214"/>
    <n v="526.24"/>
  </r>
  <r>
    <x v="1"/>
    <x v="3"/>
    <s v="Mar"/>
    <x v="1"/>
    <x v="0"/>
    <x v="0"/>
    <x v="0"/>
    <x v="0"/>
    <x v="0"/>
    <n v="190"/>
    <n v="526.24"/>
  </r>
  <r>
    <x v="1"/>
    <x v="3"/>
    <s v="Mar"/>
    <x v="1"/>
    <x v="0"/>
    <x v="0"/>
    <x v="0"/>
    <x v="0"/>
    <x v="0"/>
    <n v="967"/>
    <n v="1382.81"/>
  </r>
  <r>
    <x v="1"/>
    <x v="3"/>
    <s v="Mar"/>
    <x v="1"/>
    <x v="0"/>
    <x v="0"/>
    <x v="0"/>
    <x v="0"/>
    <x v="0"/>
    <n v="189"/>
    <n v="270.27"/>
  </r>
  <r>
    <x v="1"/>
    <x v="3"/>
    <s v="Mar"/>
    <x v="1"/>
    <x v="0"/>
    <x v="0"/>
    <x v="0"/>
    <x v="0"/>
    <x v="0"/>
    <n v="748"/>
    <n v="1069.6399999999999"/>
  </r>
  <r>
    <x v="1"/>
    <x v="3"/>
    <s v="Mar"/>
    <x v="1"/>
    <x v="0"/>
    <x v="0"/>
    <x v="0"/>
    <x v="0"/>
    <x v="0"/>
    <n v="835"/>
    <n v="1194.05"/>
  </r>
  <r>
    <x v="1"/>
    <x v="3"/>
    <s v="Mar"/>
    <x v="1"/>
    <x v="0"/>
    <x v="0"/>
    <x v="0"/>
    <x v="0"/>
    <x v="0"/>
    <n v="215"/>
    <n v="307.45"/>
  </r>
  <r>
    <x v="1"/>
    <x v="3"/>
    <s v="Mar"/>
    <x v="1"/>
    <x v="0"/>
    <x v="0"/>
    <x v="0"/>
    <x v="0"/>
    <x v="0"/>
    <n v="191"/>
    <n v="273.13"/>
  </r>
  <r>
    <x v="4"/>
    <x v="3"/>
    <s v="May"/>
    <x v="1"/>
    <x v="0"/>
    <x v="0"/>
    <x v="0"/>
    <x v="0"/>
    <x v="0"/>
    <n v="206"/>
    <n v="294.58"/>
  </r>
  <r>
    <x v="1"/>
    <x v="3"/>
    <s v="May"/>
    <x v="1"/>
    <x v="0"/>
    <x v="0"/>
    <x v="0"/>
    <x v="0"/>
    <x v="0"/>
    <n v="176"/>
    <n v="251.68"/>
  </r>
  <r>
    <x v="1"/>
    <x v="3"/>
    <s v="May"/>
    <x v="1"/>
    <x v="0"/>
    <x v="0"/>
    <x v="0"/>
    <x v="0"/>
    <x v="0"/>
    <n v="208"/>
    <n v="526.24"/>
  </r>
  <r>
    <x v="1"/>
    <x v="3"/>
    <s v="May"/>
    <x v="1"/>
    <x v="0"/>
    <x v="0"/>
    <x v="0"/>
    <x v="0"/>
    <x v="0"/>
    <n v="178"/>
    <n v="526.24"/>
  </r>
  <r>
    <x v="1"/>
    <x v="3"/>
    <s v="May"/>
    <x v="1"/>
    <x v="0"/>
    <x v="0"/>
    <x v="0"/>
    <x v="0"/>
    <x v="0"/>
    <n v="969"/>
    <n v="1385.67"/>
  </r>
  <r>
    <x v="1"/>
    <x v="3"/>
    <s v="May"/>
    <x v="1"/>
    <x v="0"/>
    <x v="0"/>
    <x v="0"/>
    <x v="0"/>
    <x v="0"/>
    <n v="180"/>
    <n v="257.39999999999998"/>
  </r>
  <r>
    <x v="1"/>
    <x v="3"/>
    <s v="May"/>
    <x v="1"/>
    <x v="0"/>
    <x v="0"/>
    <x v="0"/>
    <x v="0"/>
    <x v="0"/>
    <n v="207"/>
    <n v="296.01"/>
  </r>
  <r>
    <x v="1"/>
    <x v="3"/>
    <s v="May"/>
    <x v="1"/>
    <x v="0"/>
    <x v="0"/>
    <x v="0"/>
    <x v="0"/>
    <x v="0"/>
    <n v="177"/>
    <n v="253.11"/>
  </r>
  <r>
    <x v="1"/>
    <x v="3"/>
    <s v="May"/>
    <x v="1"/>
    <x v="0"/>
    <x v="0"/>
    <x v="0"/>
    <x v="0"/>
    <x v="0"/>
    <n v="750"/>
    <n v="1072.5"/>
  </r>
  <r>
    <x v="1"/>
    <x v="3"/>
    <s v="May"/>
    <x v="1"/>
    <x v="0"/>
    <x v="0"/>
    <x v="0"/>
    <x v="0"/>
    <x v="0"/>
    <n v="836"/>
    <n v="1195.48"/>
  </r>
  <r>
    <x v="1"/>
    <x v="3"/>
    <s v="May"/>
    <x v="1"/>
    <x v="0"/>
    <x v="0"/>
    <x v="0"/>
    <x v="0"/>
    <x v="0"/>
    <n v="203"/>
    <n v="290.28999999999996"/>
  </r>
  <r>
    <x v="4"/>
    <x v="3"/>
    <s v="May"/>
    <x v="1"/>
    <x v="0"/>
    <x v="0"/>
    <x v="0"/>
    <x v="0"/>
    <x v="0"/>
    <n v="179"/>
    <n v="255.97"/>
  </r>
  <r>
    <x v="0"/>
    <x v="3"/>
    <s v="Nov"/>
    <x v="1"/>
    <x v="0"/>
    <x v="0"/>
    <x v="0"/>
    <x v="0"/>
    <x v="0"/>
    <n v="176"/>
    <n v="251.68"/>
  </r>
  <r>
    <x v="0"/>
    <x v="3"/>
    <s v="Nov"/>
    <x v="1"/>
    <x v="0"/>
    <x v="0"/>
    <x v="0"/>
    <x v="0"/>
    <x v="0"/>
    <n v="146"/>
    <n v="208.78"/>
  </r>
  <r>
    <x v="0"/>
    <x v="3"/>
    <s v="Nov"/>
    <x v="1"/>
    <x v="0"/>
    <x v="0"/>
    <x v="0"/>
    <x v="0"/>
    <x v="0"/>
    <n v="172"/>
    <n v="526.24"/>
  </r>
  <r>
    <x v="2"/>
    <x v="3"/>
    <s v="Nov"/>
    <x v="1"/>
    <x v="0"/>
    <x v="0"/>
    <x v="0"/>
    <x v="0"/>
    <x v="0"/>
    <n v="148"/>
    <n v="526.24"/>
  </r>
  <r>
    <x v="2"/>
    <x v="3"/>
    <s v="Nov"/>
    <x v="1"/>
    <x v="0"/>
    <x v="0"/>
    <x v="0"/>
    <x v="0"/>
    <x v="0"/>
    <n v="974"/>
    <n v="1392.82"/>
  </r>
  <r>
    <x v="0"/>
    <x v="3"/>
    <s v="Nov"/>
    <x v="1"/>
    <x v="0"/>
    <x v="0"/>
    <x v="0"/>
    <x v="0"/>
    <x v="0"/>
    <n v="144"/>
    <n v="205.92000000000002"/>
  </r>
  <r>
    <x v="0"/>
    <x v="3"/>
    <s v="Nov"/>
    <x v="1"/>
    <x v="0"/>
    <x v="0"/>
    <x v="0"/>
    <x v="0"/>
    <x v="0"/>
    <n v="171"/>
    <n v="244.53"/>
  </r>
  <r>
    <x v="2"/>
    <x v="3"/>
    <s v="Nov"/>
    <x v="1"/>
    <x v="0"/>
    <x v="0"/>
    <x v="0"/>
    <x v="0"/>
    <x v="0"/>
    <n v="147"/>
    <n v="210.21"/>
  </r>
  <r>
    <x v="2"/>
    <x v="3"/>
    <s v="Nov"/>
    <x v="1"/>
    <x v="0"/>
    <x v="0"/>
    <x v="0"/>
    <x v="0"/>
    <x v="0"/>
    <n v="755"/>
    <n v="1079.6500000000001"/>
  </r>
  <r>
    <x v="0"/>
    <x v="3"/>
    <s v="Nov"/>
    <x v="1"/>
    <x v="0"/>
    <x v="0"/>
    <x v="0"/>
    <x v="0"/>
    <x v="0"/>
    <n v="842"/>
    <n v="1204.06"/>
  </r>
  <r>
    <x v="0"/>
    <x v="3"/>
    <s v="Nov"/>
    <x v="1"/>
    <x v="0"/>
    <x v="0"/>
    <x v="0"/>
    <x v="0"/>
    <x v="0"/>
    <n v="173"/>
    <n v="247.39"/>
  </r>
  <r>
    <x v="0"/>
    <x v="3"/>
    <s v="Nov"/>
    <x v="1"/>
    <x v="0"/>
    <x v="0"/>
    <x v="0"/>
    <x v="0"/>
    <x v="0"/>
    <n v="149"/>
    <n v="213.07"/>
  </r>
  <r>
    <x v="4"/>
    <x v="3"/>
    <s v="Oct"/>
    <x v="1"/>
    <x v="0"/>
    <x v="0"/>
    <x v="0"/>
    <x v="0"/>
    <x v="0"/>
    <n v="152"/>
    <n v="217.36"/>
  </r>
  <r>
    <x v="0"/>
    <x v="3"/>
    <s v="Oct"/>
    <x v="1"/>
    <x v="0"/>
    <x v="0"/>
    <x v="0"/>
    <x v="0"/>
    <x v="0"/>
    <n v="178"/>
    <n v="526.24"/>
  </r>
  <r>
    <x v="0"/>
    <x v="3"/>
    <s v="Oct"/>
    <x v="1"/>
    <x v="0"/>
    <x v="0"/>
    <x v="0"/>
    <x v="0"/>
    <x v="0"/>
    <n v="154"/>
    <n v="526.24"/>
  </r>
  <r>
    <x v="2"/>
    <x v="3"/>
    <s v="Oct"/>
    <x v="1"/>
    <x v="0"/>
    <x v="0"/>
    <x v="0"/>
    <x v="0"/>
    <x v="0"/>
    <n v="973"/>
    <n v="1391.3899999999999"/>
  </r>
  <r>
    <x v="1"/>
    <x v="3"/>
    <s v="Oct"/>
    <x v="1"/>
    <x v="0"/>
    <x v="0"/>
    <x v="0"/>
    <x v="0"/>
    <x v="0"/>
    <n v="150"/>
    <n v="214.5"/>
  </r>
  <r>
    <x v="1"/>
    <x v="3"/>
    <s v="Oct"/>
    <x v="1"/>
    <x v="0"/>
    <x v="0"/>
    <x v="0"/>
    <x v="0"/>
    <x v="0"/>
    <n v="177"/>
    <n v="253.11"/>
  </r>
  <r>
    <x v="2"/>
    <x v="3"/>
    <s v="Oct"/>
    <x v="1"/>
    <x v="0"/>
    <x v="0"/>
    <x v="0"/>
    <x v="0"/>
    <x v="0"/>
    <n v="153"/>
    <n v="218.79"/>
  </r>
  <r>
    <x v="0"/>
    <x v="3"/>
    <s v="Oct"/>
    <x v="1"/>
    <x v="0"/>
    <x v="0"/>
    <x v="0"/>
    <x v="0"/>
    <x v="0"/>
    <n v="754"/>
    <n v="1078.22"/>
  </r>
  <r>
    <x v="0"/>
    <x v="3"/>
    <s v="Oct"/>
    <x v="1"/>
    <x v="0"/>
    <x v="0"/>
    <x v="0"/>
    <x v="0"/>
    <x v="0"/>
    <n v="841"/>
    <n v="1202.6300000000001"/>
  </r>
  <r>
    <x v="4"/>
    <x v="3"/>
    <s v="Oct"/>
    <x v="1"/>
    <x v="0"/>
    <x v="0"/>
    <x v="0"/>
    <x v="0"/>
    <x v="0"/>
    <n v="179"/>
    <n v="255.97"/>
  </r>
  <r>
    <x v="0"/>
    <x v="3"/>
    <s v="Sep"/>
    <x v="1"/>
    <x v="0"/>
    <x v="0"/>
    <x v="0"/>
    <x v="0"/>
    <x v="0"/>
    <n v="182"/>
    <n v="260.26"/>
  </r>
  <r>
    <x v="1"/>
    <x v="3"/>
    <s v="Sep"/>
    <x v="1"/>
    <x v="0"/>
    <x v="0"/>
    <x v="0"/>
    <x v="0"/>
    <x v="0"/>
    <n v="158"/>
    <n v="225.94"/>
  </r>
  <r>
    <x v="1"/>
    <x v="3"/>
    <s v="Sep"/>
    <x v="1"/>
    <x v="0"/>
    <x v="0"/>
    <x v="0"/>
    <x v="0"/>
    <x v="0"/>
    <n v="184"/>
    <n v="526.24"/>
  </r>
  <r>
    <x v="2"/>
    <x v="3"/>
    <s v="Sep"/>
    <x v="1"/>
    <x v="0"/>
    <x v="0"/>
    <x v="0"/>
    <x v="0"/>
    <x v="0"/>
    <n v="972"/>
    <n v="1389.96"/>
  </r>
  <r>
    <x v="0"/>
    <x v="3"/>
    <s v="Sep"/>
    <x v="1"/>
    <x v="0"/>
    <x v="0"/>
    <x v="0"/>
    <x v="0"/>
    <x v="0"/>
    <n v="156"/>
    <n v="223.07999999999998"/>
  </r>
  <r>
    <x v="0"/>
    <x v="3"/>
    <s v="Sep"/>
    <x v="1"/>
    <x v="0"/>
    <x v="0"/>
    <x v="0"/>
    <x v="0"/>
    <x v="0"/>
    <n v="183"/>
    <n v="261.69"/>
  </r>
  <r>
    <x v="2"/>
    <x v="3"/>
    <s v="Sep"/>
    <x v="1"/>
    <x v="0"/>
    <x v="0"/>
    <x v="0"/>
    <x v="0"/>
    <x v="0"/>
    <n v="159"/>
    <n v="227.37"/>
  </r>
  <r>
    <x v="1"/>
    <x v="3"/>
    <s v="Sep"/>
    <x v="1"/>
    <x v="0"/>
    <x v="0"/>
    <x v="0"/>
    <x v="0"/>
    <x v="0"/>
    <n v="840"/>
    <n v="1201.2"/>
  </r>
  <r>
    <x v="1"/>
    <x v="3"/>
    <s v="Sep"/>
    <x v="1"/>
    <x v="0"/>
    <x v="0"/>
    <x v="0"/>
    <x v="0"/>
    <x v="0"/>
    <n v="185"/>
    <n v="264.55"/>
  </r>
  <r>
    <x v="0"/>
    <x v="3"/>
    <s v="Sep"/>
    <x v="1"/>
    <x v="0"/>
    <x v="0"/>
    <x v="0"/>
    <x v="0"/>
    <x v="0"/>
    <n v="155"/>
    <n v="221.65"/>
  </r>
  <r>
    <x v="1"/>
    <x v="3"/>
    <s v="Apr"/>
    <x v="1"/>
    <x v="1"/>
    <x v="1"/>
    <x v="1"/>
    <x v="1"/>
    <x v="2"/>
    <n v="290"/>
    <n v="414.7"/>
  </r>
  <r>
    <x v="2"/>
    <x v="3"/>
    <s v="Apr"/>
    <x v="1"/>
    <x v="1"/>
    <x v="1"/>
    <x v="1"/>
    <x v="1"/>
    <x v="2"/>
    <n v="260"/>
    <n v="371.8"/>
  </r>
  <r>
    <x v="1"/>
    <x v="3"/>
    <s v="Apr"/>
    <x v="1"/>
    <x v="1"/>
    <x v="1"/>
    <x v="1"/>
    <x v="1"/>
    <x v="2"/>
    <n v="286"/>
    <n v="408.98"/>
  </r>
  <r>
    <x v="1"/>
    <x v="3"/>
    <s v="Apr"/>
    <x v="1"/>
    <x v="1"/>
    <x v="1"/>
    <x v="1"/>
    <x v="1"/>
    <x v="2"/>
    <n v="262"/>
    <n v="374.65999999999997"/>
  </r>
  <r>
    <x v="2"/>
    <x v="3"/>
    <s v="Apr"/>
    <x v="1"/>
    <x v="1"/>
    <x v="1"/>
    <x v="1"/>
    <x v="1"/>
    <x v="2"/>
    <n v="791"/>
    <n v="1131.1300000000001"/>
  </r>
  <r>
    <x v="2"/>
    <x v="3"/>
    <s v="Apr"/>
    <x v="1"/>
    <x v="1"/>
    <x v="1"/>
    <x v="1"/>
    <x v="1"/>
    <x v="2"/>
    <n v="261"/>
    <n v="373.23"/>
  </r>
  <r>
    <x v="1"/>
    <x v="3"/>
    <s v="Apr"/>
    <x v="1"/>
    <x v="1"/>
    <x v="1"/>
    <x v="1"/>
    <x v="1"/>
    <x v="2"/>
    <n v="289"/>
    <n v="413.27"/>
  </r>
  <r>
    <x v="1"/>
    <x v="3"/>
    <s v="Apr"/>
    <x v="1"/>
    <x v="1"/>
    <x v="1"/>
    <x v="1"/>
    <x v="1"/>
    <x v="2"/>
    <n v="259"/>
    <n v="370.37"/>
  </r>
  <r>
    <x v="2"/>
    <x v="3"/>
    <s v="Apr"/>
    <x v="1"/>
    <x v="1"/>
    <x v="1"/>
    <x v="1"/>
    <x v="1"/>
    <x v="2"/>
    <n v="800"/>
    <n v="1144"/>
  </r>
  <r>
    <x v="1"/>
    <x v="3"/>
    <s v="Apr"/>
    <x v="1"/>
    <x v="1"/>
    <x v="1"/>
    <x v="1"/>
    <x v="1"/>
    <x v="2"/>
    <n v="886"/>
    <n v="1266.98"/>
  </r>
  <r>
    <x v="1"/>
    <x v="3"/>
    <s v="Aug"/>
    <x v="1"/>
    <x v="1"/>
    <x v="1"/>
    <x v="1"/>
    <x v="1"/>
    <x v="2"/>
    <n v="266"/>
    <n v="380.38"/>
  </r>
  <r>
    <x v="0"/>
    <x v="3"/>
    <s v="Aug"/>
    <x v="1"/>
    <x v="1"/>
    <x v="1"/>
    <x v="1"/>
    <x v="1"/>
    <x v="2"/>
    <n v="242"/>
    <n v="346.06"/>
  </r>
  <r>
    <x v="0"/>
    <x v="3"/>
    <s v="Aug"/>
    <x v="1"/>
    <x v="1"/>
    <x v="1"/>
    <x v="1"/>
    <x v="1"/>
    <x v="2"/>
    <n v="268"/>
    <n v="383.24"/>
  </r>
  <r>
    <x v="0"/>
    <x v="3"/>
    <s v="Aug"/>
    <x v="1"/>
    <x v="1"/>
    <x v="1"/>
    <x v="1"/>
    <x v="1"/>
    <x v="2"/>
    <n v="238"/>
    <n v="340.34000000000003"/>
  </r>
  <r>
    <x v="0"/>
    <x v="3"/>
    <s v="Aug"/>
    <x v="1"/>
    <x v="1"/>
    <x v="1"/>
    <x v="1"/>
    <x v="1"/>
    <x v="2"/>
    <n v="881"/>
    <n v="1259.83"/>
  </r>
  <r>
    <x v="0"/>
    <x v="3"/>
    <s v="Aug"/>
    <x v="1"/>
    <x v="1"/>
    <x v="1"/>
    <x v="1"/>
    <x v="1"/>
    <x v="2"/>
    <n v="834"/>
    <n v="526.24"/>
  </r>
  <r>
    <x v="0"/>
    <x v="3"/>
    <s v="Aug"/>
    <x v="1"/>
    <x v="1"/>
    <x v="1"/>
    <x v="1"/>
    <x v="1"/>
    <x v="2"/>
    <n v="265"/>
    <n v="378.95"/>
  </r>
  <r>
    <x v="0"/>
    <x v="3"/>
    <s v="Aug"/>
    <x v="1"/>
    <x v="1"/>
    <x v="1"/>
    <x v="1"/>
    <x v="1"/>
    <x v="2"/>
    <n v="241"/>
    <n v="344.63"/>
  </r>
  <r>
    <x v="0"/>
    <x v="3"/>
    <s v="Aug"/>
    <x v="1"/>
    <x v="1"/>
    <x v="1"/>
    <x v="1"/>
    <x v="1"/>
    <x v="2"/>
    <n v="803"/>
    <n v="1148.29"/>
  </r>
  <r>
    <x v="1"/>
    <x v="3"/>
    <s v="Aug"/>
    <x v="1"/>
    <x v="1"/>
    <x v="1"/>
    <x v="1"/>
    <x v="1"/>
    <x v="2"/>
    <n v="239"/>
    <n v="341.77"/>
  </r>
  <r>
    <x v="1"/>
    <x v="3"/>
    <s v="Dec"/>
    <x v="1"/>
    <x v="1"/>
    <x v="1"/>
    <x v="1"/>
    <x v="1"/>
    <x v="2"/>
    <n v="248"/>
    <n v="354.64"/>
  </r>
  <r>
    <x v="3"/>
    <x v="3"/>
    <s v="Dec"/>
    <x v="1"/>
    <x v="1"/>
    <x v="1"/>
    <x v="1"/>
    <x v="1"/>
    <x v="2"/>
    <n v="218"/>
    <n v="311.74"/>
  </r>
  <r>
    <x v="1"/>
    <x v="3"/>
    <s v="Dec"/>
    <x v="1"/>
    <x v="1"/>
    <x v="1"/>
    <x v="1"/>
    <x v="1"/>
    <x v="2"/>
    <n v="244"/>
    <n v="348.92"/>
  </r>
  <r>
    <x v="1"/>
    <x v="3"/>
    <s v="Dec"/>
    <x v="1"/>
    <x v="1"/>
    <x v="1"/>
    <x v="1"/>
    <x v="1"/>
    <x v="2"/>
    <n v="220"/>
    <n v="314.60000000000002"/>
  </r>
  <r>
    <x v="2"/>
    <x v="3"/>
    <s v="Dec"/>
    <x v="1"/>
    <x v="1"/>
    <x v="1"/>
    <x v="1"/>
    <x v="1"/>
    <x v="2"/>
    <n v="798"/>
    <n v="1141.1399999999999"/>
  </r>
  <r>
    <x v="1"/>
    <x v="3"/>
    <s v="Dec"/>
    <x v="1"/>
    <x v="1"/>
    <x v="1"/>
    <x v="1"/>
    <x v="1"/>
    <x v="2"/>
    <n v="885"/>
    <n v="1265.55"/>
  </r>
  <r>
    <x v="1"/>
    <x v="3"/>
    <s v="Dec"/>
    <x v="1"/>
    <x v="1"/>
    <x v="1"/>
    <x v="1"/>
    <x v="1"/>
    <x v="2"/>
    <n v="838"/>
    <n v="526.24"/>
  </r>
  <r>
    <x v="2"/>
    <x v="3"/>
    <s v="Dec"/>
    <x v="1"/>
    <x v="1"/>
    <x v="1"/>
    <x v="1"/>
    <x v="1"/>
    <x v="2"/>
    <n v="219"/>
    <n v="313.17"/>
  </r>
  <r>
    <x v="1"/>
    <x v="3"/>
    <s v="Dec"/>
    <x v="1"/>
    <x v="1"/>
    <x v="1"/>
    <x v="1"/>
    <x v="1"/>
    <x v="2"/>
    <n v="247"/>
    <n v="353.21"/>
  </r>
  <r>
    <x v="1"/>
    <x v="3"/>
    <s v="Dec"/>
    <x v="1"/>
    <x v="1"/>
    <x v="1"/>
    <x v="1"/>
    <x v="1"/>
    <x v="2"/>
    <n v="217"/>
    <n v="310.31"/>
  </r>
  <r>
    <x v="3"/>
    <x v="3"/>
    <s v="Dec"/>
    <x v="1"/>
    <x v="1"/>
    <x v="1"/>
    <x v="1"/>
    <x v="1"/>
    <x v="2"/>
    <n v="807"/>
    <n v="1154.01"/>
  </r>
  <r>
    <x v="1"/>
    <x v="3"/>
    <s v="Dec"/>
    <x v="1"/>
    <x v="1"/>
    <x v="1"/>
    <x v="1"/>
    <x v="1"/>
    <x v="2"/>
    <n v="221"/>
    <n v="316.02999999999997"/>
  </r>
  <r>
    <x v="1"/>
    <x v="3"/>
    <s v="Feb"/>
    <x v="1"/>
    <x v="1"/>
    <x v="1"/>
    <x v="1"/>
    <x v="1"/>
    <x v="2"/>
    <n v="272"/>
    <n v="388.96"/>
  </r>
  <r>
    <x v="1"/>
    <x v="3"/>
    <s v="Feb"/>
    <x v="1"/>
    <x v="1"/>
    <x v="1"/>
    <x v="1"/>
    <x v="1"/>
    <x v="2"/>
    <n v="298"/>
    <n v="426.14"/>
  </r>
  <r>
    <x v="0"/>
    <x v="3"/>
    <s v="Feb"/>
    <x v="1"/>
    <x v="1"/>
    <x v="1"/>
    <x v="1"/>
    <x v="1"/>
    <x v="2"/>
    <n v="226"/>
    <n v="323.18"/>
  </r>
  <r>
    <x v="1"/>
    <x v="3"/>
    <s v="Feb"/>
    <x v="1"/>
    <x v="1"/>
    <x v="1"/>
    <x v="1"/>
    <x v="1"/>
    <x v="2"/>
    <n v="274"/>
    <n v="391.82"/>
  </r>
  <r>
    <x v="1"/>
    <x v="3"/>
    <s v="Feb"/>
    <x v="1"/>
    <x v="1"/>
    <x v="1"/>
    <x v="1"/>
    <x v="1"/>
    <x v="2"/>
    <n v="789"/>
    <n v="1128.27"/>
  </r>
  <r>
    <x v="2"/>
    <x v="3"/>
    <s v="Feb"/>
    <x v="1"/>
    <x v="1"/>
    <x v="1"/>
    <x v="1"/>
    <x v="1"/>
    <x v="2"/>
    <n v="876"/>
    <n v="1252.68"/>
  </r>
  <r>
    <x v="0"/>
    <x v="3"/>
    <s v="Feb"/>
    <x v="1"/>
    <x v="1"/>
    <x v="1"/>
    <x v="1"/>
    <x v="1"/>
    <x v="2"/>
    <n v="958"/>
    <n v="1369.94"/>
  </r>
  <r>
    <x v="2"/>
    <x v="3"/>
    <s v="Feb"/>
    <x v="1"/>
    <x v="1"/>
    <x v="1"/>
    <x v="1"/>
    <x v="1"/>
    <x v="2"/>
    <n v="829"/>
    <n v="526.24"/>
  </r>
  <r>
    <x v="1"/>
    <x v="3"/>
    <s v="Feb"/>
    <x v="1"/>
    <x v="1"/>
    <x v="1"/>
    <x v="1"/>
    <x v="1"/>
    <x v="2"/>
    <n v="273"/>
    <n v="390.39"/>
  </r>
  <r>
    <x v="0"/>
    <x v="3"/>
    <s v="Feb"/>
    <x v="1"/>
    <x v="1"/>
    <x v="1"/>
    <x v="1"/>
    <x v="1"/>
    <x v="2"/>
    <n v="267"/>
    <n v="381.81"/>
  </r>
  <r>
    <x v="1"/>
    <x v="3"/>
    <s v="Feb"/>
    <x v="1"/>
    <x v="1"/>
    <x v="1"/>
    <x v="1"/>
    <x v="1"/>
    <x v="2"/>
    <n v="301"/>
    <n v="430.43"/>
  </r>
  <r>
    <x v="1"/>
    <x v="3"/>
    <s v="Feb"/>
    <x v="1"/>
    <x v="1"/>
    <x v="1"/>
    <x v="1"/>
    <x v="1"/>
    <x v="2"/>
    <n v="271"/>
    <n v="387.53"/>
  </r>
  <r>
    <x v="1"/>
    <x v="3"/>
    <s v="Feb"/>
    <x v="1"/>
    <x v="1"/>
    <x v="1"/>
    <x v="1"/>
    <x v="1"/>
    <x v="2"/>
    <n v="798"/>
    <n v="1141.1399999999999"/>
  </r>
  <r>
    <x v="0"/>
    <x v="3"/>
    <s v="Feb"/>
    <x v="1"/>
    <x v="1"/>
    <x v="1"/>
    <x v="1"/>
    <x v="1"/>
    <x v="2"/>
    <n v="851"/>
    <n v="1216.93"/>
  </r>
  <r>
    <x v="0"/>
    <x v="3"/>
    <s v="Jan"/>
    <x v="1"/>
    <x v="1"/>
    <x v="1"/>
    <x v="1"/>
    <x v="1"/>
    <x v="2"/>
    <n v="302"/>
    <n v="431.86"/>
  </r>
  <r>
    <x v="1"/>
    <x v="3"/>
    <s v="Jan"/>
    <x v="1"/>
    <x v="1"/>
    <x v="1"/>
    <x v="1"/>
    <x v="1"/>
    <x v="2"/>
    <n v="230"/>
    <n v="328.9"/>
  </r>
  <r>
    <x v="2"/>
    <x v="3"/>
    <s v="Jan"/>
    <x v="1"/>
    <x v="1"/>
    <x v="1"/>
    <x v="1"/>
    <x v="1"/>
    <x v="2"/>
    <n v="278"/>
    <n v="397.53999999999996"/>
  </r>
  <r>
    <x v="0"/>
    <x v="3"/>
    <s v="Jan"/>
    <x v="1"/>
    <x v="1"/>
    <x v="1"/>
    <x v="1"/>
    <x v="1"/>
    <x v="2"/>
    <n v="304"/>
    <n v="434.72"/>
  </r>
  <r>
    <x v="0"/>
    <x v="3"/>
    <s v="Jan"/>
    <x v="1"/>
    <x v="1"/>
    <x v="1"/>
    <x v="1"/>
    <x v="1"/>
    <x v="2"/>
    <n v="232"/>
    <n v="331.76"/>
  </r>
  <r>
    <x v="1"/>
    <x v="3"/>
    <s v="Jan"/>
    <x v="1"/>
    <x v="1"/>
    <x v="1"/>
    <x v="1"/>
    <x v="1"/>
    <x v="2"/>
    <n v="788"/>
    <n v="1126.8399999999999"/>
  </r>
  <r>
    <x v="1"/>
    <x v="3"/>
    <s v="Jan"/>
    <x v="1"/>
    <x v="1"/>
    <x v="1"/>
    <x v="1"/>
    <x v="1"/>
    <x v="2"/>
    <n v="842"/>
    <n v="1204.06"/>
  </r>
  <r>
    <x v="0"/>
    <x v="3"/>
    <s v="Jan"/>
    <x v="1"/>
    <x v="1"/>
    <x v="1"/>
    <x v="1"/>
    <x v="1"/>
    <x v="2"/>
    <n v="875"/>
    <n v="1251.25"/>
  </r>
  <r>
    <x v="3"/>
    <x v="3"/>
    <s v="Jan"/>
    <x v="1"/>
    <x v="1"/>
    <x v="1"/>
    <x v="1"/>
    <x v="1"/>
    <x v="2"/>
    <n v="955"/>
    <n v="1365.65"/>
  </r>
  <r>
    <x v="1"/>
    <x v="3"/>
    <s v="Jan"/>
    <x v="1"/>
    <x v="1"/>
    <x v="1"/>
    <x v="1"/>
    <x v="1"/>
    <x v="2"/>
    <n v="956"/>
    <n v="1367.08"/>
  </r>
  <r>
    <x v="1"/>
    <x v="3"/>
    <s v="Jan"/>
    <x v="1"/>
    <x v="1"/>
    <x v="1"/>
    <x v="1"/>
    <x v="1"/>
    <x v="2"/>
    <n v="957"/>
    <n v="1368.51"/>
  </r>
  <r>
    <x v="0"/>
    <x v="3"/>
    <s v="Jan"/>
    <x v="1"/>
    <x v="1"/>
    <x v="1"/>
    <x v="1"/>
    <x v="1"/>
    <x v="2"/>
    <n v="828"/>
    <n v="526.24"/>
  </r>
  <r>
    <x v="1"/>
    <x v="3"/>
    <s v="Jan"/>
    <x v="1"/>
    <x v="1"/>
    <x v="1"/>
    <x v="1"/>
    <x v="1"/>
    <x v="2"/>
    <n v="881"/>
    <n v="526.24"/>
  </r>
  <r>
    <x v="1"/>
    <x v="3"/>
    <s v="Jan"/>
    <x v="1"/>
    <x v="1"/>
    <x v="1"/>
    <x v="1"/>
    <x v="1"/>
    <x v="2"/>
    <n v="279"/>
    <n v="398.97"/>
  </r>
  <r>
    <x v="0"/>
    <x v="3"/>
    <s v="Jan"/>
    <x v="1"/>
    <x v="1"/>
    <x v="1"/>
    <x v="1"/>
    <x v="1"/>
    <x v="2"/>
    <n v="285"/>
    <n v="407.55"/>
  </r>
  <r>
    <x v="1"/>
    <x v="3"/>
    <s v="Jan"/>
    <x v="1"/>
    <x v="1"/>
    <x v="1"/>
    <x v="1"/>
    <x v="1"/>
    <x v="2"/>
    <n v="279"/>
    <n v="398.97"/>
  </r>
  <r>
    <x v="1"/>
    <x v="3"/>
    <s v="Jan"/>
    <x v="1"/>
    <x v="1"/>
    <x v="1"/>
    <x v="1"/>
    <x v="1"/>
    <x v="2"/>
    <n v="273"/>
    <n v="390.39"/>
  </r>
  <r>
    <x v="1"/>
    <x v="3"/>
    <s v="Jan"/>
    <x v="1"/>
    <x v="1"/>
    <x v="1"/>
    <x v="1"/>
    <x v="1"/>
    <x v="2"/>
    <n v="229"/>
    <n v="327.47000000000003"/>
  </r>
  <r>
    <x v="0"/>
    <x v="3"/>
    <s v="Jan"/>
    <x v="1"/>
    <x v="1"/>
    <x v="1"/>
    <x v="1"/>
    <x v="1"/>
    <x v="2"/>
    <n v="277"/>
    <n v="396.11"/>
  </r>
  <r>
    <x v="2"/>
    <x v="3"/>
    <s v="Jan"/>
    <x v="1"/>
    <x v="1"/>
    <x v="1"/>
    <x v="1"/>
    <x v="1"/>
    <x v="2"/>
    <n v="797"/>
    <n v="1139.71"/>
  </r>
  <r>
    <x v="3"/>
    <x v="3"/>
    <s v="Jan"/>
    <x v="1"/>
    <x v="1"/>
    <x v="1"/>
    <x v="1"/>
    <x v="1"/>
    <x v="2"/>
    <n v="850"/>
    <n v="1215.5"/>
  </r>
  <r>
    <x v="0"/>
    <x v="3"/>
    <s v="Jan"/>
    <x v="1"/>
    <x v="1"/>
    <x v="1"/>
    <x v="1"/>
    <x v="1"/>
    <x v="2"/>
    <n v="884"/>
    <n v="1264.1199999999999"/>
  </r>
  <r>
    <x v="2"/>
    <x v="3"/>
    <s v="Jul"/>
    <x v="1"/>
    <x v="1"/>
    <x v="1"/>
    <x v="1"/>
    <x v="1"/>
    <x v="2"/>
    <n v="272"/>
    <n v="388.96"/>
  </r>
  <r>
    <x v="2"/>
    <x v="3"/>
    <s v="Jul"/>
    <x v="1"/>
    <x v="1"/>
    <x v="1"/>
    <x v="1"/>
    <x v="1"/>
    <x v="2"/>
    <n v="274"/>
    <n v="391.82"/>
  </r>
  <r>
    <x v="2"/>
    <x v="3"/>
    <s v="Jul"/>
    <x v="1"/>
    <x v="1"/>
    <x v="1"/>
    <x v="1"/>
    <x v="1"/>
    <x v="2"/>
    <n v="244"/>
    <n v="348.92"/>
  </r>
  <r>
    <x v="1"/>
    <x v="3"/>
    <s v="Jul"/>
    <x v="1"/>
    <x v="1"/>
    <x v="1"/>
    <x v="1"/>
    <x v="1"/>
    <x v="2"/>
    <n v="794"/>
    <n v="1135.42"/>
  </r>
  <r>
    <x v="1"/>
    <x v="3"/>
    <s v="Jul"/>
    <x v="1"/>
    <x v="1"/>
    <x v="1"/>
    <x v="1"/>
    <x v="1"/>
    <x v="2"/>
    <n v="880"/>
    <n v="1258.4000000000001"/>
  </r>
  <r>
    <x v="1"/>
    <x v="3"/>
    <s v="Jul"/>
    <x v="1"/>
    <x v="1"/>
    <x v="1"/>
    <x v="1"/>
    <x v="1"/>
    <x v="2"/>
    <n v="833"/>
    <n v="526.24"/>
  </r>
  <r>
    <x v="1"/>
    <x v="3"/>
    <s v="Jul"/>
    <x v="1"/>
    <x v="1"/>
    <x v="1"/>
    <x v="1"/>
    <x v="1"/>
    <x v="2"/>
    <n v="243"/>
    <n v="347.49"/>
  </r>
  <r>
    <x v="2"/>
    <x v="3"/>
    <s v="Jul"/>
    <x v="1"/>
    <x v="1"/>
    <x v="1"/>
    <x v="1"/>
    <x v="1"/>
    <x v="2"/>
    <n v="271"/>
    <n v="387.53"/>
  </r>
  <r>
    <x v="2"/>
    <x v="3"/>
    <s v="Jul"/>
    <x v="1"/>
    <x v="1"/>
    <x v="1"/>
    <x v="1"/>
    <x v="1"/>
    <x v="2"/>
    <n v="247"/>
    <n v="353.21"/>
  </r>
  <r>
    <x v="2"/>
    <x v="3"/>
    <s v="Jul"/>
    <x v="1"/>
    <x v="1"/>
    <x v="1"/>
    <x v="1"/>
    <x v="1"/>
    <x v="2"/>
    <n v="245"/>
    <n v="350.35"/>
  </r>
  <r>
    <x v="4"/>
    <x v="3"/>
    <s v="Jun"/>
    <x v="1"/>
    <x v="1"/>
    <x v="1"/>
    <x v="1"/>
    <x v="1"/>
    <x v="2"/>
    <n v="278"/>
    <n v="397.53999999999996"/>
  </r>
  <r>
    <x v="0"/>
    <x v="3"/>
    <s v="Jun"/>
    <x v="1"/>
    <x v="1"/>
    <x v="1"/>
    <x v="1"/>
    <x v="1"/>
    <x v="2"/>
    <n v="248"/>
    <n v="354.64"/>
  </r>
  <r>
    <x v="2"/>
    <x v="3"/>
    <s v="Jun"/>
    <x v="1"/>
    <x v="1"/>
    <x v="1"/>
    <x v="1"/>
    <x v="1"/>
    <x v="2"/>
    <n v="280"/>
    <n v="400.4"/>
  </r>
  <r>
    <x v="0"/>
    <x v="3"/>
    <s v="Jun"/>
    <x v="1"/>
    <x v="1"/>
    <x v="1"/>
    <x v="1"/>
    <x v="1"/>
    <x v="2"/>
    <n v="250"/>
    <n v="357.5"/>
  </r>
  <r>
    <x v="1"/>
    <x v="3"/>
    <s v="Jun"/>
    <x v="1"/>
    <x v="1"/>
    <x v="1"/>
    <x v="1"/>
    <x v="1"/>
    <x v="2"/>
    <n v="793"/>
    <n v="1133.99"/>
  </r>
  <r>
    <x v="0"/>
    <x v="3"/>
    <s v="Jun"/>
    <x v="1"/>
    <x v="1"/>
    <x v="1"/>
    <x v="1"/>
    <x v="1"/>
    <x v="2"/>
    <n v="879"/>
    <n v="1256.97"/>
  </r>
  <r>
    <x v="0"/>
    <x v="3"/>
    <s v="Jun"/>
    <x v="1"/>
    <x v="1"/>
    <x v="1"/>
    <x v="1"/>
    <x v="1"/>
    <x v="2"/>
    <n v="832"/>
    <n v="526.24"/>
  </r>
  <r>
    <x v="1"/>
    <x v="3"/>
    <s v="Jun"/>
    <x v="1"/>
    <x v="1"/>
    <x v="1"/>
    <x v="1"/>
    <x v="1"/>
    <x v="2"/>
    <n v="249"/>
    <n v="356.07"/>
  </r>
  <r>
    <x v="0"/>
    <x v="3"/>
    <s v="Jun"/>
    <x v="1"/>
    <x v="1"/>
    <x v="1"/>
    <x v="1"/>
    <x v="1"/>
    <x v="2"/>
    <n v="277"/>
    <n v="396.11"/>
  </r>
  <r>
    <x v="2"/>
    <x v="3"/>
    <s v="Jun"/>
    <x v="1"/>
    <x v="1"/>
    <x v="1"/>
    <x v="1"/>
    <x v="1"/>
    <x v="2"/>
    <n v="253"/>
    <n v="361.78999999999996"/>
  </r>
  <r>
    <x v="0"/>
    <x v="3"/>
    <s v="Jun"/>
    <x v="1"/>
    <x v="1"/>
    <x v="1"/>
    <x v="1"/>
    <x v="1"/>
    <x v="2"/>
    <n v="802"/>
    <n v="1146.8600000000001"/>
  </r>
  <r>
    <x v="4"/>
    <x v="3"/>
    <s v="Jun"/>
    <x v="1"/>
    <x v="1"/>
    <x v="1"/>
    <x v="1"/>
    <x v="1"/>
    <x v="2"/>
    <n v="251"/>
    <n v="358.93"/>
  </r>
  <r>
    <x v="2"/>
    <x v="3"/>
    <s v="Mar"/>
    <x v="1"/>
    <x v="1"/>
    <x v="1"/>
    <x v="1"/>
    <x v="1"/>
    <x v="2"/>
    <n v="296"/>
    <n v="423.28"/>
  </r>
  <r>
    <x v="2"/>
    <x v="3"/>
    <s v="Mar"/>
    <x v="1"/>
    <x v="1"/>
    <x v="1"/>
    <x v="1"/>
    <x v="1"/>
    <x v="2"/>
    <n v="266"/>
    <n v="380.38"/>
  </r>
  <r>
    <x v="1"/>
    <x v="3"/>
    <s v="Mar"/>
    <x v="1"/>
    <x v="1"/>
    <x v="1"/>
    <x v="1"/>
    <x v="1"/>
    <x v="2"/>
    <n v="292"/>
    <n v="417.56"/>
  </r>
  <r>
    <x v="2"/>
    <x v="3"/>
    <s v="Mar"/>
    <x v="1"/>
    <x v="1"/>
    <x v="1"/>
    <x v="1"/>
    <x v="1"/>
    <x v="2"/>
    <n v="268"/>
    <n v="383.24"/>
  </r>
  <r>
    <x v="2"/>
    <x v="3"/>
    <s v="Mar"/>
    <x v="1"/>
    <x v="1"/>
    <x v="1"/>
    <x v="1"/>
    <x v="1"/>
    <x v="2"/>
    <n v="790"/>
    <n v="1129.7"/>
  </r>
  <r>
    <x v="1"/>
    <x v="3"/>
    <s v="Mar"/>
    <x v="1"/>
    <x v="1"/>
    <x v="1"/>
    <x v="1"/>
    <x v="1"/>
    <x v="2"/>
    <n v="877"/>
    <n v="1254.1100000000001"/>
  </r>
  <r>
    <x v="1"/>
    <x v="3"/>
    <s v="Mar"/>
    <x v="1"/>
    <x v="1"/>
    <x v="1"/>
    <x v="1"/>
    <x v="1"/>
    <x v="2"/>
    <n v="830"/>
    <n v="526.24"/>
  </r>
  <r>
    <x v="2"/>
    <x v="3"/>
    <s v="Mar"/>
    <x v="1"/>
    <x v="1"/>
    <x v="1"/>
    <x v="1"/>
    <x v="1"/>
    <x v="2"/>
    <n v="267"/>
    <n v="381.81"/>
  </r>
  <r>
    <x v="2"/>
    <x v="3"/>
    <s v="Mar"/>
    <x v="1"/>
    <x v="1"/>
    <x v="1"/>
    <x v="1"/>
    <x v="1"/>
    <x v="2"/>
    <n v="295"/>
    <n v="421.85"/>
  </r>
  <r>
    <x v="1"/>
    <x v="3"/>
    <s v="Mar"/>
    <x v="1"/>
    <x v="1"/>
    <x v="1"/>
    <x v="1"/>
    <x v="1"/>
    <x v="2"/>
    <n v="265"/>
    <n v="378.95"/>
  </r>
  <r>
    <x v="2"/>
    <x v="3"/>
    <s v="Mar"/>
    <x v="1"/>
    <x v="1"/>
    <x v="1"/>
    <x v="1"/>
    <x v="1"/>
    <x v="2"/>
    <n v="799"/>
    <n v="1142.57"/>
  </r>
  <r>
    <x v="2"/>
    <x v="3"/>
    <s v="Mar"/>
    <x v="1"/>
    <x v="1"/>
    <x v="1"/>
    <x v="1"/>
    <x v="1"/>
    <x v="2"/>
    <n v="885"/>
    <n v="1265.55"/>
  </r>
  <r>
    <x v="1"/>
    <x v="3"/>
    <s v="May"/>
    <x v="1"/>
    <x v="1"/>
    <x v="1"/>
    <x v="1"/>
    <x v="1"/>
    <x v="2"/>
    <n v="284"/>
    <n v="406.12"/>
  </r>
  <r>
    <x v="2"/>
    <x v="3"/>
    <s v="May"/>
    <x v="1"/>
    <x v="1"/>
    <x v="1"/>
    <x v="1"/>
    <x v="1"/>
    <x v="2"/>
    <n v="254"/>
    <n v="363.22"/>
  </r>
  <r>
    <x v="1"/>
    <x v="3"/>
    <s v="May"/>
    <x v="1"/>
    <x v="1"/>
    <x v="1"/>
    <x v="1"/>
    <x v="1"/>
    <x v="2"/>
    <n v="256"/>
    <n v="366.08"/>
  </r>
  <r>
    <x v="1"/>
    <x v="3"/>
    <s v="May"/>
    <x v="1"/>
    <x v="1"/>
    <x v="1"/>
    <x v="1"/>
    <x v="1"/>
    <x v="2"/>
    <n v="792"/>
    <n v="1132.56"/>
  </r>
  <r>
    <x v="1"/>
    <x v="3"/>
    <s v="May"/>
    <x v="1"/>
    <x v="1"/>
    <x v="1"/>
    <x v="1"/>
    <x v="1"/>
    <x v="2"/>
    <n v="878"/>
    <n v="1255.54"/>
  </r>
  <r>
    <x v="1"/>
    <x v="3"/>
    <s v="May"/>
    <x v="1"/>
    <x v="1"/>
    <x v="1"/>
    <x v="1"/>
    <x v="1"/>
    <x v="2"/>
    <n v="831"/>
    <n v="526.24"/>
  </r>
  <r>
    <x v="1"/>
    <x v="3"/>
    <s v="May"/>
    <x v="1"/>
    <x v="1"/>
    <x v="1"/>
    <x v="1"/>
    <x v="1"/>
    <x v="2"/>
    <n v="255"/>
    <n v="364.65"/>
  </r>
  <r>
    <x v="1"/>
    <x v="3"/>
    <s v="May"/>
    <x v="1"/>
    <x v="1"/>
    <x v="1"/>
    <x v="1"/>
    <x v="1"/>
    <x v="2"/>
    <n v="283"/>
    <n v="404.69"/>
  </r>
  <r>
    <x v="2"/>
    <x v="3"/>
    <s v="May"/>
    <x v="1"/>
    <x v="1"/>
    <x v="1"/>
    <x v="1"/>
    <x v="1"/>
    <x v="2"/>
    <n v="801"/>
    <n v="1145.43"/>
  </r>
  <r>
    <x v="1"/>
    <x v="3"/>
    <s v="May"/>
    <x v="1"/>
    <x v="1"/>
    <x v="1"/>
    <x v="1"/>
    <x v="1"/>
    <x v="2"/>
    <n v="257"/>
    <n v="367.51"/>
  </r>
  <r>
    <x v="0"/>
    <x v="3"/>
    <s v="Nov"/>
    <x v="1"/>
    <x v="1"/>
    <x v="1"/>
    <x v="1"/>
    <x v="1"/>
    <x v="2"/>
    <n v="224"/>
    <n v="320.32"/>
  </r>
  <r>
    <x v="0"/>
    <x v="3"/>
    <s v="Nov"/>
    <x v="1"/>
    <x v="1"/>
    <x v="1"/>
    <x v="1"/>
    <x v="1"/>
    <x v="2"/>
    <n v="250"/>
    <n v="357.5"/>
  </r>
  <r>
    <x v="0"/>
    <x v="3"/>
    <s v="Nov"/>
    <x v="1"/>
    <x v="1"/>
    <x v="1"/>
    <x v="1"/>
    <x v="1"/>
    <x v="2"/>
    <n v="226"/>
    <n v="323.18"/>
  </r>
  <r>
    <x v="0"/>
    <x v="3"/>
    <s v="Nov"/>
    <x v="1"/>
    <x v="1"/>
    <x v="1"/>
    <x v="1"/>
    <x v="1"/>
    <x v="2"/>
    <n v="797"/>
    <n v="1139.71"/>
  </r>
  <r>
    <x v="0"/>
    <x v="3"/>
    <s v="Nov"/>
    <x v="1"/>
    <x v="1"/>
    <x v="1"/>
    <x v="1"/>
    <x v="1"/>
    <x v="2"/>
    <n v="884"/>
    <n v="1264.1199999999999"/>
  </r>
  <r>
    <x v="0"/>
    <x v="3"/>
    <s v="Nov"/>
    <x v="1"/>
    <x v="1"/>
    <x v="1"/>
    <x v="1"/>
    <x v="1"/>
    <x v="2"/>
    <n v="837"/>
    <n v="526.24"/>
  </r>
  <r>
    <x v="0"/>
    <x v="3"/>
    <s v="Nov"/>
    <x v="1"/>
    <x v="1"/>
    <x v="1"/>
    <x v="1"/>
    <x v="1"/>
    <x v="2"/>
    <n v="225"/>
    <n v="321.75"/>
  </r>
  <r>
    <x v="0"/>
    <x v="3"/>
    <s v="Nov"/>
    <x v="1"/>
    <x v="1"/>
    <x v="1"/>
    <x v="1"/>
    <x v="1"/>
    <x v="2"/>
    <n v="253"/>
    <n v="361.78999999999996"/>
  </r>
  <r>
    <x v="0"/>
    <x v="3"/>
    <s v="Nov"/>
    <x v="1"/>
    <x v="1"/>
    <x v="1"/>
    <x v="1"/>
    <x v="1"/>
    <x v="2"/>
    <n v="223"/>
    <n v="318.89"/>
  </r>
  <r>
    <x v="0"/>
    <x v="3"/>
    <s v="Nov"/>
    <x v="1"/>
    <x v="1"/>
    <x v="1"/>
    <x v="1"/>
    <x v="1"/>
    <x v="2"/>
    <n v="806"/>
    <n v="1152.58"/>
  </r>
  <r>
    <x v="1"/>
    <x v="3"/>
    <s v="Oct"/>
    <x v="1"/>
    <x v="1"/>
    <x v="1"/>
    <x v="1"/>
    <x v="1"/>
    <x v="2"/>
    <n v="254"/>
    <n v="363.22"/>
  </r>
  <r>
    <x v="1"/>
    <x v="3"/>
    <s v="Oct"/>
    <x v="1"/>
    <x v="1"/>
    <x v="1"/>
    <x v="1"/>
    <x v="1"/>
    <x v="2"/>
    <n v="230"/>
    <n v="328.9"/>
  </r>
  <r>
    <x v="1"/>
    <x v="3"/>
    <s v="Oct"/>
    <x v="1"/>
    <x v="1"/>
    <x v="1"/>
    <x v="1"/>
    <x v="1"/>
    <x v="2"/>
    <n v="256"/>
    <n v="366.08"/>
  </r>
  <r>
    <x v="1"/>
    <x v="3"/>
    <s v="Oct"/>
    <x v="1"/>
    <x v="1"/>
    <x v="1"/>
    <x v="1"/>
    <x v="1"/>
    <x v="2"/>
    <n v="796"/>
    <n v="1138.28"/>
  </r>
  <r>
    <x v="0"/>
    <x v="3"/>
    <s v="Oct"/>
    <x v="1"/>
    <x v="1"/>
    <x v="1"/>
    <x v="1"/>
    <x v="1"/>
    <x v="2"/>
    <n v="883"/>
    <n v="1262.69"/>
  </r>
  <r>
    <x v="0"/>
    <x v="3"/>
    <s v="Oct"/>
    <x v="1"/>
    <x v="1"/>
    <x v="1"/>
    <x v="1"/>
    <x v="1"/>
    <x v="2"/>
    <n v="836"/>
    <n v="526.24"/>
  </r>
  <r>
    <x v="1"/>
    <x v="3"/>
    <s v="Oct"/>
    <x v="1"/>
    <x v="1"/>
    <x v="1"/>
    <x v="1"/>
    <x v="1"/>
    <x v="2"/>
    <n v="231"/>
    <n v="330.33"/>
  </r>
  <r>
    <x v="1"/>
    <x v="3"/>
    <s v="Oct"/>
    <x v="1"/>
    <x v="1"/>
    <x v="1"/>
    <x v="1"/>
    <x v="1"/>
    <x v="2"/>
    <n v="229"/>
    <n v="327.47000000000003"/>
  </r>
  <r>
    <x v="1"/>
    <x v="3"/>
    <s v="Oct"/>
    <x v="1"/>
    <x v="1"/>
    <x v="1"/>
    <x v="1"/>
    <x v="1"/>
    <x v="2"/>
    <n v="805"/>
    <n v="1151.1500000000001"/>
  </r>
  <r>
    <x v="1"/>
    <x v="3"/>
    <s v="Oct"/>
    <x v="1"/>
    <x v="1"/>
    <x v="1"/>
    <x v="1"/>
    <x v="1"/>
    <x v="2"/>
    <n v="227"/>
    <n v="324.61"/>
  </r>
  <r>
    <x v="2"/>
    <x v="3"/>
    <s v="Sep"/>
    <x v="1"/>
    <x v="1"/>
    <x v="1"/>
    <x v="1"/>
    <x v="1"/>
    <x v="2"/>
    <n v="260"/>
    <n v="371.8"/>
  </r>
  <r>
    <x v="0"/>
    <x v="3"/>
    <s v="Sep"/>
    <x v="1"/>
    <x v="1"/>
    <x v="1"/>
    <x v="1"/>
    <x v="1"/>
    <x v="2"/>
    <n v="236"/>
    <n v="337.48"/>
  </r>
  <r>
    <x v="1"/>
    <x v="3"/>
    <s v="Sep"/>
    <x v="1"/>
    <x v="1"/>
    <x v="1"/>
    <x v="1"/>
    <x v="1"/>
    <x v="2"/>
    <n v="262"/>
    <n v="374.65999999999997"/>
  </r>
  <r>
    <x v="4"/>
    <x v="3"/>
    <s v="Sep"/>
    <x v="1"/>
    <x v="1"/>
    <x v="1"/>
    <x v="1"/>
    <x v="1"/>
    <x v="2"/>
    <n v="232"/>
    <n v="331.76"/>
  </r>
  <r>
    <x v="0"/>
    <x v="3"/>
    <s v="Sep"/>
    <x v="1"/>
    <x v="1"/>
    <x v="1"/>
    <x v="1"/>
    <x v="1"/>
    <x v="2"/>
    <n v="795"/>
    <n v="1136.8499999999999"/>
  </r>
  <r>
    <x v="1"/>
    <x v="3"/>
    <s v="Sep"/>
    <x v="1"/>
    <x v="1"/>
    <x v="1"/>
    <x v="1"/>
    <x v="1"/>
    <x v="2"/>
    <n v="882"/>
    <n v="1261.26"/>
  </r>
  <r>
    <x v="1"/>
    <x v="3"/>
    <s v="Sep"/>
    <x v="1"/>
    <x v="1"/>
    <x v="1"/>
    <x v="1"/>
    <x v="1"/>
    <x v="2"/>
    <n v="835"/>
    <n v="526.24"/>
  </r>
  <r>
    <x v="0"/>
    <x v="3"/>
    <s v="Sep"/>
    <x v="1"/>
    <x v="1"/>
    <x v="1"/>
    <x v="1"/>
    <x v="1"/>
    <x v="2"/>
    <n v="237"/>
    <n v="338.90999999999997"/>
  </r>
  <r>
    <x v="4"/>
    <x v="3"/>
    <s v="Sep"/>
    <x v="1"/>
    <x v="1"/>
    <x v="1"/>
    <x v="1"/>
    <x v="1"/>
    <x v="2"/>
    <n v="259"/>
    <n v="370.37"/>
  </r>
  <r>
    <x v="1"/>
    <x v="3"/>
    <s v="Sep"/>
    <x v="1"/>
    <x v="1"/>
    <x v="1"/>
    <x v="1"/>
    <x v="1"/>
    <x v="2"/>
    <n v="235"/>
    <n v="336.05"/>
  </r>
  <r>
    <x v="0"/>
    <x v="3"/>
    <s v="Sep"/>
    <x v="1"/>
    <x v="1"/>
    <x v="1"/>
    <x v="1"/>
    <x v="1"/>
    <x v="2"/>
    <n v="804"/>
    <n v="1149.72"/>
  </r>
  <r>
    <x v="2"/>
    <x v="3"/>
    <s v="Sep"/>
    <x v="1"/>
    <x v="1"/>
    <x v="1"/>
    <x v="1"/>
    <x v="1"/>
    <x v="2"/>
    <n v="233"/>
    <n v="333.19"/>
  </r>
  <r>
    <x v="1"/>
    <x v="4"/>
    <s v="Apr"/>
    <x v="0"/>
    <x v="0"/>
    <x v="0"/>
    <x v="0"/>
    <x v="0"/>
    <x v="1"/>
    <n v="302"/>
    <n v="462.06"/>
  </r>
  <r>
    <x v="0"/>
    <x v="4"/>
    <s v="Apr"/>
    <x v="0"/>
    <x v="0"/>
    <x v="0"/>
    <x v="0"/>
    <x v="0"/>
    <x v="1"/>
    <n v="272"/>
    <n v="388.96"/>
  </r>
  <r>
    <x v="1"/>
    <x v="4"/>
    <s v="Apr"/>
    <x v="0"/>
    <x v="0"/>
    <x v="0"/>
    <x v="0"/>
    <x v="0"/>
    <x v="1"/>
    <n v="298"/>
    <n v="426.14"/>
  </r>
  <r>
    <x v="1"/>
    <x v="4"/>
    <s v="Apr"/>
    <x v="0"/>
    <x v="0"/>
    <x v="0"/>
    <x v="0"/>
    <x v="0"/>
    <x v="1"/>
    <n v="274"/>
    <n v="391.82"/>
  </r>
  <r>
    <x v="0"/>
    <x v="4"/>
    <s v="Apr"/>
    <x v="0"/>
    <x v="0"/>
    <x v="0"/>
    <x v="0"/>
    <x v="0"/>
    <x v="1"/>
    <n v="666"/>
    <n v="952.38"/>
  </r>
  <r>
    <x v="2"/>
    <x v="4"/>
    <s v="Apr"/>
    <x v="0"/>
    <x v="0"/>
    <x v="0"/>
    <x v="0"/>
    <x v="0"/>
    <x v="1"/>
    <n v="753"/>
    <n v="1076.79"/>
  </r>
  <r>
    <x v="2"/>
    <x v="4"/>
    <s v="Apr"/>
    <x v="0"/>
    <x v="0"/>
    <x v="0"/>
    <x v="0"/>
    <x v="0"/>
    <x v="1"/>
    <n v="297"/>
    <n v="424.71"/>
  </r>
  <r>
    <x v="0"/>
    <x v="4"/>
    <s v="Apr"/>
    <x v="0"/>
    <x v="0"/>
    <x v="0"/>
    <x v="0"/>
    <x v="0"/>
    <x v="1"/>
    <n v="792"/>
    <n v="526.24"/>
  </r>
  <r>
    <x v="1"/>
    <x v="4"/>
    <s v="Apr"/>
    <x v="0"/>
    <x v="0"/>
    <x v="0"/>
    <x v="0"/>
    <x v="0"/>
    <x v="1"/>
    <n v="301"/>
    <n v="430.43"/>
  </r>
  <r>
    <x v="1"/>
    <x v="4"/>
    <s v="Apr"/>
    <x v="0"/>
    <x v="0"/>
    <x v="0"/>
    <x v="0"/>
    <x v="0"/>
    <x v="1"/>
    <n v="271"/>
    <n v="387.53"/>
  </r>
  <r>
    <x v="0"/>
    <x v="4"/>
    <s v="Apr"/>
    <x v="0"/>
    <x v="0"/>
    <x v="0"/>
    <x v="0"/>
    <x v="0"/>
    <x v="1"/>
    <n v="299"/>
    <n v="427.57"/>
  </r>
  <r>
    <x v="1"/>
    <x v="4"/>
    <s v="Apr"/>
    <x v="0"/>
    <x v="0"/>
    <x v="0"/>
    <x v="0"/>
    <x v="0"/>
    <x v="1"/>
    <n v="761"/>
    <n v="1088.23"/>
  </r>
  <r>
    <x v="0"/>
    <x v="4"/>
    <s v="Aug"/>
    <x v="0"/>
    <x v="0"/>
    <x v="0"/>
    <x v="0"/>
    <x v="0"/>
    <x v="1"/>
    <n v="278"/>
    <n v="425.34000000000003"/>
  </r>
  <r>
    <x v="1"/>
    <x v="4"/>
    <s v="Aug"/>
    <x v="0"/>
    <x v="0"/>
    <x v="0"/>
    <x v="0"/>
    <x v="0"/>
    <x v="1"/>
    <n v="280"/>
    <n v="400.4"/>
  </r>
  <r>
    <x v="0"/>
    <x v="4"/>
    <s v="Aug"/>
    <x v="0"/>
    <x v="0"/>
    <x v="0"/>
    <x v="0"/>
    <x v="0"/>
    <x v="1"/>
    <n v="250"/>
    <n v="357.5"/>
  </r>
  <r>
    <x v="1"/>
    <x v="4"/>
    <s v="Aug"/>
    <x v="0"/>
    <x v="0"/>
    <x v="0"/>
    <x v="0"/>
    <x v="0"/>
    <x v="1"/>
    <n v="670"/>
    <n v="958.1"/>
  </r>
  <r>
    <x v="0"/>
    <x v="4"/>
    <s v="Aug"/>
    <x v="0"/>
    <x v="0"/>
    <x v="0"/>
    <x v="0"/>
    <x v="0"/>
    <x v="1"/>
    <n v="756"/>
    <n v="1081.08"/>
  </r>
  <r>
    <x v="0"/>
    <x v="4"/>
    <s v="Aug"/>
    <x v="0"/>
    <x v="0"/>
    <x v="0"/>
    <x v="0"/>
    <x v="0"/>
    <x v="1"/>
    <n v="279"/>
    <n v="398.97"/>
  </r>
  <r>
    <x v="1"/>
    <x v="4"/>
    <s v="Aug"/>
    <x v="0"/>
    <x v="0"/>
    <x v="0"/>
    <x v="0"/>
    <x v="0"/>
    <x v="1"/>
    <n v="796"/>
    <n v="526.24"/>
  </r>
  <r>
    <x v="0"/>
    <x v="4"/>
    <s v="Aug"/>
    <x v="0"/>
    <x v="0"/>
    <x v="0"/>
    <x v="0"/>
    <x v="0"/>
    <x v="1"/>
    <n v="277"/>
    <n v="396.11"/>
  </r>
  <r>
    <x v="1"/>
    <x v="4"/>
    <s v="Aug"/>
    <x v="0"/>
    <x v="0"/>
    <x v="0"/>
    <x v="0"/>
    <x v="0"/>
    <x v="1"/>
    <n v="253"/>
    <n v="361.78999999999996"/>
  </r>
  <r>
    <x v="0"/>
    <x v="4"/>
    <s v="Aug"/>
    <x v="0"/>
    <x v="0"/>
    <x v="0"/>
    <x v="0"/>
    <x v="0"/>
    <x v="1"/>
    <n v="765"/>
    <n v="1093.95"/>
  </r>
  <r>
    <x v="0"/>
    <x v="4"/>
    <s v="Dec"/>
    <x v="0"/>
    <x v="0"/>
    <x v="0"/>
    <x v="0"/>
    <x v="0"/>
    <x v="1"/>
    <n v="230"/>
    <n v="328.9"/>
  </r>
  <r>
    <x v="1"/>
    <x v="4"/>
    <s v="Dec"/>
    <x v="0"/>
    <x v="0"/>
    <x v="0"/>
    <x v="0"/>
    <x v="0"/>
    <x v="1"/>
    <n v="256"/>
    <n v="366.08"/>
  </r>
  <r>
    <x v="3"/>
    <x v="4"/>
    <s v="Dec"/>
    <x v="0"/>
    <x v="0"/>
    <x v="0"/>
    <x v="0"/>
    <x v="0"/>
    <x v="1"/>
    <n v="232"/>
    <n v="331.76"/>
  </r>
  <r>
    <x v="2"/>
    <x v="4"/>
    <s v="Dec"/>
    <x v="0"/>
    <x v="0"/>
    <x v="0"/>
    <x v="0"/>
    <x v="0"/>
    <x v="1"/>
    <n v="673"/>
    <n v="962.39"/>
  </r>
  <r>
    <x v="1"/>
    <x v="4"/>
    <s v="Dec"/>
    <x v="0"/>
    <x v="0"/>
    <x v="0"/>
    <x v="0"/>
    <x v="0"/>
    <x v="1"/>
    <n v="760"/>
    <n v="1086.8"/>
  </r>
  <r>
    <x v="1"/>
    <x v="4"/>
    <s v="Dec"/>
    <x v="0"/>
    <x v="0"/>
    <x v="0"/>
    <x v="0"/>
    <x v="0"/>
    <x v="1"/>
    <n v="255"/>
    <n v="364.65"/>
  </r>
  <r>
    <x v="2"/>
    <x v="4"/>
    <s v="Dec"/>
    <x v="0"/>
    <x v="0"/>
    <x v="0"/>
    <x v="0"/>
    <x v="0"/>
    <x v="1"/>
    <n v="799"/>
    <n v="526.24"/>
  </r>
  <r>
    <x v="3"/>
    <x v="4"/>
    <s v="Dec"/>
    <x v="0"/>
    <x v="0"/>
    <x v="0"/>
    <x v="0"/>
    <x v="0"/>
    <x v="1"/>
    <n v="259"/>
    <n v="370.37"/>
  </r>
  <r>
    <x v="1"/>
    <x v="4"/>
    <s v="Dec"/>
    <x v="0"/>
    <x v="0"/>
    <x v="0"/>
    <x v="0"/>
    <x v="0"/>
    <x v="1"/>
    <n v="229"/>
    <n v="327.47000000000003"/>
  </r>
  <r>
    <x v="0"/>
    <x v="4"/>
    <s v="Dec"/>
    <x v="0"/>
    <x v="0"/>
    <x v="0"/>
    <x v="0"/>
    <x v="0"/>
    <x v="1"/>
    <n v="257"/>
    <n v="367.51"/>
  </r>
  <r>
    <x v="2"/>
    <x v="4"/>
    <s v="Feb"/>
    <x v="0"/>
    <x v="0"/>
    <x v="0"/>
    <x v="0"/>
    <x v="0"/>
    <x v="1"/>
    <n v="308"/>
    <n v="471.24"/>
  </r>
  <r>
    <x v="0"/>
    <x v="4"/>
    <s v="Feb"/>
    <x v="0"/>
    <x v="0"/>
    <x v="0"/>
    <x v="0"/>
    <x v="0"/>
    <x v="1"/>
    <n v="284"/>
    <n v="406.12"/>
  </r>
  <r>
    <x v="0"/>
    <x v="4"/>
    <s v="Feb"/>
    <x v="0"/>
    <x v="0"/>
    <x v="0"/>
    <x v="0"/>
    <x v="0"/>
    <x v="1"/>
    <n v="310"/>
    <n v="443.3"/>
  </r>
  <r>
    <x v="1"/>
    <x v="4"/>
    <s v="Feb"/>
    <x v="0"/>
    <x v="0"/>
    <x v="0"/>
    <x v="0"/>
    <x v="0"/>
    <x v="1"/>
    <n v="664"/>
    <n v="949.52"/>
  </r>
  <r>
    <x v="0"/>
    <x v="4"/>
    <s v="Feb"/>
    <x v="0"/>
    <x v="0"/>
    <x v="0"/>
    <x v="0"/>
    <x v="0"/>
    <x v="1"/>
    <n v="751"/>
    <n v="1073.93"/>
  </r>
  <r>
    <x v="0"/>
    <x v="4"/>
    <s v="Feb"/>
    <x v="0"/>
    <x v="0"/>
    <x v="0"/>
    <x v="0"/>
    <x v="0"/>
    <x v="1"/>
    <n v="309"/>
    <n v="441.87"/>
  </r>
  <r>
    <x v="1"/>
    <x v="4"/>
    <s v="Feb"/>
    <x v="0"/>
    <x v="0"/>
    <x v="0"/>
    <x v="0"/>
    <x v="0"/>
    <x v="1"/>
    <n v="790"/>
    <n v="526.24"/>
  </r>
  <r>
    <x v="0"/>
    <x v="4"/>
    <s v="Feb"/>
    <x v="0"/>
    <x v="0"/>
    <x v="0"/>
    <x v="0"/>
    <x v="0"/>
    <x v="1"/>
    <n v="283"/>
    <n v="404.69"/>
  </r>
  <r>
    <x v="0"/>
    <x v="4"/>
    <s v="Feb"/>
    <x v="0"/>
    <x v="0"/>
    <x v="0"/>
    <x v="0"/>
    <x v="0"/>
    <x v="1"/>
    <n v="311"/>
    <n v="444.73"/>
  </r>
  <r>
    <x v="2"/>
    <x v="4"/>
    <s v="Feb"/>
    <x v="0"/>
    <x v="0"/>
    <x v="0"/>
    <x v="0"/>
    <x v="0"/>
    <x v="1"/>
    <n v="760"/>
    <n v="1086.8"/>
  </r>
  <r>
    <x v="1"/>
    <x v="4"/>
    <s v="Jan"/>
    <x v="0"/>
    <x v="0"/>
    <x v="0"/>
    <x v="0"/>
    <x v="0"/>
    <x v="1"/>
    <n v="314"/>
    <n v="480.42"/>
  </r>
  <r>
    <x v="1"/>
    <x v="4"/>
    <s v="Jan"/>
    <x v="0"/>
    <x v="0"/>
    <x v="0"/>
    <x v="0"/>
    <x v="0"/>
    <x v="1"/>
    <n v="290"/>
    <n v="414.7"/>
  </r>
  <r>
    <x v="1"/>
    <x v="4"/>
    <s v="Jan"/>
    <x v="0"/>
    <x v="0"/>
    <x v="0"/>
    <x v="0"/>
    <x v="0"/>
    <x v="1"/>
    <n v="316"/>
    <n v="451.88"/>
  </r>
  <r>
    <x v="3"/>
    <x v="4"/>
    <s v="Jan"/>
    <x v="0"/>
    <x v="0"/>
    <x v="0"/>
    <x v="0"/>
    <x v="0"/>
    <x v="1"/>
    <n v="286"/>
    <n v="408.98"/>
  </r>
  <r>
    <x v="1"/>
    <x v="4"/>
    <s v="Jan"/>
    <x v="0"/>
    <x v="0"/>
    <x v="0"/>
    <x v="0"/>
    <x v="0"/>
    <x v="1"/>
    <n v="663"/>
    <n v="948.08999999999992"/>
  </r>
  <r>
    <x v="1"/>
    <x v="4"/>
    <s v="Jan"/>
    <x v="0"/>
    <x v="0"/>
    <x v="0"/>
    <x v="0"/>
    <x v="0"/>
    <x v="1"/>
    <n v="750"/>
    <n v="1072.5"/>
  </r>
  <r>
    <x v="1"/>
    <x v="4"/>
    <s v="Jan"/>
    <x v="0"/>
    <x v="0"/>
    <x v="0"/>
    <x v="0"/>
    <x v="0"/>
    <x v="1"/>
    <n v="315"/>
    <n v="450.45"/>
  </r>
  <r>
    <x v="1"/>
    <x v="4"/>
    <s v="Jan"/>
    <x v="0"/>
    <x v="0"/>
    <x v="0"/>
    <x v="0"/>
    <x v="0"/>
    <x v="1"/>
    <n v="789"/>
    <n v="526.24"/>
  </r>
  <r>
    <x v="3"/>
    <x v="4"/>
    <s v="Jan"/>
    <x v="0"/>
    <x v="0"/>
    <x v="0"/>
    <x v="0"/>
    <x v="0"/>
    <x v="1"/>
    <n v="313"/>
    <n v="447.59000000000003"/>
  </r>
  <r>
    <x v="1"/>
    <x v="4"/>
    <s v="Jan"/>
    <x v="0"/>
    <x v="0"/>
    <x v="0"/>
    <x v="0"/>
    <x v="0"/>
    <x v="1"/>
    <n v="289"/>
    <n v="413.27"/>
  </r>
  <r>
    <x v="1"/>
    <x v="4"/>
    <s v="Jan"/>
    <x v="0"/>
    <x v="0"/>
    <x v="0"/>
    <x v="0"/>
    <x v="0"/>
    <x v="1"/>
    <n v="317"/>
    <n v="453.31"/>
  </r>
  <r>
    <x v="1"/>
    <x v="4"/>
    <s v="Jan"/>
    <x v="0"/>
    <x v="0"/>
    <x v="0"/>
    <x v="0"/>
    <x v="0"/>
    <x v="1"/>
    <n v="759"/>
    <n v="1085.3699999999999"/>
  </r>
  <r>
    <x v="1"/>
    <x v="4"/>
    <s v="Jul"/>
    <x v="0"/>
    <x v="0"/>
    <x v="0"/>
    <x v="0"/>
    <x v="0"/>
    <x v="1"/>
    <n v="284"/>
    <n v="434.52"/>
  </r>
  <r>
    <x v="1"/>
    <x v="4"/>
    <s v="Jul"/>
    <x v="0"/>
    <x v="0"/>
    <x v="0"/>
    <x v="0"/>
    <x v="0"/>
    <x v="1"/>
    <n v="254"/>
    <n v="363.22"/>
  </r>
  <r>
    <x v="1"/>
    <x v="4"/>
    <s v="Jul"/>
    <x v="0"/>
    <x v="0"/>
    <x v="0"/>
    <x v="0"/>
    <x v="0"/>
    <x v="1"/>
    <n v="286"/>
    <n v="408.98"/>
  </r>
  <r>
    <x v="0"/>
    <x v="4"/>
    <s v="Jul"/>
    <x v="0"/>
    <x v="0"/>
    <x v="0"/>
    <x v="0"/>
    <x v="0"/>
    <x v="1"/>
    <n v="256"/>
    <n v="366.08"/>
  </r>
  <r>
    <x v="1"/>
    <x v="4"/>
    <s v="Jul"/>
    <x v="0"/>
    <x v="0"/>
    <x v="0"/>
    <x v="0"/>
    <x v="0"/>
    <x v="1"/>
    <n v="669"/>
    <n v="956.67000000000007"/>
  </r>
  <r>
    <x v="0"/>
    <x v="4"/>
    <s v="Jul"/>
    <x v="0"/>
    <x v="0"/>
    <x v="0"/>
    <x v="0"/>
    <x v="0"/>
    <x v="1"/>
    <n v="755"/>
    <n v="1079.6500000000001"/>
  </r>
  <r>
    <x v="0"/>
    <x v="4"/>
    <s v="Jul"/>
    <x v="0"/>
    <x v="0"/>
    <x v="0"/>
    <x v="0"/>
    <x v="0"/>
    <x v="1"/>
    <n v="285"/>
    <n v="407.55"/>
  </r>
  <r>
    <x v="1"/>
    <x v="4"/>
    <s v="Jul"/>
    <x v="0"/>
    <x v="0"/>
    <x v="0"/>
    <x v="0"/>
    <x v="0"/>
    <x v="1"/>
    <n v="795"/>
    <n v="526.24"/>
  </r>
  <r>
    <x v="0"/>
    <x v="4"/>
    <s v="Jul"/>
    <x v="0"/>
    <x v="0"/>
    <x v="0"/>
    <x v="0"/>
    <x v="0"/>
    <x v="1"/>
    <n v="283"/>
    <n v="404.69"/>
  </r>
  <r>
    <x v="1"/>
    <x v="4"/>
    <s v="Jul"/>
    <x v="0"/>
    <x v="0"/>
    <x v="0"/>
    <x v="0"/>
    <x v="0"/>
    <x v="1"/>
    <n v="259"/>
    <n v="370.37"/>
  </r>
  <r>
    <x v="1"/>
    <x v="4"/>
    <s v="Jul"/>
    <x v="0"/>
    <x v="0"/>
    <x v="0"/>
    <x v="0"/>
    <x v="0"/>
    <x v="1"/>
    <n v="281"/>
    <n v="401.83"/>
  </r>
  <r>
    <x v="1"/>
    <x v="4"/>
    <s v="Jul"/>
    <x v="0"/>
    <x v="0"/>
    <x v="0"/>
    <x v="0"/>
    <x v="0"/>
    <x v="1"/>
    <n v="764"/>
    <n v="1092.52"/>
  </r>
  <r>
    <x v="2"/>
    <x v="4"/>
    <s v="Jun"/>
    <x v="0"/>
    <x v="0"/>
    <x v="0"/>
    <x v="0"/>
    <x v="0"/>
    <x v="1"/>
    <n v="290"/>
    <n v="443.70000000000005"/>
  </r>
  <r>
    <x v="2"/>
    <x v="4"/>
    <s v="Jun"/>
    <x v="0"/>
    <x v="0"/>
    <x v="0"/>
    <x v="0"/>
    <x v="0"/>
    <x v="1"/>
    <n v="260"/>
    <n v="371.8"/>
  </r>
  <r>
    <x v="1"/>
    <x v="4"/>
    <s v="Jun"/>
    <x v="0"/>
    <x v="0"/>
    <x v="0"/>
    <x v="0"/>
    <x v="0"/>
    <x v="1"/>
    <n v="262"/>
    <n v="374.65999999999997"/>
  </r>
  <r>
    <x v="2"/>
    <x v="4"/>
    <s v="Jun"/>
    <x v="0"/>
    <x v="0"/>
    <x v="0"/>
    <x v="0"/>
    <x v="0"/>
    <x v="1"/>
    <n v="668"/>
    <n v="955.24"/>
  </r>
  <r>
    <x v="2"/>
    <x v="4"/>
    <s v="Jun"/>
    <x v="0"/>
    <x v="0"/>
    <x v="0"/>
    <x v="0"/>
    <x v="0"/>
    <x v="1"/>
    <n v="754"/>
    <n v="1078.22"/>
  </r>
  <r>
    <x v="2"/>
    <x v="4"/>
    <s v="Jun"/>
    <x v="0"/>
    <x v="0"/>
    <x v="0"/>
    <x v="0"/>
    <x v="0"/>
    <x v="1"/>
    <n v="291"/>
    <n v="416.13"/>
  </r>
  <r>
    <x v="2"/>
    <x v="4"/>
    <s v="Jun"/>
    <x v="0"/>
    <x v="0"/>
    <x v="0"/>
    <x v="0"/>
    <x v="0"/>
    <x v="1"/>
    <n v="794"/>
    <n v="526.24"/>
  </r>
  <r>
    <x v="1"/>
    <x v="4"/>
    <s v="Jun"/>
    <x v="0"/>
    <x v="0"/>
    <x v="0"/>
    <x v="0"/>
    <x v="0"/>
    <x v="1"/>
    <n v="289"/>
    <n v="413.27"/>
  </r>
  <r>
    <x v="2"/>
    <x v="4"/>
    <s v="Jun"/>
    <x v="0"/>
    <x v="0"/>
    <x v="0"/>
    <x v="0"/>
    <x v="0"/>
    <x v="1"/>
    <n v="287"/>
    <n v="410.40999999999997"/>
  </r>
  <r>
    <x v="2"/>
    <x v="4"/>
    <s v="Jun"/>
    <x v="0"/>
    <x v="0"/>
    <x v="0"/>
    <x v="0"/>
    <x v="0"/>
    <x v="1"/>
    <n v="763"/>
    <n v="1091.0899999999999"/>
  </r>
  <r>
    <x v="0"/>
    <x v="4"/>
    <s v="Mar"/>
    <x v="0"/>
    <x v="0"/>
    <x v="0"/>
    <x v="0"/>
    <x v="0"/>
    <x v="1"/>
    <n v="278"/>
    <n v="397.53999999999996"/>
  </r>
  <r>
    <x v="1"/>
    <x v="4"/>
    <s v="Mar"/>
    <x v="0"/>
    <x v="0"/>
    <x v="0"/>
    <x v="0"/>
    <x v="0"/>
    <x v="1"/>
    <n v="304"/>
    <n v="434.72"/>
  </r>
  <r>
    <x v="1"/>
    <x v="4"/>
    <s v="Mar"/>
    <x v="0"/>
    <x v="0"/>
    <x v="0"/>
    <x v="0"/>
    <x v="0"/>
    <x v="1"/>
    <n v="280"/>
    <n v="400.4"/>
  </r>
  <r>
    <x v="1"/>
    <x v="4"/>
    <s v="Mar"/>
    <x v="0"/>
    <x v="0"/>
    <x v="0"/>
    <x v="0"/>
    <x v="0"/>
    <x v="1"/>
    <n v="665"/>
    <n v="950.95"/>
  </r>
  <r>
    <x v="2"/>
    <x v="4"/>
    <s v="Mar"/>
    <x v="0"/>
    <x v="0"/>
    <x v="0"/>
    <x v="0"/>
    <x v="0"/>
    <x v="1"/>
    <n v="752"/>
    <n v="1075.3600000000001"/>
  </r>
  <r>
    <x v="2"/>
    <x v="4"/>
    <s v="Mar"/>
    <x v="0"/>
    <x v="0"/>
    <x v="0"/>
    <x v="0"/>
    <x v="0"/>
    <x v="1"/>
    <n v="303"/>
    <n v="433.28999999999996"/>
  </r>
  <r>
    <x v="1"/>
    <x v="4"/>
    <s v="Mar"/>
    <x v="0"/>
    <x v="0"/>
    <x v="0"/>
    <x v="0"/>
    <x v="0"/>
    <x v="1"/>
    <n v="791"/>
    <n v="526.24"/>
  </r>
  <r>
    <x v="1"/>
    <x v="4"/>
    <s v="Mar"/>
    <x v="0"/>
    <x v="0"/>
    <x v="0"/>
    <x v="0"/>
    <x v="0"/>
    <x v="1"/>
    <n v="307"/>
    <n v="439.01"/>
  </r>
  <r>
    <x v="1"/>
    <x v="4"/>
    <s v="Mar"/>
    <x v="0"/>
    <x v="0"/>
    <x v="0"/>
    <x v="0"/>
    <x v="0"/>
    <x v="1"/>
    <n v="277"/>
    <n v="396.11"/>
  </r>
  <r>
    <x v="0"/>
    <x v="4"/>
    <s v="Mar"/>
    <x v="0"/>
    <x v="0"/>
    <x v="0"/>
    <x v="0"/>
    <x v="0"/>
    <x v="1"/>
    <n v="305"/>
    <n v="436.15"/>
  </r>
  <r>
    <x v="1"/>
    <x v="4"/>
    <s v="May"/>
    <x v="0"/>
    <x v="0"/>
    <x v="0"/>
    <x v="0"/>
    <x v="0"/>
    <x v="1"/>
    <n v="296"/>
    <n v="452.88"/>
  </r>
  <r>
    <x v="1"/>
    <x v="4"/>
    <s v="May"/>
    <x v="0"/>
    <x v="0"/>
    <x v="0"/>
    <x v="0"/>
    <x v="0"/>
    <x v="1"/>
    <n v="266"/>
    <n v="380.38"/>
  </r>
  <r>
    <x v="1"/>
    <x v="4"/>
    <s v="May"/>
    <x v="0"/>
    <x v="0"/>
    <x v="0"/>
    <x v="0"/>
    <x v="0"/>
    <x v="1"/>
    <n v="292"/>
    <n v="417.56"/>
  </r>
  <r>
    <x v="1"/>
    <x v="4"/>
    <s v="May"/>
    <x v="0"/>
    <x v="0"/>
    <x v="0"/>
    <x v="0"/>
    <x v="0"/>
    <x v="1"/>
    <n v="268"/>
    <n v="383.24"/>
  </r>
  <r>
    <x v="0"/>
    <x v="4"/>
    <s v="May"/>
    <x v="0"/>
    <x v="0"/>
    <x v="0"/>
    <x v="0"/>
    <x v="0"/>
    <x v="1"/>
    <n v="667"/>
    <n v="953.81"/>
  </r>
  <r>
    <x v="0"/>
    <x v="4"/>
    <s v="May"/>
    <x v="0"/>
    <x v="0"/>
    <x v="0"/>
    <x v="0"/>
    <x v="0"/>
    <x v="1"/>
    <n v="793"/>
    <n v="526.24"/>
  </r>
  <r>
    <x v="1"/>
    <x v="4"/>
    <s v="May"/>
    <x v="0"/>
    <x v="0"/>
    <x v="0"/>
    <x v="0"/>
    <x v="0"/>
    <x v="1"/>
    <n v="295"/>
    <n v="421.85"/>
  </r>
  <r>
    <x v="1"/>
    <x v="4"/>
    <s v="May"/>
    <x v="0"/>
    <x v="0"/>
    <x v="0"/>
    <x v="0"/>
    <x v="0"/>
    <x v="1"/>
    <n v="265"/>
    <n v="378.95"/>
  </r>
  <r>
    <x v="1"/>
    <x v="4"/>
    <s v="May"/>
    <x v="0"/>
    <x v="0"/>
    <x v="0"/>
    <x v="0"/>
    <x v="0"/>
    <x v="1"/>
    <n v="293"/>
    <n v="418.99"/>
  </r>
  <r>
    <x v="1"/>
    <x v="4"/>
    <s v="May"/>
    <x v="0"/>
    <x v="0"/>
    <x v="0"/>
    <x v="0"/>
    <x v="0"/>
    <x v="1"/>
    <n v="762"/>
    <n v="1089.6599999999999"/>
  </r>
  <r>
    <x v="0"/>
    <x v="4"/>
    <s v="Nov"/>
    <x v="0"/>
    <x v="0"/>
    <x v="0"/>
    <x v="0"/>
    <x v="0"/>
    <x v="1"/>
    <n v="260"/>
    <n v="397.8"/>
  </r>
  <r>
    <x v="1"/>
    <x v="4"/>
    <s v="Nov"/>
    <x v="0"/>
    <x v="0"/>
    <x v="0"/>
    <x v="0"/>
    <x v="0"/>
    <x v="1"/>
    <n v="236"/>
    <n v="337.48"/>
  </r>
  <r>
    <x v="0"/>
    <x v="4"/>
    <s v="Nov"/>
    <x v="0"/>
    <x v="0"/>
    <x v="0"/>
    <x v="0"/>
    <x v="0"/>
    <x v="1"/>
    <n v="262"/>
    <n v="374.65999999999997"/>
  </r>
  <r>
    <x v="4"/>
    <x v="4"/>
    <s v="Nov"/>
    <x v="0"/>
    <x v="0"/>
    <x v="0"/>
    <x v="0"/>
    <x v="0"/>
    <x v="1"/>
    <n v="672"/>
    <n v="960.96"/>
  </r>
  <r>
    <x v="1"/>
    <x v="4"/>
    <s v="Nov"/>
    <x v="0"/>
    <x v="0"/>
    <x v="0"/>
    <x v="0"/>
    <x v="0"/>
    <x v="1"/>
    <n v="759"/>
    <n v="1085.3699999999999"/>
  </r>
  <r>
    <x v="1"/>
    <x v="4"/>
    <s v="Nov"/>
    <x v="0"/>
    <x v="0"/>
    <x v="0"/>
    <x v="0"/>
    <x v="0"/>
    <x v="1"/>
    <n v="261"/>
    <n v="373.23"/>
  </r>
  <r>
    <x v="4"/>
    <x v="4"/>
    <s v="Nov"/>
    <x v="0"/>
    <x v="0"/>
    <x v="0"/>
    <x v="0"/>
    <x v="0"/>
    <x v="1"/>
    <n v="798"/>
    <n v="526.24"/>
  </r>
  <r>
    <x v="0"/>
    <x v="4"/>
    <s v="Nov"/>
    <x v="0"/>
    <x v="0"/>
    <x v="0"/>
    <x v="0"/>
    <x v="0"/>
    <x v="1"/>
    <n v="235"/>
    <n v="336.05"/>
  </r>
  <r>
    <x v="1"/>
    <x v="4"/>
    <s v="Nov"/>
    <x v="0"/>
    <x v="0"/>
    <x v="0"/>
    <x v="0"/>
    <x v="0"/>
    <x v="1"/>
    <n v="263"/>
    <n v="376.09000000000003"/>
  </r>
  <r>
    <x v="0"/>
    <x v="4"/>
    <s v="Nov"/>
    <x v="0"/>
    <x v="0"/>
    <x v="0"/>
    <x v="0"/>
    <x v="0"/>
    <x v="1"/>
    <n v="768"/>
    <n v="1098.24"/>
  </r>
  <r>
    <x v="1"/>
    <x v="4"/>
    <s v="Oct"/>
    <x v="0"/>
    <x v="0"/>
    <x v="0"/>
    <x v="0"/>
    <x v="0"/>
    <x v="1"/>
    <n v="266"/>
    <n v="406.98"/>
  </r>
  <r>
    <x v="2"/>
    <x v="4"/>
    <s v="Oct"/>
    <x v="0"/>
    <x v="0"/>
    <x v="0"/>
    <x v="0"/>
    <x v="0"/>
    <x v="1"/>
    <n v="242"/>
    <n v="346.06"/>
  </r>
  <r>
    <x v="1"/>
    <x v="4"/>
    <s v="Oct"/>
    <x v="0"/>
    <x v="0"/>
    <x v="0"/>
    <x v="0"/>
    <x v="0"/>
    <x v="1"/>
    <n v="268"/>
    <n v="383.24"/>
  </r>
  <r>
    <x v="1"/>
    <x v="4"/>
    <s v="Oct"/>
    <x v="0"/>
    <x v="0"/>
    <x v="0"/>
    <x v="0"/>
    <x v="0"/>
    <x v="1"/>
    <n v="238"/>
    <n v="340.34000000000003"/>
  </r>
  <r>
    <x v="1"/>
    <x v="4"/>
    <s v="Oct"/>
    <x v="0"/>
    <x v="0"/>
    <x v="0"/>
    <x v="0"/>
    <x v="0"/>
    <x v="1"/>
    <n v="671"/>
    <n v="959.53"/>
  </r>
  <r>
    <x v="2"/>
    <x v="4"/>
    <s v="Oct"/>
    <x v="0"/>
    <x v="0"/>
    <x v="0"/>
    <x v="0"/>
    <x v="0"/>
    <x v="1"/>
    <n v="758"/>
    <n v="1083.94"/>
  </r>
  <r>
    <x v="2"/>
    <x v="4"/>
    <s v="Oct"/>
    <x v="0"/>
    <x v="0"/>
    <x v="0"/>
    <x v="0"/>
    <x v="0"/>
    <x v="1"/>
    <n v="267"/>
    <n v="381.81"/>
  </r>
  <r>
    <x v="1"/>
    <x v="4"/>
    <s v="Oct"/>
    <x v="0"/>
    <x v="0"/>
    <x v="0"/>
    <x v="0"/>
    <x v="0"/>
    <x v="1"/>
    <n v="797"/>
    <n v="526.24"/>
  </r>
  <r>
    <x v="1"/>
    <x v="4"/>
    <s v="Oct"/>
    <x v="0"/>
    <x v="0"/>
    <x v="0"/>
    <x v="0"/>
    <x v="0"/>
    <x v="1"/>
    <n v="265"/>
    <n v="378.95"/>
  </r>
  <r>
    <x v="1"/>
    <x v="4"/>
    <s v="Oct"/>
    <x v="0"/>
    <x v="0"/>
    <x v="0"/>
    <x v="0"/>
    <x v="0"/>
    <x v="1"/>
    <n v="241"/>
    <n v="344.63"/>
  </r>
  <r>
    <x v="2"/>
    <x v="4"/>
    <s v="Oct"/>
    <x v="0"/>
    <x v="0"/>
    <x v="0"/>
    <x v="0"/>
    <x v="0"/>
    <x v="1"/>
    <n v="269"/>
    <n v="384.67"/>
  </r>
  <r>
    <x v="1"/>
    <x v="4"/>
    <s v="Oct"/>
    <x v="0"/>
    <x v="0"/>
    <x v="0"/>
    <x v="0"/>
    <x v="0"/>
    <x v="1"/>
    <n v="767"/>
    <n v="1096.81"/>
  </r>
  <r>
    <x v="2"/>
    <x v="4"/>
    <s v="Sep"/>
    <x v="0"/>
    <x v="0"/>
    <x v="0"/>
    <x v="0"/>
    <x v="0"/>
    <x v="1"/>
    <n v="272"/>
    <n v="416.15999999999997"/>
  </r>
  <r>
    <x v="2"/>
    <x v="4"/>
    <s v="Sep"/>
    <x v="0"/>
    <x v="0"/>
    <x v="0"/>
    <x v="0"/>
    <x v="0"/>
    <x v="1"/>
    <n v="248"/>
    <n v="354.64"/>
  </r>
  <r>
    <x v="4"/>
    <x v="4"/>
    <s v="Sep"/>
    <x v="0"/>
    <x v="0"/>
    <x v="0"/>
    <x v="0"/>
    <x v="0"/>
    <x v="1"/>
    <n v="274"/>
    <n v="391.82"/>
  </r>
  <r>
    <x v="0"/>
    <x v="4"/>
    <s v="Sep"/>
    <x v="0"/>
    <x v="0"/>
    <x v="0"/>
    <x v="0"/>
    <x v="0"/>
    <x v="1"/>
    <n v="244"/>
    <n v="348.92"/>
  </r>
  <r>
    <x v="1"/>
    <x v="4"/>
    <s v="Sep"/>
    <x v="0"/>
    <x v="0"/>
    <x v="0"/>
    <x v="0"/>
    <x v="0"/>
    <x v="1"/>
    <n v="757"/>
    <n v="1082.51"/>
  </r>
  <r>
    <x v="1"/>
    <x v="4"/>
    <s v="Sep"/>
    <x v="0"/>
    <x v="0"/>
    <x v="0"/>
    <x v="0"/>
    <x v="0"/>
    <x v="1"/>
    <n v="273"/>
    <n v="390.39"/>
  </r>
  <r>
    <x v="0"/>
    <x v="4"/>
    <s v="Sep"/>
    <x v="0"/>
    <x v="0"/>
    <x v="0"/>
    <x v="0"/>
    <x v="0"/>
    <x v="1"/>
    <n v="271"/>
    <n v="387.53"/>
  </r>
  <r>
    <x v="4"/>
    <x v="4"/>
    <s v="Sep"/>
    <x v="0"/>
    <x v="0"/>
    <x v="0"/>
    <x v="0"/>
    <x v="0"/>
    <x v="1"/>
    <n v="247"/>
    <n v="353.21"/>
  </r>
  <r>
    <x v="2"/>
    <x v="4"/>
    <s v="Sep"/>
    <x v="0"/>
    <x v="0"/>
    <x v="0"/>
    <x v="0"/>
    <x v="0"/>
    <x v="1"/>
    <n v="275"/>
    <n v="393.25"/>
  </r>
  <r>
    <x v="2"/>
    <x v="4"/>
    <s v="Sep"/>
    <x v="0"/>
    <x v="0"/>
    <x v="0"/>
    <x v="0"/>
    <x v="0"/>
    <x v="1"/>
    <n v="766"/>
    <n v="1095.3800000000001"/>
  </r>
  <r>
    <x v="1"/>
    <x v="4"/>
    <s v="Apr"/>
    <x v="1"/>
    <x v="0"/>
    <x v="0"/>
    <x v="0"/>
    <x v="0"/>
    <x v="0"/>
    <n v="146"/>
    <n v="208.78"/>
  </r>
  <r>
    <x v="2"/>
    <x v="4"/>
    <s v="Apr"/>
    <x v="1"/>
    <x v="0"/>
    <x v="0"/>
    <x v="0"/>
    <x v="0"/>
    <x v="0"/>
    <n v="368"/>
    <n v="526.24"/>
  </r>
  <r>
    <x v="0"/>
    <x v="4"/>
    <s v="Apr"/>
    <x v="1"/>
    <x v="0"/>
    <x v="0"/>
    <x v="0"/>
    <x v="0"/>
    <x v="0"/>
    <n v="148"/>
    <n v="526.24"/>
  </r>
  <r>
    <x v="3"/>
    <x v="4"/>
    <s v="Apr"/>
    <x v="1"/>
    <x v="0"/>
    <x v="0"/>
    <x v="0"/>
    <x v="0"/>
    <x v="0"/>
    <n v="364"/>
    <n v="526.24"/>
  </r>
  <r>
    <x v="3"/>
    <x v="4"/>
    <s v="Apr"/>
    <x v="1"/>
    <x v="0"/>
    <x v="0"/>
    <x v="0"/>
    <x v="0"/>
    <x v="0"/>
    <n v="366"/>
    <n v="523.38"/>
  </r>
  <r>
    <x v="3"/>
    <x v="4"/>
    <s v="Apr"/>
    <x v="1"/>
    <x v="0"/>
    <x v="0"/>
    <x v="0"/>
    <x v="0"/>
    <x v="0"/>
    <n v="147"/>
    <n v="210.21"/>
  </r>
  <r>
    <x v="3"/>
    <x v="4"/>
    <s v="Apr"/>
    <x v="1"/>
    <x v="0"/>
    <x v="0"/>
    <x v="0"/>
    <x v="0"/>
    <x v="0"/>
    <n v="760"/>
    <n v="1086.8"/>
  </r>
  <r>
    <x v="0"/>
    <x v="4"/>
    <s v="Apr"/>
    <x v="1"/>
    <x v="0"/>
    <x v="0"/>
    <x v="0"/>
    <x v="0"/>
    <x v="0"/>
    <n v="846"/>
    <n v="1209.78"/>
  </r>
  <r>
    <x v="2"/>
    <x v="4"/>
    <s v="Apr"/>
    <x v="1"/>
    <x v="0"/>
    <x v="0"/>
    <x v="0"/>
    <x v="0"/>
    <x v="0"/>
    <n v="149"/>
    <n v="213.07"/>
  </r>
  <r>
    <x v="1"/>
    <x v="4"/>
    <s v="Apr"/>
    <x v="1"/>
    <x v="0"/>
    <x v="0"/>
    <x v="0"/>
    <x v="0"/>
    <x v="0"/>
    <n v="365"/>
    <n v="521.95000000000005"/>
  </r>
  <r>
    <x v="0"/>
    <x v="4"/>
    <s v="Aug"/>
    <x v="1"/>
    <x v="0"/>
    <x v="0"/>
    <x v="0"/>
    <x v="0"/>
    <x v="0"/>
    <n v="128"/>
    <n v="183.04"/>
  </r>
  <r>
    <x v="0"/>
    <x v="4"/>
    <s v="Aug"/>
    <x v="1"/>
    <x v="0"/>
    <x v="0"/>
    <x v="0"/>
    <x v="0"/>
    <x v="0"/>
    <n v="344"/>
    <n v="491.91999999999996"/>
  </r>
  <r>
    <x v="0"/>
    <x v="4"/>
    <s v="Aug"/>
    <x v="1"/>
    <x v="0"/>
    <x v="0"/>
    <x v="0"/>
    <x v="0"/>
    <x v="0"/>
    <n v="370"/>
    <n v="526.24"/>
  </r>
  <r>
    <x v="0"/>
    <x v="4"/>
    <s v="Aug"/>
    <x v="1"/>
    <x v="0"/>
    <x v="0"/>
    <x v="0"/>
    <x v="0"/>
    <x v="0"/>
    <n v="346"/>
    <n v="526.24"/>
  </r>
  <r>
    <x v="1"/>
    <x v="4"/>
    <s v="Aug"/>
    <x v="1"/>
    <x v="0"/>
    <x v="0"/>
    <x v="0"/>
    <x v="0"/>
    <x v="0"/>
    <n v="982"/>
    <n v="1404.26"/>
  </r>
  <r>
    <x v="0"/>
    <x v="4"/>
    <s v="Aug"/>
    <x v="1"/>
    <x v="0"/>
    <x v="0"/>
    <x v="0"/>
    <x v="0"/>
    <x v="0"/>
    <n v="342"/>
    <n v="489.06"/>
  </r>
  <r>
    <x v="0"/>
    <x v="4"/>
    <s v="Aug"/>
    <x v="1"/>
    <x v="0"/>
    <x v="0"/>
    <x v="0"/>
    <x v="0"/>
    <x v="0"/>
    <n v="369"/>
    <n v="527.66999999999996"/>
  </r>
  <r>
    <x v="1"/>
    <x v="4"/>
    <s v="Aug"/>
    <x v="1"/>
    <x v="0"/>
    <x v="0"/>
    <x v="0"/>
    <x v="0"/>
    <x v="0"/>
    <n v="345"/>
    <n v="493.35"/>
  </r>
  <r>
    <x v="0"/>
    <x v="4"/>
    <s v="Aug"/>
    <x v="1"/>
    <x v="0"/>
    <x v="0"/>
    <x v="0"/>
    <x v="0"/>
    <x v="0"/>
    <n v="763"/>
    <n v="1091.0899999999999"/>
  </r>
  <r>
    <x v="0"/>
    <x v="4"/>
    <s v="Aug"/>
    <x v="1"/>
    <x v="0"/>
    <x v="0"/>
    <x v="0"/>
    <x v="0"/>
    <x v="0"/>
    <n v="850"/>
    <n v="1215.5"/>
  </r>
  <r>
    <x v="0"/>
    <x v="4"/>
    <s v="Aug"/>
    <x v="1"/>
    <x v="0"/>
    <x v="0"/>
    <x v="0"/>
    <x v="0"/>
    <x v="0"/>
    <n v="371"/>
    <n v="530.53"/>
  </r>
  <r>
    <x v="0"/>
    <x v="4"/>
    <s v="Aug"/>
    <x v="1"/>
    <x v="0"/>
    <x v="0"/>
    <x v="0"/>
    <x v="0"/>
    <x v="0"/>
    <n v="347"/>
    <n v="496.21000000000004"/>
  </r>
  <r>
    <x v="0"/>
    <x v="4"/>
    <s v="Dec"/>
    <x v="1"/>
    <x v="0"/>
    <x v="0"/>
    <x v="0"/>
    <x v="0"/>
    <x v="0"/>
    <n v="350"/>
    <n v="500.5"/>
  </r>
  <r>
    <x v="2"/>
    <x v="4"/>
    <s v="Dec"/>
    <x v="1"/>
    <x v="0"/>
    <x v="0"/>
    <x v="0"/>
    <x v="0"/>
    <x v="0"/>
    <n v="352"/>
    <n v="526.24"/>
  </r>
  <r>
    <x v="1"/>
    <x v="4"/>
    <s v="Dec"/>
    <x v="1"/>
    <x v="0"/>
    <x v="0"/>
    <x v="0"/>
    <x v="0"/>
    <x v="0"/>
    <n v="322"/>
    <n v="526.24"/>
  </r>
  <r>
    <x v="1"/>
    <x v="4"/>
    <s v="Dec"/>
    <x v="1"/>
    <x v="0"/>
    <x v="0"/>
    <x v="0"/>
    <x v="0"/>
    <x v="0"/>
    <n v="986"/>
    <n v="1409.98"/>
  </r>
  <r>
    <x v="0"/>
    <x v="4"/>
    <s v="Dec"/>
    <x v="1"/>
    <x v="0"/>
    <x v="0"/>
    <x v="0"/>
    <x v="0"/>
    <x v="0"/>
    <n v="324"/>
    <n v="463.32"/>
  </r>
  <r>
    <x v="0"/>
    <x v="4"/>
    <s v="Dec"/>
    <x v="1"/>
    <x v="0"/>
    <x v="0"/>
    <x v="0"/>
    <x v="0"/>
    <x v="0"/>
    <n v="351"/>
    <n v="501.93"/>
  </r>
  <r>
    <x v="1"/>
    <x v="4"/>
    <s v="Dec"/>
    <x v="1"/>
    <x v="0"/>
    <x v="0"/>
    <x v="0"/>
    <x v="0"/>
    <x v="0"/>
    <n v="321"/>
    <n v="459.03"/>
  </r>
  <r>
    <x v="1"/>
    <x v="4"/>
    <s v="Dec"/>
    <x v="1"/>
    <x v="0"/>
    <x v="0"/>
    <x v="0"/>
    <x v="0"/>
    <x v="0"/>
    <n v="767"/>
    <n v="1096.81"/>
  </r>
  <r>
    <x v="2"/>
    <x v="4"/>
    <s v="Dec"/>
    <x v="1"/>
    <x v="0"/>
    <x v="0"/>
    <x v="0"/>
    <x v="0"/>
    <x v="0"/>
    <n v="853"/>
    <n v="1219.79"/>
  </r>
  <r>
    <x v="0"/>
    <x v="4"/>
    <s v="Dec"/>
    <x v="1"/>
    <x v="0"/>
    <x v="0"/>
    <x v="0"/>
    <x v="0"/>
    <x v="0"/>
    <n v="323"/>
    <n v="461.89"/>
  </r>
  <r>
    <x v="2"/>
    <x v="4"/>
    <s v="Feb"/>
    <x v="1"/>
    <x v="0"/>
    <x v="0"/>
    <x v="0"/>
    <x v="0"/>
    <x v="0"/>
    <n v="158"/>
    <n v="225.94"/>
  </r>
  <r>
    <x v="0"/>
    <x v="4"/>
    <s v="Feb"/>
    <x v="1"/>
    <x v="0"/>
    <x v="0"/>
    <x v="0"/>
    <x v="0"/>
    <x v="0"/>
    <n v="128"/>
    <n v="183.04"/>
  </r>
  <r>
    <x v="2"/>
    <x v="4"/>
    <s v="Feb"/>
    <x v="1"/>
    <x v="0"/>
    <x v="0"/>
    <x v="0"/>
    <x v="0"/>
    <x v="0"/>
    <n v="160"/>
    <n v="526.24"/>
  </r>
  <r>
    <x v="1"/>
    <x v="4"/>
    <s v="Feb"/>
    <x v="1"/>
    <x v="0"/>
    <x v="0"/>
    <x v="0"/>
    <x v="0"/>
    <x v="0"/>
    <n v="130"/>
    <n v="526.24"/>
  </r>
  <r>
    <x v="1"/>
    <x v="4"/>
    <s v="Feb"/>
    <x v="1"/>
    <x v="0"/>
    <x v="0"/>
    <x v="0"/>
    <x v="0"/>
    <x v="0"/>
    <n v="977"/>
    <n v="1397.1100000000001"/>
  </r>
  <r>
    <x v="0"/>
    <x v="4"/>
    <s v="Feb"/>
    <x v="1"/>
    <x v="0"/>
    <x v="0"/>
    <x v="0"/>
    <x v="0"/>
    <x v="0"/>
    <n v="132"/>
    <n v="188.76"/>
  </r>
  <r>
    <x v="0"/>
    <x v="4"/>
    <s v="Feb"/>
    <x v="1"/>
    <x v="0"/>
    <x v="0"/>
    <x v="0"/>
    <x v="0"/>
    <x v="0"/>
    <n v="159"/>
    <n v="227.37"/>
  </r>
  <r>
    <x v="1"/>
    <x v="4"/>
    <s v="Feb"/>
    <x v="1"/>
    <x v="0"/>
    <x v="0"/>
    <x v="0"/>
    <x v="0"/>
    <x v="0"/>
    <n v="129"/>
    <n v="184.47"/>
  </r>
  <r>
    <x v="1"/>
    <x v="4"/>
    <s v="Feb"/>
    <x v="1"/>
    <x v="0"/>
    <x v="0"/>
    <x v="0"/>
    <x v="0"/>
    <x v="0"/>
    <n v="758"/>
    <n v="1083.94"/>
  </r>
  <r>
    <x v="2"/>
    <x v="4"/>
    <s v="Feb"/>
    <x v="1"/>
    <x v="0"/>
    <x v="0"/>
    <x v="0"/>
    <x v="0"/>
    <x v="0"/>
    <n v="844"/>
    <n v="1206.92"/>
  </r>
  <r>
    <x v="0"/>
    <x v="4"/>
    <s v="Feb"/>
    <x v="1"/>
    <x v="0"/>
    <x v="0"/>
    <x v="0"/>
    <x v="0"/>
    <x v="0"/>
    <n v="155"/>
    <n v="221.65"/>
  </r>
  <r>
    <x v="2"/>
    <x v="4"/>
    <s v="Feb"/>
    <x v="1"/>
    <x v="0"/>
    <x v="0"/>
    <x v="0"/>
    <x v="0"/>
    <x v="0"/>
    <n v="131"/>
    <n v="187.32999999999998"/>
  </r>
  <r>
    <x v="0"/>
    <x v="4"/>
    <s v="Jan"/>
    <x v="1"/>
    <x v="0"/>
    <x v="0"/>
    <x v="0"/>
    <x v="0"/>
    <x v="0"/>
    <n v="164"/>
    <n v="234.51999999999998"/>
  </r>
  <r>
    <x v="3"/>
    <x v="4"/>
    <s v="Jan"/>
    <x v="1"/>
    <x v="0"/>
    <x v="0"/>
    <x v="0"/>
    <x v="0"/>
    <x v="0"/>
    <n v="134"/>
    <n v="191.62"/>
  </r>
  <r>
    <x v="1"/>
    <x v="4"/>
    <s v="Jan"/>
    <x v="1"/>
    <x v="0"/>
    <x v="0"/>
    <x v="0"/>
    <x v="0"/>
    <x v="0"/>
    <n v="136"/>
    <n v="526.24"/>
  </r>
  <r>
    <x v="1"/>
    <x v="4"/>
    <s v="Jan"/>
    <x v="1"/>
    <x v="0"/>
    <x v="0"/>
    <x v="0"/>
    <x v="0"/>
    <x v="0"/>
    <n v="976"/>
    <n v="1395.68"/>
  </r>
  <r>
    <x v="1"/>
    <x v="4"/>
    <s v="Jan"/>
    <x v="1"/>
    <x v="0"/>
    <x v="0"/>
    <x v="0"/>
    <x v="0"/>
    <x v="0"/>
    <n v="138"/>
    <n v="197.34"/>
  </r>
  <r>
    <x v="1"/>
    <x v="4"/>
    <s v="Jan"/>
    <x v="1"/>
    <x v="0"/>
    <x v="0"/>
    <x v="0"/>
    <x v="0"/>
    <x v="0"/>
    <n v="165"/>
    <n v="235.95"/>
  </r>
  <r>
    <x v="1"/>
    <x v="4"/>
    <s v="Jan"/>
    <x v="1"/>
    <x v="0"/>
    <x v="0"/>
    <x v="0"/>
    <x v="0"/>
    <x v="0"/>
    <n v="135"/>
    <n v="193.05"/>
  </r>
  <r>
    <x v="1"/>
    <x v="4"/>
    <s v="Jan"/>
    <x v="1"/>
    <x v="0"/>
    <x v="0"/>
    <x v="0"/>
    <x v="0"/>
    <x v="0"/>
    <n v="757"/>
    <n v="1082.51"/>
  </r>
  <r>
    <x v="3"/>
    <x v="4"/>
    <s v="Jan"/>
    <x v="1"/>
    <x v="0"/>
    <x v="0"/>
    <x v="0"/>
    <x v="0"/>
    <x v="0"/>
    <n v="161"/>
    <n v="230.23000000000002"/>
  </r>
  <r>
    <x v="0"/>
    <x v="4"/>
    <s v="Jan"/>
    <x v="1"/>
    <x v="0"/>
    <x v="0"/>
    <x v="0"/>
    <x v="0"/>
    <x v="0"/>
    <n v="137"/>
    <n v="195.91"/>
  </r>
  <r>
    <x v="1"/>
    <x v="4"/>
    <s v="Jul"/>
    <x v="1"/>
    <x v="0"/>
    <x v="0"/>
    <x v="0"/>
    <x v="0"/>
    <x v="0"/>
    <n v="350"/>
    <n v="500.5"/>
  </r>
  <r>
    <x v="0"/>
    <x v="4"/>
    <s v="Jul"/>
    <x v="1"/>
    <x v="0"/>
    <x v="0"/>
    <x v="0"/>
    <x v="0"/>
    <x v="0"/>
    <n v="130"/>
    <n v="526.24"/>
  </r>
  <r>
    <x v="1"/>
    <x v="4"/>
    <s v="Jul"/>
    <x v="1"/>
    <x v="0"/>
    <x v="0"/>
    <x v="0"/>
    <x v="0"/>
    <x v="0"/>
    <n v="352"/>
    <n v="526.24"/>
  </r>
  <r>
    <x v="2"/>
    <x v="4"/>
    <s v="Jul"/>
    <x v="1"/>
    <x v="0"/>
    <x v="0"/>
    <x v="0"/>
    <x v="0"/>
    <x v="0"/>
    <n v="981"/>
    <n v="1402.83"/>
  </r>
  <r>
    <x v="1"/>
    <x v="4"/>
    <s v="Jul"/>
    <x v="1"/>
    <x v="0"/>
    <x v="0"/>
    <x v="0"/>
    <x v="0"/>
    <x v="0"/>
    <n v="348"/>
    <n v="497.64"/>
  </r>
  <r>
    <x v="1"/>
    <x v="4"/>
    <s v="Jul"/>
    <x v="1"/>
    <x v="0"/>
    <x v="0"/>
    <x v="0"/>
    <x v="0"/>
    <x v="0"/>
    <n v="129"/>
    <n v="184.47"/>
  </r>
  <r>
    <x v="2"/>
    <x v="4"/>
    <s v="Jul"/>
    <x v="1"/>
    <x v="0"/>
    <x v="0"/>
    <x v="0"/>
    <x v="0"/>
    <x v="0"/>
    <n v="351"/>
    <n v="501.93"/>
  </r>
  <r>
    <x v="1"/>
    <x v="4"/>
    <s v="Jul"/>
    <x v="1"/>
    <x v="0"/>
    <x v="0"/>
    <x v="0"/>
    <x v="0"/>
    <x v="0"/>
    <n v="762"/>
    <n v="1089.6599999999999"/>
  </r>
  <r>
    <x v="0"/>
    <x v="4"/>
    <s v="Jul"/>
    <x v="1"/>
    <x v="0"/>
    <x v="0"/>
    <x v="0"/>
    <x v="0"/>
    <x v="0"/>
    <n v="849"/>
    <n v="1214.07"/>
  </r>
  <r>
    <x v="1"/>
    <x v="4"/>
    <s v="Jul"/>
    <x v="1"/>
    <x v="0"/>
    <x v="0"/>
    <x v="0"/>
    <x v="0"/>
    <x v="0"/>
    <n v="131"/>
    <n v="187.32999999999998"/>
  </r>
  <r>
    <x v="2"/>
    <x v="4"/>
    <s v="Jun"/>
    <x v="1"/>
    <x v="0"/>
    <x v="0"/>
    <x v="0"/>
    <x v="0"/>
    <x v="0"/>
    <n v="134"/>
    <n v="191.62"/>
  </r>
  <r>
    <x v="2"/>
    <x v="4"/>
    <s v="Jun"/>
    <x v="1"/>
    <x v="0"/>
    <x v="0"/>
    <x v="0"/>
    <x v="0"/>
    <x v="0"/>
    <n v="356"/>
    <n v="509.08"/>
  </r>
  <r>
    <x v="2"/>
    <x v="4"/>
    <s v="Jun"/>
    <x v="1"/>
    <x v="0"/>
    <x v="0"/>
    <x v="0"/>
    <x v="0"/>
    <x v="0"/>
    <n v="136"/>
    <n v="526.24"/>
  </r>
  <r>
    <x v="2"/>
    <x v="4"/>
    <s v="Jun"/>
    <x v="1"/>
    <x v="0"/>
    <x v="0"/>
    <x v="0"/>
    <x v="0"/>
    <x v="0"/>
    <n v="980"/>
    <n v="1401.4"/>
  </r>
  <r>
    <x v="1"/>
    <x v="4"/>
    <s v="Jun"/>
    <x v="1"/>
    <x v="0"/>
    <x v="0"/>
    <x v="0"/>
    <x v="0"/>
    <x v="0"/>
    <n v="354"/>
    <n v="506.22"/>
  </r>
  <r>
    <x v="1"/>
    <x v="4"/>
    <s v="Jun"/>
    <x v="1"/>
    <x v="0"/>
    <x v="0"/>
    <x v="0"/>
    <x v="0"/>
    <x v="0"/>
    <n v="135"/>
    <n v="193.05"/>
  </r>
  <r>
    <x v="2"/>
    <x v="4"/>
    <s v="Jun"/>
    <x v="1"/>
    <x v="0"/>
    <x v="0"/>
    <x v="0"/>
    <x v="0"/>
    <x v="0"/>
    <n v="357"/>
    <n v="510.51"/>
  </r>
  <r>
    <x v="2"/>
    <x v="4"/>
    <s v="Jun"/>
    <x v="1"/>
    <x v="0"/>
    <x v="0"/>
    <x v="0"/>
    <x v="0"/>
    <x v="0"/>
    <n v="848"/>
    <n v="1212.6399999999999"/>
  </r>
  <r>
    <x v="2"/>
    <x v="4"/>
    <s v="Jun"/>
    <x v="1"/>
    <x v="0"/>
    <x v="0"/>
    <x v="0"/>
    <x v="0"/>
    <x v="0"/>
    <n v="137"/>
    <n v="195.91"/>
  </r>
  <r>
    <x v="2"/>
    <x v="4"/>
    <s v="Jun"/>
    <x v="1"/>
    <x v="0"/>
    <x v="0"/>
    <x v="0"/>
    <x v="0"/>
    <x v="0"/>
    <n v="353"/>
    <n v="504.78999999999996"/>
  </r>
  <r>
    <x v="1"/>
    <x v="4"/>
    <s v="Mar"/>
    <x v="1"/>
    <x v="0"/>
    <x v="0"/>
    <x v="0"/>
    <x v="0"/>
    <x v="0"/>
    <n v="152"/>
    <n v="217.36"/>
  </r>
  <r>
    <x v="1"/>
    <x v="4"/>
    <s v="Mar"/>
    <x v="1"/>
    <x v="0"/>
    <x v="0"/>
    <x v="0"/>
    <x v="0"/>
    <x v="0"/>
    <n v="154"/>
    <n v="526.24"/>
  </r>
  <r>
    <x v="1"/>
    <x v="4"/>
    <s v="Mar"/>
    <x v="1"/>
    <x v="0"/>
    <x v="0"/>
    <x v="0"/>
    <x v="0"/>
    <x v="0"/>
    <n v="370"/>
    <n v="526.24"/>
  </r>
  <r>
    <x v="1"/>
    <x v="4"/>
    <s v="Mar"/>
    <x v="1"/>
    <x v="0"/>
    <x v="0"/>
    <x v="0"/>
    <x v="0"/>
    <x v="0"/>
    <n v="978"/>
    <n v="1398.54"/>
  </r>
  <r>
    <x v="0"/>
    <x v="4"/>
    <s v="Mar"/>
    <x v="1"/>
    <x v="0"/>
    <x v="0"/>
    <x v="0"/>
    <x v="0"/>
    <x v="0"/>
    <n v="372"/>
    <n v="531.96"/>
  </r>
  <r>
    <x v="0"/>
    <x v="4"/>
    <s v="Mar"/>
    <x v="1"/>
    <x v="0"/>
    <x v="0"/>
    <x v="0"/>
    <x v="0"/>
    <x v="0"/>
    <n v="153"/>
    <n v="218.79"/>
  </r>
  <r>
    <x v="1"/>
    <x v="4"/>
    <s v="Mar"/>
    <x v="1"/>
    <x v="0"/>
    <x v="0"/>
    <x v="0"/>
    <x v="0"/>
    <x v="0"/>
    <n v="369"/>
    <n v="527.66999999999996"/>
  </r>
  <r>
    <x v="1"/>
    <x v="4"/>
    <s v="Mar"/>
    <x v="1"/>
    <x v="0"/>
    <x v="0"/>
    <x v="0"/>
    <x v="0"/>
    <x v="0"/>
    <n v="759"/>
    <n v="1085.3699999999999"/>
  </r>
  <r>
    <x v="1"/>
    <x v="4"/>
    <s v="Mar"/>
    <x v="1"/>
    <x v="0"/>
    <x v="0"/>
    <x v="0"/>
    <x v="0"/>
    <x v="0"/>
    <n v="845"/>
    <n v="1208.3499999999999"/>
  </r>
  <r>
    <x v="1"/>
    <x v="4"/>
    <s v="Mar"/>
    <x v="1"/>
    <x v="0"/>
    <x v="0"/>
    <x v="0"/>
    <x v="0"/>
    <x v="0"/>
    <n v="371"/>
    <n v="530.53"/>
  </r>
  <r>
    <x v="2"/>
    <x v="4"/>
    <s v="May"/>
    <x v="1"/>
    <x v="0"/>
    <x v="0"/>
    <x v="0"/>
    <x v="0"/>
    <x v="0"/>
    <n v="140"/>
    <n v="200.2"/>
  </r>
  <r>
    <x v="0"/>
    <x v="4"/>
    <s v="May"/>
    <x v="1"/>
    <x v="0"/>
    <x v="0"/>
    <x v="0"/>
    <x v="0"/>
    <x v="0"/>
    <n v="362"/>
    <n v="517.66"/>
  </r>
  <r>
    <x v="2"/>
    <x v="4"/>
    <s v="May"/>
    <x v="1"/>
    <x v="0"/>
    <x v="0"/>
    <x v="0"/>
    <x v="0"/>
    <x v="0"/>
    <n v="142"/>
    <n v="526.24"/>
  </r>
  <r>
    <x v="0"/>
    <x v="4"/>
    <s v="May"/>
    <x v="1"/>
    <x v="0"/>
    <x v="0"/>
    <x v="0"/>
    <x v="0"/>
    <x v="0"/>
    <n v="358"/>
    <n v="526.24"/>
  </r>
  <r>
    <x v="1"/>
    <x v="4"/>
    <s v="May"/>
    <x v="1"/>
    <x v="0"/>
    <x v="0"/>
    <x v="0"/>
    <x v="0"/>
    <x v="0"/>
    <n v="979"/>
    <n v="1399.97"/>
  </r>
  <r>
    <x v="2"/>
    <x v="4"/>
    <s v="May"/>
    <x v="1"/>
    <x v="0"/>
    <x v="0"/>
    <x v="0"/>
    <x v="0"/>
    <x v="0"/>
    <n v="360"/>
    <n v="514.79999999999995"/>
  </r>
  <r>
    <x v="2"/>
    <x v="4"/>
    <s v="May"/>
    <x v="1"/>
    <x v="0"/>
    <x v="0"/>
    <x v="0"/>
    <x v="0"/>
    <x v="0"/>
    <n v="141"/>
    <n v="201.63"/>
  </r>
  <r>
    <x v="1"/>
    <x v="4"/>
    <s v="May"/>
    <x v="1"/>
    <x v="0"/>
    <x v="0"/>
    <x v="0"/>
    <x v="0"/>
    <x v="0"/>
    <n v="363"/>
    <n v="519.09"/>
  </r>
  <r>
    <x v="0"/>
    <x v="4"/>
    <s v="May"/>
    <x v="1"/>
    <x v="0"/>
    <x v="0"/>
    <x v="0"/>
    <x v="0"/>
    <x v="0"/>
    <n v="761"/>
    <n v="1088.23"/>
  </r>
  <r>
    <x v="2"/>
    <x v="4"/>
    <s v="May"/>
    <x v="1"/>
    <x v="0"/>
    <x v="0"/>
    <x v="0"/>
    <x v="0"/>
    <x v="0"/>
    <n v="847"/>
    <n v="1211.21"/>
  </r>
  <r>
    <x v="0"/>
    <x v="4"/>
    <s v="May"/>
    <x v="1"/>
    <x v="0"/>
    <x v="0"/>
    <x v="0"/>
    <x v="0"/>
    <x v="0"/>
    <n v="143"/>
    <n v="204.49"/>
  </r>
  <r>
    <x v="2"/>
    <x v="4"/>
    <s v="May"/>
    <x v="1"/>
    <x v="0"/>
    <x v="0"/>
    <x v="0"/>
    <x v="0"/>
    <x v="0"/>
    <n v="359"/>
    <n v="513.37"/>
  </r>
  <r>
    <x v="0"/>
    <x v="4"/>
    <s v="Nov"/>
    <x v="1"/>
    <x v="0"/>
    <x v="0"/>
    <x v="0"/>
    <x v="0"/>
    <x v="0"/>
    <n v="356"/>
    <n v="509.08"/>
  </r>
  <r>
    <x v="0"/>
    <x v="4"/>
    <s v="Nov"/>
    <x v="1"/>
    <x v="0"/>
    <x v="0"/>
    <x v="0"/>
    <x v="0"/>
    <x v="0"/>
    <n v="326"/>
    <n v="466.18"/>
  </r>
  <r>
    <x v="2"/>
    <x v="4"/>
    <s v="Nov"/>
    <x v="1"/>
    <x v="0"/>
    <x v="0"/>
    <x v="0"/>
    <x v="0"/>
    <x v="0"/>
    <n v="358"/>
    <n v="526.24"/>
  </r>
  <r>
    <x v="2"/>
    <x v="4"/>
    <s v="Nov"/>
    <x v="1"/>
    <x v="0"/>
    <x v="0"/>
    <x v="0"/>
    <x v="0"/>
    <x v="0"/>
    <n v="328"/>
    <n v="526.24"/>
  </r>
  <r>
    <x v="1"/>
    <x v="4"/>
    <s v="Nov"/>
    <x v="1"/>
    <x v="0"/>
    <x v="0"/>
    <x v="0"/>
    <x v="0"/>
    <x v="0"/>
    <n v="985"/>
    <n v="1408.55"/>
  </r>
  <r>
    <x v="0"/>
    <x v="4"/>
    <s v="Nov"/>
    <x v="1"/>
    <x v="0"/>
    <x v="0"/>
    <x v="0"/>
    <x v="0"/>
    <x v="0"/>
    <n v="330"/>
    <n v="471.9"/>
  </r>
  <r>
    <x v="0"/>
    <x v="4"/>
    <s v="Nov"/>
    <x v="1"/>
    <x v="0"/>
    <x v="0"/>
    <x v="0"/>
    <x v="0"/>
    <x v="0"/>
    <n v="357"/>
    <n v="510.51"/>
  </r>
  <r>
    <x v="1"/>
    <x v="4"/>
    <s v="Nov"/>
    <x v="1"/>
    <x v="0"/>
    <x v="0"/>
    <x v="0"/>
    <x v="0"/>
    <x v="0"/>
    <n v="327"/>
    <n v="467.61"/>
  </r>
  <r>
    <x v="2"/>
    <x v="4"/>
    <s v="Nov"/>
    <x v="1"/>
    <x v="0"/>
    <x v="0"/>
    <x v="0"/>
    <x v="0"/>
    <x v="0"/>
    <n v="766"/>
    <n v="1095.3800000000001"/>
  </r>
  <r>
    <x v="2"/>
    <x v="4"/>
    <s v="Nov"/>
    <x v="1"/>
    <x v="0"/>
    <x v="0"/>
    <x v="0"/>
    <x v="0"/>
    <x v="0"/>
    <n v="852"/>
    <n v="1218.3600000000001"/>
  </r>
  <r>
    <x v="0"/>
    <x v="4"/>
    <s v="Nov"/>
    <x v="1"/>
    <x v="0"/>
    <x v="0"/>
    <x v="0"/>
    <x v="0"/>
    <x v="0"/>
    <n v="353"/>
    <n v="504.78999999999996"/>
  </r>
  <r>
    <x v="0"/>
    <x v="4"/>
    <s v="Nov"/>
    <x v="1"/>
    <x v="0"/>
    <x v="0"/>
    <x v="0"/>
    <x v="0"/>
    <x v="0"/>
    <n v="329"/>
    <n v="470.47"/>
  </r>
  <r>
    <x v="0"/>
    <x v="4"/>
    <s v="Oct"/>
    <x v="1"/>
    <x v="0"/>
    <x v="0"/>
    <x v="0"/>
    <x v="0"/>
    <x v="0"/>
    <n v="362"/>
    <n v="517.66"/>
  </r>
  <r>
    <x v="1"/>
    <x v="4"/>
    <s v="Oct"/>
    <x v="1"/>
    <x v="0"/>
    <x v="0"/>
    <x v="0"/>
    <x v="0"/>
    <x v="0"/>
    <n v="332"/>
    <n v="474.76"/>
  </r>
  <r>
    <x v="1"/>
    <x v="4"/>
    <s v="Oct"/>
    <x v="1"/>
    <x v="0"/>
    <x v="0"/>
    <x v="0"/>
    <x v="0"/>
    <x v="0"/>
    <n v="334"/>
    <n v="526.24"/>
  </r>
  <r>
    <x v="3"/>
    <x v="4"/>
    <s v="Oct"/>
    <x v="1"/>
    <x v="0"/>
    <x v="0"/>
    <x v="0"/>
    <x v="0"/>
    <x v="0"/>
    <n v="984"/>
    <n v="1407.12"/>
  </r>
  <r>
    <x v="2"/>
    <x v="4"/>
    <s v="Oct"/>
    <x v="1"/>
    <x v="0"/>
    <x v="0"/>
    <x v="0"/>
    <x v="0"/>
    <x v="0"/>
    <n v="336"/>
    <n v="480.48"/>
  </r>
  <r>
    <x v="2"/>
    <x v="4"/>
    <s v="Oct"/>
    <x v="1"/>
    <x v="0"/>
    <x v="0"/>
    <x v="0"/>
    <x v="0"/>
    <x v="0"/>
    <n v="363"/>
    <n v="519.09"/>
  </r>
  <r>
    <x v="3"/>
    <x v="4"/>
    <s v="Oct"/>
    <x v="1"/>
    <x v="0"/>
    <x v="0"/>
    <x v="0"/>
    <x v="0"/>
    <x v="0"/>
    <n v="333"/>
    <n v="476.19"/>
  </r>
  <r>
    <x v="1"/>
    <x v="4"/>
    <s v="Oct"/>
    <x v="1"/>
    <x v="0"/>
    <x v="0"/>
    <x v="0"/>
    <x v="0"/>
    <x v="0"/>
    <n v="765"/>
    <n v="1093.95"/>
  </r>
  <r>
    <x v="1"/>
    <x v="4"/>
    <s v="Oct"/>
    <x v="1"/>
    <x v="0"/>
    <x v="0"/>
    <x v="0"/>
    <x v="0"/>
    <x v="0"/>
    <n v="359"/>
    <n v="513.37"/>
  </r>
  <r>
    <x v="0"/>
    <x v="4"/>
    <s v="Oct"/>
    <x v="1"/>
    <x v="0"/>
    <x v="0"/>
    <x v="0"/>
    <x v="0"/>
    <x v="0"/>
    <n v="335"/>
    <n v="479.05"/>
  </r>
  <r>
    <x v="0"/>
    <x v="4"/>
    <s v="Sep"/>
    <x v="1"/>
    <x v="0"/>
    <x v="0"/>
    <x v="0"/>
    <x v="0"/>
    <x v="0"/>
    <n v="368"/>
    <n v="526.24"/>
  </r>
  <r>
    <x v="1"/>
    <x v="4"/>
    <s v="Sep"/>
    <x v="1"/>
    <x v="0"/>
    <x v="0"/>
    <x v="0"/>
    <x v="0"/>
    <x v="0"/>
    <n v="338"/>
    <n v="483.34000000000003"/>
  </r>
  <r>
    <x v="2"/>
    <x v="4"/>
    <s v="Sep"/>
    <x v="1"/>
    <x v="0"/>
    <x v="0"/>
    <x v="0"/>
    <x v="0"/>
    <x v="0"/>
    <n v="364"/>
    <n v="526.24"/>
  </r>
  <r>
    <x v="0"/>
    <x v="4"/>
    <s v="Sep"/>
    <x v="1"/>
    <x v="0"/>
    <x v="0"/>
    <x v="0"/>
    <x v="0"/>
    <x v="0"/>
    <n v="340"/>
    <n v="526.24"/>
  </r>
  <r>
    <x v="0"/>
    <x v="4"/>
    <s v="Sep"/>
    <x v="1"/>
    <x v="0"/>
    <x v="0"/>
    <x v="0"/>
    <x v="0"/>
    <x v="0"/>
    <n v="983"/>
    <n v="1405.69"/>
  </r>
  <r>
    <x v="0"/>
    <x v="4"/>
    <s v="Sep"/>
    <x v="1"/>
    <x v="0"/>
    <x v="0"/>
    <x v="0"/>
    <x v="0"/>
    <x v="0"/>
    <n v="339"/>
    <n v="484.77"/>
  </r>
  <r>
    <x v="0"/>
    <x v="4"/>
    <s v="Sep"/>
    <x v="1"/>
    <x v="0"/>
    <x v="0"/>
    <x v="0"/>
    <x v="0"/>
    <x v="0"/>
    <n v="764"/>
    <n v="1092.52"/>
  </r>
  <r>
    <x v="2"/>
    <x v="4"/>
    <s v="Sep"/>
    <x v="1"/>
    <x v="0"/>
    <x v="0"/>
    <x v="0"/>
    <x v="0"/>
    <x v="0"/>
    <n v="851"/>
    <n v="1216.93"/>
  </r>
  <r>
    <x v="1"/>
    <x v="4"/>
    <s v="Sep"/>
    <x v="1"/>
    <x v="0"/>
    <x v="0"/>
    <x v="0"/>
    <x v="0"/>
    <x v="0"/>
    <n v="365"/>
    <n v="521.95000000000005"/>
  </r>
  <r>
    <x v="0"/>
    <x v="4"/>
    <s v="Sep"/>
    <x v="1"/>
    <x v="0"/>
    <x v="0"/>
    <x v="0"/>
    <x v="0"/>
    <x v="0"/>
    <n v="341"/>
    <n v="487.63"/>
  </r>
  <r>
    <x v="0"/>
    <x v="4"/>
    <s v="Apr"/>
    <x v="1"/>
    <x v="1"/>
    <x v="1"/>
    <x v="1"/>
    <x v="1"/>
    <x v="2"/>
    <n v="224"/>
    <n v="320.32"/>
  </r>
  <r>
    <x v="0"/>
    <x v="4"/>
    <s v="Apr"/>
    <x v="1"/>
    <x v="1"/>
    <x v="1"/>
    <x v="1"/>
    <x v="1"/>
    <x v="2"/>
    <n v="226"/>
    <n v="323.18"/>
  </r>
  <r>
    <x v="1"/>
    <x v="4"/>
    <s v="Apr"/>
    <x v="1"/>
    <x v="1"/>
    <x v="1"/>
    <x v="1"/>
    <x v="1"/>
    <x v="2"/>
    <n v="196"/>
    <n v="280.27999999999997"/>
  </r>
  <r>
    <x v="1"/>
    <x v="4"/>
    <s v="Apr"/>
    <x v="1"/>
    <x v="1"/>
    <x v="1"/>
    <x v="1"/>
    <x v="1"/>
    <x v="2"/>
    <n v="802"/>
    <n v="1146.8600000000001"/>
  </r>
  <r>
    <x v="4"/>
    <x v="4"/>
    <s v="Apr"/>
    <x v="1"/>
    <x v="1"/>
    <x v="1"/>
    <x v="1"/>
    <x v="1"/>
    <x v="2"/>
    <n v="888"/>
    <n v="1269.8399999999999"/>
  </r>
  <r>
    <x v="4"/>
    <x v="4"/>
    <s v="Apr"/>
    <x v="1"/>
    <x v="1"/>
    <x v="1"/>
    <x v="1"/>
    <x v="1"/>
    <x v="2"/>
    <n v="841"/>
    <n v="526.24"/>
  </r>
  <r>
    <x v="1"/>
    <x v="4"/>
    <s v="Apr"/>
    <x v="1"/>
    <x v="1"/>
    <x v="1"/>
    <x v="1"/>
    <x v="1"/>
    <x v="2"/>
    <n v="195"/>
    <n v="278.85000000000002"/>
  </r>
  <r>
    <x v="1"/>
    <x v="4"/>
    <s v="Apr"/>
    <x v="1"/>
    <x v="1"/>
    <x v="1"/>
    <x v="1"/>
    <x v="1"/>
    <x v="2"/>
    <n v="223"/>
    <n v="318.89"/>
  </r>
  <r>
    <x v="0"/>
    <x v="4"/>
    <s v="Apr"/>
    <x v="1"/>
    <x v="1"/>
    <x v="1"/>
    <x v="1"/>
    <x v="1"/>
    <x v="2"/>
    <n v="199"/>
    <n v="284.57"/>
  </r>
  <r>
    <x v="0"/>
    <x v="4"/>
    <s v="Apr"/>
    <x v="1"/>
    <x v="1"/>
    <x v="1"/>
    <x v="1"/>
    <x v="1"/>
    <x v="2"/>
    <n v="197"/>
    <n v="281.70999999999998"/>
  </r>
  <r>
    <x v="1"/>
    <x v="4"/>
    <s v="Aug"/>
    <x v="1"/>
    <x v="1"/>
    <x v="1"/>
    <x v="1"/>
    <x v="1"/>
    <x v="2"/>
    <n v="176"/>
    <n v="251.68"/>
  </r>
  <r>
    <x v="0"/>
    <x v="4"/>
    <s v="Aug"/>
    <x v="1"/>
    <x v="1"/>
    <x v="1"/>
    <x v="1"/>
    <x v="1"/>
    <x v="2"/>
    <n v="202"/>
    <n v="288.86"/>
  </r>
  <r>
    <x v="1"/>
    <x v="4"/>
    <s v="Aug"/>
    <x v="1"/>
    <x v="1"/>
    <x v="1"/>
    <x v="1"/>
    <x v="1"/>
    <x v="2"/>
    <n v="178"/>
    <n v="254.54"/>
  </r>
  <r>
    <x v="2"/>
    <x v="4"/>
    <s v="Aug"/>
    <x v="1"/>
    <x v="1"/>
    <x v="1"/>
    <x v="1"/>
    <x v="1"/>
    <x v="2"/>
    <n v="805"/>
    <n v="1151.1500000000001"/>
  </r>
  <r>
    <x v="3"/>
    <x v="4"/>
    <s v="Aug"/>
    <x v="1"/>
    <x v="1"/>
    <x v="1"/>
    <x v="1"/>
    <x v="1"/>
    <x v="2"/>
    <n v="892"/>
    <n v="1275.56"/>
  </r>
  <r>
    <x v="3"/>
    <x v="4"/>
    <s v="Aug"/>
    <x v="1"/>
    <x v="1"/>
    <x v="1"/>
    <x v="1"/>
    <x v="1"/>
    <x v="2"/>
    <n v="845"/>
    <n v="526.24"/>
  </r>
  <r>
    <x v="2"/>
    <x v="4"/>
    <s v="Aug"/>
    <x v="1"/>
    <x v="1"/>
    <x v="1"/>
    <x v="1"/>
    <x v="1"/>
    <x v="2"/>
    <n v="177"/>
    <n v="253.11"/>
  </r>
  <r>
    <x v="1"/>
    <x v="4"/>
    <s v="Aug"/>
    <x v="1"/>
    <x v="1"/>
    <x v="1"/>
    <x v="1"/>
    <x v="1"/>
    <x v="2"/>
    <n v="205"/>
    <n v="293.14999999999998"/>
  </r>
  <r>
    <x v="0"/>
    <x v="4"/>
    <s v="Aug"/>
    <x v="1"/>
    <x v="1"/>
    <x v="1"/>
    <x v="1"/>
    <x v="1"/>
    <x v="2"/>
    <n v="175"/>
    <n v="250.25"/>
  </r>
  <r>
    <x v="1"/>
    <x v="4"/>
    <s v="Aug"/>
    <x v="1"/>
    <x v="1"/>
    <x v="1"/>
    <x v="1"/>
    <x v="1"/>
    <x v="2"/>
    <n v="814"/>
    <n v="1164.02"/>
  </r>
  <r>
    <x v="4"/>
    <x v="4"/>
    <s v="Dec"/>
    <x v="1"/>
    <x v="1"/>
    <x v="1"/>
    <x v="1"/>
    <x v="1"/>
    <x v="2"/>
    <n v="182"/>
    <n v="260.26"/>
  </r>
  <r>
    <x v="2"/>
    <x v="4"/>
    <s v="Dec"/>
    <x v="1"/>
    <x v="1"/>
    <x v="1"/>
    <x v="1"/>
    <x v="1"/>
    <x v="2"/>
    <n v="152"/>
    <n v="217.36"/>
  </r>
  <r>
    <x v="0"/>
    <x v="4"/>
    <s v="Dec"/>
    <x v="1"/>
    <x v="1"/>
    <x v="1"/>
    <x v="1"/>
    <x v="1"/>
    <x v="2"/>
    <n v="184"/>
    <n v="263.12"/>
  </r>
  <r>
    <x v="3"/>
    <x v="4"/>
    <s v="Dec"/>
    <x v="1"/>
    <x v="1"/>
    <x v="1"/>
    <x v="1"/>
    <x v="1"/>
    <x v="2"/>
    <n v="154"/>
    <n v="220.22"/>
  </r>
  <r>
    <x v="3"/>
    <x v="4"/>
    <s v="Dec"/>
    <x v="1"/>
    <x v="1"/>
    <x v="1"/>
    <x v="1"/>
    <x v="1"/>
    <x v="2"/>
    <n v="809"/>
    <n v="1156.8699999999999"/>
  </r>
  <r>
    <x v="1"/>
    <x v="4"/>
    <s v="Dec"/>
    <x v="1"/>
    <x v="1"/>
    <x v="1"/>
    <x v="1"/>
    <x v="1"/>
    <x v="2"/>
    <n v="895"/>
    <n v="1279.8499999999999"/>
  </r>
  <r>
    <x v="1"/>
    <x v="4"/>
    <s v="Dec"/>
    <x v="1"/>
    <x v="1"/>
    <x v="1"/>
    <x v="1"/>
    <x v="1"/>
    <x v="2"/>
    <n v="848"/>
    <n v="526.24"/>
  </r>
  <r>
    <x v="3"/>
    <x v="4"/>
    <s v="Dec"/>
    <x v="1"/>
    <x v="1"/>
    <x v="1"/>
    <x v="1"/>
    <x v="1"/>
    <x v="2"/>
    <n v="153"/>
    <n v="218.79"/>
  </r>
  <r>
    <x v="3"/>
    <x v="4"/>
    <s v="Dec"/>
    <x v="1"/>
    <x v="1"/>
    <x v="1"/>
    <x v="1"/>
    <x v="1"/>
    <x v="2"/>
    <n v="181"/>
    <n v="258.83"/>
  </r>
  <r>
    <x v="0"/>
    <x v="4"/>
    <s v="Dec"/>
    <x v="1"/>
    <x v="1"/>
    <x v="1"/>
    <x v="1"/>
    <x v="1"/>
    <x v="2"/>
    <n v="157"/>
    <n v="224.51"/>
  </r>
  <r>
    <x v="2"/>
    <x v="4"/>
    <s v="Dec"/>
    <x v="1"/>
    <x v="1"/>
    <x v="1"/>
    <x v="1"/>
    <x v="1"/>
    <x v="2"/>
    <n v="818"/>
    <n v="1169.74"/>
  </r>
  <r>
    <x v="4"/>
    <x v="4"/>
    <s v="Dec"/>
    <x v="1"/>
    <x v="1"/>
    <x v="1"/>
    <x v="1"/>
    <x v="1"/>
    <x v="2"/>
    <n v="155"/>
    <n v="221.65"/>
  </r>
  <r>
    <x v="0"/>
    <x v="4"/>
    <s v="Feb"/>
    <x v="1"/>
    <x v="1"/>
    <x v="1"/>
    <x v="1"/>
    <x v="1"/>
    <x v="2"/>
    <n v="236"/>
    <n v="337.48"/>
  </r>
  <r>
    <x v="0"/>
    <x v="4"/>
    <s v="Feb"/>
    <x v="1"/>
    <x v="1"/>
    <x v="1"/>
    <x v="1"/>
    <x v="1"/>
    <x v="2"/>
    <n v="206"/>
    <n v="294.58"/>
  </r>
  <r>
    <x v="3"/>
    <x v="4"/>
    <s v="Feb"/>
    <x v="1"/>
    <x v="1"/>
    <x v="1"/>
    <x v="1"/>
    <x v="1"/>
    <x v="2"/>
    <n v="208"/>
    <n v="297.44"/>
  </r>
  <r>
    <x v="1"/>
    <x v="4"/>
    <s v="Feb"/>
    <x v="1"/>
    <x v="1"/>
    <x v="1"/>
    <x v="1"/>
    <x v="1"/>
    <x v="2"/>
    <n v="800"/>
    <n v="1144"/>
  </r>
  <r>
    <x v="2"/>
    <x v="4"/>
    <s v="Feb"/>
    <x v="1"/>
    <x v="1"/>
    <x v="1"/>
    <x v="1"/>
    <x v="1"/>
    <x v="2"/>
    <n v="886"/>
    <n v="1266.98"/>
  </r>
  <r>
    <x v="2"/>
    <x v="4"/>
    <s v="Feb"/>
    <x v="1"/>
    <x v="1"/>
    <x v="1"/>
    <x v="1"/>
    <x v="1"/>
    <x v="2"/>
    <n v="839"/>
    <n v="526.24"/>
  </r>
  <r>
    <x v="1"/>
    <x v="4"/>
    <s v="Feb"/>
    <x v="1"/>
    <x v="1"/>
    <x v="1"/>
    <x v="1"/>
    <x v="1"/>
    <x v="2"/>
    <n v="207"/>
    <n v="296.01"/>
  </r>
  <r>
    <x v="3"/>
    <x v="4"/>
    <s v="Feb"/>
    <x v="1"/>
    <x v="1"/>
    <x v="1"/>
    <x v="1"/>
    <x v="1"/>
    <x v="2"/>
    <n v="235"/>
    <n v="336.05"/>
  </r>
  <r>
    <x v="0"/>
    <x v="4"/>
    <s v="Feb"/>
    <x v="1"/>
    <x v="1"/>
    <x v="1"/>
    <x v="1"/>
    <x v="1"/>
    <x v="2"/>
    <n v="809"/>
    <n v="1156.8699999999999"/>
  </r>
  <r>
    <x v="0"/>
    <x v="4"/>
    <s v="Feb"/>
    <x v="1"/>
    <x v="1"/>
    <x v="1"/>
    <x v="1"/>
    <x v="1"/>
    <x v="2"/>
    <n v="209"/>
    <n v="298.87"/>
  </r>
  <r>
    <x v="0"/>
    <x v="4"/>
    <s v="Jan"/>
    <x v="1"/>
    <x v="1"/>
    <x v="1"/>
    <x v="1"/>
    <x v="1"/>
    <x v="2"/>
    <n v="242"/>
    <n v="346.06"/>
  </r>
  <r>
    <x v="2"/>
    <x v="4"/>
    <s v="Jan"/>
    <x v="1"/>
    <x v="1"/>
    <x v="1"/>
    <x v="1"/>
    <x v="1"/>
    <x v="2"/>
    <n v="212"/>
    <n v="303.15999999999997"/>
  </r>
  <r>
    <x v="1"/>
    <x v="4"/>
    <s v="Jan"/>
    <x v="1"/>
    <x v="1"/>
    <x v="1"/>
    <x v="1"/>
    <x v="1"/>
    <x v="2"/>
    <n v="238"/>
    <n v="340.34000000000003"/>
  </r>
  <r>
    <x v="2"/>
    <x v="4"/>
    <s v="Jan"/>
    <x v="1"/>
    <x v="1"/>
    <x v="1"/>
    <x v="1"/>
    <x v="1"/>
    <x v="2"/>
    <n v="214"/>
    <n v="306.02"/>
  </r>
  <r>
    <x v="1"/>
    <x v="4"/>
    <s v="Jan"/>
    <x v="1"/>
    <x v="1"/>
    <x v="1"/>
    <x v="1"/>
    <x v="1"/>
    <x v="2"/>
    <n v="799"/>
    <n v="1142.57"/>
  </r>
  <r>
    <x v="1"/>
    <x v="4"/>
    <s v="Jan"/>
    <x v="1"/>
    <x v="1"/>
    <x v="1"/>
    <x v="1"/>
    <x v="1"/>
    <x v="2"/>
    <n v="213"/>
    <n v="304.59000000000003"/>
  </r>
  <r>
    <x v="2"/>
    <x v="4"/>
    <s v="Jan"/>
    <x v="1"/>
    <x v="1"/>
    <x v="1"/>
    <x v="1"/>
    <x v="1"/>
    <x v="2"/>
    <n v="241"/>
    <n v="344.63"/>
  </r>
  <r>
    <x v="1"/>
    <x v="4"/>
    <s v="Jan"/>
    <x v="1"/>
    <x v="1"/>
    <x v="1"/>
    <x v="1"/>
    <x v="1"/>
    <x v="2"/>
    <n v="211"/>
    <n v="301.73"/>
  </r>
  <r>
    <x v="2"/>
    <x v="4"/>
    <s v="Jan"/>
    <x v="1"/>
    <x v="1"/>
    <x v="1"/>
    <x v="1"/>
    <x v="1"/>
    <x v="2"/>
    <n v="808"/>
    <n v="1155.44"/>
  </r>
  <r>
    <x v="0"/>
    <x v="4"/>
    <s v="Jan"/>
    <x v="1"/>
    <x v="1"/>
    <x v="1"/>
    <x v="1"/>
    <x v="1"/>
    <x v="2"/>
    <n v="215"/>
    <n v="307.45"/>
  </r>
  <r>
    <x v="0"/>
    <x v="4"/>
    <s v="Jul"/>
    <x v="1"/>
    <x v="1"/>
    <x v="1"/>
    <x v="1"/>
    <x v="1"/>
    <x v="2"/>
    <n v="206"/>
    <n v="294.58"/>
  </r>
  <r>
    <x v="1"/>
    <x v="4"/>
    <s v="Jul"/>
    <x v="1"/>
    <x v="1"/>
    <x v="1"/>
    <x v="1"/>
    <x v="1"/>
    <x v="2"/>
    <n v="182"/>
    <n v="260.26"/>
  </r>
  <r>
    <x v="1"/>
    <x v="4"/>
    <s v="Jul"/>
    <x v="1"/>
    <x v="1"/>
    <x v="1"/>
    <x v="1"/>
    <x v="1"/>
    <x v="2"/>
    <n v="208"/>
    <n v="297.44"/>
  </r>
  <r>
    <x v="1"/>
    <x v="4"/>
    <s v="Jul"/>
    <x v="1"/>
    <x v="1"/>
    <x v="1"/>
    <x v="1"/>
    <x v="1"/>
    <x v="2"/>
    <n v="804"/>
    <n v="1149.72"/>
  </r>
  <r>
    <x v="0"/>
    <x v="4"/>
    <s v="Jul"/>
    <x v="1"/>
    <x v="1"/>
    <x v="1"/>
    <x v="1"/>
    <x v="1"/>
    <x v="2"/>
    <n v="891"/>
    <n v="1274.1300000000001"/>
  </r>
  <r>
    <x v="0"/>
    <x v="4"/>
    <s v="Jul"/>
    <x v="1"/>
    <x v="1"/>
    <x v="1"/>
    <x v="1"/>
    <x v="1"/>
    <x v="2"/>
    <n v="844"/>
    <n v="526.24"/>
  </r>
  <r>
    <x v="1"/>
    <x v="4"/>
    <s v="Jul"/>
    <x v="1"/>
    <x v="1"/>
    <x v="1"/>
    <x v="1"/>
    <x v="1"/>
    <x v="2"/>
    <n v="183"/>
    <n v="261.69"/>
  </r>
  <r>
    <x v="1"/>
    <x v="4"/>
    <s v="Jul"/>
    <x v="1"/>
    <x v="1"/>
    <x v="1"/>
    <x v="1"/>
    <x v="1"/>
    <x v="2"/>
    <n v="181"/>
    <n v="258.83"/>
  </r>
  <r>
    <x v="1"/>
    <x v="4"/>
    <s v="Jul"/>
    <x v="1"/>
    <x v="1"/>
    <x v="1"/>
    <x v="1"/>
    <x v="1"/>
    <x v="2"/>
    <n v="813"/>
    <n v="1162.5899999999999"/>
  </r>
  <r>
    <x v="0"/>
    <x v="4"/>
    <s v="Jul"/>
    <x v="1"/>
    <x v="1"/>
    <x v="1"/>
    <x v="1"/>
    <x v="1"/>
    <x v="2"/>
    <n v="179"/>
    <n v="255.97"/>
  </r>
  <r>
    <x v="1"/>
    <x v="4"/>
    <s v="Jun"/>
    <x v="1"/>
    <x v="1"/>
    <x v="1"/>
    <x v="1"/>
    <x v="1"/>
    <x v="2"/>
    <n v="212"/>
    <n v="303.15999999999997"/>
  </r>
  <r>
    <x v="2"/>
    <x v="4"/>
    <s v="Jun"/>
    <x v="1"/>
    <x v="1"/>
    <x v="1"/>
    <x v="1"/>
    <x v="1"/>
    <x v="2"/>
    <n v="188"/>
    <n v="268.84000000000003"/>
  </r>
  <r>
    <x v="3"/>
    <x v="4"/>
    <s v="Jun"/>
    <x v="1"/>
    <x v="1"/>
    <x v="1"/>
    <x v="1"/>
    <x v="1"/>
    <x v="2"/>
    <n v="214"/>
    <n v="306.02"/>
  </r>
  <r>
    <x v="2"/>
    <x v="4"/>
    <s v="Jun"/>
    <x v="1"/>
    <x v="1"/>
    <x v="1"/>
    <x v="1"/>
    <x v="1"/>
    <x v="2"/>
    <n v="184"/>
    <n v="263.12"/>
  </r>
  <r>
    <x v="3"/>
    <x v="4"/>
    <s v="Jun"/>
    <x v="1"/>
    <x v="1"/>
    <x v="1"/>
    <x v="1"/>
    <x v="1"/>
    <x v="2"/>
    <n v="803"/>
    <n v="1148.29"/>
  </r>
  <r>
    <x v="2"/>
    <x v="4"/>
    <s v="Jun"/>
    <x v="1"/>
    <x v="1"/>
    <x v="1"/>
    <x v="1"/>
    <x v="1"/>
    <x v="2"/>
    <n v="890"/>
    <n v="1272.7"/>
  </r>
  <r>
    <x v="2"/>
    <x v="4"/>
    <s v="Jun"/>
    <x v="1"/>
    <x v="1"/>
    <x v="1"/>
    <x v="1"/>
    <x v="1"/>
    <x v="2"/>
    <n v="843"/>
    <n v="526.24"/>
  </r>
  <r>
    <x v="3"/>
    <x v="4"/>
    <s v="Jun"/>
    <x v="1"/>
    <x v="1"/>
    <x v="1"/>
    <x v="1"/>
    <x v="1"/>
    <x v="2"/>
    <n v="189"/>
    <n v="270.27"/>
  </r>
  <r>
    <x v="2"/>
    <x v="4"/>
    <s v="Jun"/>
    <x v="1"/>
    <x v="1"/>
    <x v="1"/>
    <x v="1"/>
    <x v="1"/>
    <x v="2"/>
    <n v="211"/>
    <n v="301.73"/>
  </r>
  <r>
    <x v="3"/>
    <x v="4"/>
    <s v="Jun"/>
    <x v="1"/>
    <x v="1"/>
    <x v="1"/>
    <x v="1"/>
    <x v="1"/>
    <x v="2"/>
    <n v="187"/>
    <n v="267.40999999999997"/>
  </r>
  <r>
    <x v="2"/>
    <x v="4"/>
    <s v="Jun"/>
    <x v="1"/>
    <x v="1"/>
    <x v="1"/>
    <x v="1"/>
    <x v="1"/>
    <x v="2"/>
    <n v="812"/>
    <n v="1161.1599999999999"/>
  </r>
  <r>
    <x v="1"/>
    <x v="4"/>
    <s v="Jun"/>
    <x v="1"/>
    <x v="1"/>
    <x v="1"/>
    <x v="1"/>
    <x v="1"/>
    <x v="2"/>
    <n v="185"/>
    <n v="264.55"/>
  </r>
  <r>
    <x v="1"/>
    <x v="4"/>
    <s v="Mar"/>
    <x v="1"/>
    <x v="1"/>
    <x v="1"/>
    <x v="1"/>
    <x v="1"/>
    <x v="2"/>
    <n v="230"/>
    <n v="328.9"/>
  </r>
  <r>
    <x v="0"/>
    <x v="4"/>
    <s v="Mar"/>
    <x v="1"/>
    <x v="1"/>
    <x v="1"/>
    <x v="1"/>
    <x v="1"/>
    <x v="2"/>
    <n v="200"/>
    <n v="286"/>
  </r>
  <r>
    <x v="0"/>
    <x v="4"/>
    <s v="Mar"/>
    <x v="1"/>
    <x v="1"/>
    <x v="1"/>
    <x v="1"/>
    <x v="1"/>
    <x v="2"/>
    <n v="232"/>
    <n v="331.76"/>
  </r>
  <r>
    <x v="2"/>
    <x v="4"/>
    <s v="Mar"/>
    <x v="1"/>
    <x v="1"/>
    <x v="1"/>
    <x v="1"/>
    <x v="1"/>
    <x v="2"/>
    <n v="202"/>
    <n v="288.86"/>
  </r>
  <r>
    <x v="0"/>
    <x v="4"/>
    <s v="Mar"/>
    <x v="1"/>
    <x v="1"/>
    <x v="1"/>
    <x v="1"/>
    <x v="1"/>
    <x v="2"/>
    <n v="801"/>
    <n v="1145.43"/>
  </r>
  <r>
    <x v="0"/>
    <x v="4"/>
    <s v="Mar"/>
    <x v="1"/>
    <x v="1"/>
    <x v="1"/>
    <x v="1"/>
    <x v="1"/>
    <x v="2"/>
    <n v="887"/>
    <n v="1268.4099999999999"/>
  </r>
  <r>
    <x v="0"/>
    <x v="4"/>
    <s v="Mar"/>
    <x v="1"/>
    <x v="1"/>
    <x v="1"/>
    <x v="1"/>
    <x v="1"/>
    <x v="2"/>
    <n v="840"/>
    <n v="526.24"/>
  </r>
  <r>
    <x v="0"/>
    <x v="4"/>
    <s v="Mar"/>
    <x v="1"/>
    <x v="1"/>
    <x v="1"/>
    <x v="1"/>
    <x v="1"/>
    <x v="2"/>
    <n v="201"/>
    <n v="287.43"/>
  </r>
  <r>
    <x v="2"/>
    <x v="4"/>
    <s v="Mar"/>
    <x v="1"/>
    <x v="1"/>
    <x v="1"/>
    <x v="1"/>
    <x v="1"/>
    <x v="2"/>
    <n v="229"/>
    <n v="327.47000000000003"/>
  </r>
  <r>
    <x v="0"/>
    <x v="4"/>
    <s v="Mar"/>
    <x v="1"/>
    <x v="1"/>
    <x v="1"/>
    <x v="1"/>
    <x v="1"/>
    <x v="2"/>
    <n v="205"/>
    <n v="293.14999999999998"/>
  </r>
  <r>
    <x v="0"/>
    <x v="4"/>
    <s v="Mar"/>
    <x v="1"/>
    <x v="1"/>
    <x v="1"/>
    <x v="1"/>
    <x v="1"/>
    <x v="2"/>
    <n v="810"/>
    <n v="1158.3"/>
  </r>
  <r>
    <x v="1"/>
    <x v="4"/>
    <s v="Mar"/>
    <x v="1"/>
    <x v="1"/>
    <x v="1"/>
    <x v="1"/>
    <x v="1"/>
    <x v="2"/>
    <n v="203"/>
    <n v="290.28999999999996"/>
  </r>
  <r>
    <x v="2"/>
    <x v="4"/>
    <s v="May"/>
    <x v="1"/>
    <x v="1"/>
    <x v="1"/>
    <x v="1"/>
    <x v="1"/>
    <x v="2"/>
    <n v="218"/>
    <n v="311.74"/>
  </r>
  <r>
    <x v="2"/>
    <x v="4"/>
    <s v="May"/>
    <x v="1"/>
    <x v="1"/>
    <x v="1"/>
    <x v="1"/>
    <x v="1"/>
    <x v="2"/>
    <n v="194"/>
    <n v="277.42"/>
  </r>
  <r>
    <x v="1"/>
    <x v="4"/>
    <s v="May"/>
    <x v="1"/>
    <x v="1"/>
    <x v="1"/>
    <x v="1"/>
    <x v="1"/>
    <x v="2"/>
    <n v="220"/>
    <n v="314.60000000000002"/>
  </r>
  <r>
    <x v="1"/>
    <x v="4"/>
    <s v="May"/>
    <x v="1"/>
    <x v="1"/>
    <x v="1"/>
    <x v="1"/>
    <x v="1"/>
    <x v="2"/>
    <n v="190"/>
    <n v="271.7"/>
  </r>
  <r>
    <x v="1"/>
    <x v="4"/>
    <s v="May"/>
    <x v="1"/>
    <x v="1"/>
    <x v="1"/>
    <x v="1"/>
    <x v="1"/>
    <x v="2"/>
    <n v="889"/>
    <n v="1271.27"/>
  </r>
  <r>
    <x v="1"/>
    <x v="4"/>
    <s v="May"/>
    <x v="1"/>
    <x v="1"/>
    <x v="1"/>
    <x v="1"/>
    <x v="1"/>
    <x v="2"/>
    <n v="842"/>
    <n v="526.24"/>
  </r>
  <r>
    <x v="1"/>
    <x v="4"/>
    <s v="May"/>
    <x v="1"/>
    <x v="1"/>
    <x v="1"/>
    <x v="1"/>
    <x v="1"/>
    <x v="2"/>
    <n v="217"/>
    <n v="310.31"/>
  </r>
  <r>
    <x v="1"/>
    <x v="4"/>
    <s v="May"/>
    <x v="1"/>
    <x v="1"/>
    <x v="1"/>
    <x v="1"/>
    <x v="1"/>
    <x v="2"/>
    <n v="193"/>
    <n v="275.99"/>
  </r>
  <r>
    <x v="2"/>
    <x v="4"/>
    <s v="May"/>
    <x v="1"/>
    <x v="1"/>
    <x v="1"/>
    <x v="1"/>
    <x v="1"/>
    <x v="2"/>
    <n v="811"/>
    <n v="1159.73"/>
  </r>
  <r>
    <x v="2"/>
    <x v="4"/>
    <s v="May"/>
    <x v="1"/>
    <x v="1"/>
    <x v="1"/>
    <x v="1"/>
    <x v="1"/>
    <x v="2"/>
    <n v="191"/>
    <n v="273.13"/>
  </r>
  <r>
    <x v="1"/>
    <x v="4"/>
    <s v="Nov"/>
    <x v="1"/>
    <x v="1"/>
    <x v="1"/>
    <x v="1"/>
    <x v="1"/>
    <x v="2"/>
    <n v="188"/>
    <n v="268.84000000000003"/>
  </r>
  <r>
    <x v="4"/>
    <x v="4"/>
    <s v="Nov"/>
    <x v="1"/>
    <x v="1"/>
    <x v="1"/>
    <x v="1"/>
    <x v="1"/>
    <x v="2"/>
    <n v="158"/>
    <n v="225.94"/>
  </r>
  <r>
    <x v="0"/>
    <x v="4"/>
    <s v="Nov"/>
    <x v="1"/>
    <x v="1"/>
    <x v="1"/>
    <x v="1"/>
    <x v="1"/>
    <x v="2"/>
    <n v="160"/>
    <n v="228.8"/>
  </r>
  <r>
    <x v="0"/>
    <x v="4"/>
    <s v="Nov"/>
    <x v="1"/>
    <x v="1"/>
    <x v="1"/>
    <x v="1"/>
    <x v="1"/>
    <x v="2"/>
    <n v="808"/>
    <n v="1155.44"/>
  </r>
  <r>
    <x v="1"/>
    <x v="4"/>
    <s v="Nov"/>
    <x v="1"/>
    <x v="1"/>
    <x v="1"/>
    <x v="1"/>
    <x v="1"/>
    <x v="2"/>
    <n v="894"/>
    <n v="1278.42"/>
  </r>
  <r>
    <x v="1"/>
    <x v="4"/>
    <s v="Nov"/>
    <x v="1"/>
    <x v="1"/>
    <x v="1"/>
    <x v="1"/>
    <x v="1"/>
    <x v="2"/>
    <n v="847"/>
    <n v="526.24"/>
  </r>
  <r>
    <x v="0"/>
    <x v="4"/>
    <s v="Nov"/>
    <x v="1"/>
    <x v="1"/>
    <x v="1"/>
    <x v="1"/>
    <x v="1"/>
    <x v="2"/>
    <n v="159"/>
    <n v="227.37"/>
  </r>
  <r>
    <x v="0"/>
    <x v="4"/>
    <s v="Nov"/>
    <x v="1"/>
    <x v="1"/>
    <x v="1"/>
    <x v="1"/>
    <x v="1"/>
    <x v="2"/>
    <n v="187"/>
    <n v="267.40999999999997"/>
  </r>
  <r>
    <x v="4"/>
    <x v="4"/>
    <s v="Nov"/>
    <x v="1"/>
    <x v="1"/>
    <x v="1"/>
    <x v="1"/>
    <x v="1"/>
    <x v="2"/>
    <n v="817"/>
    <n v="1168.31"/>
  </r>
  <r>
    <x v="1"/>
    <x v="4"/>
    <s v="Nov"/>
    <x v="1"/>
    <x v="1"/>
    <x v="1"/>
    <x v="1"/>
    <x v="1"/>
    <x v="2"/>
    <n v="161"/>
    <n v="230.23000000000002"/>
  </r>
  <r>
    <x v="0"/>
    <x v="4"/>
    <s v="Oct"/>
    <x v="1"/>
    <x v="1"/>
    <x v="1"/>
    <x v="1"/>
    <x v="1"/>
    <x v="2"/>
    <n v="194"/>
    <n v="277.42"/>
  </r>
  <r>
    <x v="1"/>
    <x v="4"/>
    <s v="Oct"/>
    <x v="1"/>
    <x v="1"/>
    <x v="1"/>
    <x v="1"/>
    <x v="1"/>
    <x v="2"/>
    <n v="164"/>
    <n v="234.51999999999998"/>
  </r>
  <r>
    <x v="1"/>
    <x v="4"/>
    <s v="Oct"/>
    <x v="1"/>
    <x v="1"/>
    <x v="1"/>
    <x v="1"/>
    <x v="1"/>
    <x v="2"/>
    <n v="190"/>
    <n v="271.7"/>
  </r>
  <r>
    <x v="3"/>
    <x v="4"/>
    <s v="Oct"/>
    <x v="1"/>
    <x v="1"/>
    <x v="1"/>
    <x v="1"/>
    <x v="1"/>
    <x v="2"/>
    <n v="166"/>
    <n v="237.38"/>
  </r>
  <r>
    <x v="0"/>
    <x v="4"/>
    <s v="Oct"/>
    <x v="1"/>
    <x v="1"/>
    <x v="1"/>
    <x v="1"/>
    <x v="1"/>
    <x v="2"/>
    <n v="807"/>
    <n v="1154.01"/>
  </r>
  <r>
    <x v="0"/>
    <x v="4"/>
    <s v="Oct"/>
    <x v="1"/>
    <x v="1"/>
    <x v="1"/>
    <x v="1"/>
    <x v="1"/>
    <x v="2"/>
    <n v="165"/>
    <n v="235.95"/>
  </r>
  <r>
    <x v="3"/>
    <x v="4"/>
    <s v="Oct"/>
    <x v="1"/>
    <x v="1"/>
    <x v="1"/>
    <x v="1"/>
    <x v="1"/>
    <x v="2"/>
    <n v="193"/>
    <n v="275.99"/>
  </r>
  <r>
    <x v="1"/>
    <x v="4"/>
    <s v="Oct"/>
    <x v="1"/>
    <x v="1"/>
    <x v="1"/>
    <x v="1"/>
    <x v="1"/>
    <x v="2"/>
    <n v="163"/>
    <n v="233.09"/>
  </r>
  <r>
    <x v="1"/>
    <x v="4"/>
    <s v="Oct"/>
    <x v="1"/>
    <x v="1"/>
    <x v="1"/>
    <x v="1"/>
    <x v="1"/>
    <x v="2"/>
    <n v="816"/>
    <n v="1166.8800000000001"/>
  </r>
  <r>
    <x v="0"/>
    <x v="4"/>
    <s v="Oct"/>
    <x v="1"/>
    <x v="1"/>
    <x v="1"/>
    <x v="1"/>
    <x v="1"/>
    <x v="2"/>
    <n v="167"/>
    <n v="238.81"/>
  </r>
  <r>
    <x v="1"/>
    <x v="4"/>
    <s v="Sep"/>
    <x v="1"/>
    <x v="1"/>
    <x v="1"/>
    <x v="1"/>
    <x v="1"/>
    <x v="2"/>
    <n v="200"/>
    <n v="286"/>
  </r>
  <r>
    <x v="0"/>
    <x v="4"/>
    <s v="Sep"/>
    <x v="1"/>
    <x v="1"/>
    <x v="1"/>
    <x v="1"/>
    <x v="1"/>
    <x v="2"/>
    <n v="170"/>
    <n v="243.1"/>
  </r>
  <r>
    <x v="0"/>
    <x v="4"/>
    <s v="Sep"/>
    <x v="1"/>
    <x v="1"/>
    <x v="1"/>
    <x v="1"/>
    <x v="1"/>
    <x v="2"/>
    <n v="196"/>
    <n v="280.27999999999997"/>
  </r>
  <r>
    <x v="1"/>
    <x v="4"/>
    <s v="Sep"/>
    <x v="1"/>
    <x v="1"/>
    <x v="1"/>
    <x v="1"/>
    <x v="1"/>
    <x v="2"/>
    <n v="172"/>
    <n v="245.95999999999998"/>
  </r>
  <r>
    <x v="1"/>
    <x v="4"/>
    <s v="Sep"/>
    <x v="1"/>
    <x v="1"/>
    <x v="1"/>
    <x v="1"/>
    <x v="1"/>
    <x v="2"/>
    <n v="806"/>
    <n v="1152.58"/>
  </r>
  <r>
    <x v="0"/>
    <x v="4"/>
    <s v="Sep"/>
    <x v="1"/>
    <x v="1"/>
    <x v="1"/>
    <x v="1"/>
    <x v="1"/>
    <x v="2"/>
    <n v="893"/>
    <n v="1276.99"/>
  </r>
  <r>
    <x v="0"/>
    <x v="4"/>
    <s v="Sep"/>
    <x v="1"/>
    <x v="1"/>
    <x v="1"/>
    <x v="1"/>
    <x v="1"/>
    <x v="2"/>
    <n v="846"/>
    <n v="526.24"/>
  </r>
  <r>
    <x v="1"/>
    <x v="4"/>
    <s v="Sep"/>
    <x v="1"/>
    <x v="1"/>
    <x v="1"/>
    <x v="1"/>
    <x v="1"/>
    <x v="2"/>
    <n v="171"/>
    <n v="244.53"/>
  </r>
  <r>
    <x v="1"/>
    <x v="4"/>
    <s v="Sep"/>
    <x v="1"/>
    <x v="1"/>
    <x v="1"/>
    <x v="1"/>
    <x v="1"/>
    <x v="2"/>
    <n v="199"/>
    <n v="284.57"/>
  </r>
  <r>
    <x v="0"/>
    <x v="4"/>
    <s v="Sep"/>
    <x v="1"/>
    <x v="1"/>
    <x v="1"/>
    <x v="1"/>
    <x v="1"/>
    <x v="2"/>
    <n v="169"/>
    <n v="241.67000000000002"/>
  </r>
  <r>
    <x v="0"/>
    <x v="4"/>
    <s v="Sep"/>
    <x v="1"/>
    <x v="1"/>
    <x v="1"/>
    <x v="1"/>
    <x v="1"/>
    <x v="2"/>
    <n v="815"/>
    <n v="1165.45"/>
  </r>
  <r>
    <x v="1"/>
    <x v="4"/>
    <s v="Sep"/>
    <x v="1"/>
    <x v="1"/>
    <x v="1"/>
    <x v="1"/>
    <x v="1"/>
    <x v="2"/>
    <n v="173"/>
    <n v="247.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E7C13E-C34E-4E1E-BAD5-9C1E0AD783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R4:AT26" firstHeaderRow="0" firstDataRow="1" firstDataCol="1"/>
  <pivotFields count="9">
    <pivotField showAll="0">
      <items count="6">
        <item x="0"/>
        <item h="1" x="1"/>
        <item h="1" x="2"/>
        <item h="1" x="3"/>
        <item h="1" x="4"/>
        <item t="default"/>
      </items>
    </pivotField>
    <pivotField showAll="0">
      <items count="13">
        <item x="0"/>
        <item x="1"/>
        <item x="2"/>
        <item x="3"/>
        <item x="4"/>
        <item x="5"/>
        <item x="6"/>
        <item x="7"/>
        <item x="8"/>
        <item x="9"/>
        <item x="10"/>
        <item x="11"/>
        <item t="default"/>
      </items>
    </pivotField>
    <pivotField axis="axisRow" showAll="0" sortType="descending">
      <items count="7">
        <item x="3"/>
        <item x="2"/>
        <item x="1"/>
        <item x="0"/>
        <item x="5"/>
        <item x="4"/>
        <item t="default"/>
      </items>
    </pivotField>
    <pivotField axis="axisRow" showAll="0">
      <items count="16">
        <item x="13"/>
        <item x="10"/>
        <item x="2"/>
        <item x="8"/>
        <item x="1"/>
        <item x="9"/>
        <item x="12"/>
        <item x="6"/>
        <item x="7"/>
        <item x="5"/>
        <item x="3"/>
        <item x="4"/>
        <item x="0"/>
        <item x="14"/>
        <item x="11"/>
        <item t="default"/>
      </items>
    </pivotField>
    <pivotField numFmtId="164" showAll="0"/>
    <pivotField dataField="1" numFmtId="164" showAll="0"/>
    <pivotField numFmtId="164" showAll="0"/>
    <pivotField numFmtId="164" showAll="0"/>
    <pivotField showAll="0">
      <items count="3">
        <item x="0"/>
        <item x="1"/>
        <item t="default"/>
      </items>
    </pivotField>
  </pivotFields>
  <rowFields count="2">
    <field x="2"/>
    <field x="3"/>
  </rowFields>
  <rowItems count="22">
    <i>
      <x/>
    </i>
    <i r="1">
      <x v="7"/>
    </i>
    <i r="1">
      <x v="11"/>
    </i>
    <i>
      <x v="1"/>
    </i>
    <i r="1">
      <x v="9"/>
    </i>
    <i r="1">
      <x v="10"/>
    </i>
    <i>
      <x v="2"/>
    </i>
    <i r="1">
      <x v="2"/>
    </i>
    <i r="1">
      <x v="6"/>
    </i>
    <i r="1">
      <x v="8"/>
    </i>
    <i>
      <x v="3"/>
    </i>
    <i r="1">
      <x v="4"/>
    </i>
    <i r="1">
      <x v="12"/>
    </i>
    <i>
      <x v="4"/>
    </i>
    <i r="1">
      <x/>
    </i>
    <i>
      <x v="5"/>
    </i>
    <i r="1">
      <x v="1"/>
    </i>
    <i r="1">
      <x v="3"/>
    </i>
    <i r="1">
      <x v="5"/>
    </i>
    <i r="1">
      <x v="13"/>
    </i>
    <i r="1">
      <x v="14"/>
    </i>
    <i t="grand">
      <x/>
    </i>
  </rowItems>
  <colFields count="1">
    <field x="-2"/>
  </colFields>
  <colItems count="2">
    <i>
      <x/>
    </i>
    <i i="1">
      <x v="1"/>
    </i>
  </colItems>
  <dataFields count="2">
    <dataField name="Sum of Income" fld="5" baseField="0" baseItem="0"/>
    <dataField name="Sum of Income2" fld="5" showDataAs="percentOfTotal" baseField="0" baseItem="0" numFmtId="10"/>
  </dataFields>
  <formats count="2">
    <format dxfId="277">
      <pivotArea outline="0" collapsedLevelsAreSubtotals="1" fieldPosition="0"/>
    </format>
    <format dxfId="276">
      <pivotArea outline="0" fieldPosition="0">
        <references count="1">
          <reference field="4294967294" count="1">
            <x v="1"/>
          </reference>
        </references>
      </pivotArea>
    </format>
  </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69A4CB-4888-47E7-A529-BC8C8AD682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W4:Y17" firstHeaderRow="0" firstDataRow="1" firstDataCol="1"/>
  <pivotFields count="9">
    <pivotField showAll="0">
      <items count="6">
        <item x="0"/>
        <item h="1" x="1"/>
        <item h="1" x="2"/>
        <item h="1" x="3"/>
        <item h="1"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4" showAll="0"/>
    <pivotField dataField="1" numFmtId="164" showAll="0"/>
    <pivotField numFmtId="164" showAll="0"/>
    <pivotField numFmtId="164"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come" fld="5" baseField="0" baseItem="0"/>
    <dataField name="Sum of Income2" fld="5" baseField="0" baseItem="0"/>
  </dataFields>
  <formats count="1">
    <format dxfId="278">
      <pivotArea outline="0" collapsedLevelsAreSubtotals="1" fieldPosition="0"/>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A1478B-1D28-4BDE-8445-D5B665240B7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4:Q5" firstHeaderRow="0" firstDataRow="1" firstDataCol="0"/>
  <pivotFields count="9">
    <pivotField showAll="0">
      <items count="6">
        <item x="0"/>
        <item h="1" x="1"/>
        <item h="1" x="2"/>
        <item h="1" x="3"/>
        <item h="1" x="4"/>
        <item t="default"/>
      </items>
    </pivotField>
    <pivotField showAll="0"/>
    <pivotField showAll="0" sortType="descending">
      <items count="7">
        <item x="3"/>
        <item x="2"/>
        <item x="1"/>
        <item x="0"/>
        <item x="5"/>
        <item x="4"/>
        <item t="default"/>
      </items>
    </pivotField>
    <pivotField showAll="0"/>
    <pivotField numFmtId="164" showAll="0"/>
    <pivotField dataField="1" numFmtId="164" showAll="0"/>
    <pivotField dataField="1" numFmtId="164" showAll="0"/>
    <pivotField numFmtId="164" showAll="0"/>
    <pivotField showAll="0"/>
  </pivotFields>
  <rowItems count="1">
    <i/>
  </rowItems>
  <colFields count="1">
    <field x="-2"/>
  </colFields>
  <colItems count="2">
    <i>
      <x/>
    </i>
    <i i="1">
      <x v="1"/>
    </i>
  </colItems>
  <dataFields count="2">
    <dataField name="Sum of Income" fld="5" baseField="0" baseItem="0"/>
    <dataField name="Sum of Target Income" fld="6" baseField="0" baseItem="0"/>
  </dataFields>
  <formats count="1">
    <format dxfId="27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1AD351-34EA-46C0-A279-7FD473909B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11" firstHeaderRow="0" firstDataRow="1" firstDataCol="1"/>
  <pivotFields count="9">
    <pivotField showAll="0">
      <items count="6">
        <item x="0"/>
        <item h="1" x="1"/>
        <item h="1" x="2"/>
        <item h="1" x="3"/>
        <item h="1" x="4"/>
        <item t="default"/>
      </items>
    </pivotField>
    <pivotField showAll="0"/>
    <pivotField axis="axisRow" showAll="0" sortType="descending">
      <items count="7">
        <item x="3"/>
        <item x="2"/>
        <item x="1"/>
        <item x="0"/>
        <item x="5"/>
        <item x="4"/>
        <item t="default"/>
      </items>
    </pivotField>
    <pivotField showAll="0"/>
    <pivotField dataField="1" numFmtId="164" showAll="0"/>
    <pivotField dataField="1" numFmtId="164" showAll="0"/>
    <pivotField numFmtId="164" showAll="0"/>
    <pivotField numFmtId="164"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Sum of Income" fld="5" baseField="0" baseItem="0"/>
    <dataField name="Sum of Counts" fld="4" baseField="0" baseItem="0"/>
    <dataField name="Sum of Counts2" fld="4" showDataAs="percentOfTotal" baseField="0" baseItem="0" numFmtId="10"/>
  </dataField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913C77-BF21-40A5-82E6-FF618D06160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I4:AK7" firstHeaderRow="0" firstDataRow="1" firstDataCol="1"/>
  <pivotFields count="9">
    <pivotField showAll="0">
      <items count="6">
        <item x="0"/>
        <item h="1" x="1"/>
        <item h="1" x="2"/>
        <item h="1" x="3"/>
        <item h="1" x="4"/>
        <item t="default"/>
      </items>
    </pivotField>
    <pivotField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4" showAll="0"/>
    <pivotField dataField="1" numFmtId="164" showAll="0"/>
    <pivotField numFmtId="164" showAll="0"/>
    <pivotField numFmtId="164" showAll="0"/>
    <pivotField axis="axisRow" showAll="0">
      <items count="3">
        <item x="0"/>
        <item x="1"/>
        <item t="default"/>
      </items>
    </pivotField>
  </pivotFields>
  <rowFields count="1">
    <field x="8"/>
  </rowFields>
  <rowItems count="3">
    <i>
      <x/>
    </i>
    <i>
      <x v="1"/>
    </i>
    <i t="grand">
      <x/>
    </i>
  </rowItems>
  <colFields count="1">
    <field x="-2"/>
  </colFields>
  <colItems count="2">
    <i>
      <x/>
    </i>
    <i i="1">
      <x v="1"/>
    </i>
  </colItems>
  <dataFields count="2">
    <dataField name="Sum of Income" fld="5" baseField="0" baseItem="0"/>
    <dataField name="Sum of Income2" fld="5" showDataAs="percentOfTotal" baseField="0" baseItem="0" numFmtId="10"/>
  </dataFields>
  <formats count="2">
    <format dxfId="281">
      <pivotArea outline="0" collapsedLevelsAreSubtotals="1" fieldPosition="0"/>
    </format>
    <format dxfId="280">
      <pivotArea outline="0" fieldPosition="0">
        <references count="1">
          <reference field="4294967294" count="1">
            <x v="1"/>
          </reference>
        </references>
      </pivotArea>
    </format>
  </formats>
  <chartFormats count="6">
    <chartFormat chart="19" format="11" series="1">
      <pivotArea type="data" outline="0" fieldPosition="0">
        <references count="1">
          <reference field="4294967294" count="1" selected="0">
            <x v="0"/>
          </reference>
        </references>
      </pivotArea>
    </chartFormat>
    <chartFormat chart="19" format="12">
      <pivotArea type="data" outline="0" fieldPosition="0">
        <references count="2">
          <reference field="4294967294" count="1" selected="0">
            <x v="0"/>
          </reference>
          <reference field="8" count="1" selected="0">
            <x v="0"/>
          </reference>
        </references>
      </pivotArea>
    </chartFormat>
    <chartFormat chart="19" format="13">
      <pivotArea type="data" outline="0" fieldPosition="0">
        <references count="2">
          <reference field="4294967294" count="1" selected="0">
            <x v="0"/>
          </reference>
          <reference field="8" count="1" selected="0">
            <x v="1"/>
          </reference>
        </references>
      </pivotArea>
    </chartFormat>
    <chartFormat chart="19" format="14" series="1">
      <pivotArea type="data" outline="0" fieldPosition="0">
        <references count="1">
          <reference field="4294967294" count="1" selected="0">
            <x v="1"/>
          </reference>
        </references>
      </pivotArea>
    </chartFormat>
    <chartFormat chart="19" format="15">
      <pivotArea type="data" outline="0" fieldPosition="0">
        <references count="2">
          <reference field="4294967294" count="1" selected="0">
            <x v="1"/>
          </reference>
          <reference field="8" count="1" selected="0">
            <x v="0"/>
          </reference>
        </references>
      </pivotArea>
    </chartFormat>
    <chartFormat chart="19" format="16">
      <pivotArea type="data" outline="0" fieldPosition="0">
        <references count="2">
          <reference field="4294967294" count="1" selected="0">
            <x v="1"/>
          </reference>
          <reference field="8" count="1" selected="0">
            <x v="1"/>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CCB0A8-D0C8-4663-9AD8-10D364E348F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D4:AE17" firstHeaderRow="1" firstDataRow="1" firstDataCol="1"/>
  <pivotFields count="9">
    <pivotField showAll="0">
      <items count="6">
        <item x="0"/>
        <item h="1" x="1"/>
        <item h="1" x="2"/>
        <item h="1" x="3"/>
        <item h="1"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numFmtId="164" showAll="0"/>
    <pivotField numFmtId="164" showAll="0"/>
    <pivotField numFmtId="164" showAll="0"/>
    <pivotField dataField="1" numFmtId="164"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operating profit" fld="7" baseField="0" baseItem="0"/>
  </dataFields>
  <formats count="1">
    <format dxfId="282">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458A45-29E9-4CE5-B76D-621A600F5E7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D12" firstHeaderRow="0" firstDataRow="1" firstDataCol="1"/>
  <pivotFields count="4">
    <pivotField showAll="0">
      <items count="6">
        <item h="1" x="0"/>
        <item h="1" x="1"/>
        <item h="1" x="2"/>
        <item h="1" x="3"/>
        <item x="4"/>
        <item t="default"/>
      </items>
    </pivotField>
    <pivotField axis="axisRow" showAll="0" sortType="descending">
      <items count="7">
        <item x="4"/>
        <item x="5"/>
        <item x="0"/>
        <item x="2"/>
        <item x="3"/>
        <item x="1"/>
        <item t="default"/>
      </items>
      <autoSortScope>
        <pivotArea dataOnly="0" outline="0" fieldPosition="0">
          <references count="1">
            <reference field="4294967294" count="1" selected="0">
              <x v="0"/>
            </reference>
          </references>
        </pivotArea>
      </autoSortScope>
    </pivotField>
    <pivotField dataField="1" numFmtId="1" showAll="0"/>
    <pivotField numFmtId="1" showAll="0"/>
  </pivotFields>
  <rowFields count="1">
    <field x="1"/>
  </rowFields>
  <rowItems count="7">
    <i>
      <x v="2"/>
    </i>
    <i>
      <x v="3"/>
    </i>
    <i>
      <x v="5"/>
    </i>
    <i>
      <x v="4"/>
    </i>
    <i>
      <x v="1"/>
    </i>
    <i>
      <x/>
    </i>
    <i t="grand">
      <x/>
    </i>
  </rowItems>
  <colFields count="1">
    <field x="-2"/>
  </colFields>
  <colItems count="2">
    <i>
      <x/>
    </i>
    <i i="1">
      <x v="1"/>
    </i>
  </colItems>
  <dataFields count="2">
    <dataField name="Sum of Amount" fld="2" baseField="0" baseItem="0"/>
    <dataField name="Sum of Amount2" fld="2"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C89252-18FA-4737-ADD6-84C022B1FEB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U6" firstHeaderRow="0" firstDataRow="1" firstDataCol="0"/>
  <pivotFields count="4">
    <pivotField showAll="0">
      <items count="6">
        <item h="1" x="0"/>
        <item h="1" x="1"/>
        <item h="1" x="2"/>
        <item h="1" x="3"/>
        <item x="4"/>
        <item t="default"/>
      </items>
    </pivotField>
    <pivotField showAll="0">
      <items count="7">
        <item x="4"/>
        <item x="5"/>
        <item x="0"/>
        <item x="2"/>
        <item x="3"/>
        <item x="1"/>
        <item t="default"/>
      </items>
    </pivotField>
    <pivotField dataField="1" numFmtId="1" showAll="0"/>
    <pivotField dataField="1" numFmtId="1" showAll="0"/>
  </pivotFields>
  <rowItems count="1">
    <i/>
  </rowItems>
  <colFields count="1">
    <field x="-2"/>
  </colFields>
  <colItems count="2">
    <i>
      <x/>
    </i>
    <i i="1">
      <x v="1"/>
    </i>
  </colItems>
  <dataFields count="2">
    <dataField name="Sum of Amount" fld="2" baseField="0" baseItem="0"/>
    <dataField name="Sum of Targe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8A181C-4048-484E-ACBA-01B3FCEFABC0}"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14:L16" firstHeaderRow="1" firstDataRow="1" firstDataCol="1"/>
  <pivotFields count="11">
    <pivotField showAll="0"/>
    <pivotField showAll="0">
      <items count="6">
        <item x="0"/>
        <item x="1"/>
        <item x="2"/>
        <item x="3"/>
        <item x="4"/>
        <item t="default"/>
      </items>
    </pivotField>
    <pivotField showAll="0"/>
    <pivotField showAll="0">
      <items count="3">
        <item x="1"/>
        <item x="0"/>
        <item t="default"/>
      </items>
    </pivotField>
    <pivotField showAll="0">
      <items count="3">
        <item x="1"/>
        <item x="0"/>
        <item t="default"/>
      </items>
    </pivotField>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6"/>
  </rowFields>
  <rowItems count="2">
    <i>
      <x v="1"/>
    </i>
    <i>
      <x/>
    </i>
  </rowItems>
  <colItems count="1">
    <i/>
  </colItems>
  <dataFields count="1">
    <dataField name="Count of Registration Status" fld="6" subtotal="count" baseField="0" baseItem="0"/>
  </dataFields>
  <formats count="1">
    <format dxfId="2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386221-2E06-432F-BD39-B261DB86E6B2}"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9:L11" firstHeaderRow="1" firstDataRow="1" firstDataCol="1"/>
  <pivotFields count="11">
    <pivotField showAll="0"/>
    <pivotField showAll="0">
      <items count="6">
        <item x="0"/>
        <item x="1"/>
        <item x="2"/>
        <item x="3"/>
        <item x="4"/>
        <item t="default"/>
      </items>
    </pivotField>
    <pivotField showAll="0"/>
    <pivotField showAll="0">
      <items count="3">
        <item x="1"/>
        <item x="0"/>
        <item t="default"/>
      </items>
    </pivotField>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2">
    <i>
      <x v="1"/>
    </i>
    <i>
      <x/>
    </i>
  </rowItems>
  <colItems count="1">
    <i/>
  </colItems>
  <dataFields count="1">
    <dataField name="Count of Payment Method" fld="4" subtotal="count" baseField="0" baseItem="0"/>
  </dataFields>
  <formats count="1">
    <format dxfId="2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BE25B1-083F-4D50-8A8E-C15E54DC9252}"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V4:W7" firstHeaderRow="1" firstDataRow="1" firstDataCol="1"/>
  <pivotFields count="11">
    <pivotField showAll="0"/>
    <pivotField showAll="0">
      <items count="6">
        <item x="0"/>
        <item x="1"/>
        <item x="2"/>
        <item x="3"/>
        <item x="4"/>
        <item t="default"/>
      </items>
    </pivotField>
    <pivotField showAll="0"/>
    <pivotField showAll="0">
      <items count="3">
        <item x="1"/>
        <item x="0"/>
        <item t="default"/>
      </items>
    </pivotField>
    <pivotField showAll="0"/>
    <pivotField showAll="0"/>
    <pivotField showAll="0"/>
    <pivotField showAll="0"/>
    <pivotField axis="axisRow" showAll="0">
      <items count="4">
        <item x="2"/>
        <item x="1"/>
        <item x="0"/>
        <item t="default"/>
      </items>
    </pivotField>
    <pivotField dataField="1" showAll="0"/>
    <pivotField showAll="0"/>
  </pivotFields>
  <rowFields count="1">
    <field x="8"/>
  </rowFields>
  <rowItems count="3">
    <i>
      <x/>
    </i>
    <i>
      <x v="1"/>
    </i>
    <i>
      <x v="2"/>
    </i>
  </rowItems>
  <colItems count="1">
    <i/>
  </colItems>
  <dataFields count="1">
    <dataField name="Sum of Amount" fld="9" baseField="0" baseItem="0"/>
  </dataFields>
  <formats count="1">
    <format dxfId="2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9BA5A9-771A-418C-B5E9-703D1A358A81}"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F4:AG6" firstHeaderRow="1" firstDataRow="1" firstDataCol="1"/>
  <pivotFields count="11">
    <pivotField showAll="0"/>
    <pivotField showAll="0">
      <items count="6">
        <item x="0"/>
        <item x="1"/>
        <item x="2"/>
        <item x="3"/>
        <item x="4"/>
        <item t="default"/>
      </items>
    </pivotField>
    <pivotField showAll="0"/>
    <pivotField showAll="0">
      <items count="3">
        <item x="1"/>
        <item x="0"/>
        <item t="default"/>
      </items>
    </pivotField>
    <pivotField dataField="1" showAll="0">
      <items count="3">
        <item x="1"/>
        <item x="0"/>
        <item t="default"/>
      </items>
    </pivotField>
    <pivotField showAll="0"/>
    <pivotField showAll="0">
      <items count="3">
        <item x="1"/>
        <item x="0"/>
        <item t="default"/>
      </items>
    </pivotField>
    <pivotField axis="axisRow" showAll="0">
      <items count="3">
        <item x="0"/>
        <item x="1"/>
        <item t="default"/>
      </items>
    </pivotField>
    <pivotField showAll="0"/>
    <pivotField showAll="0"/>
    <pivotField showAll="0"/>
  </pivotFields>
  <rowFields count="1">
    <field x="7"/>
  </rowFields>
  <rowItems count="2">
    <i>
      <x/>
    </i>
    <i>
      <x v="1"/>
    </i>
  </rowItems>
  <colItems count="1">
    <i/>
  </colItems>
  <dataFields count="1">
    <dataField name="Count of Payment Method" fld="4" subtotal="count" showDataAs="percentOfTotal" baseField="0" baseItem="0" numFmtId="9"/>
  </dataFields>
  <formats count="2">
    <format dxfId="270">
      <pivotArea outline="0" fieldPosition="0">
        <references count="1">
          <reference field="4294967294" count="1">
            <x v="0"/>
          </reference>
        </references>
      </pivotArea>
    </format>
    <format dxfId="2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1DF14D-375D-417C-8A9C-B30B795C12E1}"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C4:AD7" firstHeaderRow="1" firstDataRow="1" firstDataCol="1"/>
  <pivotFields count="11">
    <pivotField showAll="0"/>
    <pivotField showAll="0">
      <items count="6">
        <item x="0"/>
        <item x="1"/>
        <item x="2"/>
        <item x="3"/>
        <item x="4"/>
        <item t="default"/>
      </items>
    </pivotField>
    <pivotField showAll="0"/>
    <pivotField showAll="0">
      <items count="3">
        <item x="1"/>
        <item x="0"/>
        <item t="default"/>
      </items>
    </pivotField>
    <pivotField showAll="0"/>
    <pivotField showAll="0"/>
    <pivotField showAll="0"/>
    <pivotField showAll="0"/>
    <pivotField axis="axisRow" dataField="1" showAll="0">
      <items count="4">
        <item x="2"/>
        <item x="1"/>
        <item x="0"/>
        <item t="default"/>
      </items>
    </pivotField>
    <pivotField showAll="0"/>
    <pivotField showAll="0"/>
  </pivotFields>
  <rowFields count="1">
    <field x="8"/>
  </rowFields>
  <rowItems count="3">
    <i>
      <x/>
    </i>
    <i>
      <x v="1"/>
    </i>
    <i>
      <x v="2"/>
    </i>
  </rowItems>
  <colItems count="1">
    <i/>
  </colItems>
  <dataFields count="1">
    <dataField name="Count of Delivery Type" fld="8" subtotal="count" baseField="0" baseItem="0"/>
  </dataFields>
  <formats count="1">
    <format dxfId="27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347F5A-DB4E-46AA-810E-E8406A37ED4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5" firstHeaderRow="0" firstDataRow="1" firstDataCol="0"/>
  <pivotFields count="11">
    <pivotField showAll="0"/>
    <pivotField showAll="0">
      <items count="6">
        <item x="0"/>
        <item x="1"/>
        <item x="2"/>
        <item x="3"/>
        <item x="4"/>
        <item t="default"/>
      </items>
    </pivotField>
    <pivotField showAll="0"/>
    <pivotField showAll="0"/>
    <pivotField showAll="0"/>
    <pivotField showAll="0"/>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Target" fld="10" baseField="0" baseItem="0"/>
    <dataField name="Sum of Amount" fld="9" baseField="0" baseItem="0"/>
  </dataFields>
  <formats count="2">
    <format dxfId="273">
      <pivotArea outline="0" collapsedLevelsAreSubtotals="1" fieldPosition="0"/>
    </format>
    <format dxfId="27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446ABF-22E8-4E25-A0D6-CCB5B28C8EC1}"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19:L21" firstHeaderRow="1" firstDataRow="1" firstDataCol="1"/>
  <pivotFields count="11">
    <pivotField showAll="0"/>
    <pivotField showAll="0">
      <items count="6">
        <item x="0"/>
        <item x="1"/>
        <item x="2"/>
        <item x="3"/>
        <item x="4"/>
        <item t="default"/>
      </items>
    </pivotField>
    <pivotField showAll="0"/>
    <pivotField showAll="0">
      <items count="3">
        <item x="1"/>
        <item x="0"/>
        <item t="default"/>
      </items>
    </pivotField>
    <pivotField dataField="1" showAll="0">
      <items count="3">
        <item x="1"/>
        <item x="0"/>
        <item t="default"/>
      </items>
    </pivotField>
    <pivotField showAll="0"/>
    <pivotField showAll="0">
      <items count="3">
        <item x="1"/>
        <item x="0"/>
        <item t="default"/>
      </items>
    </pivotField>
    <pivotField axis="axisRow" showAll="0">
      <items count="3">
        <item x="0"/>
        <item x="1"/>
        <item t="default"/>
      </items>
    </pivotField>
    <pivotField showAll="0"/>
    <pivotField showAll="0"/>
    <pivotField showAll="0"/>
  </pivotFields>
  <rowFields count="1">
    <field x="7"/>
  </rowFields>
  <rowItems count="2">
    <i>
      <x/>
    </i>
    <i>
      <x v="1"/>
    </i>
  </rowItems>
  <colItems count="1">
    <i/>
  </colItems>
  <dataFields count="1">
    <dataField name="Count of Payment Method" fld="4" subtotal="count" baseField="0" baseItem="0"/>
  </dataFields>
  <formats count="1">
    <format dxfId="2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5FEE9BE-0459-4F1E-9654-CFE52695E1A8}"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4:L6" firstHeaderRow="1" firstDataRow="1" firstDataCol="1"/>
  <pivotFields count="11">
    <pivotField showAll="0"/>
    <pivotField showAll="0">
      <items count="6">
        <item x="0"/>
        <item x="1"/>
        <item x="2"/>
        <item x="3"/>
        <item x="4"/>
        <item t="default"/>
      </items>
    </pivotField>
    <pivotField showAll="0"/>
    <pivotField axis="axisRow" dataField="1"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POS" fld="3" subtotal="count" baseField="0" baseItem="0"/>
  </dataFields>
  <formats count="1">
    <format dxfId="2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308046-E8D8-4F85-8C2C-B4FDE74A88AD}" sourceName="Year">
  <pivotTables>
    <pivotTable tabId="6" name="PivotTable2"/>
    <pivotTable tabId="6" name="PivotTable4"/>
    <pivotTable tabId="6" name="PivotTable5"/>
    <pivotTable tabId="6" name="PivotTable6"/>
    <pivotTable tabId="6" name="PivotTable7"/>
    <pivotTable tabId="6" name="PivotTable1"/>
  </pivotTables>
  <data>
    <tabular pivotCacheId="820719364">
      <items count="5">
        <i x="0" s="1"/>
        <i x="1"/>
        <i x="2"/>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50819C2-B479-4AA8-9814-54EF25848F92}" sourceName="Year">
  <pivotTables>
    <pivotTable tabId="8" name="PivotTable1"/>
    <pivotTable tabId="8" name="PivotTable3"/>
  </pivotTables>
  <data>
    <tabular pivotCacheId="1913017787">
      <items count="5">
        <i x="0"/>
        <i x="1"/>
        <i x="2"/>
        <i x="3"/>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2FCCF1EC-A1DD-4132-AAB6-C4C2E60F8970}" sourceName="Year">
  <pivotTables>
    <pivotTable tabId="9" name="PivotTable2"/>
    <pivotTable tabId="9" name="PivotTable1"/>
    <pivotTable tabId="9" name="PivotTable3"/>
    <pivotTable tabId="9" name="PivotTable4"/>
    <pivotTable tabId="9" name="PivotTable5"/>
    <pivotTable tabId="9" name="PivotTable6"/>
    <pivotTable tabId="9" name="PivotTable7"/>
    <pivotTable tabId="9" name="PivotTable8"/>
  </pivotTables>
  <data>
    <tabular pivotCacheId="1299608226">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FDCC1A21-F3A5-4EB1-8D89-0805BB7C330D}" cache="Slicer_Year2" caption="Year" columnCount="5"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8CC350-A9A0-4D43-8A17-EAF20F362BBD}" cache="Slicer_Year" caption="Year" columnCount="5" showCaption="0" style="Slicer Style 1" lockedPosition="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3A0DBCB-255B-4A92-B63B-6280D075C597}" cache="Slicer_Year1" caption="Year" columnCount="5" showCaption="0" style="Slicer Style 1" lockedPosition="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4CADAEDD-B78C-4855-B6A7-4D715C4E1E76}" cache="Slicer_Year2" caption="Year" columnCount="5"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C199-BCB3-4FB6-B8F4-0F34F2E8D5EA}" name="Map" displayName="Map" ref="Y1:AB31" totalsRowShown="0" headerRowDxfId="301" dataDxfId="300">
  <autoFilter ref="Y1:AB31" xr:uid="{CE13C199-BCB3-4FB6-B8F4-0F34F2E8D5EA}"/>
  <sortState xmlns:xlrd2="http://schemas.microsoft.com/office/spreadsheetml/2017/richdata2" ref="Y2:AB31">
    <sortCondition ref="Y1:Y31"/>
  </sortState>
  <tableColumns count="4">
    <tableColumn id="1" xr3:uid="{927B6F4A-7D4E-45F5-B2A9-07EC27820F69}" name="Year" dataDxfId="299"/>
    <tableColumn id="2" xr3:uid="{777B845B-2D13-4A90-BE4F-C53A66E2BDCA}" name="Country" dataDxfId="298"/>
    <tableColumn id="3" xr3:uid="{57ED78F4-B200-42FD-98C3-4B12588D2A66}" name="Amount" dataDxfId="297"/>
    <tableColumn id="4" xr3:uid="{91167418-65ED-4703-98C5-5EDB67B90570}" name="Target" dataDxfId="296"/>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F4231A-323F-451A-B258-E7BA1157CB15}" name="Table3" displayName="Table3" ref="N1:V901" totalsRowShown="0" headerRowDxfId="295" dataDxfId="293" headerRowBorderDxfId="294" tableBorderDxfId="292">
  <autoFilter ref="N1:V901" xr:uid="{CEF4231A-323F-451A-B258-E7BA1157CB15}"/>
  <sortState xmlns:xlrd2="http://schemas.microsoft.com/office/spreadsheetml/2017/richdata2" ref="N2:V901">
    <sortCondition ref="N2:N901" customList="Jan,Feb,Mar,Apr,May,Jun,Jul,Aug,Sep,Oct,Nov,Dec"/>
  </sortState>
  <tableColumns count="9">
    <tableColumn id="1" xr3:uid="{F78B88FC-54DB-4620-912C-F12DAEF86DE0}" name="Year" dataDxfId="291"/>
    <tableColumn id="2" xr3:uid="{45E3B66E-11ED-4708-A3E7-006B0DC7F02E}" name="Month" dataDxfId="290"/>
    <tableColumn id="3" xr3:uid="{1C7C7CF9-4B6E-4B35-BA72-E83C40E1BFD6}" name="Income sources" dataDxfId="289"/>
    <tableColumn id="4" xr3:uid="{6DC02862-FF67-43DC-8488-F3A3B0ACF53A}" name="Income Breakdowns" dataDxfId="288"/>
    <tableColumn id="5" xr3:uid="{032534CC-9A8F-4A33-81E1-AFE6D45515AA}" name="Counts" dataDxfId="287"/>
    <tableColumn id="6" xr3:uid="{7C6400AD-C74A-4947-AE77-F2CB4855A97D}" name="Income" dataDxfId="286"/>
    <tableColumn id="7" xr3:uid="{62A18FEA-3A9D-4108-8BEA-9FB18E611791}" name="Target Income" dataDxfId="285"/>
    <tableColumn id="8" xr3:uid="{7C78E7C3-D206-4663-9497-48F3373A1AE3}" name="operating profit" dataDxfId="284"/>
    <tableColumn id="9" xr3:uid="{0D7E60E4-A628-4262-9C93-153DEA2AD6F8}" name="Marketing Strategies" dataDxfId="283"/>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644F22-BEBC-4A77-98F0-14D86E25B0CC}" name="Table_1" displayName="Table_1" ref="A1:K3116">
  <tableColumns count="11">
    <tableColumn id="1" xr3:uid="{C05A79A7-C050-46CC-9853-2C64FDFC2405}" name="Order Number"/>
    <tableColumn id="2" xr3:uid="{31A057D9-2085-45CE-8D64-C94321954373}" name="Year"/>
    <tableColumn id="3" xr3:uid="{7F9480D5-F81A-4446-B383-05234E719E7B}" name="Month"/>
    <tableColumn id="4" xr3:uid="{783BC2A8-CC7A-486E-B72D-B00B89256CEF}" name="POS"/>
    <tableColumn id="5" xr3:uid="{13B2C6A3-54A4-4F33-8FE0-CFEFA0873E5B}" name="Payment Method"/>
    <tableColumn id="6" xr3:uid="{90CB6D72-133A-49C7-9B67-15765B81193F}" name="Assembly Stage"/>
    <tableColumn id="7" xr3:uid="{F86C0742-096E-4D15-9B35-62B137C8D5E0}" name="Registration Status"/>
    <tableColumn id="8" xr3:uid="{DC6BB41A-392F-43BE-BB9B-E20EDBCAB61B}" name="Sale Status"/>
    <tableColumn id="9" xr3:uid="{CE130154-64D8-4A1C-933C-DE1723518AF7}" name="Delivery Type"/>
    <tableColumn id="10" xr3:uid="{5D8B7C64-7FE6-48F3-B67E-43FD89D4C1BE}" name="Amount"/>
    <tableColumn id="11" xr3:uid="{CE53EB29-5AC6-4E9B-8EE8-2AC61D387617}" name="Target"/>
  </tableColumns>
  <tableStyleInfo name="Data Tables-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microsoft.com/office/2007/relationships/slicer" Target="../slicers/slicer1.xml"/><Relationship Id="rId4" Type="http://schemas.openxmlformats.org/officeDocument/2006/relationships/pivotTable" Target="../pivotTables/pivotTable12.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116"/>
  <sheetViews>
    <sheetView topLeftCell="A2" workbookViewId="0"/>
  </sheetViews>
  <sheetFormatPr defaultRowHeight="15" x14ac:dyDescent="0.25"/>
  <cols>
    <col min="16" max="16" width="21.85546875" bestFit="1" customWidth="1"/>
    <col min="17" max="17" width="26.42578125" bestFit="1" customWidth="1"/>
    <col min="18" max="19" width="12.85546875" bestFit="1" customWidth="1"/>
    <col min="20" max="20" width="20.28515625" bestFit="1" customWidth="1"/>
    <col min="21" max="21" width="21.42578125" bestFit="1" customWidth="1"/>
    <col min="22" max="22" width="27.140625" bestFit="1" customWidth="1"/>
  </cols>
  <sheetData>
    <row r="1" spans="1:28" x14ac:dyDescent="0.25">
      <c r="A1" s="14" t="s">
        <v>52</v>
      </c>
      <c r="B1" s="14" t="s">
        <v>0</v>
      </c>
      <c r="C1" s="14" t="s">
        <v>10</v>
      </c>
      <c r="D1" s="14" t="s">
        <v>53</v>
      </c>
      <c r="E1" s="14" t="s">
        <v>54</v>
      </c>
      <c r="F1" s="14" t="s">
        <v>55</v>
      </c>
      <c r="G1" s="14" t="s">
        <v>56</v>
      </c>
      <c r="H1" s="14" t="s">
        <v>57</v>
      </c>
      <c r="I1" s="14" t="s">
        <v>58</v>
      </c>
      <c r="J1" s="14" t="s">
        <v>2</v>
      </c>
      <c r="K1" s="14" t="s">
        <v>3</v>
      </c>
      <c r="N1" s="6" t="s">
        <v>0</v>
      </c>
      <c r="O1" s="6" t="s">
        <v>10</v>
      </c>
      <c r="P1" s="6" t="s">
        <v>11</v>
      </c>
      <c r="Q1" s="6" t="s">
        <v>12</v>
      </c>
      <c r="R1" s="6" t="s">
        <v>13</v>
      </c>
      <c r="S1" s="6" t="s">
        <v>14</v>
      </c>
      <c r="T1" s="6" t="s">
        <v>15</v>
      </c>
      <c r="U1" s="6" t="s">
        <v>16</v>
      </c>
      <c r="V1" s="6" t="s">
        <v>17</v>
      </c>
      <c r="Y1" s="1" t="s">
        <v>0</v>
      </c>
      <c r="Z1" s="2" t="s">
        <v>1</v>
      </c>
      <c r="AA1" s="1" t="s">
        <v>2</v>
      </c>
      <c r="AB1" s="1" t="s">
        <v>3</v>
      </c>
    </row>
    <row r="2" spans="1:28" x14ac:dyDescent="0.25">
      <c r="A2" s="15" t="s">
        <v>59</v>
      </c>
      <c r="B2" s="15">
        <v>2020</v>
      </c>
      <c r="C2" s="15" t="s">
        <v>43</v>
      </c>
      <c r="D2" s="15" t="s">
        <v>60</v>
      </c>
      <c r="E2" s="15" t="s">
        <v>61</v>
      </c>
      <c r="F2" s="15" t="s">
        <v>62</v>
      </c>
      <c r="G2" s="15" t="s">
        <v>63</v>
      </c>
      <c r="H2" s="15" t="s">
        <v>64</v>
      </c>
      <c r="I2" s="15" t="s">
        <v>65</v>
      </c>
      <c r="J2" s="15">
        <v>350</v>
      </c>
      <c r="K2" s="15">
        <v>500.5</v>
      </c>
      <c r="N2" s="7">
        <v>2020</v>
      </c>
      <c r="O2" s="7" t="s">
        <v>18</v>
      </c>
      <c r="P2" s="7" t="s">
        <v>19</v>
      </c>
      <c r="Q2" s="8" t="s">
        <v>20</v>
      </c>
      <c r="R2" s="9">
        <v>3566</v>
      </c>
      <c r="S2" s="27">
        <v>5492.76</v>
      </c>
      <c r="T2" s="9">
        <v>5126.576</v>
      </c>
      <c r="U2" s="9">
        <v>1098.5520000000001</v>
      </c>
      <c r="V2" s="10" t="s">
        <v>21</v>
      </c>
      <c r="Y2" s="3">
        <v>2020</v>
      </c>
      <c r="Z2" s="3" t="s">
        <v>4</v>
      </c>
      <c r="AA2" s="4">
        <v>364236</v>
      </c>
      <c r="AB2" s="5">
        <v>501558.1999999999</v>
      </c>
    </row>
    <row r="3" spans="1:28" x14ac:dyDescent="0.25">
      <c r="A3" s="15" t="s">
        <v>59</v>
      </c>
      <c r="B3" s="15">
        <v>2020</v>
      </c>
      <c r="C3" s="15" t="s">
        <v>43</v>
      </c>
      <c r="D3" s="15" t="s">
        <v>60</v>
      </c>
      <c r="E3" s="15" t="s">
        <v>61</v>
      </c>
      <c r="F3" s="15" t="s">
        <v>62</v>
      </c>
      <c r="G3" s="15" t="s">
        <v>63</v>
      </c>
      <c r="H3" s="15" t="s">
        <v>64</v>
      </c>
      <c r="I3" s="15" t="s">
        <v>65</v>
      </c>
      <c r="J3" s="15">
        <v>344</v>
      </c>
      <c r="K3" s="15">
        <v>491.91999999999996</v>
      </c>
      <c r="N3" s="7">
        <v>2020</v>
      </c>
      <c r="O3" s="7" t="s">
        <v>18</v>
      </c>
      <c r="P3" s="7" t="s">
        <v>19</v>
      </c>
      <c r="Q3" s="8" t="s">
        <v>22</v>
      </c>
      <c r="R3" s="9">
        <v>2498</v>
      </c>
      <c r="S3" s="27">
        <v>9600</v>
      </c>
      <c r="T3" s="9">
        <v>8960</v>
      </c>
      <c r="U3" s="9">
        <v>1920</v>
      </c>
      <c r="V3" s="10" t="s">
        <v>21</v>
      </c>
      <c r="Y3" s="3">
        <v>2020</v>
      </c>
      <c r="Z3" s="3" t="s">
        <v>5</v>
      </c>
      <c r="AA3" s="4">
        <v>197480</v>
      </c>
      <c r="AB3" s="5">
        <v>360897.68000000005</v>
      </c>
    </row>
    <row r="4" spans="1:28" x14ac:dyDescent="0.25">
      <c r="A4" s="15" t="s">
        <v>66</v>
      </c>
      <c r="B4" s="15">
        <v>2020</v>
      </c>
      <c r="C4" s="15" t="s">
        <v>43</v>
      </c>
      <c r="D4" s="15" t="s">
        <v>60</v>
      </c>
      <c r="E4" s="15" t="s">
        <v>61</v>
      </c>
      <c r="F4" s="15" t="s">
        <v>62</v>
      </c>
      <c r="G4" s="15" t="s">
        <v>63</v>
      </c>
      <c r="H4" s="15" t="s">
        <v>64</v>
      </c>
      <c r="I4" s="15" t="s">
        <v>67</v>
      </c>
      <c r="J4" s="15">
        <v>236</v>
      </c>
      <c r="K4" s="15">
        <v>337.48</v>
      </c>
      <c r="N4" s="7">
        <v>2020</v>
      </c>
      <c r="O4" s="7" t="s">
        <v>18</v>
      </c>
      <c r="P4" s="7" t="s">
        <v>23</v>
      </c>
      <c r="Q4" s="8" t="s">
        <v>24</v>
      </c>
      <c r="R4" s="9">
        <v>1245</v>
      </c>
      <c r="S4" s="27">
        <v>5492.6399999999994</v>
      </c>
      <c r="T4" s="9">
        <v>5126.4639999999999</v>
      </c>
      <c r="U4" s="9">
        <v>1098.528</v>
      </c>
      <c r="V4" s="10" t="s">
        <v>21</v>
      </c>
      <c r="Y4" s="3">
        <v>2020</v>
      </c>
      <c r="Z4" s="3" t="s">
        <v>6</v>
      </c>
      <c r="AA4" s="4">
        <v>187412</v>
      </c>
      <c r="AB4" s="5">
        <v>227490.12000000002</v>
      </c>
    </row>
    <row r="5" spans="1:28" x14ac:dyDescent="0.25">
      <c r="A5" s="15" t="s">
        <v>66</v>
      </c>
      <c r="B5" s="15">
        <v>2020</v>
      </c>
      <c r="C5" s="15" t="s">
        <v>43</v>
      </c>
      <c r="D5" s="15" t="s">
        <v>60</v>
      </c>
      <c r="E5" s="15" t="s">
        <v>61</v>
      </c>
      <c r="F5" s="15" t="s">
        <v>62</v>
      </c>
      <c r="G5" s="15" t="s">
        <v>63</v>
      </c>
      <c r="H5" s="15" t="s">
        <v>64</v>
      </c>
      <c r="I5" s="15" t="s">
        <v>67</v>
      </c>
      <c r="J5" s="15">
        <v>284</v>
      </c>
      <c r="K5" s="15">
        <v>406.12</v>
      </c>
      <c r="N5" s="7">
        <v>2020</v>
      </c>
      <c r="O5" s="7" t="s">
        <v>18</v>
      </c>
      <c r="P5" s="7" t="s">
        <v>25</v>
      </c>
      <c r="Q5" s="11" t="s">
        <v>26</v>
      </c>
      <c r="R5" s="12">
        <v>644</v>
      </c>
      <c r="S5" s="28">
        <v>6892.2</v>
      </c>
      <c r="T5" s="12">
        <v>6432.72</v>
      </c>
      <c r="U5" s="9">
        <v>1378.44</v>
      </c>
      <c r="V5" s="10" t="s">
        <v>21</v>
      </c>
      <c r="Y5" s="3">
        <v>2020</v>
      </c>
      <c r="Z5" s="3" t="s">
        <v>7</v>
      </c>
      <c r="AA5" s="4">
        <v>167840</v>
      </c>
      <c r="AB5" s="5">
        <v>281795.8000000001</v>
      </c>
    </row>
    <row r="6" spans="1:28" x14ac:dyDescent="0.25">
      <c r="A6" s="15" t="s">
        <v>68</v>
      </c>
      <c r="B6" s="15">
        <v>2020</v>
      </c>
      <c r="C6" s="15" t="s">
        <v>43</v>
      </c>
      <c r="D6" s="15" t="s">
        <v>60</v>
      </c>
      <c r="E6" s="15" t="s">
        <v>61</v>
      </c>
      <c r="F6" s="15" t="s">
        <v>62</v>
      </c>
      <c r="G6" s="15" t="s">
        <v>63</v>
      </c>
      <c r="H6" s="15" t="s">
        <v>64</v>
      </c>
      <c r="I6" s="15" t="s">
        <v>67</v>
      </c>
      <c r="J6" s="15">
        <v>238</v>
      </c>
      <c r="K6" s="15">
        <v>340.34000000000003</v>
      </c>
      <c r="N6" s="7">
        <v>2020</v>
      </c>
      <c r="O6" s="7" t="s">
        <v>18</v>
      </c>
      <c r="P6" s="7" t="s">
        <v>27</v>
      </c>
      <c r="Q6" s="11" t="s">
        <v>28</v>
      </c>
      <c r="R6" s="12">
        <v>643</v>
      </c>
      <c r="S6" s="28">
        <v>7700</v>
      </c>
      <c r="T6" s="12">
        <v>7840</v>
      </c>
      <c r="U6" s="9">
        <v>1540</v>
      </c>
      <c r="V6" s="10" t="s">
        <v>21</v>
      </c>
      <c r="Y6" s="3">
        <v>2020</v>
      </c>
      <c r="Z6" s="3" t="s">
        <v>8</v>
      </c>
      <c r="AA6" s="4">
        <v>126472</v>
      </c>
      <c r="AB6" s="5">
        <v>206264.59999999995</v>
      </c>
    </row>
    <row r="7" spans="1:28" x14ac:dyDescent="0.25">
      <c r="A7" s="15" t="s">
        <v>59</v>
      </c>
      <c r="B7" s="15">
        <v>2020</v>
      </c>
      <c r="C7" s="15" t="s">
        <v>43</v>
      </c>
      <c r="D7" s="15" t="s">
        <v>60</v>
      </c>
      <c r="E7" s="15" t="s">
        <v>61</v>
      </c>
      <c r="F7" s="15" t="s">
        <v>62</v>
      </c>
      <c r="G7" s="15" t="s">
        <v>63</v>
      </c>
      <c r="H7" s="15" t="s">
        <v>64</v>
      </c>
      <c r="I7" s="15" t="s">
        <v>67</v>
      </c>
      <c r="J7" s="15">
        <v>280</v>
      </c>
      <c r="K7" s="15">
        <v>400.4</v>
      </c>
      <c r="N7" s="7">
        <v>2020</v>
      </c>
      <c r="O7" s="7" t="s">
        <v>18</v>
      </c>
      <c r="P7" s="7" t="s">
        <v>25</v>
      </c>
      <c r="Q7" s="11" t="s">
        <v>29</v>
      </c>
      <c r="R7" s="12">
        <v>455</v>
      </c>
      <c r="S7" s="28">
        <v>5265.39</v>
      </c>
      <c r="T7" s="12">
        <v>5128.0320000000002</v>
      </c>
      <c r="U7" s="9">
        <v>1053.0780000000002</v>
      </c>
      <c r="V7" s="10" t="s">
        <v>21</v>
      </c>
      <c r="Y7" s="3">
        <v>2020</v>
      </c>
      <c r="Z7" s="3" t="s">
        <v>9</v>
      </c>
      <c r="AA7" s="4">
        <v>125960</v>
      </c>
      <c r="AB7" s="5">
        <v>202419.35999999975</v>
      </c>
    </row>
    <row r="8" spans="1:28" x14ac:dyDescent="0.25">
      <c r="A8" s="15" t="s">
        <v>59</v>
      </c>
      <c r="B8" s="15">
        <v>2020</v>
      </c>
      <c r="C8" s="15" t="s">
        <v>43</v>
      </c>
      <c r="D8" s="15" t="s">
        <v>60</v>
      </c>
      <c r="E8" s="15" t="s">
        <v>61</v>
      </c>
      <c r="F8" s="15" t="s">
        <v>62</v>
      </c>
      <c r="G8" s="15" t="s">
        <v>63</v>
      </c>
      <c r="H8" s="15" t="s">
        <v>64</v>
      </c>
      <c r="I8" s="15" t="s">
        <v>67</v>
      </c>
      <c r="J8" s="15">
        <v>208</v>
      </c>
      <c r="K8" s="15">
        <v>297.44</v>
      </c>
      <c r="N8" s="7">
        <v>2020</v>
      </c>
      <c r="O8" s="7" t="s">
        <v>18</v>
      </c>
      <c r="P8" s="7" t="s">
        <v>27</v>
      </c>
      <c r="Q8" s="11" t="s">
        <v>30</v>
      </c>
      <c r="R8" s="13">
        <v>345</v>
      </c>
      <c r="S8" s="29">
        <v>9016</v>
      </c>
      <c r="T8" s="13">
        <v>7840</v>
      </c>
      <c r="U8" s="9">
        <v>1803.2</v>
      </c>
      <c r="V8" s="10" t="s">
        <v>21</v>
      </c>
      <c r="Y8" s="3">
        <v>2021</v>
      </c>
      <c r="Z8" s="3" t="s">
        <v>4</v>
      </c>
      <c r="AA8" s="4">
        <v>342724</v>
      </c>
      <c r="AB8" s="5">
        <v>509978.03999999992</v>
      </c>
    </row>
    <row r="9" spans="1:28" x14ac:dyDescent="0.25">
      <c r="A9" s="15" t="s">
        <v>66</v>
      </c>
      <c r="B9" s="15">
        <v>2020</v>
      </c>
      <c r="C9" s="15" t="s">
        <v>43</v>
      </c>
      <c r="D9" s="15" t="s">
        <v>60</v>
      </c>
      <c r="E9" s="15" t="s">
        <v>61</v>
      </c>
      <c r="F9" s="15" t="s">
        <v>62</v>
      </c>
      <c r="G9" s="15" t="s">
        <v>63</v>
      </c>
      <c r="H9" s="15" t="s">
        <v>64</v>
      </c>
      <c r="I9" s="15" t="s">
        <v>65</v>
      </c>
      <c r="J9" s="15">
        <v>354</v>
      </c>
      <c r="K9" s="15">
        <v>526.24</v>
      </c>
      <c r="N9" s="7">
        <v>2020</v>
      </c>
      <c r="O9" s="7" t="s">
        <v>18</v>
      </c>
      <c r="P9" s="7" t="s">
        <v>23</v>
      </c>
      <c r="Q9" s="8" t="s">
        <v>31</v>
      </c>
      <c r="R9" s="9">
        <v>122</v>
      </c>
      <c r="S9" s="27">
        <v>2696.75</v>
      </c>
      <c r="T9" s="9">
        <v>112</v>
      </c>
      <c r="U9" s="9">
        <v>539.35</v>
      </c>
      <c r="V9" s="10" t="s">
        <v>21</v>
      </c>
      <c r="Y9" s="3">
        <v>2021</v>
      </c>
      <c r="Z9" s="3" t="s">
        <v>5</v>
      </c>
      <c r="AA9" s="4">
        <v>238460</v>
      </c>
      <c r="AB9" s="5">
        <v>280188.47999999992</v>
      </c>
    </row>
    <row r="10" spans="1:28" x14ac:dyDescent="0.25">
      <c r="A10" s="15" t="s">
        <v>59</v>
      </c>
      <c r="B10" s="15">
        <v>2020</v>
      </c>
      <c r="C10" s="15" t="s">
        <v>43</v>
      </c>
      <c r="D10" s="15" t="s">
        <v>60</v>
      </c>
      <c r="E10" s="15" t="s">
        <v>61</v>
      </c>
      <c r="F10" s="15" t="s">
        <v>62</v>
      </c>
      <c r="G10" s="15" t="s">
        <v>63</v>
      </c>
      <c r="H10" s="15" t="s">
        <v>64</v>
      </c>
      <c r="I10" s="15" t="s">
        <v>65</v>
      </c>
      <c r="J10" s="15">
        <v>348</v>
      </c>
      <c r="K10" s="15">
        <v>526.24</v>
      </c>
      <c r="N10" s="7">
        <v>2020</v>
      </c>
      <c r="O10" s="7" t="s">
        <v>18</v>
      </c>
      <c r="P10" s="7" t="s">
        <v>32</v>
      </c>
      <c r="Q10" s="11" t="s">
        <v>33</v>
      </c>
      <c r="R10" s="12">
        <v>78</v>
      </c>
      <c r="S10" s="28">
        <v>5492.6399999999994</v>
      </c>
      <c r="T10" s="12">
        <v>5126.4639999999999</v>
      </c>
      <c r="U10" s="9">
        <v>1098.528</v>
      </c>
      <c r="V10" s="10" t="s">
        <v>21</v>
      </c>
      <c r="Y10" s="3">
        <v>2021</v>
      </c>
      <c r="Z10" s="3" t="s">
        <v>6</v>
      </c>
      <c r="AA10" s="4">
        <v>231288</v>
      </c>
      <c r="AB10" s="5">
        <v>209586.52000000019</v>
      </c>
    </row>
    <row r="11" spans="1:28" x14ac:dyDescent="0.25">
      <c r="A11" s="15" t="s">
        <v>68</v>
      </c>
      <c r="B11" s="15">
        <v>2020</v>
      </c>
      <c r="C11" s="15" t="s">
        <v>43</v>
      </c>
      <c r="D11" s="15" t="s">
        <v>60</v>
      </c>
      <c r="E11" s="15" t="s">
        <v>61</v>
      </c>
      <c r="F11" s="15" t="s">
        <v>62</v>
      </c>
      <c r="G11" s="15" t="s">
        <v>63</v>
      </c>
      <c r="H11" s="15" t="s">
        <v>64</v>
      </c>
      <c r="I11" s="15" t="s">
        <v>65</v>
      </c>
      <c r="J11" s="15">
        <v>342</v>
      </c>
      <c r="K11" s="15">
        <v>526.24</v>
      </c>
      <c r="N11" s="7">
        <v>2020</v>
      </c>
      <c r="O11" s="7" t="s">
        <v>18</v>
      </c>
      <c r="P11" s="7" t="s">
        <v>32</v>
      </c>
      <c r="Q11" s="11" t="s">
        <v>34</v>
      </c>
      <c r="R11" s="12">
        <v>76</v>
      </c>
      <c r="S11" s="28">
        <v>5492.28</v>
      </c>
      <c r="T11" s="12">
        <v>5126.1279999999997</v>
      </c>
      <c r="U11" s="9">
        <v>1098.4559999999999</v>
      </c>
      <c r="V11" s="10" t="s">
        <v>21</v>
      </c>
      <c r="Y11" s="3">
        <v>2021</v>
      </c>
      <c r="Z11" s="3" t="s">
        <v>7</v>
      </c>
      <c r="AA11" s="4">
        <v>210228</v>
      </c>
      <c r="AB11" s="5">
        <v>273633.36</v>
      </c>
    </row>
    <row r="12" spans="1:28" x14ac:dyDescent="0.25">
      <c r="A12" s="15" t="s">
        <v>69</v>
      </c>
      <c r="B12" s="15">
        <v>2020</v>
      </c>
      <c r="C12" s="15" t="s">
        <v>43</v>
      </c>
      <c r="D12" s="15" t="s">
        <v>60</v>
      </c>
      <c r="E12" s="15" t="s">
        <v>61</v>
      </c>
      <c r="F12" s="15" t="s">
        <v>62</v>
      </c>
      <c r="G12" s="15" t="s">
        <v>63</v>
      </c>
      <c r="H12" s="15" t="s">
        <v>64</v>
      </c>
      <c r="I12" s="15" t="s">
        <v>67</v>
      </c>
      <c r="J12" s="15">
        <v>677</v>
      </c>
      <c r="K12" s="15">
        <v>968.11</v>
      </c>
      <c r="N12" s="7">
        <v>2020</v>
      </c>
      <c r="O12" s="7" t="s">
        <v>18</v>
      </c>
      <c r="P12" s="7" t="s">
        <v>32</v>
      </c>
      <c r="Q12" s="11" t="s">
        <v>35</v>
      </c>
      <c r="R12" s="12">
        <v>46</v>
      </c>
      <c r="S12" s="28">
        <v>240</v>
      </c>
      <c r="T12" s="12">
        <v>224</v>
      </c>
      <c r="U12" s="9">
        <v>48</v>
      </c>
      <c r="V12" s="10" t="s">
        <v>21</v>
      </c>
      <c r="Y12" s="3">
        <v>2021</v>
      </c>
      <c r="Z12" s="3" t="s">
        <v>9</v>
      </c>
      <c r="AA12" s="4">
        <v>135984</v>
      </c>
      <c r="AB12" s="5">
        <v>204158.23999999973</v>
      </c>
    </row>
    <row r="13" spans="1:28" x14ac:dyDescent="0.25">
      <c r="A13" s="15" t="s">
        <v>68</v>
      </c>
      <c r="B13" s="15">
        <v>2020</v>
      </c>
      <c r="C13" s="15" t="s">
        <v>43</v>
      </c>
      <c r="D13" s="15" t="s">
        <v>60</v>
      </c>
      <c r="E13" s="15" t="s">
        <v>61</v>
      </c>
      <c r="F13" s="15" t="s">
        <v>62</v>
      </c>
      <c r="G13" s="15" t="s">
        <v>63</v>
      </c>
      <c r="H13" s="15" t="s">
        <v>64</v>
      </c>
      <c r="I13" s="15" t="s">
        <v>67</v>
      </c>
      <c r="J13" s="15">
        <v>710</v>
      </c>
      <c r="K13" s="15">
        <v>1015.3</v>
      </c>
      <c r="N13" s="7">
        <v>2020</v>
      </c>
      <c r="O13" s="7" t="s">
        <v>18</v>
      </c>
      <c r="P13" s="7" t="s">
        <v>32</v>
      </c>
      <c r="Q13" s="11" t="s">
        <v>36</v>
      </c>
      <c r="R13" s="12">
        <v>34</v>
      </c>
      <c r="S13" s="28">
        <v>5492.16</v>
      </c>
      <c r="T13" s="12">
        <v>5126.0160000000005</v>
      </c>
      <c r="U13" s="9">
        <v>1098.432</v>
      </c>
      <c r="V13" s="10" t="s">
        <v>21</v>
      </c>
      <c r="Y13" s="3">
        <v>2021</v>
      </c>
      <c r="Z13" s="3" t="s">
        <v>8</v>
      </c>
      <c r="AA13" s="4">
        <v>128888</v>
      </c>
      <c r="AB13" s="5">
        <v>275347.0400000001</v>
      </c>
    </row>
    <row r="14" spans="1:28" x14ac:dyDescent="0.25">
      <c r="A14" s="15" t="s">
        <v>66</v>
      </c>
      <c r="B14" s="15">
        <v>2020</v>
      </c>
      <c r="C14" s="15" t="s">
        <v>43</v>
      </c>
      <c r="D14" s="15" t="s">
        <v>60</v>
      </c>
      <c r="E14" s="15" t="s">
        <v>61</v>
      </c>
      <c r="F14" s="15" t="s">
        <v>62</v>
      </c>
      <c r="G14" s="15" t="s">
        <v>63</v>
      </c>
      <c r="H14" s="15" t="s">
        <v>64</v>
      </c>
      <c r="I14" s="15" t="s">
        <v>67</v>
      </c>
      <c r="J14" s="15">
        <v>763</v>
      </c>
      <c r="K14" s="15">
        <v>1091.0899999999999</v>
      </c>
      <c r="N14" s="7">
        <v>2020</v>
      </c>
      <c r="O14" s="7" t="s">
        <v>18</v>
      </c>
      <c r="P14" s="7" t="s">
        <v>23</v>
      </c>
      <c r="Q14" s="8" t="s">
        <v>37</v>
      </c>
      <c r="R14" s="9">
        <v>7</v>
      </c>
      <c r="S14" s="27">
        <v>3666.3</v>
      </c>
      <c r="T14" s="9">
        <v>224</v>
      </c>
      <c r="U14" s="9">
        <v>733.2600000000001</v>
      </c>
      <c r="V14" s="10" t="s">
        <v>21</v>
      </c>
      <c r="Y14" s="3">
        <v>2022</v>
      </c>
      <c r="Z14" s="3" t="s">
        <v>4</v>
      </c>
      <c r="AA14" s="4">
        <v>365892</v>
      </c>
      <c r="AB14" s="5">
        <v>524449.6399999999</v>
      </c>
    </row>
    <row r="15" spans="1:28" x14ac:dyDescent="0.25">
      <c r="A15" s="15" t="s">
        <v>66</v>
      </c>
      <c r="B15" s="15">
        <v>2020</v>
      </c>
      <c r="C15" s="15" t="s">
        <v>43</v>
      </c>
      <c r="D15" s="15" t="s">
        <v>60</v>
      </c>
      <c r="E15" s="15" t="s">
        <v>61</v>
      </c>
      <c r="F15" s="15" t="s">
        <v>62</v>
      </c>
      <c r="G15" s="15" t="s">
        <v>63</v>
      </c>
      <c r="H15" s="15" t="s">
        <v>64</v>
      </c>
      <c r="I15" s="15" t="s">
        <v>65</v>
      </c>
      <c r="J15" s="15">
        <v>351</v>
      </c>
      <c r="K15" s="15">
        <v>501.93</v>
      </c>
      <c r="N15" s="7">
        <v>2020</v>
      </c>
      <c r="O15" s="7" t="s">
        <v>18</v>
      </c>
      <c r="P15" s="7" t="s">
        <v>38</v>
      </c>
      <c r="Q15" s="11" t="s">
        <v>38</v>
      </c>
      <c r="R15" s="12">
        <v>3</v>
      </c>
      <c r="S15" s="28">
        <v>7260</v>
      </c>
      <c r="T15" s="12">
        <v>7392</v>
      </c>
      <c r="U15" s="9">
        <v>1452</v>
      </c>
      <c r="V15" s="10" t="s">
        <v>21</v>
      </c>
      <c r="Y15" s="3">
        <v>2022</v>
      </c>
      <c r="Z15" s="3" t="s">
        <v>6</v>
      </c>
      <c r="AA15" s="4">
        <v>188312</v>
      </c>
      <c r="AB15" s="5">
        <v>201424.08000000007</v>
      </c>
    </row>
    <row r="16" spans="1:28" x14ac:dyDescent="0.25">
      <c r="A16" s="15" t="s">
        <v>68</v>
      </c>
      <c r="B16" s="15">
        <v>2020</v>
      </c>
      <c r="C16" s="15" t="s">
        <v>43</v>
      </c>
      <c r="D16" s="15" t="s">
        <v>60</v>
      </c>
      <c r="E16" s="15" t="s">
        <v>61</v>
      </c>
      <c r="F16" s="15" t="s">
        <v>62</v>
      </c>
      <c r="G16" s="15" t="s">
        <v>63</v>
      </c>
      <c r="H16" s="15" t="s">
        <v>64</v>
      </c>
      <c r="I16" s="15" t="s">
        <v>65</v>
      </c>
      <c r="J16" s="15">
        <v>345</v>
      </c>
      <c r="K16" s="15">
        <v>493.35</v>
      </c>
      <c r="N16" s="7">
        <v>2020</v>
      </c>
      <c r="O16" s="7" t="s">
        <v>18</v>
      </c>
      <c r="P16" s="7" t="s">
        <v>32</v>
      </c>
      <c r="Q16" s="11" t="s">
        <v>39</v>
      </c>
      <c r="R16" s="12">
        <v>3</v>
      </c>
      <c r="S16" s="28">
        <v>5035.0300000000007</v>
      </c>
      <c r="T16" s="12">
        <v>5126.576</v>
      </c>
      <c r="U16" s="9">
        <v>1007.0060000000002</v>
      </c>
      <c r="V16" s="10" t="s">
        <v>21</v>
      </c>
      <c r="Y16" s="3">
        <v>2022</v>
      </c>
      <c r="Z16" s="3" t="s">
        <v>5</v>
      </c>
      <c r="AA16" s="4">
        <v>387584</v>
      </c>
      <c r="AB16" s="5">
        <v>700000</v>
      </c>
    </row>
    <row r="17" spans="1:28" x14ac:dyDescent="0.25">
      <c r="A17" s="15" t="s">
        <v>59</v>
      </c>
      <c r="B17" s="15">
        <v>2020</v>
      </c>
      <c r="C17" s="15" t="s">
        <v>43</v>
      </c>
      <c r="D17" s="15" t="s">
        <v>60</v>
      </c>
      <c r="E17" s="15" t="s">
        <v>61</v>
      </c>
      <c r="F17" s="15" t="s">
        <v>62</v>
      </c>
      <c r="G17" s="15" t="s">
        <v>63</v>
      </c>
      <c r="H17" s="15" t="s">
        <v>64</v>
      </c>
      <c r="I17" s="15" t="s">
        <v>65</v>
      </c>
      <c r="J17" s="15">
        <v>339</v>
      </c>
      <c r="K17" s="15">
        <v>484.77</v>
      </c>
      <c r="N17" s="7">
        <v>2020</v>
      </c>
      <c r="O17" s="7" t="s">
        <v>40</v>
      </c>
      <c r="P17" s="7" t="s">
        <v>19</v>
      </c>
      <c r="Q17" s="8" t="s">
        <v>20</v>
      </c>
      <c r="R17" s="9">
        <v>3566</v>
      </c>
      <c r="S17" s="27">
        <v>5035.0300000000007</v>
      </c>
      <c r="T17" s="9">
        <v>5126.576</v>
      </c>
      <c r="U17" s="9">
        <v>1007.0060000000002</v>
      </c>
      <c r="V17" s="10" t="s">
        <v>21</v>
      </c>
      <c r="Y17" s="3">
        <v>2022</v>
      </c>
      <c r="Z17" s="3" t="s">
        <v>7</v>
      </c>
      <c r="AA17" s="4">
        <v>178572</v>
      </c>
      <c r="AB17" s="5">
        <v>255357.95999999996</v>
      </c>
    </row>
    <row r="18" spans="1:28" x14ac:dyDescent="0.25">
      <c r="A18" s="15" t="s">
        <v>66</v>
      </c>
      <c r="B18" s="15">
        <v>2020</v>
      </c>
      <c r="C18" s="15" t="s">
        <v>43</v>
      </c>
      <c r="D18" s="15" t="s">
        <v>60</v>
      </c>
      <c r="E18" s="15" t="s">
        <v>61</v>
      </c>
      <c r="F18" s="15" t="s">
        <v>62</v>
      </c>
      <c r="G18" s="15" t="s">
        <v>63</v>
      </c>
      <c r="H18" s="15" t="s">
        <v>64</v>
      </c>
      <c r="I18" s="15" t="s">
        <v>67</v>
      </c>
      <c r="J18" s="15">
        <v>237</v>
      </c>
      <c r="K18" s="15">
        <v>338.90999999999997</v>
      </c>
      <c r="N18" s="7">
        <v>2020</v>
      </c>
      <c r="O18" s="7" t="s">
        <v>40</v>
      </c>
      <c r="P18" s="7" t="s">
        <v>19</v>
      </c>
      <c r="Q18" s="8" t="s">
        <v>22</v>
      </c>
      <c r="R18" s="9">
        <v>2498</v>
      </c>
      <c r="S18" s="27">
        <v>8800</v>
      </c>
      <c r="T18" s="9">
        <v>8960</v>
      </c>
      <c r="U18" s="9">
        <v>1760</v>
      </c>
      <c r="V18" s="10" t="s">
        <v>21</v>
      </c>
      <c r="Y18" s="3">
        <v>2022</v>
      </c>
      <c r="Z18" s="3" t="s">
        <v>8</v>
      </c>
      <c r="AA18" s="4">
        <v>127296</v>
      </c>
      <c r="AB18" s="5">
        <v>181256.00000000003</v>
      </c>
    </row>
    <row r="19" spans="1:28" x14ac:dyDescent="0.25">
      <c r="A19" s="15" t="s">
        <v>66</v>
      </c>
      <c r="B19" s="15">
        <v>2020</v>
      </c>
      <c r="C19" s="15" t="s">
        <v>43</v>
      </c>
      <c r="D19" s="15" t="s">
        <v>60</v>
      </c>
      <c r="E19" s="15" t="s">
        <v>61</v>
      </c>
      <c r="F19" s="15" t="s">
        <v>62</v>
      </c>
      <c r="G19" s="15" t="s">
        <v>63</v>
      </c>
      <c r="H19" s="15" t="s">
        <v>64</v>
      </c>
      <c r="I19" s="15" t="s">
        <v>67</v>
      </c>
      <c r="J19" s="15">
        <v>749</v>
      </c>
      <c r="K19" s="15">
        <v>526.24</v>
      </c>
      <c r="N19" s="7">
        <v>2020</v>
      </c>
      <c r="O19" s="7" t="s">
        <v>40</v>
      </c>
      <c r="P19" s="7" t="s">
        <v>23</v>
      </c>
      <c r="Q19" s="8" t="s">
        <v>24</v>
      </c>
      <c r="R19" s="9">
        <v>1245</v>
      </c>
      <c r="S19" s="27">
        <v>5034.92</v>
      </c>
      <c r="T19" s="9">
        <v>5126.4639999999999</v>
      </c>
      <c r="U19" s="9">
        <v>1006.984</v>
      </c>
      <c r="V19" s="10" t="s">
        <v>21</v>
      </c>
      <c r="Y19" s="3">
        <v>2022</v>
      </c>
      <c r="Z19" s="3" t="s">
        <v>9</v>
      </c>
      <c r="AA19" s="4">
        <v>125136</v>
      </c>
      <c r="AB19" s="5">
        <v>199811.0399999998</v>
      </c>
    </row>
    <row r="20" spans="1:28" x14ac:dyDescent="0.25">
      <c r="A20" s="15" t="s">
        <v>69</v>
      </c>
      <c r="B20" s="15">
        <v>2020</v>
      </c>
      <c r="C20" s="15" t="s">
        <v>43</v>
      </c>
      <c r="D20" s="15" t="s">
        <v>60</v>
      </c>
      <c r="E20" s="15" t="s">
        <v>61</v>
      </c>
      <c r="F20" s="15" t="s">
        <v>62</v>
      </c>
      <c r="G20" s="15" t="s">
        <v>63</v>
      </c>
      <c r="H20" s="15" t="s">
        <v>64</v>
      </c>
      <c r="I20" s="15" t="s">
        <v>67</v>
      </c>
      <c r="J20" s="15">
        <v>803</v>
      </c>
      <c r="K20" s="15">
        <v>526.24</v>
      </c>
      <c r="N20" s="7">
        <v>2020</v>
      </c>
      <c r="O20" s="7" t="s">
        <v>40</v>
      </c>
      <c r="P20" s="7" t="s">
        <v>25</v>
      </c>
      <c r="Q20" s="11" t="s">
        <v>26</v>
      </c>
      <c r="R20" s="12">
        <v>644</v>
      </c>
      <c r="S20" s="28">
        <v>6317.85</v>
      </c>
      <c r="T20" s="12">
        <v>6432.72</v>
      </c>
      <c r="U20" s="9">
        <v>1263.5700000000002</v>
      </c>
      <c r="V20" s="10" t="s">
        <v>21</v>
      </c>
      <c r="Y20" s="3">
        <v>2023</v>
      </c>
      <c r="Z20" s="3" t="s">
        <v>4</v>
      </c>
      <c r="AA20" s="4">
        <v>204528</v>
      </c>
      <c r="AB20" s="5">
        <v>292475.04000000004</v>
      </c>
    </row>
    <row r="21" spans="1:28" x14ac:dyDescent="0.25">
      <c r="A21" s="15" t="s">
        <v>59</v>
      </c>
      <c r="B21" s="15">
        <v>2020</v>
      </c>
      <c r="C21" s="15" t="s">
        <v>43</v>
      </c>
      <c r="D21" s="15" t="s">
        <v>60</v>
      </c>
      <c r="E21" s="15" t="s">
        <v>61</v>
      </c>
      <c r="F21" s="15" t="s">
        <v>62</v>
      </c>
      <c r="G21" s="15" t="s">
        <v>63</v>
      </c>
      <c r="H21" s="15" t="s">
        <v>64</v>
      </c>
      <c r="I21" s="15" t="s">
        <v>67</v>
      </c>
      <c r="J21" s="15">
        <v>235</v>
      </c>
      <c r="K21" s="15">
        <v>336.05</v>
      </c>
      <c r="N21" s="7">
        <v>2020</v>
      </c>
      <c r="O21" s="7" t="s">
        <v>40</v>
      </c>
      <c r="P21" s="7" t="s">
        <v>27</v>
      </c>
      <c r="Q21" s="11" t="s">
        <v>28</v>
      </c>
      <c r="R21" s="12">
        <v>643</v>
      </c>
      <c r="S21" s="28">
        <v>7000</v>
      </c>
      <c r="T21" s="12">
        <v>7840</v>
      </c>
      <c r="U21" s="9">
        <v>1400</v>
      </c>
      <c r="V21" s="10" t="s">
        <v>21</v>
      </c>
      <c r="Y21" s="3">
        <v>2023</v>
      </c>
      <c r="Z21" s="3" t="s">
        <v>7</v>
      </c>
      <c r="AA21" s="4">
        <v>129304</v>
      </c>
      <c r="AB21" s="5">
        <v>184904.72</v>
      </c>
    </row>
    <row r="22" spans="1:28" x14ac:dyDescent="0.25">
      <c r="A22" s="15" t="s">
        <v>59</v>
      </c>
      <c r="B22" s="15">
        <v>2020</v>
      </c>
      <c r="C22" s="15" t="s">
        <v>43</v>
      </c>
      <c r="D22" s="15" t="s">
        <v>60</v>
      </c>
      <c r="E22" s="15" t="s">
        <v>61</v>
      </c>
      <c r="F22" s="15" t="s">
        <v>62</v>
      </c>
      <c r="G22" s="15" t="s">
        <v>63</v>
      </c>
      <c r="H22" s="15" t="s">
        <v>64</v>
      </c>
      <c r="I22" s="15" t="s">
        <v>67</v>
      </c>
      <c r="J22" s="15">
        <v>283</v>
      </c>
      <c r="K22" s="15">
        <v>404.69</v>
      </c>
      <c r="N22" s="7">
        <v>2020</v>
      </c>
      <c r="O22" s="7" t="s">
        <v>40</v>
      </c>
      <c r="P22" s="7" t="s">
        <v>25</v>
      </c>
      <c r="Q22" s="11" t="s">
        <v>29</v>
      </c>
      <c r="R22" s="12">
        <v>455</v>
      </c>
      <c r="S22" s="28">
        <v>4578.6000000000004</v>
      </c>
      <c r="T22" s="12">
        <v>5128.0320000000002</v>
      </c>
      <c r="U22" s="9">
        <v>915.72000000000014</v>
      </c>
      <c r="V22" s="10" t="s">
        <v>21</v>
      </c>
      <c r="Y22" s="3">
        <v>2023</v>
      </c>
      <c r="Z22" s="3" t="s">
        <v>5</v>
      </c>
      <c r="AA22" s="4">
        <v>127904</v>
      </c>
      <c r="AB22" s="5">
        <v>182902.72000000003</v>
      </c>
    </row>
    <row r="23" spans="1:28" x14ac:dyDescent="0.25">
      <c r="A23" s="15" t="s">
        <v>68</v>
      </c>
      <c r="B23" s="15">
        <v>2020</v>
      </c>
      <c r="C23" s="15" t="s">
        <v>43</v>
      </c>
      <c r="D23" s="15" t="s">
        <v>60</v>
      </c>
      <c r="E23" s="15" t="s">
        <v>61</v>
      </c>
      <c r="F23" s="15" t="s">
        <v>62</v>
      </c>
      <c r="G23" s="15" t="s">
        <v>63</v>
      </c>
      <c r="H23" s="15" t="s">
        <v>64</v>
      </c>
      <c r="I23" s="15" t="s">
        <v>67</v>
      </c>
      <c r="J23" s="15">
        <v>211</v>
      </c>
      <c r="K23" s="15">
        <v>301.73</v>
      </c>
      <c r="N23" s="7">
        <v>2020</v>
      </c>
      <c r="O23" s="7" t="s">
        <v>40</v>
      </c>
      <c r="P23" s="7" t="s">
        <v>27</v>
      </c>
      <c r="Q23" s="11" t="s">
        <v>30</v>
      </c>
      <c r="R23" s="13">
        <v>345</v>
      </c>
      <c r="S23" s="29">
        <v>7000</v>
      </c>
      <c r="T23" s="13">
        <v>7840</v>
      </c>
      <c r="U23" s="9">
        <v>1400</v>
      </c>
      <c r="V23" s="10" t="s">
        <v>21</v>
      </c>
      <c r="Y23" s="3">
        <v>2023</v>
      </c>
      <c r="Z23" s="3" t="s">
        <v>6</v>
      </c>
      <c r="AA23" s="4">
        <v>219404</v>
      </c>
      <c r="AB23" s="5">
        <v>212626.8</v>
      </c>
    </row>
    <row r="24" spans="1:28" x14ac:dyDescent="0.25">
      <c r="A24" s="15" t="s">
        <v>59</v>
      </c>
      <c r="B24" s="15">
        <v>2020</v>
      </c>
      <c r="C24" s="15" t="s">
        <v>43</v>
      </c>
      <c r="D24" s="15" t="s">
        <v>60</v>
      </c>
      <c r="E24" s="15" t="s">
        <v>61</v>
      </c>
      <c r="F24" s="15" t="s">
        <v>62</v>
      </c>
      <c r="G24" s="15" t="s">
        <v>63</v>
      </c>
      <c r="H24" s="15" t="s">
        <v>64</v>
      </c>
      <c r="I24" s="15" t="s">
        <v>65</v>
      </c>
      <c r="J24" s="15">
        <v>876</v>
      </c>
      <c r="K24" s="15">
        <v>1252.68</v>
      </c>
      <c r="N24" s="7">
        <v>2020</v>
      </c>
      <c r="O24" s="7" t="s">
        <v>40</v>
      </c>
      <c r="P24" s="7" t="s">
        <v>23</v>
      </c>
      <c r="Q24" s="8" t="s">
        <v>31</v>
      </c>
      <c r="R24" s="9">
        <v>122</v>
      </c>
      <c r="S24" s="27">
        <v>100</v>
      </c>
      <c r="T24" s="9">
        <v>112</v>
      </c>
      <c r="U24" s="9">
        <v>20</v>
      </c>
      <c r="V24" s="10" t="s">
        <v>21</v>
      </c>
      <c r="Y24" s="3">
        <v>2023</v>
      </c>
      <c r="Z24" s="3" t="s">
        <v>9</v>
      </c>
      <c r="AA24" s="4">
        <v>73912</v>
      </c>
      <c r="AB24" s="5">
        <v>130072.80000000012</v>
      </c>
    </row>
    <row r="25" spans="1:28" x14ac:dyDescent="0.25">
      <c r="A25" s="15" t="s">
        <v>59</v>
      </c>
      <c r="B25" s="15">
        <v>2020</v>
      </c>
      <c r="C25" s="15" t="s">
        <v>43</v>
      </c>
      <c r="D25" s="15" t="s">
        <v>60</v>
      </c>
      <c r="E25" s="15" t="s">
        <v>61</v>
      </c>
      <c r="F25" s="15" t="s">
        <v>62</v>
      </c>
      <c r="G25" s="15" t="s">
        <v>63</v>
      </c>
      <c r="H25" s="15" t="s">
        <v>64</v>
      </c>
      <c r="I25" s="15" t="s">
        <v>65</v>
      </c>
      <c r="J25" s="15">
        <v>877</v>
      </c>
      <c r="K25" s="15">
        <v>1254.1100000000001</v>
      </c>
      <c r="N25" s="7">
        <v>2020</v>
      </c>
      <c r="O25" s="7" t="s">
        <v>40</v>
      </c>
      <c r="P25" s="7" t="s">
        <v>32</v>
      </c>
      <c r="Q25" s="11" t="s">
        <v>33</v>
      </c>
      <c r="R25" s="12">
        <v>78</v>
      </c>
      <c r="S25" s="28">
        <v>4577.2</v>
      </c>
      <c r="T25" s="12">
        <v>5126.4639999999999</v>
      </c>
      <c r="U25" s="9">
        <v>915.44</v>
      </c>
      <c r="V25" s="10" t="s">
        <v>21</v>
      </c>
      <c r="Y25" s="3">
        <v>2023</v>
      </c>
      <c r="Z25" s="3" t="s">
        <v>8</v>
      </c>
      <c r="AA25" s="4">
        <v>71992</v>
      </c>
      <c r="AB25" s="5">
        <v>104238.15999999999</v>
      </c>
    </row>
    <row r="26" spans="1:28" x14ac:dyDescent="0.25">
      <c r="A26" s="15" t="s">
        <v>59</v>
      </c>
      <c r="B26" s="15">
        <v>2020</v>
      </c>
      <c r="C26" s="15" t="s">
        <v>43</v>
      </c>
      <c r="D26" s="15" t="s">
        <v>60</v>
      </c>
      <c r="E26" s="15" t="s">
        <v>61</v>
      </c>
      <c r="F26" s="15" t="s">
        <v>62</v>
      </c>
      <c r="G26" s="15" t="s">
        <v>63</v>
      </c>
      <c r="H26" s="15" t="s">
        <v>64</v>
      </c>
      <c r="I26" s="15" t="s">
        <v>65</v>
      </c>
      <c r="J26" s="15">
        <v>878</v>
      </c>
      <c r="K26" s="15">
        <v>1255.54</v>
      </c>
      <c r="N26" s="7">
        <v>2020</v>
      </c>
      <c r="O26" s="7" t="s">
        <v>40</v>
      </c>
      <c r="P26" s="7" t="s">
        <v>32</v>
      </c>
      <c r="Q26" s="11" t="s">
        <v>34</v>
      </c>
      <c r="R26" s="12">
        <v>76</v>
      </c>
      <c r="S26" s="28">
        <v>4576.8999999999996</v>
      </c>
      <c r="T26" s="12">
        <v>5126.1279999999997</v>
      </c>
      <c r="U26" s="9">
        <v>915.38</v>
      </c>
      <c r="V26" s="10" t="s">
        <v>21</v>
      </c>
      <c r="Y26" s="3">
        <v>2024</v>
      </c>
      <c r="Z26" s="3" t="s">
        <v>4</v>
      </c>
      <c r="AA26" s="4">
        <v>190380</v>
      </c>
      <c r="AB26" s="5">
        <v>272243.39999999997</v>
      </c>
    </row>
    <row r="27" spans="1:28" x14ac:dyDescent="0.25">
      <c r="A27" s="15" t="s">
        <v>68</v>
      </c>
      <c r="B27" s="15">
        <v>2020</v>
      </c>
      <c r="C27" s="15" t="s">
        <v>43</v>
      </c>
      <c r="D27" s="15" t="s">
        <v>60</v>
      </c>
      <c r="E27" s="15" t="s">
        <v>61</v>
      </c>
      <c r="F27" s="15" t="s">
        <v>62</v>
      </c>
      <c r="G27" s="15" t="s">
        <v>63</v>
      </c>
      <c r="H27" s="15" t="s">
        <v>64</v>
      </c>
      <c r="I27" s="15" t="s">
        <v>67</v>
      </c>
      <c r="J27" s="15">
        <v>281</v>
      </c>
      <c r="K27" s="15">
        <v>401.83</v>
      </c>
      <c r="N27" s="7">
        <v>2020</v>
      </c>
      <c r="O27" s="7" t="s">
        <v>40</v>
      </c>
      <c r="P27" s="7" t="s">
        <v>32</v>
      </c>
      <c r="Q27" s="11" t="s">
        <v>35</v>
      </c>
      <c r="R27" s="12">
        <v>46</v>
      </c>
      <c r="S27" s="28">
        <v>200</v>
      </c>
      <c r="T27" s="12">
        <v>224</v>
      </c>
      <c r="U27" s="9">
        <v>40</v>
      </c>
      <c r="V27" s="10" t="s">
        <v>21</v>
      </c>
      <c r="Y27" s="3">
        <v>2024</v>
      </c>
      <c r="Z27" s="3" t="s">
        <v>6</v>
      </c>
      <c r="AA27" s="4">
        <v>112620</v>
      </c>
      <c r="AB27" s="5">
        <v>107044.07999999994</v>
      </c>
    </row>
    <row r="28" spans="1:28" x14ac:dyDescent="0.25">
      <c r="A28" s="15" t="s">
        <v>66</v>
      </c>
      <c r="B28" s="15">
        <v>2020</v>
      </c>
      <c r="C28" s="15" t="s">
        <v>43</v>
      </c>
      <c r="D28" s="15" t="s">
        <v>60</v>
      </c>
      <c r="E28" s="15" t="s">
        <v>61</v>
      </c>
      <c r="F28" s="15" t="s">
        <v>62</v>
      </c>
      <c r="G28" s="15" t="s">
        <v>63</v>
      </c>
      <c r="H28" s="15" t="s">
        <v>64</v>
      </c>
      <c r="I28" s="15" t="s">
        <v>67</v>
      </c>
      <c r="J28" s="15">
        <v>772</v>
      </c>
      <c r="K28" s="15">
        <v>1103.96</v>
      </c>
      <c r="N28" s="7">
        <v>2020</v>
      </c>
      <c r="O28" s="7" t="s">
        <v>40</v>
      </c>
      <c r="P28" s="7" t="s">
        <v>32</v>
      </c>
      <c r="Q28" s="11" t="s">
        <v>36</v>
      </c>
      <c r="R28" s="12">
        <v>34</v>
      </c>
      <c r="S28" s="28">
        <v>4576.8</v>
      </c>
      <c r="T28" s="12">
        <v>5126.0160000000005</v>
      </c>
      <c r="U28" s="9">
        <v>915.36000000000013</v>
      </c>
      <c r="V28" s="10" t="s">
        <v>21</v>
      </c>
      <c r="Y28" s="3">
        <v>2024</v>
      </c>
      <c r="Z28" s="3" t="s">
        <v>5</v>
      </c>
      <c r="AA28" s="4">
        <v>109940</v>
      </c>
      <c r="AB28" s="5">
        <v>157214.20000000007</v>
      </c>
    </row>
    <row r="29" spans="1:28" x14ac:dyDescent="0.25">
      <c r="A29" s="15" t="s">
        <v>59</v>
      </c>
      <c r="B29" s="15">
        <v>2020</v>
      </c>
      <c r="C29" s="15" t="s">
        <v>47</v>
      </c>
      <c r="D29" s="15" t="s">
        <v>60</v>
      </c>
      <c r="E29" s="15" t="s">
        <v>61</v>
      </c>
      <c r="F29" s="15" t="s">
        <v>62</v>
      </c>
      <c r="G29" s="15" t="s">
        <v>63</v>
      </c>
      <c r="H29" s="15" t="s">
        <v>64</v>
      </c>
      <c r="I29" s="15" t="s">
        <v>65</v>
      </c>
      <c r="J29" s="15">
        <v>290</v>
      </c>
      <c r="K29" s="15">
        <v>414.7</v>
      </c>
      <c r="N29" s="7">
        <v>2020</v>
      </c>
      <c r="O29" s="7" t="s">
        <v>40</v>
      </c>
      <c r="P29" s="7" t="s">
        <v>23</v>
      </c>
      <c r="Q29" s="8" t="s">
        <v>37</v>
      </c>
      <c r="R29" s="9">
        <v>7</v>
      </c>
      <c r="S29" s="27">
        <v>200</v>
      </c>
      <c r="T29" s="9">
        <v>224</v>
      </c>
      <c r="U29" s="9">
        <v>40</v>
      </c>
      <c r="V29" s="10" t="s">
        <v>21</v>
      </c>
      <c r="Y29" s="3">
        <v>2024</v>
      </c>
      <c r="Z29" s="3" t="s">
        <v>7</v>
      </c>
      <c r="AA29" s="4">
        <v>106948</v>
      </c>
      <c r="AB29" s="5">
        <v>152935.63999999998</v>
      </c>
    </row>
    <row r="30" spans="1:28" x14ac:dyDescent="0.25">
      <c r="A30" s="15" t="s">
        <v>59</v>
      </c>
      <c r="B30" s="15">
        <v>2020</v>
      </c>
      <c r="C30" s="15" t="s">
        <v>47</v>
      </c>
      <c r="D30" s="15" t="s">
        <v>60</v>
      </c>
      <c r="E30" s="15" t="s">
        <v>61</v>
      </c>
      <c r="F30" s="15" t="s">
        <v>62</v>
      </c>
      <c r="G30" s="15" t="s">
        <v>63</v>
      </c>
      <c r="H30" s="15" t="s">
        <v>64</v>
      </c>
      <c r="I30" s="15" t="s">
        <v>65</v>
      </c>
      <c r="J30" s="15">
        <v>284</v>
      </c>
      <c r="K30" s="15">
        <v>406.12</v>
      </c>
      <c r="N30" s="7">
        <v>2020</v>
      </c>
      <c r="O30" s="7" t="s">
        <v>40</v>
      </c>
      <c r="P30" s="7" t="s">
        <v>32</v>
      </c>
      <c r="Q30" s="11" t="s">
        <v>39</v>
      </c>
      <c r="R30" s="12">
        <v>3</v>
      </c>
      <c r="S30" s="28">
        <v>4577.3</v>
      </c>
      <c r="T30" s="12">
        <v>5126.576</v>
      </c>
      <c r="U30" s="9">
        <v>915.46</v>
      </c>
      <c r="V30" s="10" t="s">
        <v>21</v>
      </c>
      <c r="Y30" s="3">
        <v>2024</v>
      </c>
      <c r="Z30" s="3" t="s">
        <v>9</v>
      </c>
      <c r="AA30" s="4">
        <v>62256</v>
      </c>
      <c r="AB30" s="5">
        <v>100660.56000000013</v>
      </c>
    </row>
    <row r="31" spans="1:28" x14ac:dyDescent="0.25">
      <c r="A31" s="15" t="s">
        <v>70</v>
      </c>
      <c r="B31" s="15">
        <v>2020</v>
      </c>
      <c r="C31" s="15" t="s">
        <v>47</v>
      </c>
      <c r="D31" s="15" t="s">
        <v>60</v>
      </c>
      <c r="E31" s="15" t="s">
        <v>61</v>
      </c>
      <c r="F31" s="15" t="s">
        <v>62</v>
      </c>
      <c r="G31" s="15" t="s">
        <v>63</v>
      </c>
      <c r="H31" s="15" t="s">
        <v>64</v>
      </c>
      <c r="I31" s="15" t="s">
        <v>65</v>
      </c>
      <c r="J31" s="15">
        <v>278</v>
      </c>
      <c r="K31" s="15">
        <v>397.53999999999996</v>
      </c>
      <c r="N31" s="7">
        <v>2020</v>
      </c>
      <c r="O31" s="7" t="s">
        <v>40</v>
      </c>
      <c r="P31" s="7" t="s">
        <v>38</v>
      </c>
      <c r="Q31" s="11" t="s">
        <v>38</v>
      </c>
      <c r="R31" s="12">
        <v>2</v>
      </c>
      <c r="S31" s="28">
        <v>6600</v>
      </c>
      <c r="T31" s="12">
        <v>7392</v>
      </c>
      <c r="U31" s="9">
        <v>1320</v>
      </c>
      <c r="V31" s="10" t="s">
        <v>21</v>
      </c>
      <c r="Y31" s="3">
        <v>2024</v>
      </c>
      <c r="Z31" s="3" t="s">
        <v>8</v>
      </c>
      <c r="AA31" s="4">
        <v>62240</v>
      </c>
      <c r="AB31" s="5">
        <v>90151.200000000041</v>
      </c>
    </row>
    <row r="32" spans="1:28" x14ac:dyDescent="0.25">
      <c r="A32" s="15" t="s">
        <v>66</v>
      </c>
      <c r="B32" s="15">
        <v>2020</v>
      </c>
      <c r="C32" s="15" t="s">
        <v>47</v>
      </c>
      <c r="D32" s="15" t="s">
        <v>60</v>
      </c>
      <c r="E32" s="15" t="s">
        <v>61</v>
      </c>
      <c r="F32" s="15" t="s">
        <v>62</v>
      </c>
      <c r="G32" s="15" t="s">
        <v>63</v>
      </c>
      <c r="H32" s="15" t="s">
        <v>64</v>
      </c>
      <c r="I32" s="15" t="s">
        <v>67</v>
      </c>
      <c r="J32" s="15">
        <v>212</v>
      </c>
      <c r="K32" s="15">
        <v>303.15999999999997</v>
      </c>
      <c r="N32" s="7">
        <v>2020</v>
      </c>
      <c r="O32" s="7" t="s">
        <v>41</v>
      </c>
      <c r="P32" s="7" t="s">
        <v>19</v>
      </c>
      <c r="Q32" s="8" t="s">
        <v>20</v>
      </c>
      <c r="R32" s="9">
        <v>3566</v>
      </c>
      <c r="S32" s="27">
        <v>4577.3</v>
      </c>
      <c r="T32" s="9">
        <v>5126.576</v>
      </c>
      <c r="U32" s="9">
        <v>915.46</v>
      </c>
      <c r="V32" s="10" t="s">
        <v>21</v>
      </c>
    </row>
    <row r="33" spans="1:22" x14ac:dyDescent="0.25">
      <c r="A33" s="15" t="s">
        <v>59</v>
      </c>
      <c r="B33" s="15">
        <v>2020</v>
      </c>
      <c r="C33" s="15" t="s">
        <v>47</v>
      </c>
      <c r="D33" s="15" t="s">
        <v>60</v>
      </c>
      <c r="E33" s="15" t="s">
        <v>61</v>
      </c>
      <c r="F33" s="15" t="s">
        <v>62</v>
      </c>
      <c r="G33" s="15" t="s">
        <v>63</v>
      </c>
      <c r="H33" s="15" t="s">
        <v>64</v>
      </c>
      <c r="I33" s="15" t="s">
        <v>67</v>
      </c>
      <c r="J33" s="15">
        <v>260</v>
      </c>
      <c r="K33" s="15">
        <v>371.8</v>
      </c>
      <c r="N33" s="7">
        <v>2020</v>
      </c>
      <c r="O33" s="7" t="s">
        <v>41</v>
      </c>
      <c r="P33" s="7" t="s">
        <v>19</v>
      </c>
      <c r="Q33" s="8" t="s">
        <v>22</v>
      </c>
      <c r="R33" s="9">
        <v>2498</v>
      </c>
      <c r="S33" s="27">
        <v>8000</v>
      </c>
      <c r="T33" s="9">
        <v>8960</v>
      </c>
      <c r="U33" s="9">
        <v>1600</v>
      </c>
      <c r="V33" s="10" t="s">
        <v>21</v>
      </c>
    </row>
    <row r="34" spans="1:22" x14ac:dyDescent="0.25">
      <c r="A34" s="15" t="s">
        <v>59</v>
      </c>
      <c r="B34" s="15">
        <v>2020</v>
      </c>
      <c r="C34" s="15" t="s">
        <v>47</v>
      </c>
      <c r="D34" s="15" t="s">
        <v>60</v>
      </c>
      <c r="E34" s="15" t="s">
        <v>61</v>
      </c>
      <c r="F34" s="15" t="s">
        <v>62</v>
      </c>
      <c r="G34" s="15" t="s">
        <v>63</v>
      </c>
      <c r="H34" s="15" t="s">
        <v>64</v>
      </c>
      <c r="I34" s="15" t="s">
        <v>67</v>
      </c>
      <c r="J34" s="15">
        <v>188</v>
      </c>
      <c r="K34" s="15">
        <v>268.84000000000003</v>
      </c>
      <c r="N34" s="7">
        <v>2020</v>
      </c>
      <c r="O34" s="7" t="s">
        <v>41</v>
      </c>
      <c r="P34" s="7" t="s">
        <v>23</v>
      </c>
      <c r="Q34" s="8" t="s">
        <v>24</v>
      </c>
      <c r="R34" s="9">
        <v>1245</v>
      </c>
      <c r="S34" s="27">
        <v>4577.2</v>
      </c>
      <c r="T34" s="9">
        <v>5126.4639999999999</v>
      </c>
      <c r="U34" s="9">
        <v>915.44</v>
      </c>
      <c r="V34" s="10" t="s">
        <v>21</v>
      </c>
    </row>
    <row r="35" spans="1:22" x14ac:dyDescent="0.25">
      <c r="A35" s="15" t="s">
        <v>68</v>
      </c>
      <c r="B35" s="15">
        <v>2020</v>
      </c>
      <c r="C35" s="15" t="s">
        <v>47</v>
      </c>
      <c r="D35" s="15" t="s">
        <v>60</v>
      </c>
      <c r="E35" s="15" t="s">
        <v>61</v>
      </c>
      <c r="F35" s="15" t="s">
        <v>62</v>
      </c>
      <c r="G35" s="15" t="s">
        <v>63</v>
      </c>
      <c r="H35" s="15" t="s">
        <v>64</v>
      </c>
      <c r="I35" s="15" t="s">
        <v>67</v>
      </c>
      <c r="J35" s="15">
        <v>214</v>
      </c>
      <c r="K35" s="15">
        <v>306.02</v>
      </c>
      <c r="N35" s="7">
        <v>2020</v>
      </c>
      <c r="O35" s="7" t="s">
        <v>41</v>
      </c>
      <c r="P35" s="7" t="s">
        <v>25</v>
      </c>
      <c r="Q35" s="11" t="s">
        <v>26</v>
      </c>
      <c r="R35" s="12">
        <v>644</v>
      </c>
      <c r="S35" s="28">
        <v>5743.5</v>
      </c>
      <c r="T35" s="12">
        <v>6432.72</v>
      </c>
      <c r="U35" s="9">
        <v>1148.7</v>
      </c>
      <c r="V35" s="10" t="s">
        <v>21</v>
      </c>
    </row>
    <row r="36" spans="1:22" x14ac:dyDescent="0.25">
      <c r="A36" s="15" t="s">
        <v>66</v>
      </c>
      <c r="B36" s="15">
        <v>2020</v>
      </c>
      <c r="C36" s="15" t="s">
        <v>47</v>
      </c>
      <c r="D36" s="15" t="s">
        <v>60</v>
      </c>
      <c r="E36" s="15" t="s">
        <v>61</v>
      </c>
      <c r="F36" s="15" t="s">
        <v>62</v>
      </c>
      <c r="G36" s="15" t="s">
        <v>63</v>
      </c>
      <c r="H36" s="15" t="s">
        <v>64</v>
      </c>
      <c r="I36" s="15" t="s">
        <v>67</v>
      </c>
      <c r="J36" s="15">
        <v>262</v>
      </c>
      <c r="K36" s="15">
        <v>374.65999999999997</v>
      </c>
      <c r="N36" s="7">
        <v>2020</v>
      </c>
      <c r="O36" s="7" t="s">
        <v>41</v>
      </c>
      <c r="P36" s="7" t="s">
        <v>27</v>
      </c>
      <c r="Q36" s="11" t="s">
        <v>28</v>
      </c>
      <c r="R36" s="12">
        <v>643</v>
      </c>
      <c r="S36" s="28">
        <v>7000</v>
      </c>
      <c r="T36" s="12">
        <v>7840</v>
      </c>
      <c r="U36" s="9">
        <v>1400</v>
      </c>
      <c r="V36" s="10" t="s">
        <v>21</v>
      </c>
    </row>
    <row r="37" spans="1:22" x14ac:dyDescent="0.25">
      <c r="A37" s="15" t="s">
        <v>68</v>
      </c>
      <c r="B37" s="15">
        <v>2020</v>
      </c>
      <c r="C37" s="15" t="s">
        <v>47</v>
      </c>
      <c r="D37" s="15" t="s">
        <v>60</v>
      </c>
      <c r="E37" s="15" t="s">
        <v>61</v>
      </c>
      <c r="F37" s="15" t="s">
        <v>62</v>
      </c>
      <c r="G37" s="15" t="s">
        <v>63</v>
      </c>
      <c r="H37" s="15" t="s">
        <v>64</v>
      </c>
      <c r="I37" s="15" t="s">
        <v>67</v>
      </c>
      <c r="J37" s="15">
        <v>190</v>
      </c>
      <c r="K37" s="15">
        <v>271.7</v>
      </c>
      <c r="N37" s="7">
        <v>2020</v>
      </c>
      <c r="O37" s="7" t="s">
        <v>41</v>
      </c>
      <c r="P37" s="7" t="s">
        <v>25</v>
      </c>
      <c r="Q37" s="11" t="s">
        <v>29</v>
      </c>
      <c r="R37" s="12">
        <v>455</v>
      </c>
      <c r="S37" s="28">
        <v>4578.6000000000004</v>
      </c>
      <c r="T37" s="12">
        <v>5128.0320000000002</v>
      </c>
      <c r="U37" s="9">
        <v>915.72000000000014</v>
      </c>
      <c r="V37" s="10" t="s">
        <v>21</v>
      </c>
    </row>
    <row r="38" spans="1:22" x14ac:dyDescent="0.25">
      <c r="A38" s="15" t="s">
        <v>69</v>
      </c>
      <c r="B38" s="15">
        <v>2020</v>
      </c>
      <c r="C38" s="15" t="s">
        <v>47</v>
      </c>
      <c r="D38" s="15" t="s">
        <v>60</v>
      </c>
      <c r="E38" s="15" t="s">
        <v>61</v>
      </c>
      <c r="F38" s="15" t="s">
        <v>62</v>
      </c>
      <c r="G38" s="15" t="s">
        <v>63</v>
      </c>
      <c r="H38" s="15" t="s">
        <v>64</v>
      </c>
      <c r="I38" s="15" t="s">
        <v>67</v>
      </c>
      <c r="J38" s="15">
        <v>288</v>
      </c>
      <c r="K38" s="15">
        <v>526.24</v>
      </c>
      <c r="N38" s="7">
        <v>2020</v>
      </c>
      <c r="O38" s="7" t="s">
        <v>41</v>
      </c>
      <c r="P38" s="7" t="s">
        <v>27</v>
      </c>
      <c r="Q38" s="11" t="s">
        <v>30</v>
      </c>
      <c r="R38" s="13">
        <v>345</v>
      </c>
      <c r="S38" s="29">
        <v>7000</v>
      </c>
      <c r="T38" s="13">
        <v>7840</v>
      </c>
      <c r="U38" s="9">
        <v>1400</v>
      </c>
      <c r="V38" s="10" t="s">
        <v>21</v>
      </c>
    </row>
    <row r="39" spans="1:22" x14ac:dyDescent="0.25">
      <c r="A39" s="15" t="s">
        <v>68</v>
      </c>
      <c r="B39" s="15">
        <v>2020</v>
      </c>
      <c r="C39" s="15" t="s">
        <v>47</v>
      </c>
      <c r="D39" s="15" t="s">
        <v>60</v>
      </c>
      <c r="E39" s="15" t="s">
        <v>61</v>
      </c>
      <c r="F39" s="15" t="s">
        <v>62</v>
      </c>
      <c r="G39" s="15" t="s">
        <v>63</v>
      </c>
      <c r="H39" s="15" t="s">
        <v>64</v>
      </c>
      <c r="I39" s="15" t="s">
        <v>67</v>
      </c>
      <c r="J39" s="15">
        <v>282</v>
      </c>
      <c r="K39" s="15">
        <v>526.24</v>
      </c>
      <c r="N39" s="7">
        <v>2020</v>
      </c>
      <c r="O39" s="7" t="s">
        <v>41</v>
      </c>
      <c r="P39" s="7" t="s">
        <v>23</v>
      </c>
      <c r="Q39" s="8" t="s">
        <v>31</v>
      </c>
      <c r="R39" s="9">
        <v>122</v>
      </c>
      <c r="S39" s="27">
        <v>100</v>
      </c>
      <c r="T39" s="9">
        <v>112</v>
      </c>
      <c r="U39" s="9">
        <v>20</v>
      </c>
      <c r="V39" s="10" t="s">
        <v>21</v>
      </c>
    </row>
    <row r="40" spans="1:22" x14ac:dyDescent="0.25">
      <c r="A40" s="15" t="s">
        <v>59</v>
      </c>
      <c r="B40" s="15">
        <v>2020</v>
      </c>
      <c r="C40" s="15" t="s">
        <v>47</v>
      </c>
      <c r="D40" s="15" t="s">
        <v>60</v>
      </c>
      <c r="E40" s="15" t="s">
        <v>61</v>
      </c>
      <c r="F40" s="15" t="s">
        <v>62</v>
      </c>
      <c r="G40" s="15" t="s">
        <v>63</v>
      </c>
      <c r="H40" s="15" t="s">
        <v>64</v>
      </c>
      <c r="I40" s="15" t="s">
        <v>67</v>
      </c>
      <c r="J40" s="15">
        <v>276</v>
      </c>
      <c r="K40" s="15">
        <v>526.24</v>
      </c>
      <c r="N40" s="7">
        <v>2020</v>
      </c>
      <c r="O40" s="7" t="s">
        <v>41</v>
      </c>
      <c r="P40" s="7" t="s">
        <v>32</v>
      </c>
      <c r="Q40" s="11" t="s">
        <v>33</v>
      </c>
      <c r="R40" s="12">
        <v>78</v>
      </c>
      <c r="S40" s="28">
        <v>4577.2</v>
      </c>
      <c r="T40" s="12">
        <v>5126.4639999999999</v>
      </c>
      <c r="U40" s="9">
        <v>915.44</v>
      </c>
      <c r="V40" s="10" t="s">
        <v>21</v>
      </c>
    </row>
    <row r="41" spans="1:22" x14ac:dyDescent="0.25">
      <c r="A41" s="15" t="s">
        <v>59</v>
      </c>
      <c r="B41" s="15">
        <v>2020</v>
      </c>
      <c r="C41" s="15" t="s">
        <v>47</v>
      </c>
      <c r="D41" s="15" t="s">
        <v>60</v>
      </c>
      <c r="E41" s="15" t="s">
        <v>61</v>
      </c>
      <c r="F41" s="15" t="s">
        <v>62</v>
      </c>
      <c r="G41" s="15" t="s">
        <v>63</v>
      </c>
      <c r="H41" s="15" t="s">
        <v>64</v>
      </c>
      <c r="I41" s="15" t="s">
        <v>67</v>
      </c>
      <c r="J41" s="15">
        <v>680</v>
      </c>
      <c r="K41" s="15">
        <v>972.4</v>
      </c>
      <c r="N41" s="7">
        <v>2020</v>
      </c>
      <c r="O41" s="7" t="s">
        <v>41</v>
      </c>
      <c r="P41" s="7" t="s">
        <v>32</v>
      </c>
      <c r="Q41" s="11" t="s">
        <v>34</v>
      </c>
      <c r="R41" s="12">
        <v>76</v>
      </c>
      <c r="S41" s="28">
        <v>4576.8999999999996</v>
      </c>
      <c r="T41" s="12">
        <v>5126.1279999999997</v>
      </c>
      <c r="U41" s="9">
        <v>915.38</v>
      </c>
      <c r="V41" s="10" t="s">
        <v>21</v>
      </c>
    </row>
    <row r="42" spans="1:22" x14ac:dyDescent="0.25">
      <c r="A42" s="15" t="s">
        <v>68</v>
      </c>
      <c r="B42" s="15">
        <v>2020</v>
      </c>
      <c r="C42" s="15" t="s">
        <v>47</v>
      </c>
      <c r="D42" s="15" t="s">
        <v>60</v>
      </c>
      <c r="E42" s="15" t="s">
        <v>61</v>
      </c>
      <c r="F42" s="15" t="s">
        <v>62</v>
      </c>
      <c r="G42" s="15" t="s">
        <v>63</v>
      </c>
      <c r="H42" s="15" t="s">
        <v>64</v>
      </c>
      <c r="I42" s="15" t="s">
        <v>67</v>
      </c>
      <c r="J42" s="15">
        <v>767</v>
      </c>
      <c r="K42" s="15">
        <v>1096.81</v>
      </c>
      <c r="N42" s="7">
        <v>2020</v>
      </c>
      <c r="O42" s="7" t="s">
        <v>41</v>
      </c>
      <c r="P42" s="7" t="s">
        <v>32</v>
      </c>
      <c r="Q42" s="11" t="s">
        <v>35</v>
      </c>
      <c r="R42" s="12">
        <v>46</v>
      </c>
      <c r="S42" s="28">
        <v>200</v>
      </c>
      <c r="T42" s="12">
        <v>224</v>
      </c>
      <c r="U42" s="9">
        <v>40</v>
      </c>
      <c r="V42" s="10" t="s">
        <v>21</v>
      </c>
    </row>
    <row r="43" spans="1:22" x14ac:dyDescent="0.25">
      <c r="A43" s="15" t="s">
        <v>66</v>
      </c>
      <c r="B43" s="15">
        <v>2020</v>
      </c>
      <c r="C43" s="15" t="s">
        <v>47</v>
      </c>
      <c r="D43" s="15" t="s">
        <v>60</v>
      </c>
      <c r="E43" s="15" t="s">
        <v>61</v>
      </c>
      <c r="F43" s="15" t="s">
        <v>62</v>
      </c>
      <c r="G43" s="15" t="s">
        <v>63</v>
      </c>
      <c r="H43" s="15" t="s">
        <v>64</v>
      </c>
      <c r="I43" s="15" t="s">
        <v>67</v>
      </c>
      <c r="J43" s="15">
        <v>285</v>
      </c>
      <c r="K43" s="15">
        <v>407.55</v>
      </c>
      <c r="N43" s="7">
        <v>2020</v>
      </c>
      <c r="O43" s="7" t="s">
        <v>41</v>
      </c>
      <c r="P43" s="7" t="s">
        <v>32</v>
      </c>
      <c r="Q43" s="11" t="s">
        <v>36</v>
      </c>
      <c r="R43" s="12">
        <v>34</v>
      </c>
      <c r="S43" s="28">
        <v>4576.8</v>
      </c>
      <c r="T43" s="12">
        <v>5126.0160000000005</v>
      </c>
      <c r="U43" s="9">
        <v>915.36000000000013</v>
      </c>
      <c r="V43" s="10" t="s">
        <v>42</v>
      </c>
    </row>
    <row r="44" spans="1:22" x14ac:dyDescent="0.25">
      <c r="A44" s="15" t="s">
        <v>59</v>
      </c>
      <c r="B44" s="15">
        <v>2020</v>
      </c>
      <c r="C44" s="15" t="s">
        <v>47</v>
      </c>
      <c r="D44" s="15" t="s">
        <v>60</v>
      </c>
      <c r="E44" s="15" t="s">
        <v>61</v>
      </c>
      <c r="F44" s="15" t="s">
        <v>62</v>
      </c>
      <c r="G44" s="15" t="s">
        <v>63</v>
      </c>
      <c r="H44" s="15" t="s">
        <v>64</v>
      </c>
      <c r="I44" s="15" t="s">
        <v>67</v>
      </c>
      <c r="J44" s="15">
        <v>279</v>
      </c>
      <c r="K44" s="15">
        <v>398.97</v>
      </c>
      <c r="N44" s="7">
        <v>2020</v>
      </c>
      <c r="O44" s="7" t="s">
        <v>41</v>
      </c>
      <c r="P44" s="7" t="s">
        <v>23</v>
      </c>
      <c r="Q44" s="8" t="s">
        <v>37</v>
      </c>
      <c r="R44" s="9">
        <v>7</v>
      </c>
      <c r="S44" s="27">
        <v>200</v>
      </c>
      <c r="T44" s="9">
        <v>224</v>
      </c>
      <c r="U44" s="9">
        <v>40</v>
      </c>
      <c r="V44" s="10" t="s">
        <v>42</v>
      </c>
    </row>
    <row r="45" spans="1:22" x14ac:dyDescent="0.25">
      <c r="A45" s="15" t="s">
        <v>68</v>
      </c>
      <c r="B45" s="15">
        <v>2020</v>
      </c>
      <c r="C45" s="15" t="s">
        <v>47</v>
      </c>
      <c r="D45" s="15" t="s">
        <v>60</v>
      </c>
      <c r="E45" s="15" t="s">
        <v>61</v>
      </c>
      <c r="F45" s="15" t="s">
        <v>62</v>
      </c>
      <c r="G45" s="15" t="s">
        <v>63</v>
      </c>
      <c r="H45" s="15" t="s">
        <v>64</v>
      </c>
      <c r="I45" s="15" t="s">
        <v>67</v>
      </c>
      <c r="J45" s="15">
        <v>213</v>
      </c>
      <c r="K45" s="15">
        <v>304.59000000000003</v>
      </c>
      <c r="N45" s="7">
        <v>2020</v>
      </c>
      <c r="O45" s="7" t="s">
        <v>41</v>
      </c>
      <c r="P45" s="7" t="s">
        <v>32</v>
      </c>
      <c r="Q45" s="11" t="s">
        <v>39</v>
      </c>
      <c r="R45" s="12">
        <v>3</v>
      </c>
      <c r="S45" s="28">
        <v>3333</v>
      </c>
      <c r="T45" s="12">
        <v>5126.576</v>
      </c>
      <c r="U45" s="9">
        <v>666.6</v>
      </c>
      <c r="V45" s="10" t="s">
        <v>42</v>
      </c>
    </row>
    <row r="46" spans="1:22" x14ac:dyDescent="0.25">
      <c r="A46" s="15" t="s">
        <v>68</v>
      </c>
      <c r="B46" s="15">
        <v>2020</v>
      </c>
      <c r="C46" s="15" t="s">
        <v>47</v>
      </c>
      <c r="D46" s="15" t="s">
        <v>60</v>
      </c>
      <c r="E46" s="15" t="s">
        <v>61</v>
      </c>
      <c r="F46" s="15" t="s">
        <v>62</v>
      </c>
      <c r="G46" s="15" t="s">
        <v>63</v>
      </c>
      <c r="H46" s="15" t="s">
        <v>64</v>
      </c>
      <c r="I46" s="15" t="s">
        <v>67</v>
      </c>
      <c r="J46" s="15">
        <v>753</v>
      </c>
      <c r="K46" s="15">
        <v>526.24</v>
      </c>
      <c r="N46" s="7">
        <v>2020</v>
      </c>
      <c r="O46" s="7" t="s">
        <v>41</v>
      </c>
      <c r="P46" s="7" t="s">
        <v>38</v>
      </c>
      <c r="Q46" s="11" t="s">
        <v>38</v>
      </c>
      <c r="R46" s="12">
        <v>2</v>
      </c>
      <c r="S46" s="28">
        <v>6600</v>
      </c>
      <c r="T46" s="12">
        <v>7392</v>
      </c>
      <c r="U46" s="9">
        <v>1320</v>
      </c>
      <c r="V46" s="10" t="s">
        <v>42</v>
      </c>
    </row>
    <row r="47" spans="1:22" x14ac:dyDescent="0.25">
      <c r="A47" s="15" t="s">
        <v>59</v>
      </c>
      <c r="B47" s="15">
        <v>2020</v>
      </c>
      <c r="C47" s="15" t="s">
        <v>47</v>
      </c>
      <c r="D47" s="15" t="s">
        <v>60</v>
      </c>
      <c r="E47" s="15" t="s">
        <v>61</v>
      </c>
      <c r="F47" s="15" t="s">
        <v>62</v>
      </c>
      <c r="G47" s="15" t="s">
        <v>63</v>
      </c>
      <c r="H47" s="15" t="s">
        <v>64</v>
      </c>
      <c r="I47" s="15" t="s">
        <v>67</v>
      </c>
      <c r="J47" s="15">
        <v>806</v>
      </c>
      <c r="K47" s="15">
        <v>526.24</v>
      </c>
      <c r="N47" s="7">
        <v>2020</v>
      </c>
      <c r="O47" s="7" t="s">
        <v>43</v>
      </c>
      <c r="P47" s="7" t="s">
        <v>19</v>
      </c>
      <c r="Q47" s="8" t="s">
        <v>20</v>
      </c>
      <c r="R47" s="9">
        <v>3566</v>
      </c>
      <c r="S47" s="27">
        <v>4577.3</v>
      </c>
      <c r="T47" s="9">
        <v>5126.576</v>
      </c>
      <c r="U47" s="9">
        <v>915.46</v>
      </c>
      <c r="V47" s="10" t="s">
        <v>42</v>
      </c>
    </row>
    <row r="48" spans="1:22" x14ac:dyDescent="0.25">
      <c r="A48" s="15" t="s">
        <v>68</v>
      </c>
      <c r="B48" s="15">
        <v>2020</v>
      </c>
      <c r="C48" s="15" t="s">
        <v>47</v>
      </c>
      <c r="D48" s="15" t="s">
        <v>60</v>
      </c>
      <c r="E48" s="15" t="s">
        <v>61</v>
      </c>
      <c r="F48" s="15" t="s">
        <v>62</v>
      </c>
      <c r="G48" s="15" t="s">
        <v>63</v>
      </c>
      <c r="H48" s="15" t="s">
        <v>64</v>
      </c>
      <c r="I48" s="15" t="s">
        <v>67</v>
      </c>
      <c r="J48" s="15">
        <v>217</v>
      </c>
      <c r="K48" s="15">
        <v>310.31</v>
      </c>
      <c r="N48" s="7">
        <v>2020</v>
      </c>
      <c r="O48" s="7" t="s">
        <v>43</v>
      </c>
      <c r="P48" s="7" t="s">
        <v>19</v>
      </c>
      <c r="Q48" s="8" t="s">
        <v>22</v>
      </c>
      <c r="R48" s="9">
        <v>2498</v>
      </c>
      <c r="S48" s="27">
        <v>8000</v>
      </c>
      <c r="T48" s="9">
        <v>8960</v>
      </c>
      <c r="U48" s="9">
        <v>1600</v>
      </c>
      <c r="V48" s="10" t="s">
        <v>42</v>
      </c>
    </row>
    <row r="49" spans="1:22" x14ac:dyDescent="0.25">
      <c r="A49" s="15" t="s">
        <v>59</v>
      </c>
      <c r="B49" s="15">
        <v>2020</v>
      </c>
      <c r="C49" s="15" t="s">
        <v>47</v>
      </c>
      <c r="D49" s="15" t="s">
        <v>60</v>
      </c>
      <c r="E49" s="15" t="s">
        <v>61</v>
      </c>
      <c r="F49" s="15" t="s">
        <v>62</v>
      </c>
      <c r="G49" s="15" t="s">
        <v>63</v>
      </c>
      <c r="H49" s="15" t="s">
        <v>64</v>
      </c>
      <c r="I49" s="15" t="s">
        <v>67</v>
      </c>
      <c r="J49" s="15">
        <v>259</v>
      </c>
      <c r="K49" s="15">
        <v>370.37</v>
      </c>
      <c r="N49" s="7">
        <v>2020</v>
      </c>
      <c r="O49" s="7" t="s">
        <v>43</v>
      </c>
      <c r="P49" s="7" t="s">
        <v>23</v>
      </c>
      <c r="Q49" s="8" t="s">
        <v>24</v>
      </c>
      <c r="R49" s="9">
        <v>1245</v>
      </c>
      <c r="S49" s="27">
        <v>4577.2</v>
      </c>
      <c r="T49" s="9">
        <v>5126.4639999999999</v>
      </c>
      <c r="U49" s="9">
        <v>915.44</v>
      </c>
      <c r="V49" s="10" t="s">
        <v>42</v>
      </c>
    </row>
    <row r="50" spans="1:22" x14ac:dyDescent="0.25">
      <c r="A50" s="15" t="s">
        <v>68</v>
      </c>
      <c r="B50" s="15">
        <v>2020</v>
      </c>
      <c r="C50" s="15" t="s">
        <v>47</v>
      </c>
      <c r="D50" s="15" t="s">
        <v>60</v>
      </c>
      <c r="E50" s="15" t="s">
        <v>61</v>
      </c>
      <c r="F50" s="15" t="s">
        <v>62</v>
      </c>
      <c r="G50" s="15" t="s">
        <v>63</v>
      </c>
      <c r="H50" s="15" t="s">
        <v>64</v>
      </c>
      <c r="I50" s="15" t="s">
        <v>67</v>
      </c>
      <c r="J50" s="15">
        <v>187</v>
      </c>
      <c r="K50" s="15">
        <v>267.40999999999997</v>
      </c>
      <c r="N50" s="7">
        <v>2020</v>
      </c>
      <c r="O50" s="7" t="s">
        <v>43</v>
      </c>
      <c r="P50" s="7" t="s">
        <v>25</v>
      </c>
      <c r="Q50" s="11" t="s">
        <v>26</v>
      </c>
      <c r="R50" s="12">
        <v>644</v>
      </c>
      <c r="S50" s="28">
        <v>5743.5</v>
      </c>
      <c r="T50" s="12">
        <v>6432.72</v>
      </c>
      <c r="U50" s="9">
        <v>1148.7</v>
      </c>
      <c r="V50" s="10" t="s">
        <v>42</v>
      </c>
    </row>
    <row r="51" spans="1:22" x14ac:dyDescent="0.25">
      <c r="A51" s="15" t="s">
        <v>59</v>
      </c>
      <c r="B51" s="15">
        <v>2020</v>
      </c>
      <c r="C51" s="15" t="s">
        <v>47</v>
      </c>
      <c r="D51" s="15" t="s">
        <v>60</v>
      </c>
      <c r="E51" s="15" t="s">
        <v>61</v>
      </c>
      <c r="F51" s="15" t="s">
        <v>62</v>
      </c>
      <c r="G51" s="15" t="s">
        <v>63</v>
      </c>
      <c r="H51" s="15" t="s">
        <v>64</v>
      </c>
      <c r="I51" s="15" t="s">
        <v>65</v>
      </c>
      <c r="J51" s="15">
        <v>287</v>
      </c>
      <c r="K51" s="15">
        <v>410.40999999999997</v>
      </c>
      <c r="N51" s="7">
        <v>2020</v>
      </c>
      <c r="O51" s="7" t="s">
        <v>43</v>
      </c>
      <c r="P51" s="7" t="s">
        <v>27</v>
      </c>
      <c r="Q51" s="11" t="s">
        <v>28</v>
      </c>
      <c r="R51" s="12">
        <v>643</v>
      </c>
      <c r="S51" s="28">
        <v>7000</v>
      </c>
      <c r="T51" s="12">
        <v>7840</v>
      </c>
      <c r="U51" s="9">
        <v>1400</v>
      </c>
      <c r="V51" s="10" t="s">
        <v>42</v>
      </c>
    </row>
    <row r="52" spans="1:22" x14ac:dyDescent="0.25">
      <c r="A52" s="15" t="s">
        <v>66</v>
      </c>
      <c r="B52" s="15">
        <v>2020</v>
      </c>
      <c r="C52" s="15" t="s">
        <v>47</v>
      </c>
      <c r="D52" s="15" t="s">
        <v>60</v>
      </c>
      <c r="E52" s="15" t="s">
        <v>61</v>
      </c>
      <c r="F52" s="15" t="s">
        <v>62</v>
      </c>
      <c r="G52" s="15" t="s">
        <v>71</v>
      </c>
      <c r="H52" s="15" t="s">
        <v>64</v>
      </c>
      <c r="I52" s="15" t="s">
        <v>65</v>
      </c>
      <c r="J52" s="15">
        <v>281</v>
      </c>
      <c r="K52" s="15">
        <v>401.83</v>
      </c>
      <c r="N52" s="7">
        <v>2020</v>
      </c>
      <c r="O52" s="7" t="s">
        <v>43</v>
      </c>
      <c r="P52" s="7" t="s">
        <v>25</v>
      </c>
      <c r="Q52" s="11" t="s">
        <v>29</v>
      </c>
      <c r="R52" s="12">
        <v>455</v>
      </c>
      <c r="S52" s="28">
        <v>4578.6000000000004</v>
      </c>
      <c r="T52" s="12">
        <v>5128.0320000000002</v>
      </c>
      <c r="U52" s="9">
        <v>915.72000000000014</v>
      </c>
      <c r="V52" s="10" t="s">
        <v>42</v>
      </c>
    </row>
    <row r="53" spans="1:22" x14ac:dyDescent="0.25">
      <c r="A53" s="15" t="s">
        <v>66</v>
      </c>
      <c r="B53" s="15">
        <v>2020</v>
      </c>
      <c r="C53" s="15" t="s">
        <v>47</v>
      </c>
      <c r="D53" s="15" t="s">
        <v>60</v>
      </c>
      <c r="E53" s="15" t="s">
        <v>61</v>
      </c>
      <c r="F53" s="15" t="s">
        <v>62</v>
      </c>
      <c r="G53" s="15" t="s">
        <v>71</v>
      </c>
      <c r="H53" s="15" t="s">
        <v>64</v>
      </c>
      <c r="I53" s="15" t="s">
        <v>65</v>
      </c>
      <c r="J53" s="15">
        <v>275</v>
      </c>
      <c r="K53" s="15">
        <v>393.25</v>
      </c>
      <c r="N53" s="7">
        <v>2020</v>
      </c>
      <c r="O53" s="7" t="s">
        <v>43</v>
      </c>
      <c r="P53" s="7" t="s">
        <v>27</v>
      </c>
      <c r="Q53" s="11" t="s">
        <v>30</v>
      </c>
      <c r="R53" s="13">
        <v>345</v>
      </c>
      <c r="S53" s="29">
        <v>7000</v>
      </c>
      <c r="T53" s="13">
        <v>7840</v>
      </c>
      <c r="U53" s="9">
        <v>1400</v>
      </c>
      <c r="V53" s="10" t="s">
        <v>42</v>
      </c>
    </row>
    <row r="54" spans="1:22" x14ac:dyDescent="0.25">
      <c r="A54" s="15" t="s">
        <v>59</v>
      </c>
      <c r="B54" s="15">
        <v>2020</v>
      </c>
      <c r="C54" s="15" t="s">
        <v>47</v>
      </c>
      <c r="D54" s="15" t="s">
        <v>60</v>
      </c>
      <c r="E54" s="15" t="s">
        <v>61</v>
      </c>
      <c r="F54" s="15" t="s">
        <v>62</v>
      </c>
      <c r="G54" s="15" t="s">
        <v>71</v>
      </c>
      <c r="H54" s="15" t="s">
        <v>64</v>
      </c>
      <c r="I54" s="15" t="s">
        <v>67</v>
      </c>
      <c r="J54" s="15">
        <v>215</v>
      </c>
      <c r="K54" s="15">
        <v>307.45</v>
      </c>
      <c r="N54" s="7">
        <v>2020</v>
      </c>
      <c r="O54" s="7" t="s">
        <v>43</v>
      </c>
      <c r="P54" s="7" t="s">
        <v>23</v>
      </c>
      <c r="Q54" s="8" t="s">
        <v>31</v>
      </c>
      <c r="R54" s="9">
        <v>122</v>
      </c>
      <c r="S54" s="27">
        <v>100</v>
      </c>
      <c r="T54" s="9">
        <v>112</v>
      </c>
      <c r="U54" s="9">
        <v>20</v>
      </c>
      <c r="V54" s="10" t="s">
        <v>42</v>
      </c>
    </row>
    <row r="55" spans="1:22" x14ac:dyDescent="0.25">
      <c r="A55" s="15" t="s">
        <v>69</v>
      </c>
      <c r="B55" s="15">
        <v>2020</v>
      </c>
      <c r="C55" s="15" t="s">
        <v>47</v>
      </c>
      <c r="D55" s="15" t="s">
        <v>60</v>
      </c>
      <c r="E55" s="15" t="s">
        <v>61</v>
      </c>
      <c r="F55" s="15" t="s">
        <v>62</v>
      </c>
      <c r="G55" s="15" t="s">
        <v>71</v>
      </c>
      <c r="H55" s="15" t="s">
        <v>64</v>
      </c>
      <c r="I55" s="15" t="s">
        <v>67</v>
      </c>
      <c r="J55" s="15">
        <v>263</v>
      </c>
      <c r="K55" s="15">
        <v>376.09000000000003</v>
      </c>
      <c r="N55" s="7">
        <v>2020</v>
      </c>
      <c r="O55" s="7" t="s">
        <v>43</v>
      </c>
      <c r="P55" s="7" t="s">
        <v>32</v>
      </c>
      <c r="Q55" s="11" t="s">
        <v>33</v>
      </c>
      <c r="R55" s="12">
        <v>78</v>
      </c>
      <c r="S55" s="28">
        <v>4577.2</v>
      </c>
      <c r="T55" s="12">
        <v>5126.4639999999999</v>
      </c>
      <c r="U55" s="9">
        <v>915.44</v>
      </c>
      <c r="V55" s="10" t="s">
        <v>42</v>
      </c>
    </row>
    <row r="56" spans="1:22" x14ac:dyDescent="0.25">
      <c r="A56" s="15" t="s">
        <v>66</v>
      </c>
      <c r="B56" s="15">
        <v>2020</v>
      </c>
      <c r="C56" s="15" t="s">
        <v>47</v>
      </c>
      <c r="D56" s="15" t="s">
        <v>60</v>
      </c>
      <c r="E56" s="15" t="s">
        <v>61</v>
      </c>
      <c r="F56" s="15" t="s">
        <v>62</v>
      </c>
      <c r="G56" s="15" t="s">
        <v>71</v>
      </c>
      <c r="H56" s="15" t="s">
        <v>64</v>
      </c>
      <c r="I56" s="15" t="s">
        <v>67</v>
      </c>
      <c r="J56" s="15">
        <v>776</v>
      </c>
      <c r="K56" s="15">
        <v>1109.68</v>
      </c>
      <c r="N56" s="7">
        <v>2020</v>
      </c>
      <c r="O56" s="7" t="s">
        <v>43</v>
      </c>
      <c r="P56" s="7" t="s">
        <v>32</v>
      </c>
      <c r="Q56" s="11" t="s">
        <v>34</v>
      </c>
      <c r="R56" s="12">
        <v>76</v>
      </c>
      <c r="S56" s="28">
        <v>4576.8999999999996</v>
      </c>
      <c r="T56" s="12">
        <v>5126.1279999999997</v>
      </c>
      <c r="U56" s="9">
        <v>915.38</v>
      </c>
      <c r="V56" s="10" t="s">
        <v>42</v>
      </c>
    </row>
    <row r="57" spans="1:22" x14ac:dyDescent="0.25">
      <c r="A57" s="15" t="s">
        <v>59</v>
      </c>
      <c r="B57" s="15">
        <v>2020</v>
      </c>
      <c r="C57" s="15" t="s">
        <v>51</v>
      </c>
      <c r="D57" s="15" t="s">
        <v>60</v>
      </c>
      <c r="E57" s="15" t="s">
        <v>61</v>
      </c>
      <c r="F57" s="15" t="s">
        <v>62</v>
      </c>
      <c r="G57" s="15" t="s">
        <v>71</v>
      </c>
      <c r="H57" s="15" t="s">
        <v>64</v>
      </c>
      <c r="I57" s="15" t="s">
        <v>65</v>
      </c>
      <c r="J57" s="15">
        <v>224</v>
      </c>
      <c r="K57" s="15">
        <v>526.24</v>
      </c>
      <c r="N57" s="7">
        <v>2020</v>
      </c>
      <c r="O57" s="7" t="s">
        <v>43</v>
      </c>
      <c r="P57" s="7" t="s">
        <v>32</v>
      </c>
      <c r="Q57" s="11" t="s">
        <v>35</v>
      </c>
      <c r="R57" s="12">
        <v>46</v>
      </c>
      <c r="S57" s="28">
        <v>200</v>
      </c>
      <c r="T57" s="12">
        <v>224</v>
      </c>
      <c r="U57" s="9">
        <v>40</v>
      </c>
      <c r="V57" s="10" t="s">
        <v>42</v>
      </c>
    </row>
    <row r="58" spans="1:22" x14ac:dyDescent="0.25">
      <c r="A58" s="15" t="s">
        <v>59</v>
      </c>
      <c r="B58" s="15">
        <v>2020</v>
      </c>
      <c r="C58" s="15" t="s">
        <v>51</v>
      </c>
      <c r="D58" s="15" t="s">
        <v>60</v>
      </c>
      <c r="E58" s="15" t="s">
        <v>61</v>
      </c>
      <c r="F58" s="15" t="s">
        <v>62</v>
      </c>
      <c r="G58" s="15" t="s">
        <v>71</v>
      </c>
      <c r="H58" s="15" t="s">
        <v>64</v>
      </c>
      <c r="I58" s="15" t="s">
        <v>65</v>
      </c>
      <c r="J58" s="15">
        <v>218</v>
      </c>
      <c r="K58" s="15">
        <v>526.24</v>
      </c>
      <c r="N58" s="7">
        <v>2020</v>
      </c>
      <c r="O58" s="7" t="s">
        <v>43</v>
      </c>
      <c r="P58" s="7" t="s">
        <v>32</v>
      </c>
      <c r="Q58" s="11" t="s">
        <v>36</v>
      </c>
      <c r="R58" s="12">
        <v>34</v>
      </c>
      <c r="S58" s="28">
        <v>4576.8</v>
      </c>
      <c r="T58" s="12">
        <v>5126.0160000000005</v>
      </c>
      <c r="U58" s="9">
        <v>915.36000000000013</v>
      </c>
      <c r="V58" s="10" t="s">
        <v>42</v>
      </c>
    </row>
    <row r="59" spans="1:22" x14ac:dyDescent="0.25">
      <c r="A59" s="15" t="s">
        <v>59</v>
      </c>
      <c r="B59" s="15">
        <v>2020</v>
      </c>
      <c r="C59" s="15" t="s">
        <v>51</v>
      </c>
      <c r="D59" s="15" t="s">
        <v>60</v>
      </c>
      <c r="E59" s="15" t="s">
        <v>61</v>
      </c>
      <c r="F59" s="15" t="s">
        <v>62</v>
      </c>
      <c r="G59" s="15" t="s">
        <v>71</v>
      </c>
      <c r="H59" s="15" t="s">
        <v>64</v>
      </c>
      <c r="I59" s="15" t="s">
        <v>65</v>
      </c>
      <c r="J59" s="15">
        <v>212</v>
      </c>
      <c r="K59" s="15">
        <v>526.24</v>
      </c>
      <c r="N59" s="7">
        <v>2020</v>
      </c>
      <c r="O59" s="7" t="s">
        <v>43</v>
      </c>
      <c r="P59" s="7" t="s">
        <v>23</v>
      </c>
      <c r="Q59" s="8" t="s">
        <v>37</v>
      </c>
      <c r="R59" s="9">
        <v>7</v>
      </c>
      <c r="S59" s="27">
        <v>200</v>
      </c>
      <c r="T59" s="9">
        <v>224</v>
      </c>
      <c r="U59" s="9">
        <v>40</v>
      </c>
      <c r="V59" s="10" t="s">
        <v>42</v>
      </c>
    </row>
    <row r="60" spans="1:22" x14ac:dyDescent="0.25">
      <c r="A60" s="15" t="s">
        <v>59</v>
      </c>
      <c r="B60" s="15">
        <v>2020</v>
      </c>
      <c r="C60" s="15" t="s">
        <v>51</v>
      </c>
      <c r="D60" s="15" t="s">
        <v>60</v>
      </c>
      <c r="E60" s="15" t="s">
        <v>61</v>
      </c>
      <c r="F60" s="15" t="s">
        <v>62</v>
      </c>
      <c r="G60" s="15" t="s">
        <v>71</v>
      </c>
      <c r="H60" s="15" t="s">
        <v>64</v>
      </c>
      <c r="I60" s="15" t="s">
        <v>67</v>
      </c>
      <c r="J60" s="15">
        <v>194</v>
      </c>
      <c r="K60" s="15">
        <v>277.42</v>
      </c>
      <c r="N60" s="7">
        <v>2020</v>
      </c>
      <c r="O60" s="7" t="s">
        <v>43</v>
      </c>
      <c r="P60" s="7" t="s">
        <v>32</v>
      </c>
      <c r="Q60" s="11" t="s">
        <v>39</v>
      </c>
      <c r="R60" s="12">
        <v>3</v>
      </c>
      <c r="S60" s="28">
        <v>4577.3</v>
      </c>
      <c r="T60" s="12">
        <v>5126.576</v>
      </c>
      <c r="U60" s="9">
        <v>915.46</v>
      </c>
      <c r="V60" s="10" t="s">
        <v>42</v>
      </c>
    </row>
    <row r="61" spans="1:22" x14ac:dyDescent="0.25">
      <c r="A61" s="15" t="s">
        <v>66</v>
      </c>
      <c r="B61" s="15">
        <v>2020</v>
      </c>
      <c r="C61" s="15" t="s">
        <v>51</v>
      </c>
      <c r="D61" s="15" t="s">
        <v>60</v>
      </c>
      <c r="E61" s="15" t="s">
        <v>61</v>
      </c>
      <c r="F61" s="15" t="s">
        <v>62</v>
      </c>
      <c r="G61" s="15" t="s">
        <v>71</v>
      </c>
      <c r="H61" s="15" t="s">
        <v>64</v>
      </c>
      <c r="I61" s="15" t="s">
        <v>67</v>
      </c>
      <c r="J61" s="15">
        <v>242</v>
      </c>
      <c r="K61" s="15">
        <v>346.06</v>
      </c>
      <c r="N61" s="7">
        <v>2020</v>
      </c>
      <c r="O61" s="7" t="s">
        <v>43</v>
      </c>
      <c r="P61" s="7" t="s">
        <v>38</v>
      </c>
      <c r="Q61" s="11" t="s">
        <v>38</v>
      </c>
      <c r="R61" s="12">
        <v>2</v>
      </c>
      <c r="S61" s="28">
        <v>6600</v>
      </c>
      <c r="T61" s="12">
        <v>7392</v>
      </c>
      <c r="U61" s="9">
        <v>1320</v>
      </c>
      <c r="V61" s="10" t="s">
        <v>42</v>
      </c>
    </row>
    <row r="62" spans="1:22" x14ac:dyDescent="0.25">
      <c r="A62" s="15" t="s">
        <v>66</v>
      </c>
      <c r="B62" s="15">
        <v>2020</v>
      </c>
      <c r="C62" s="15" t="s">
        <v>51</v>
      </c>
      <c r="D62" s="15" t="s">
        <v>60</v>
      </c>
      <c r="E62" s="15" t="s">
        <v>61</v>
      </c>
      <c r="F62" s="15" t="s">
        <v>62</v>
      </c>
      <c r="G62" s="15" t="s">
        <v>71</v>
      </c>
      <c r="H62" s="15" t="s">
        <v>64</v>
      </c>
      <c r="I62" s="15" t="s">
        <v>67</v>
      </c>
      <c r="J62" s="15">
        <v>164</v>
      </c>
      <c r="K62" s="15">
        <v>234.51999999999998</v>
      </c>
      <c r="N62" s="7">
        <v>2020</v>
      </c>
      <c r="O62" s="7" t="s">
        <v>44</v>
      </c>
      <c r="P62" s="7" t="s">
        <v>19</v>
      </c>
      <c r="Q62" s="8" t="s">
        <v>20</v>
      </c>
      <c r="R62" s="9">
        <v>3566</v>
      </c>
      <c r="S62" s="27">
        <v>4577.3</v>
      </c>
      <c r="T62" s="9">
        <v>5126.576</v>
      </c>
      <c r="U62" s="9">
        <v>915.46</v>
      </c>
      <c r="V62" s="10" t="s">
        <v>42</v>
      </c>
    </row>
    <row r="63" spans="1:22" x14ac:dyDescent="0.25">
      <c r="A63" s="15" t="s">
        <v>68</v>
      </c>
      <c r="B63" s="15">
        <v>2020</v>
      </c>
      <c r="C63" s="15" t="s">
        <v>51</v>
      </c>
      <c r="D63" s="15" t="s">
        <v>60</v>
      </c>
      <c r="E63" s="15" t="s">
        <v>61</v>
      </c>
      <c r="F63" s="15" t="s">
        <v>62</v>
      </c>
      <c r="G63" s="15" t="s">
        <v>71</v>
      </c>
      <c r="H63" s="15" t="s">
        <v>64</v>
      </c>
      <c r="I63" s="15" t="s">
        <v>67</v>
      </c>
      <c r="J63" s="15">
        <v>238</v>
      </c>
      <c r="K63" s="15">
        <v>340.34000000000003</v>
      </c>
      <c r="N63" s="7">
        <v>2020</v>
      </c>
      <c r="O63" s="7" t="s">
        <v>44</v>
      </c>
      <c r="P63" s="7" t="s">
        <v>19</v>
      </c>
      <c r="Q63" s="8" t="s">
        <v>22</v>
      </c>
      <c r="R63" s="9">
        <v>2498</v>
      </c>
      <c r="S63" s="27">
        <v>8000</v>
      </c>
      <c r="T63" s="9">
        <v>8960</v>
      </c>
      <c r="U63" s="9">
        <v>1600</v>
      </c>
      <c r="V63" s="10" t="s">
        <v>42</v>
      </c>
    </row>
    <row r="64" spans="1:22" x14ac:dyDescent="0.25">
      <c r="A64" s="15" t="s">
        <v>59</v>
      </c>
      <c r="B64" s="15">
        <v>2020</v>
      </c>
      <c r="C64" s="15" t="s">
        <v>51</v>
      </c>
      <c r="D64" s="15" t="s">
        <v>60</v>
      </c>
      <c r="E64" s="15" t="s">
        <v>61</v>
      </c>
      <c r="F64" s="15" t="s">
        <v>62</v>
      </c>
      <c r="G64" s="15" t="s">
        <v>71</v>
      </c>
      <c r="H64" s="15" t="s">
        <v>64</v>
      </c>
      <c r="I64" s="15" t="s">
        <v>67</v>
      </c>
      <c r="J64" s="15">
        <v>166</v>
      </c>
      <c r="K64" s="15">
        <v>237.38</v>
      </c>
      <c r="N64" s="7">
        <v>2020</v>
      </c>
      <c r="O64" s="7" t="s">
        <v>44</v>
      </c>
      <c r="P64" s="7" t="s">
        <v>23</v>
      </c>
      <c r="Q64" s="8" t="s">
        <v>24</v>
      </c>
      <c r="R64" s="9">
        <v>1245</v>
      </c>
      <c r="S64" s="27">
        <v>4577.2</v>
      </c>
      <c r="T64" s="9">
        <v>5126.4639999999999</v>
      </c>
      <c r="U64" s="9">
        <v>915.44</v>
      </c>
      <c r="V64" s="10" t="s">
        <v>42</v>
      </c>
    </row>
    <row r="65" spans="1:22" x14ac:dyDescent="0.25">
      <c r="A65" s="15" t="s">
        <v>68</v>
      </c>
      <c r="B65" s="15">
        <v>2020</v>
      </c>
      <c r="C65" s="15" t="s">
        <v>51</v>
      </c>
      <c r="D65" s="15" t="s">
        <v>60</v>
      </c>
      <c r="E65" s="15" t="s">
        <v>61</v>
      </c>
      <c r="F65" s="15" t="s">
        <v>62</v>
      </c>
      <c r="G65" s="15" t="s">
        <v>71</v>
      </c>
      <c r="H65" s="15" t="s">
        <v>64</v>
      </c>
      <c r="I65" s="15" t="s">
        <v>65</v>
      </c>
      <c r="J65" s="15">
        <v>222</v>
      </c>
      <c r="K65" s="15">
        <v>526.24</v>
      </c>
      <c r="N65" s="7">
        <v>2020</v>
      </c>
      <c r="O65" s="7" t="s">
        <v>44</v>
      </c>
      <c r="P65" s="7" t="s">
        <v>25</v>
      </c>
      <c r="Q65" s="11" t="s">
        <v>26</v>
      </c>
      <c r="R65" s="12">
        <v>644</v>
      </c>
      <c r="S65" s="28">
        <v>5743.5</v>
      </c>
      <c r="T65" s="12">
        <v>6432.72</v>
      </c>
      <c r="U65" s="9">
        <v>1148.7</v>
      </c>
      <c r="V65" s="10" t="s">
        <v>42</v>
      </c>
    </row>
    <row r="66" spans="1:22" x14ac:dyDescent="0.25">
      <c r="A66" s="15" t="s">
        <v>59</v>
      </c>
      <c r="B66" s="15">
        <v>2020</v>
      </c>
      <c r="C66" s="15" t="s">
        <v>51</v>
      </c>
      <c r="D66" s="15" t="s">
        <v>60</v>
      </c>
      <c r="E66" s="15" t="s">
        <v>61</v>
      </c>
      <c r="F66" s="15" t="s">
        <v>62</v>
      </c>
      <c r="G66" s="15" t="s">
        <v>71</v>
      </c>
      <c r="H66" s="15" t="s">
        <v>64</v>
      </c>
      <c r="I66" s="15" t="s">
        <v>65</v>
      </c>
      <c r="J66" s="15">
        <v>216</v>
      </c>
      <c r="K66" s="15">
        <v>526.24</v>
      </c>
      <c r="N66" s="7">
        <v>2020</v>
      </c>
      <c r="O66" s="7" t="s">
        <v>44</v>
      </c>
      <c r="P66" s="7" t="s">
        <v>27</v>
      </c>
      <c r="Q66" s="11" t="s">
        <v>28</v>
      </c>
      <c r="R66" s="12">
        <v>643</v>
      </c>
      <c r="S66" s="28">
        <v>7000</v>
      </c>
      <c r="T66" s="12">
        <v>7840</v>
      </c>
      <c r="U66" s="9">
        <v>1400</v>
      </c>
      <c r="V66" s="10" t="s">
        <v>21</v>
      </c>
    </row>
    <row r="67" spans="1:22" x14ac:dyDescent="0.25">
      <c r="A67" s="15" t="s">
        <v>66</v>
      </c>
      <c r="B67" s="15">
        <v>2020</v>
      </c>
      <c r="C67" s="15" t="s">
        <v>51</v>
      </c>
      <c r="D67" s="15" t="s">
        <v>60</v>
      </c>
      <c r="E67" s="15" t="s">
        <v>61</v>
      </c>
      <c r="F67" s="15" t="s">
        <v>62</v>
      </c>
      <c r="G67" s="15" t="s">
        <v>71</v>
      </c>
      <c r="H67" s="15" t="s">
        <v>64</v>
      </c>
      <c r="I67" s="15" t="s">
        <v>67</v>
      </c>
      <c r="J67" s="15">
        <v>684</v>
      </c>
      <c r="K67" s="15">
        <v>978.12</v>
      </c>
      <c r="N67" s="7">
        <v>2020</v>
      </c>
      <c r="O67" s="7" t="s">
        <v>44</v>
      </c>
      <c r="P67" s="7" t="s">
        <v>25</v>
      </c>
      <c r="Q67" s="11" t="s">
        <v>29</v>
      </c>
      <c r="R67" s="12">
        <v>455</v>
      </c>
      <c r="S67" s="28">
        <v>4578.6000000000004</v>
      </c>
      <c r="T67" s="12">
        <v>5128.0320000000002</v>
      </c>
      <c r="U67" s="9">
        <v>915.72000000000014</v>
      </c>
      <c r="V67" s="10" t="s">
        <v>21</v>
      </c>
    </row>
    <row r="68" spans="1:22" x14ac:dyDescent="0.25">
      <c r="A68" s="15" t="s">
        <v>69</v>
      </c>
      <c r="B68" s="15">
        <v>2020</v>
      </c>
      <c r="C68" s="15" t="s">
        <v>51</v>
      </c>
      <c r="D68" s="15" t="s">
        <v>60</v>
      </c>
      <c r="E68" s="15" t="s">
        <v>61</v>
      </c>
      <c r="F68" s="15" t="s">
        <v>62</v>
      </c>
      <c r="G68" s="15" t="s">
        <v>71</v>
      </c>
      <c r="H68" s="15" t="s">
        <v>64</v>
      </c>
      <c r="I68" s="15" t="s">
        <v>67</v>
      </c>
      <c r="J68" s="15">
        <v>717</v>
      </c>
      <c r="K68" s="15">
        <v>1025.31</v>
      </c>
      <c r="N68" s="7">
        <v>2020</v>
      </c>
      <c r="O68" s="7" t="s">
        <v>44</v>
      </c>
      <c r="P68" s="7" t="s">
        <v>27</v>
      </c>
      <c r="Q68" s="11" t="s">
        <v>30</v>
      </c>
      <c r="R68" s="13">
        <v>345</v>
      </c>
      <c r="S68" s="29">
        <v>7000</v>
      </c>
      <c r="T68" s="13">
        <v>7840</v>
      </c>
      <c r="U68" s="9">
        <v>1400</v>
      </c>
      <c r="V68" s="10" t="s">
        <v>21</v>
      </c>
    </row>
    <row r="69" spans="1:22" x14ac:dyDescent="0.25">
      <c r="A69" s="15" t="s">
        <v>66</v>
      </c>
      <c r="B69" s="15">
        <v>2020</v>
      </c>
      <c r="C69" s="15" t="s">
        <v>51</v>
      </c>
      <c r="D69" s="15" t="s">
        <v>60</v>
      </c>
      <c r="E69" s="15" t="s">
        <v>61</v>
      </c>
      <c r="F69" s="15" t="s">
        <v>62</v>
      </c>
      <c r="G69" s="15" t="s">
        <v>71</v>
      </c>
      <c r="H69" s="15" t="s">
        <v>64</v>
      </c>
      <c r="I69" s="15" t="s">
        <v>67</v>
      </c>
      <c r="J69" s="15">
        <v>770</v>
      </c>
      <c r="K69" s="15">
        <v>1101.0999999999999</v>
      </c>
      <c r="N69" s="7">
        <v>2020</v>
      </c>
      <c r="O69" s="7" t="s">
        <v>44</v>
      </c>
      <c r="P69" s="7" t="s">
        <v>23</v>
      </c>
      <c r="Q69" s="8" t="s">
        <v>31</v>
      </c>
      <c r="R69" s="9">
        <v>122</v>
      </c>
      <c r="S69" s="27">
        <v>100</v>
      </c>
      <c r="T69" s="9">
        <v>112</v>
      </c>
      <c r="U69" s="9">
        <v>20</v>
      </c>
      <c r="V69" s="10" t="s">
        <v>21</v>
      </c>
    </row>
    <row r="70" spans="1:22" x14ac:dyDescent="0.25">
      <c r="A70" s="15" t="s">
        <v>66</v>
      </c>
      <c r="B70" s="15">
        <v>2020</v>
      </c>
      <c r="C70" s="15" t="s">
        <v>51</v>
      </c>
      <c r="D70" s="15" t="s">
        <v>60</v>
      </c>
      <c r="E70" s="15" t="s">
        <v>61</v>
      </c>
      <c r="F70" s="15" t="s">
        <v>62</v>
      </c>
      <c r="G70" s="15" t="s">
        <v>71</v>
      </c>
      <c r="H70" s="15" t="s">
        <v>64</v>
      </c>
      <c r="I70" s="15" t="s">
        <v>65</v>
      </c>
      <c r="J70" s="15">
        <v>225</v>
      </c>
      <c r="K70" s="15">
        <v>321.75</v>
      </c>
      <c r="N70" s="7">
        <v>2020</v>
      </c>
      <c r="O70" s="7" t="s">
        <v>44</v>
      </c>
      <c r="P70" s="7" t="s">
        <v>32</v>
      </c>
      <c r="Q70" s="11" t="s">
        <v>33</v>
      </c>
      <c r="R70" s="12">
        <v>78</v>
      </c>
      <c r="S70" s="28">
        <v>4577.2</v>
      </c>
      <c r="T70" s="12">
        <v>5126.4639999999999</v>
      </c>
      <c r="U70" s="9">
        <v>915.44</v>
      </c>
      <c r="V70" s="10" t="s">
        <v>21</v>
      </c>
    </row>
    <row r="71" spans="1:22" x14ac:dyDescent="0.25">
      <c r="A71" s="15" t="s">
        <v>69</v>
      </c>
      <c r="B71" s="15">
        <v>2020</v>
      </c>
      <c r="C71" s="15" t="s">
        <v>51</v>
      </c>
      <c r="D71" s="15" t="s">
        <v>60</v>
      </c>
      <c r="E71" s="15" t="s">
        <v>61</v>
      </c>
      <c r="F71" s="15" t="s">
        <v>62</v>
      </c>
      <c r="G71" s="15" t="s">
        <v>71</v>
      </c>
      <c r="H71" s="15" t="s">
        <v>64</v>
      </c>
      <c r="I71" s="15" t="s">
        <v>65</v>
      </c>
      <c r="J71" s="15">
        <v>219</v>
      </c>
      <c r="K71" s="15">
        <v>313.17</v>
      </c>
      <c r="N71" s="7">
        <v>2020</v>
      </c>
      <c r="O71" s="7" t="s">
        <v>44</v>
      </c>
      <c r="P71" s="7" t="s">
        <v>32</v>
      </c>
      <c r="Q71" s="11" t="s">
        <v>34</v>
      </c>
      <c r="R71" s="12">
        <v>76</v>
      </c>
      <c r="S71" s="28">
        <v>4576.8999999999996</v>
      </c>
      <c r="T71" s="12">
        <v>5126.1279999999997</v>
      </c>
      <c r="U71" s="9">
        <v>915.38</v>
      </c>
      <c r="V71" s="10" t="s">
        <v>21</v>
      </c>
    </row>
    <row r="72" spans="1:22" x14ac:dyDescent="0.25">
      <c r="A72" s="15" t="s">
        <v>68</v>
      </c>
      <c r="B72" s="15">
        <v>2020</v>
      </c>
      <c r="C72" s="15" t="s">
        <v>51</v>
      </c>
      <c r="D72" s="15" t="s">
        <v>60</v>
      </c>
      <c r="E72" s="15" t="s">
        <v>61</v>
      </c>
      <c r="F72" s="15" t="s">
        <v>62</v>
      </c>
      <c r="G72" s="15" t="s">
        <v>71</v>
      </c>
      <c r="H72" s="15" t="s">
        <v>64</v>
      </c>
      <c r="I72" s="15" t="s">
        <v>65</v>
      </c>
      <c r="J72" s="15">
        <v>213</v>
      </c>
      <c r="K72" s="15">
        <v>304.59000000000003</v>
      </c>
      <c r="N72" s="7">
        <v>2020</v>
      </c>
      <c r="O72" s="7" t="s">
        <v>44</v>
      </c>
      <c r="P72" s="7" t="s">
        <v>32</v>
      </c>
      <c r="Q72" s="11" t="s">
        <v>35</v>
      </c>
      <c r="R72" s="12">
        <v>46</v>
      </c>
      <c r="S72" s="28">
        <v>200</v>
      </c>
      <c r="T72" s="12">
        <v>224</v>
      </c>
      <c r="U72" s="9">
        <v>40</v>
      </c>
      <c r="V72" s="10" t="s">
        <v>21</v>
      </c>
    </row>
    <row r="73" spans="1:22" x14ac:dyDescent="0.25">
      <c r="A73" s="15" t="s">
        <v>66</v>
      </c>
      <c r="B73" s="15">
        <v>2020</v>
      </c>
      <c r="C73" s="15" t="s">
        <v>51</v>
      </c>
      <c r="D73" s="15" t="s">
        <v>60</v>
      </c>
      <c r="E73" s="15" t="s">
        <v>61</v>
      </c>
      <c r="F73" s="15" t="s">
        <v>62</v>
      </c>
      <c r="G73" s="15" t="s">
        <v>71</v>
      </c>
      <c r="H73" s="15" t="s">
        <v>64</v>
      </c>
      <c r="I73" s="15" t="s">
        <v>67</v>
      </c>
      <c r="J73" s="15">
        <v>195</v>
      </c>
      <c r="K73" s="15">
        <v>278.85000000000002</v>
      </c>
      <c r="N73" s="7">
        <v>2020</v>
      </c>
      <c r="O73" s="7" t="s">
        <v>44</v>
      </c>
      <c r="P73" s="7" t="s">
        <v>32</v>
      </c>
      <c r="Q73" s="11" t="s">
        <v>36</v>
      </c>
      <c r="R73" s="12">
        <v>34</v>
      </c>
      <c r="S73" s="28">
        <v>4576.8</v>
      </c>
      <c r="T73" s="12">
        <v>5126.0160000000005</v>
      </c>
      <c r="U73" s="9">
        <v>915.36000000000013</v>
      </c>
      <c r="V73" s="10" t="s">
        <v>21</v>
      </c>
    </row>
    <row r="74" spans="1:22" x14ac:dyDescent="0.25">
      <c r="A74" s="15" t="s">
        <v>66</v>
      </c>
      <c r="B74" s="15">
        <v>2020</v>
      </c>
      <c r="C74" s="15" t="s">
        <v>51</v>
      </c>
      <c r="D74" s="15" t="s">
        <v>60</v>
      </c>
      <c r="E74" s="15" t="s">
        <v>61</v>
      </c>
      <c r="F74" s="15" t="s">
        <v>62</v>
      </c>
      <c r="G74" s="15" t="s">
        <v>71</v>
      </c>
      <c r="H74" s="15" t="s">
        <v>64</v>
      </c>
      <c r="I74" s="15" t="s">
        <v>67</v>
      </c>
      <c r="J74" s="15">
        <v>810</v>
      </c>
      <c r="K74" s="15">
        <v>526.24</v>
      </c>
      <c r="N74" s="7">
        <v>2020</v>
      </c>
      <c r="O74" s="7" t="s">
        <v>44</v>
      </c>
      <c r="P74" s="7" t="s">
        <v>23</v>
      </c>
      <c r="Q74" s="8" t="s">
        <v>37</v>
      </c>
      <c r="R74" s="9">
        <v>7</v>
      </c>
      <c r="S74" s="27">
        <v>200</v>
      </c>
      <c r="T74" s="9">
        <v>224</v>
      </c>
      <c r="U74" s="9">
        <v>40</v>
      </c>
      <c r="V74" s="10" t="s">
        <v>21</v>
      </c>
    </row>
    <row r="75" spans="1:22" x14ac:dyDescent="0.25">
      <c r="A75" s="15" t="s">
        <v>59</v>
      </c>
      <c r="B75" s="15">
        <v>2020</v>
      </c>
      <c r="C75" s="15" t="s">
        <v>51</v>
      </c>
      <c r="D75" s="15" t="s">
        <v>60</v>
      </c>
      <c r="E75" s="15" t="s">
        <v>61</v>
      </c>
      <c r="F75" s="15" t="s">
        <v>62</v>
      </c>
      <c r="G75" s="15" t="s">
        <v>71</v>
      </c>
      <c r="H75" s="15" t="s">
        <v>64</v>
      </c>
      <c r="I75" s="15" t="s">
        <v>67</v>
      </c>
      <c r="J75" s="15">
        <v>193</v>
      </c>
      <c r="K75" s="15">
        <v>275.99</v>
      </c>
      <c r="N75" s="7">
        <v>2020</v>
      </c>
      <c r="O75" s="7" t="s">
        <v>44</v>
      </c>
      <c r="P75" s="7" t="s">
        <v>32</v>
      </c>
      <c r="Q75" s="11" t="s">
        <v>39</v>
      </c>
      <c r="R75" s="12">
        <v>3</v>
      </c>
      <c r="S75" s="28">
        <v>4577.3</v>
      </c>
      <c r="T75" s="12">
        <v>5126.576</v>
      </c>
      <c r="U75" s="9">
        <v>915.46</v>
      </c>
      <c r="V75" s="10" t="s">
        <v>21</v>
      </c>
    </row>
    <row r="76" spans="1:22" x14ac:dyDescent="0.25">
      <c r="A76" s="15" t="s">
        <v>68</v>
      </c>
      <c r="B76" s="15">
        <v>2020</v>
      </c>
      <c r="C76" s="15" t="s">
        <v>51</v>
      </c>
      <c r="D76" s="15" t="s">
        <v>60</v>
      </c>
      <c r="E76" s="15" t="s">
        <v>61</v>
      </c>
      <c r="F76" s="15" t="s">
        <v>62</v>
      </c>
      <c r="G76" s="15" t="s">
        <v>71</v>
      </c>
      <c r="H76" s="15" t="s">
        <v>64</v>
      </c>
      <c r="I76" s="15" t="s">
        <v>67</v>
      </c>
      <c r="J76" s="15">
        <v>241</v>
      </c>
      <c r="K76" s="15">
        <v>344.63</v>
      </c>
      <c r="N76" s="7">
        <v>2020</v>
      </c>
      <c r="O76" s="7" t="s">
        <v>44</v>
      </c>
      <c r="P76" s="7" t="s">
        <v>38</v>
      </c>
      <c r="Q76" s="11" t="s">
        <v>38</v>
      </c>
      <c r="R76" s="12">
        <v>2</v>
      </c>
      <c r="S76" s="28">
        <v>6600</v>
      </c>
      <c r="T76" s="12">
        <v>7392</v>
      </c>
      <c r="U76" s="9">
        <v>1320</v>
      </c>
      <c r="V76" s="10" t="s">
        <v>21</v>
      </c>
    </row>
    <row r="77" spans="1:22" x14ac:dyDescent="0.25">
      <c r="A77" s="15" t="s">
        <v>59</v>
      </c>
      <c r="B77" s="15">
        <v>2020</v>
      </c>
      <c r="C77" s="15" t="s">
        <v>51</v>
      </c>
      <c r="D77" s="15" t="s">
        <v>60</v>
      </c>
      <c r="E77" s="15" t="s">
        <v>61</v>
      </c>
      <c r="F77" s="15" t="s">
        <v>62</v>
      </c>
      <c r="G77" s="15" t="s">
        <v>71</v>
      </c>
      <c r="H77" s="15" t="s">
        <v>64</v>
      </c>
      <c r="I77" s="15" t="s">
        <v>65</v>
      </c>
      <c r="J77" s="15">
        <v>221</v>
      </c>
      <c r="K77" s="15">
        <v>316.02999999999997</v>
      </c>
      <c r="N77" s="7">
        <v>2020</v>
      </c>
      <c r="O77" s="7" t="s">
        <v>45</v>
      </c>
      <c r="P77" s="7" t="s">
        <v>19</v>
      </c>
      <c r="Q77" s="8" t="s">
        <v>20</v>
      </c>
      <c r="R77" s="9">
        <v>3566</v>
      </c>
      <c r="S77" s="27">
        <v>4577.3</v>
      </c>
      <c r="T77" s="9">
        <v>5126.576</v>
      </c>
      <c r="U77" s="9">
        <v>915.46</v>
      </c>
      <c r="V77" s="10" t="s">
        <v>21</v>
      </c>
    </row>
    <row r="78" spans="1:22" x14ac:dyDescent="0.25">
      <c r="A78" s="15" t="s">
        <v>66</v>
      </c>
      <c r="B78" s="15">
        <v>2020</v>
      </c>
      <c r="C78" s="15" t="s">
        <v>51</v>
      </c>
      <c r="D78" s="15" t="s">
        <v>60</v>
      </c>
      <c r="E78" s="15" t="s">
        <v>61</v>
      </c>
      <c r="F78" s="15" t="s">
        <v>62</v>
      </c>
      <c r="G78" s="15" t="s">
        <v>71</v>
      </c>
      <c r="H78" s="15" t="s">
        <v>64</v>
      </c>
      <c r="I78" s="15" t="s">
        <v>65</v>
      </c>
      <c r="J78" s="15">
        <v>215</v>
      </c>
      <c r="K78" s="15">
        <v>307.45</v>
      </c>
      <c r="N78" s="7">
        <v>2020</v>
      </c>
      <c r="O78" s="7" t="s">
        <v>45</v>
      </c>
      <c r="P78" s="7" t="s">
        <v>19</v>
      </c>
      <c r="Q78" s="8" t="s">
        <v>22</v>
      </c>
      <c r="R78" s="9">
        <v>2498</v>
      </c>
      <c r="S78" s="27">
        <v>8000</v>
      </c>
      <c r="T78" s="9">
        <v>8960</v>
      </c>
      <c r="U78" s="9">
        <v>1600</v>
      </c>
      <c r="V78" s="10" t="s">
        <v>21</v>
      </c>
    </row>
    <row r="79" spans="1:22" x14ac:dyDescent="0.25">
      <c r="A79" s="15" t="s">
        <v>66</v>
      </c>
      <c r="B79" s="15">
        <v>2020</v>
      </c>
      <c r="C79" s="15" t="s">
        <v>51</v>
      </c>
      <c r="D79" s="15" t="s">
        <v>60</v>
      </c>
      <c r="E79" s="15" t="s">
        <v>61</v>
      </c>
      <c r="F79" s="15" t="s">
        <v>62</v>
      </c>
      <c r="G79" s="15" t="s">
        <v>71</v>
      </c>
      <c r="H79" s="15" t="s">
        <v>64</v>
      </c>
      <c r="I79" s="15" t="s">
        <v>67</v>
      </c>
      <c r="J79" s="15">
        <v>191</v>
      </c>
      <c r="K79" s="15">
        <v>273.13</v>
      </c>
      <c r="N79" s="7">
        <v>2020</v>
      </c>
      <c r="O79" s="7" t="s">
        <v>45</v>
      </c>
      <c r="P79" s="7" t="s">
        <v>23</v>
      </c>
      <c r="Q79" s="8" t="s">
        <v>24</v>
      </c>
      <c r="R79" s="9">
        <v>1245</v>
      </c>
      <c r="S79" s="27">
        <v>4577.2</v>
      </c>
      <c r="T79" s="9">
        <v>5126.4639999999999</v>
      </c>
      <c r="U79" s="9">
        <v>915.44</v>
      </c>
      <c r="V79" s="10" t="s">
        <v>21</v>
      </c>
    </row>
    <row r="80" spans="1:22" x14ac:dyDescent="0.25">
      <c r="A80" s="15" t="s">
        <v>59</v>
      </c>
      <c r="B80" s="15">
        <v>2020</v>
      </c>
      <c r="C80" s="15" t="s">
        <v>51</v>
      </c>
      <c r="D80" s="15" t="s">
        <v>60</v>
      </c>
      <c r="E80" s="15" t="s">
        <v>61</v>
      </c>
      <c r="F80" s="15" t="s">
        <v>62</v>
      </c>
      <c r="G80" s="15" t="s">
        <v>71</v>
      </c>
      <c r="H80" s="15" t="s">
        <v>64</v>
      </c>
      <c r="I80" s="15" t="s">
        <v>67</v>
      </c>
      <c r="J80" s="15">
        <v>239</v>
      </c>
      <c r="K80" s="15">
        <v>341.77</v>
      </c>
      <c r="N80" s="7">
        <v>2020</v>
      </c>
      <c r="O80" s="7" t="s">
        <v>45</v>
      </c>
      <c r="P80" s="7" t="s">
        <v>25</v>
      </c>
      <c r="Q80" s="11" t="s">
        <v>26</v>
      </c>
      <c r="R80" s="12">
        <v>644</v>
      </c>
      <c r="S80" s="28">
        <v>5743.5</v>
      </c>
      <c r="T80" s="12">
        <v>6432.72</v>
      </c>
      <c r="U80" s="9">
        <v>1148.7</v>
      </c>
      <c r="V80" s="10" t="s">
        <v>21</v>
      </c>
    </row>
    <row r="81" spans="1:22" x14ac:dyDescent="0.25">
      <c r="A81" s="15" t="s">
        <v>59</v>
      </c>
      <c r="B81" s="15">
        <v>2020</v>
      </c>
      <c r="C81" s="15" t="s">
        <v>51</v>
      </c>
      <c r="D81" s="15" t="s">
        <v>60</v>
      </c>
      <c r="E81" s="15" t="s">
        <v>61</v>
      </c>
      <c r="F81" s="15" t="s">
        <v>62</v>
      </c>
      <c r="G81" s="15" t="s">
        <v>71</v>
      </c>
      <c r="H81" s="15" t="s">
        <v>64</v>
      </c>
      <c r="I81" s="15" t="s">
        <v>67</v>
      </c>
      <c r="J81" s="15">
        <v>779</v>
      </c>
      <c r="K81" s="15">
        <v>1113.97</v>
      </c>
      <c r="N81" s="7">
        <v>2020</v>
      </c>
      <c r="O81" s="7" t="s">
        <v>45</v>
      </c>
      <c r="P81" s="7" t="s">
        <v>27</v>
      </c>
      <c r="Q81" s="11" t="s">
        <v>28</v>
      </c>
      <c r="R81" s="12">
        <v>643</v>
      </c>
      <c r="S81" s="28">
        <v>7000</v>
      </c>
      <c r="T81" s="12">
        <v>7840</v>
      </c>
      <c r="U81" s="9">
        <v>1400</v>
      </c>
      <c r="V81" s="10" t="s">
        <v>21</v>
      </c>
    </row>
    <row r="82" spans="1:22" x14ac:dyDescent="0.25">
      <c r="A82" s="15" t="s">
        <v>66</v>
      </c>
      <c r="B82" s="15">
        <v>2020</v>
      </c>
      <c r="C82" s="15" t="s">
        <v>40</v>
      </c>
      <c r="D82" s="15" t="s">
        <v>60</v>
      </c>
      <c r="E82" s="15" t="s">
        <v>61</v>
      </c>
      <c r="F82" s="15" t="s">
        <v>62</v>
      </c>
      <c r="G82" s="15" t="s">
        <v>71</v>
      </c>
      <c r="H82" s="15" t="s">
        <v>64</v>
      </c>
      <c r="I82" s="15" t="s">
        <v>67</v>
      </c>
      <c r="J82" s="15">
        <v>248</v>
      </c>
      <c r="K82" s="15">
        <v>354.64</v>
      </c>
      <c r="N82" s="7">
        <v>2020</v>
      </c>
      <c r="O82" s="7" t="s">
        <v>45</v>
      </c>
      <c r="P82" s="7" t="s">
        <v>25</v>
      </c>
      <c r="Q82" s="11" t="s">
        <v>29</v>
      </c>
      <c r="R82" s="12">
        <v>455</v>
      </c>
      <c r="S82" s="28">
        <v>4578.6000000000004</v>
      </c>
      <c r="T82" s="12">
        <v>5128.0320000000002</v>
      </c>
      <c r="U82" s="9">
        <v>915.72000000000014</v>
      </c>
      <c r="V82" s="10" t="s">
        <v>21</v>
      </c>
    </row>
    <row r="83" spans="1:22" x14ac:dyDescent="0.25">
      <c r="A83" s="15" t="s">
        <v>68</v>
      </c>
      <c r="B83" s="15">
        <v>2020</v>
      </c>
      <c r="C83" s="15" t="s">
        <v>40</v>
      </c>
      <c r="D83" s="15" t="s">
        <v>60</v>
      </c>
      <c r="E83" s="15" t="s">
        <v>61</v>
      </c>
      <c r="F83" s="15" t="s">
        <v>62</v>
      </c>
      <c r="G83" s="15" t="s">
        <v>71</v>
      </c>
      <c r="H83" s="15" t="s">
        <v>64</v>
      </c>
      <c r="I83" s="15" t="s">
        <v>67</v>
      </c>
      <c r="J83" s="15">
        <v>218</v>
      </c>
      <c r="K83" s="15">
        <v>311.74</v>
      </c>
      <c r="N83" s="7">
        <v>2020</v>
      </c>
      <c r="O83" s="7" t="s">
        <v>45</v>
      </c>
      <c r="P83" s="7" t="s">
        <v>27</v>
      </c>
      <c r="Q83" s="11" t="s">
        <v>30</v>
      </c>
      <c r="R83" s="13">
        <v>345</v>
      </c>
      <c r="S83" s="29">
        <v>7000</v>
      </c>
      <c r="T83" s="13">
        <v>7840</v>
      </c>
      <c r="U83" s="9">
        <v>1400</v>
      </c>
      <c r="V83" s="10" t="s">
        <v>21</v>
      </c>
    </row>
    <row r="84" spans="1:22" x14ac:dyDescent="0.25">
      <c r="A84" s="15" t="s">
        <v>66</v>
      </c>
      <c r="B84" s="15">
        <v>2020</v>
      </c>
      <c r="C84" s="15" t="s">
        <v>40</v>
      </c>
      <c r="D84" s="15" t="s">
        <v>60</v>
      </c>
      <c r="E84" s="15" t="s">
        <v>61</v>
      </c>
      <c r="F84" s="15" t="s">
        <v>62</v>
      </c>
      <c r="G84" s="15" t="s">
        <v>71</v>
      </c>
      <c r="H84" s="15" t="s">
        <v>64</v>
      </c>
      <c r="I84" s="15" t="s">
        <v>67</v>
      </c>
      <c r="J84" s="15">
        <v>244</v>
      </c>
      <c r="K84" s="15">
        <v>348.92</v>
      </c>
      <c r="N84" s="7">
        <v>2020</v>
      </c>
      <c r="O84" s="7" t="s">
        <v>45</v>
      </c>
      <c r="P84" s="7" t="s">
        <v>23</v>
      </c>
      <c r="Q84" s="8" t="s">
        <v>31</v>
      </c>
      <c r="R84" s="9">
        <v>122</v>
      </c>
      <c r="S84" s="27">
        <v>100</v>
      </c>
      <c r="T84" s="9">
        <v>112</v>
      </c>
      <c r="U84" s="9">
        <v>20</v>
      </c>
      <c r="V84" s="10" t="s">
        <v>21</v>
      </c>
    </row>
    <row r="85" spans="1:22" x14ac:dyDescent="0.25">
      <c r="A85" s="15" t="s">
        <v>68</v>
      </c>
      <c r="B85" s="15">
        <v>2020</v>
      </c>
      <c r="C85" s="15" t="s">
        <v>40</v>
      </c>
      <c r="D85" s="15" t="s">
        <v>60</v>
      </c>
      <c r="E85" s="15" t="s">
        <v>61</v>
      </c>
      <c r="F85" s="15" t="s">
        <v>62</v>
      </c>
      <c r="G85" s="15" t="s">
        <v>71</v>
      </c>
      <c r="H85" s="15" t="s">
        <v>64</v>
      </c>
      <c r="I85" s="15" t="s">
        <v>67</v>
      </c>
      <c r="J85" s="15">
        <v>292</v>
      </c>
      <c r="K85" s="15">
        <v>417.56</v>
      </c>
      <c r="N85" s="7">
        <v>2020</v>
      </c>
      <c r="O85" s="7" t="s">
        <v>45</v>
      </c>
      <c r="P85" s="7" t="s">
        <v>32</v>
      </c>
      <c r="Q85" s="11" t="s">
        <v>33</v>
      </c>
      <c r="R85" s="12">
        <v>78</v>
      </c>
      <c r="S85" s="28">
        <v>4577.2</v>
      </c>
      <c r="T85" s="12">
        <v>5126.4639999999999</v>
      </c>
      <c r="U85" s="9">
        <v>915.44</v>
      </c>
      <c r="V85" s="10" t="s">
        <v>21</v>
      </c>
    </row>
    <row r="86" spans="1:22" x14ac:dyDescent="0.25">
      <c r="A86" s="15" t="s">
        <v>66</v>
      </c>
      <c r="B86" s="15">
        <v>2020</v>
      </c>
      <c r="C86" s="15" t="s">
        <v>40</v>
      </c>
      <c r="D86" s="15" t="s">
        <v>60</v>
      </c>
      <c r="E86" s="15" t="s">
        <v>61</v>
      </c>
      <c r="F86" s="15" t="s">
        <v>62</v>
      </c>
      <c r="G86" s="15" t="s">
        <v>71</v>
      </c>
      <c r="H86" s="15" t="s">
        <v>64</v>
      </c>
      <c r="I86" s="15" t="s">
        <v>67</v>
      </c>
      <c r="J86" s="15">
        <v>220</v>
      </c>
      <c r="K86" s="15">
        <v>314.60000000000002</v>
      </c>
      <c r="N86" s="7">
        <v>2020</v>
      </c>
      <c r="O86" s="7" t="s">
        <v>45</v>
      </c>
      <c r="P86" s="7" t="s">
        <v>32</v>
      </c>
      <c r="Q86" s="11" t="s">
        <v>34</v>
      </c>
      <c r="R86" s="12">
        <v>76</v>
      </c>
      <c r="S86" s="28">
        <v>4576.8999999999996</v>
      </c>
      <c r="T86" s="12">
        <v>5126.1279999999997</v>
      </c>
      <c r="U86" s="9">
        <v>915.38</v>
      </c>
      <c r="V86" s="10" t="s">
        <v>21</v>
      </c>
    </row>
    <row r="87" spans="1:22" x14ac:dyDescent="0.25">
      <c r="A87" s="15" t="s">
        <v>68</v>
      </c>
      <c r="B87" s="15">
        <v>2020</v>
      </c>
      <c r="C87" s="15" t="s">
        <v>40</v>
      </c>
      <c r="D87" s="15" t="s">
        <v>60</v>
      </c>
      <c r="E87" s="15" t="s">
        <v>61</v>
      </c>
      <c r="F87" s="15" t="s">
        <v>62</v>
      </c>
      <c r="G87" s="15" t="s">
        <v>71</v>
      </c>
      <c r="H87" s="15" t="s">
        <v>64</v>
      </c>
      <c r="I87" s="15" t="s">
        <v>67</v>
      </c>
      <c r="J87" s="15">
        <v>675</v>
      </c>
      <c r="K87" s="15">
        <v>965.25</v>
      </c>
      <c r="N87" s="7">
        <v>2020</v>
      </c>
      <c r="O87" s="7" t="s">
        <v>45</v>
      </c>
      <c r="P87" s="7" t="s">
        <v>32</v>
      </c>
      <c r="Q87" s="11" t="s">
        <v>35</v>
      </c>
      <c r="R87" s="12">
        <v>46</v>
      </c>
      <c r="S87" s="28">
        <v>200</v>
      </c>
      <c r="T87" s="12">
        <v>224</v>
      </c>
      <c r="U87" s="9">
        <v>40</v>
      </c>
      <c r="V87" s="10" t="s">
        <v>21</v>
      </c>
    </row>
    <row r="88" spans="1:22" x14ac:dyDescent="0.25">
      <c r="A88" s="15" t="s">
        <v>66</v>
      </c>
      <c r="B88" s="15">
        <v>2020</v>
      </c>
      <c r="C88" s="15" t="s">
        <v>40</v>
      </c>
      <c r="D88" s="15" t="s">
        <v>60</v>
      </c>
      <c r="E88" s="15" t="s">
        <v>61</v>
      </c>
      <c r="F88" s="15" t="s">
        <v>62</v>
      </c>
      <c r="G88" s="15" t="s">
        <v>71</v>
      </c>
      <c r="H88" s="15" t="s">
        <v>64</v>
      </c>
      <c r="I88" s="15" t="s">
        <v>67</v>
      </c>
      <c r="J88" s="15">
        <v>708</v>
      </c>
      <c r="K88" s="15">
        <v>1012.44</v>
      </c>
      <c r="N88" s="7">
        <v>2020</v>
      </c>
      <c r="O88" s="7" t="s">
        <v>45</v>
      </c>
      <c r="P88" s="7" t="s">
        <v>32</v>
      </c>
      <c r="Q88" s="11" t="s">
        <v>36</v>
      </c>
      <c r="R88" s="12">
        <v>34</v>
      </c>
      <c r="S88" s="28">
        <v>4576.8</v>
      </c>
      <c r="T88" s="12">
        <v>5126.0160000000005</v>
      </c>
      <c r="U88" s="9">
        <v>915.36000000000013</v>
      </c>
      <c r="V88" s="10" t="s">
        <v>21</v>
      </c>
    </row>
    <row r="89" spans="1:22" x14ac:dyDescent="0.25">
      <c r="A89" s="15" t="s">
        <v>59</v>
      </c>
      <c r="B89" s="15">
        <v>2020</v>
      </c>
      <c r="C89" s="15" t="s">
        <v>40</v>
      </c>
      <c r="D89" s="15" t="s">
        <v>60</v>
      </c>
      <c r="E89" s="15" t="s">
        <v>61</v>
      </c>
      <c r="F89" s="15" t="s">
        <v>62</v>
      </c>
      <c r="G89" s="15" t="s">
        <v>71</v>
      </c>
      <c r="H89" s="15" t="s">
        <v>64</v>
      </c>
      <c r="I89" s="15" t="s">
        <v>67</v>
      </c>
      <c r="J89" s="15">
        <v>761</v>
      </c>
      <c r="K89" s="15">
        <v>1088.23</v>
      </c>
      <c r="N89" s="7">
        <v>2020</v>
      </c>
      <c r="O89" s="7" t="s">
        <v>45</v>
      </c>
      <c r="P89" s="7" t="s">
        <v>23</v>
      </c>
      <c r="Q89" s="8" t="s">
        <v>37</v>
      </c>
      <c r="R89" s="9">
        <v>7</v>
      </c>
      <c r="S89" s="27">
        <v>200</v>
      </c>
      <c r="T89" s="9">
        <v>224</v>
      </c>
      <c r="U89" s="9">
        <v>40</v>
      </c>
      <c r="V89" s="10" t="s">
        <v>21</v>
      </c>
    </row>
    <row r="90" spans="1:22" x14ac:dyDescent="0.25">
      <c r="A90" s="15" t="s">
        <v>59</v>
      </c>
      <c r="B90" s="15">
        <v>2020</v>
      </c>
      <c r="C90" s="15" t="s">
        <v>40</v>
      </c>
      <c r="D90" s="15" t="s">
        <v>60</v>
      </c>
      <c r="E90" s="15" t="s">
        <v>61</v>
      </c>
      <c r="F90" s="15" t="s">
        <v>62</v>
      </c>
      <c r="G90" s="15" t="s">
        <v>71</v>
      </c>
      <c r="H90" s="15" t="s">
        <v>64</v>
      </c>
      <c r="I90" s="15" t="s">
        <v>67</v>
      </c>
      <c r="J90" s="15">
        <v>249</v>
      </c>
      <c r="K90" s="15">
        <v>356.07</v>
      </c>
      <c r="N90" s="7">
        <v>2020</v>
      </c>
      <c r="O90" s="7" t="s">
        <v>45</v>
      </c>
      <c r="P90" s="7" t="s">
        <v>38</v>
      </c>
      <c r="Q90" s="11" t="s">
        <v>38</v>
      </c>
      <c r="R90" s="12">
        <v>3</v>
      </c>
      <c r="S90" s="28">
        <v>6600</v>
      </c>
      <c r="T90" s="12">
        <v>7392</v>
      </c>
      <c r="U90" s="9">
        <v>1320</v>
      </c>
      <c r="V90" s="10" t="s">
        <v>21</v>
      </c>
    </row>
    <row r="91" spans="1:22" x14ac:dyDescent="0.25">
      <c r="A91" s="15" t="s">
        <v>66</v>
      </c>
      <c r="B91" s="15">
        <v>2020</v>
      </c>
      <c r="C91" s="15" t="s">
        <v>40</v>
      </c>
      <c r="D91" s="15" t="s">
        <v>60</v>
      </c>
      <c r="E91" s="15" t="s">
        <v>61</v>
      </c>
      <c r="F91" s="15" t="s">
        <v>62</v>
      </c>
      <c r="G91" s="15" t="s">
        <v>71</v>
      </c>
      <c r="H91" s="15" t="s">
        <v>64</v>
      </c>
      <c r="I91" s="15" t="s">
        <v>67</v>
      </c>
      <c r="J91" s="15">
        <v>748</v>
      </c>
      <c r="K91" s="15">
        <v>526.24</v>
      </c>
      <c r="N91" s="7">
        <v>2020</v>
      </c>
      <c r="O91" s="7" t="s">
        <v>45</v>
      </c>
      <c r="P91" s="7" t="s">
        <v>32</v>
      </c>
      <c r="Q91" s="11" t="s">
        <v>39</v>
      </c>
      <c r="R91" s="12">
        <v>3</v>
      </c>
      <c r="S91" s="28">
        <v>4577.3</v>
      </c>
      <c r="T91" s="12">
        <v>5126.576</v>
      </c>
      <c r="U91" s="9">
        <v>915.46</v>
      </c>
      <c r="V91" s="10" t="s">
        <v>21</v>
      </c>
    </row>
    <row r="92" spans="1:22" x14ac:dyDescent="0.25">
      <c r="A92" s="15" t="s">
        <v>68</v>
      </c>
      <c r="B92" s="15">
        <v>2020</v>
      </c>
      <c r="C92" s="15" t="s">
        <v>40</v>
      </c>
      <c r="D92" s="15" t="s">
        <v>60</v>
      </c>
      <c r="E92" s="15" t="s">
        <v>61</v>
      </c>
      <c r="F92" s="15" t="s">
        <v>62</v>
      </c>
      <c r="G92" s="15" t="s">
        <v>71</v>
      </c>
      <c r="H92" s="15" t="s">
        <v>64</v>
      </c>
      <c r="I92" s="15" t="s">
        <v>67</v>
      </c>
      <c r="J92" s="15">
        <v>801</v>
      </c>
      <c r="K92" s="15">
        <v>526.24</v>
      </c>
      <c r="N92" s="7">
        <v>2020</v>
      </c>
      <c r="O92" s="7" t="s">
        <v>46</v>
      </c>
      <c r="P92" s="7" t="s">
        <v>19</v>
      </c>
      <c r="Q92" s="8" t="s">
        <v>20</v>
      </c>
      <c r="R92" s="9">
        <v>3566</v>
      </c>
      <c r="S92" s="27">
        <v>4577.3</v>
      </c>
      <c r="T92" s="9">
        <v>5126.576</v>
      </c>
      <c r="U92" s="9">
        <v>915.46</v>
      </c>
      <c r="V92" s="10" t="s">
        <v>21</v>
      </c>
    </row>
    <row r="93" spans="1:22" x14ac:dyDescent="0.25">
      <c r="A93" s="15" t="s">
        <v>66</v>
      </c>
      <c r="B93" s="15">
        <v>2020</v>
      </c>
      <c r="C93" s="15" t="s">
        <v>40</v>
      </c>
      <c r="D93" s="15" t="s">
        <v>60</v>
      </c>
      <c r="E93" s="15" t="s">
        <v>61</v>
      </c>
      <c r="F93" s="15" t="s">
        <v>62</v>
      </c>
      <c r="G93" s="15" t="s">
        <v>71</v>
      </c>
      <c r="H93" s="15" t="s">
        <v>64</v>
      </c>
      <c r="I93" s="15" t="s">
        <v>67</v>
      </c>
      <c r="J93" s="15">
        <v>247</v>
      </c>
      <c r="K93" s="15">
        <v>353.21</v>
      </c>
      <c r="N93" s="7">
        <v>2020</v>
      </c>
      <c r="O93" s="7" t="s">
        <v>46</v>
      </c>
      <c r="P93" s="7" t="s">
        <v>19</v>
      </c>
      <c r="Q93" s="8" t="s">
        <v>22</v>
      </c>
      <c r="R93" s="9">
        <v>2498</v>
      </c>
      <c r="S93" s="27">
        <v>8000</v>
      </c>
      <c r="T93" s="9">
        <v>8960</v>
      </c>
      <c r="U93" s="9">
        <v>1600</v>
      </c>
      <c r="V93" s="10" t="s">
        <v>21</v>
      </c>
    </row>
    <row r="94" spans="1:22" x14ac:dyDescent="0.25">
      <c r="A94" s="15" t="s">
        <v>66</v>
      </c>
      <c r="B94" s="15">
        <v>2020</v>
      </c>
      <c r="C94" s="15" t="s">
        <v>40</v>
      </c>
      <c r="D94" s="15" t="s">
        <v>60</v>
      </c>
      <c r="E94" s="15" t="s">
        <v>61</v>
      </c>
      <c r="F94" s="15" t="s">
        <v>62</v>
      </c>
      <c r="G94" s="15" t="s">
        <v>71</v>
      </c>
      <c r="H94" s="15" t="s">
        <v>64</v>
      </c>
      <c r="I94" s="15" t="s">
        <v>67</v>
      </c>
      <c r="J94" s="15">
        <v>295</v>
      </c>
      <c r="K94" s="15">
        <v>421.85</v>
      </c>
      <c r="N94" s="7">
        <v>2020</v>
      </c>
      <c r="O94" s="7" t="s">
        <v>46</v>
      </c>
      <c r="P94" s="7" t="s">
        <v>23</v>
      </c>
      <c r="Q94" s="8" t="s">
        <v>24</v>
      </c>
      <c r="R94" s="9">
        <v>1245</v>
      </c>
      <c r="S94" s="27">
        <v>4577.2</v>
      </c>
      <c r="T94" s="9">
        <v>5126.4639999999999</v>
      </c>
      <c r="U94" s="9">
        <v>915.44</v>
      </c>
      <c r="V94" s="10" t="s">
        <v>21</v>
      </c>
    </row>
    <row r="95" spans="1:22" x14ac:dyDescent="0.25">
      <c r="A95" s="15" t="s">
        <v>66</v>
      </c>
      <c r="B95" s="15">
        <v>2020</v>
      </c>
      <c r="C95" s="15" t="s">
        <v>40</v>
      </c>
      <c r="D95" s="15" t="s">
        <v>60</v>
      </c>
      <c r="E95" s="15" t="s">
        <v>61</v>
      </c>
      <c r="F95" s="15" t="s">
        <v>62</v>
      </c>
      <c r="G95" s="15" t="s">
        <v>71</v>
      </c>
      <c r="H95" s="15" t="s">
        <v>64</v>
      </c>
      <c r="I95" s="15" t="s">
        <v>67</v>
      </c>
      <c r="J95" s="15">
        <v>217</v>
      </c>
      <c r="K95" s="15">
        <v>310.31</v>
      </c>
      <c r="N95" s="7">
        <v>2020</v>
      </c>
      <c r="O95" s="7" t="s">
        <v>46</v>
      </c>
      <c r="P95" s="7" t="s">
        <v>25</v>
      </c>
      <c r="Q95" s="11" t="s">
        <v>26</v>
      </c>
      <c r="R95" s="12">
        <v>644</v>
      </c>
      <c r="S95" s="28">
        <v>5743.5</v>
      </c>
      <c r="T95" s="12">
        <v>6432.72</v>
      </c>
      <c r="U95" s="9">
        <v>1148.7</v>
      </c>
      <c r="V95" s="10" t="s">
        <v>21</v>
      </c>
    </row>
    <row r="96" spans="1:22" x14ac:dyDescent="0.25">
      <c r="A96" s="15" t="s">
        <v>68</v>
      </c>
      <c r="B96" s="15">
        <v>2020</v>
      </c>
      <c r="C96" s="15" t="s">
        <v>40</v>
      </c>
      <c r="D96" s="15" t="s">
        <v>60</v>
      </c>
      <c r="E96" s="15" t="s">
        <v>61</v>
      </c>
      <c r="F96" s="15" t="s">
        <v>62</v>
      </c>
      <c r="G96" s="15" t="s">
        <v>71</v>
      </c>
      <c r="H96" s="15" t="s">
        <v>64</v>
      </c>
      <c r="I96" s="15" t="s">
        <v>67</v>
      </c>
      <c r="J96" s="15">
        <v>245</v>
      </c>
      <c r="K96" s="15">
        <v>350.35</v>
      </c>
      <c r="N96" s="7">
        <v>2020</v>
      </c>
      <c r="O96" s="7" t="s">
        <v>46</v>
      </c>
      <c r="P96" s="7" t="s">
        <v>27</v>
      </c>
      <c r="Q96" s="11" t="s">
        <v>28</v>
      </c>
      <c r="R96" s="12">
        <v>643</v>
      </c>
      <c r="S96" s="28">
        <v>7000</v>
      </c>
      <c r="T96" s="12">
        <v>7840</v>
      </c>
      <c r="U96" s="9">
        <v>1400</v>
      </c>
      <c r="V96" s="10" t="s">
        <v>21</v>
      </c>
    </row>
    <row r="97" spans="1:22" x14ac:dyDescent="0.25">
      <c r="A97" s="15" t="s">
        <v>59</v>
      </c>
      <c r="B97" s="15">
        <v>2020</v>
      </c>
      <c r="C97" s="15" t="s">
        <v>40</v>
      </c>
      <c r="D97" s="15" t="s">
        <v>60</v>
      </c>
      <c r="E97" s="15" t="s">
        <v>61</v>
      </c>
      <c r="F97" s="15" t="s">
        <v>62</v>
      </c>
      <c r="G97" s="15" t="s">
        <v>71</v>
      </c>
      <c r="H97" s="15" t="s">
        <v>64</v>
      </c>
      <c r="I97" s="15" t="s">
        <v>67</v>
      </c>
      <c r="J97" s="15">
        <v>293</v>
      </c>
      <c r="K97" s="15">
        <v>418.99</v>
      </c>
      <c r="N97" s="7">
        <v>2020</v>
      </c>
      <c r="O97" s="7" t="s">
        <v>46</v>
      </c>
      <c r="P97" s="7" t="s">
        <v>25</v>
      </c>
      <c r="Q97" s="11" t="s">
        <v>29</v>
      </c>
      <c r="R97" s="12">
        <v>455</v>
      </c>
      <c r="S97" s="28">
        <v>4578.6000000000004</v>
      </c>
      <c r="T97" s="12">
        <v>5128.0320000000002</v>
      </c>
      <c r="U97" s="9">
        <v>915.72000000000014</v>
      </c>
      <c r="V97" s="10" t="s">
        <v>21</v>
      </c>
    </row>
    <row r="98" spans="1:22" x14ac:dyDescent="0.25">
      <c r="A98" s="15" t="s">
        <v>66</v>
      </c>
      <c r="B98" s="15">
        <v>2020</v>
      </c>
      <c r="C98" s="15" t="s">
        <v>40</v>
      </c>
      <c r="D98" s="15" t="s">
        <v>60</v>
      </c>
      <c r="E98" s="15" t="s">
        <v>61</v>
      </c>
      <c r="F98" s="15" t="s">
        <v>62</v>
      </c>
      <c r="G98" s="15" t="s">
        <v>71</v>
      </c>
      <c r="H98" s="15" t="s">
        <v>64</v>
      </c>
      <c r="I98" s="15" t="s">
        <v>67</v>
      </c>
      <c r="J98" s="15">
        <v>770</v>
      </c>
      <c r="K98" s="15">
        <v>1101.0999999999999</v>
      </c>
      <c r="N98" s="7">
        <v>2020</v>
      </c>
      <c r="O98" s="7" t="s">
        <v>46</v>
      </c>
      <c r="P98" s="7" t="s">
        <v>27</v>
      </c>
      <c r="Q98" s="11" t="s">
        <v>30</v>
      </c>
      <c r="R98" s="13">
        <v>345</v>
      </c>
      <c r="S98" s="29">
        <v>7000</v>
      </c>
      <c r="T98" s="13">
        <v>7840</v>
      </c>
      <c r="U98" s="9">
        <v>1400</v>
      </c>
      <c r="V98" s="10" t="s">
        <v>21</v>
      </c>
    </row>
    <row r="99" spans="1:22" x14ac:dyDescent="0.25">
      <c r="A99" s="15" t="s">
        <v>59</v>
      </c>
      <c r="B99" s="15">
        <v>2020</v>
      </c>
      <c r="C99" s="15" t="s">
        <v>18</v>
      </c>
      <c r="D99" s="15" t="s">
        <v>60</v>
      </c>
      <c r="E99" s="15" t="s">
        <v>61</v>
      </c>
      <c r="F99" s="15" t="s">
        <v>62</v>
      </c>
      <c r="G99" s="15" t="s">
        <v>71</v>
      </c>
      <c r="H99" s="15" t="s">
        <v>64</v>
      </c>
      <c r="I99" s="15" t="s">
        <v>67</v>
      </c>
      <c r="J99" s="15">
        <v>254</v>
      </c>
      <c r="K99" s="15">
        <v>388.62</v>
      </c>
      <c r="N99" s="7">
        <v>2020</v>
      </c>
      <c r="O99" s="7" t="s">
        <v>46</v>
      </c>
      <c r="P99" s="7" t="s">
        <v>23</v>
      </c>
      <c r="Q99" s="8" t="s">
        <v>31</v>
      </c>
      <c r="R99" s="9">
        <v>122</v>
      </c>
      <c r="S99" s="27">
        <v>100</v>
      </c>
      <c r="T99" s="9">
        <v>112</v>
      </c>
      <c r="U99" s="9">
        <v>20</v>
      </c>
      <c r="V99" s="10" t="s">
        <v>21</v>
      </c>
    </row>
    <row r="100" spans="1:22" x14ac:dyDescent="0.25">
      <c r="A100" s="15" t="s">
        <v>59</v>
      </c>
      <c r="B100" s="15">
        <v>2020</v>
      </c>
      <c r="C100" s="15" t="s">
        <v>18</v>
      </c>
      <c r="D100" s="15" t="s">
        <v>60</v>
      </c>
      <c r="E100" s="15" t="s">
        <v>61</v>
      </c>
      <c r="F100" s="15" t="s">
        <v>62</v>
      </c>
      <c r="G100" s="15" t="s">
        <v>71</v>
      </c>
      <c r="H100" s="15" t="s">
        <v>64</v>
      </c>
      <c r="I100" s="15" t="s">
        <v>67</v>
      </c>
      <c r="J100" s="15">
        <v>296</v>
      </c>
      <c r="K100" s="15">
        <v>423.28</v>
      </c>
      <c r="N100" s="7">
        <v>2020</v>
      </c>
      <c r="O100" s="7" t="s">
        <v>46</v>
      </c>
      <c r="P100" s="7" t="s">
        <v>32</v>
      </c>
      <c r="Q100" s="11" t="s">
        <v>33</v>
      </c>
      <c r="R100" s="12">
        <v>78</v>
      </c>
      <c r="S100" s="28">
        <v>4577.2</v>
      </c>
      <c r="T100" s="12">
        <v>5126.4639999999999</v>
      </c>
      <c r="U100" s="9">
        <v>915.44</v>
      </c>
      <c r="V100" s="10" t="s">
        <v>21</v>
      </c>
    </row>
    <row r="101" spans="1:22" x14ac:dyDescent="0.25">
      <c r="A101" s="15" t="s">
        <v>68</v>
      </c>
      <c r="B101" s="15">
        <v>2020</v>
      </c>
      <c r="C101" s="15" t="s">
        <v>18</v>
      </c>
      <c r="D101" s="15" t="s">
        <v>60</v>
      </c>
      <c r="E101" s="15" t="s">
        <v>61</v>
      </c>
      <c r="F101" s="15" t="s">
        <v>62</v>
      </c>
      <c r="G101" s="15" t="s">
        <v>71</v>
      </c>
      <c r="H101" s="15" t="s">
        <v>64</v>
      </c>
      <c r="I101" s="15" t="s">
        <v>67</v>
      </c>
      <c r="J101" s="15">
        <v>224</v>
      </c>
      <c r="K101" s="15">
        <v>320.32</v>
      </c>
      <c r="N101" s="7">
        <v>2020</v>
      </c>
      <c r="O101" s="7" t="s">
        <v>46</v>
      </c>
      <c r="P101" s="7" t="s">
        <v>32</v>
      </c>
      <c r="Q101" s="11" t="s">
        <v>34</v>
      </c>
      <c r="R101" s="12">
        <v>76</v>
      </c>
      <c r="S101" s="28">
        <v>4576.8999999999996</v>
      </c>
      <c r="T101" s="12">
        <v>5126.1279999999997</v>
      </c>
      <c r="U101" s="9">
        <v>915.38</v>
      </c>
      <c r="V101" s="10" t="s">
        <v>21</v>
      </c>
    </row>
    <row r="102" spans="1:22" x14ac:dyDescent="0.25">
      <c r="A102" s="15" t="s">
        <v>66</v>
      </c>
      <c r="B102" s="15">
        <v>2020</v>
      </c>
      <c r="C102" s="15" t="s">
        <v>18</v>
      </c>
      <c r="D102" s="15" t="s">
        <v>60</v>
      </c>
      <c r="E102" s="15" t="s">
        <v>61</v>
      </c>
      <c r="F102" s="15" t="s">
        <v>62</v>
      </c>
      <c r="G102" s="15" t="s">
        <v>71</v>
      </c>
      <c r="H102" s="15" t="s">
        <v>64</v>
      </c>
      <c r="I102" s="15" t="s">
        <v>65</v>
      </c>
      <c r="J102" s="15">
        <v>370</v>
      </c>
      <c r="K102" s="15">
        <v>529.1</v>
      </c>
      <c r="N102" s="7">
        <v>2020</v>
      </c>
      <c r="O102" s="7" t="s">
        <v>46</v>
      </c>
      <c r="P102" s="7" t="s">
        <v>32</v>
      </c>
      <c r="Q102" s="11" t="s">
        <v>35</v>
      </c>
      <c r="R102" s="12">
        <v>46</v>
      </c>
      <c r="S102" s="28">
        <v>200</v>
      </c>
      <c r="T102" s="12">
        <v>224</v>
      </c>
      <c r="U102" s="9">
        <v>40</v>
      </c>
      <c r="V102" s="10" t="s">
        <v>21</v>
      </c>
    </row>
    <row r="103" spans="1:22" x14ac:dyDescent="0.25">
      <c r="A103" s="15" t="s">
        <v>66</v>
      </c>
      <c r="B103" s="15">
        <v>2020</v>
      </c>
      <c r="C103" s="15" t="s">
        <v>18</v>
      </c>
      <c r="D103" s="15" t="s">
        <v>60</v>
      </c>
      <c r="E103" s="15" t="s">
        <v>61</v>
      </c>
      <c r="F103" s="15" t="s">
        <v>62</v>
      </c>
      <c r="G103" s="15" t="s">
        <v>71</v>
      </c>
      <c r="H103" s="15" t="s">
        <v>64</v>
      </c>
      <c r="I103" s="15" t="s">
        <v>67</v>
      </c>
      <c r="J103" s="15">
        <v>250</v>
      </c>
      <c r="K103" s="15">
        <v>357.5</v>
      </c>
      <c r="N103" s="7">
        <v>2020</v>
      </c>
      <c r="O103" s="7" t="s">
        <v>46</v>
      </c>
      <c r="P103" s="7" t="s">
        <v>32</v>
      </c>
      <c r="Q103" s="11" t="s">
        <v>36</v>
      </c>
      <c r="R103" s="12">
        <v>34</v>
      </c>
      <c r="S103" s="28">
        <v>4576.8</v>
      </c>
      <c r="T103" s="12">
        <v>5126.0160000000005</v>
      </c>
      <c r="U103" s="9">
        <v>915.36000000000013</v>
      </c>
      <c r="V103" s="10" t="s">
        <v>21</v>
      </c>
    </row>
    <row r="104" spans="1:22" x14ac:dyDescent="0.25">
      <c r="A104" s="15" t="s">
        <v>66</v>
      </c>
      <c r="B104" s="15">
        <v>2020</v>
      </c>
      <c r="C104" s="15" t="s">
        <v>18</v>
      </c>
      <c r="D104" s="15" t="s">
        <v>60</v>
      </c>
      <c r="E104" s="15" t="s">
        <v>61</v>
      </c>
      <c r="F104" s="15" t="s">
        <v>62</v>
      </c>
      <c r="G104" s="15" t="s">
        <v>71</v>
      </c>
      <c r="H104" s="15" t="s">
        <v>64</v>
      </c>
      <c r="I104" s="15" t="s">
        <v>67</v>
      </c>
      <c r="J104" s="15">
        <v>298</v>
      </c>
      <c r="K104" s="15">
        <v>426.14</v>
      </c>
      <c r="N104" s="7">
        <v>2020</v>
      </c>
      <c r="O104" s="7" t="s">
        <v>46</v>
      </c>
      <c r="P104" s="7" t="s">
        <v>23</v>
      </c>
      <c r="Q104" s="8" t="s">
        <v>37</v>
      </c>
      <c r="R104" s="9">
        <v>7</v>
      </c>
      <c r="S104" s="27">
        <v>200</v>
      </c>
      <c r="T104" s="9">
        <v>224</v>
      </c>
      <c r="U104" s="9">
        <v>40</v>
      </c>
      <c r="V104" s="10" t="s">
        <v>21</v>
      </c>
    </row>
    <row r="105" spans="1:22" x14ac:dyDescent="0.25">
      <c r="A105" s="15" t="s">
        <v>68</v>
      </c>
      <c r="B105" s="15">
        <v>2020</v>
      </c>
      <c r="C105" s="15" t="s">
        <v>18</v>
      </c>
      <c r="D105" s="15" t="s">
        <v>60</v>
      </c>
      <c r="E105" s="15" t="s">
        <v>61</v>
      </c>
      <c r="F105" s="15" t="s">
        <v>62</v>
      </c>
      <c r="G105" s="15" t="s">
        <v>71</v>
      </c>
      <c r="H105" s="15" t="s">
        <v>64</v>
      </c>
      <c r="I105" s="15" t="s">
        <v>67</v>
      </c>
      <c r="J105" s="15">
        <v>226</v>
      </c>
      <c r="K105" s="15">
        <v>323.18</v>
      </c>
      <c r="N105" s="7">
        <v>2020</v>
      </c>
      <c r="O105" s="7" t="s">
        <v>46</v>
      </c>
      <c r="P105" s="7" t="s">
        <v>32</v>
      </c>
      <c r="Q105" s="11" t="s">
        <v>39</v>
      </c>
      <c r="R105" s="12">
        <v>3</v>
      </c>
      <c r="S105" s="28">
        <v>4577.3</v>
      </c>
      <c r="T105" s="12">
        <v>5126.576</v>
      </c>
      <c r="U105" s="9">
        <v>915.46</v>
      </c>
      <c r="V105" s="10" t="s">
        <v>21</v>
      </c>
    </row>
    <row r="106" spans="1:22" x14ac:dyDescent="0.25">
      <c r="A106" s="15" t="s">
        <v>68</v>
      </c>
      <c r="B106" s="15">
        <v>2020</v>
      </c>
      <c r="C106" s="15" t="s">
        <v>18</v>
      </c>
      <c r="D106" s="15" t="s">
        <v>60</v>
      </c>
      <c r="E106" s="15" t="s">
        <v>61</v>
      </c>
      <c r="F106" s="15" t="s">
        <v>62</v>
      </c>
      <c r="G106" s="15" t="s">
        <v>71</v>
      </c>
      <c r="H106" s="15" t="s">
        <v>64</v>
      </c>
      <c r="I106" s="15" t="s">
        <v>65</v>
      </c>
      <c r="J106" s="15">
        <v>372</v>
      </c>
      <c r="K106" s="15">
        <v>526.24</v>
      </c>
      <c r="N106" s="7">
        <v>2020</v>
      </c>
      <c r="O106" s="7" t="s">
        <v>46</v>
      </c>
      <c r="P106" s="7" t="s">
        <v>38</v>
      </c>
      <c r="Q106" s="11" t="s">
        <v>38</v>
      </c>
      <c r="R106" s="12">
        <v>2</v>
      </c>
      <c r="S106" s="28">
        <v>6600</v>
      </c>
      <c r="T106" s="12">
        <v>7392</v>
      </c>
      <c r="U106" s="9">
        <v>1320</v>
      </c>
      <c r="V106" s="10" t="s">
        <v>21</v>
      </c>
    </row>
    <row r="107" spans="1:22" x14ac:dyDescent="0.25">
      <c r="A107" s="15" t="s">
        <v>69</v>
      </c>
      <c r="B107" s="15">
        <v>2020</v>
      </c>
      <c r="C107" s="15" t="s">
        <v>18</v>
      </c>
      <c r="D107" s="15" t="s">
        <v>60</v>
      </c>
      <c r="E107" s="15" t="s">
        <v>61</v>
      </c>
      <c r="F107" s="15" t="s">
        <v>62</v>
      </c>
      <c r="G107" s="15" t="s">
        <v>71</v>
      </c>
      <c r="H107" s="15" t="s">
        <v>64</v>
      </c>
      <c r="I107" s="15" t="s">
        <v>67</v>
      </c>
      <c r="J107" s="15">
        <v>674</v>
      </c>
      <c r="K107" s="15">
        <v>963.81999999999994</v>
      </c>
      <c r="N107" s="7">
        <v>2020</v>
      </c>
      <c r="O107" s="7" t="s">
        <v>47</v>
      </c>
      <c r="P107" s="7" t="s">
        <v>19</v>
      </c>
      <c r="Q107" s="8" t="s">
        <v>20</v>
      </c>
      <c r="R107" s="9">
        <v>3566</v>
      </c>
      <c r="S107" s="27">
        <v>4577.3</v>
      </c>
      <c r="T107" s="9">
        <v>5126.576</v>
      </c>
      <c r="U107" s="9">
        <v>915.46</v>
      </c>
      <c r="V107" s="10" t="s">
        <v>21</v>
      </c>
    </row>
    <row r="108" spans="1:22" x14ac:dyDescent="0.25">
      <c r="A108" s="15" t="s">
        <v>68</v>
      </c>
      <c r="B108" s="15">
        <v>2020</v>
      </c>
      <c r="C108" s="15" t="s">
        <v>18</v>
      </c>
      <c r="D108" s="15" t="s">
        <v>60</v>
      </c>
      <c r="E108" s="15" t="s">
        <v>61</v>
      </c>
      <c r="F108" s="15" t="s">
        <v>62</v>
      </c>
      <c r="G108" s="15" t="s">
        <v>71</v>
      </c>
      <c r="H108" s="15" t="s">
        <v>64</v>
      </c>
      <c r="I108" s="15" t="s">
        <v>67</v>
      </c>
      <c r="J108" s="15">
        <v>707</v>
      </c>
      <c r="K108" s="15">
        <v>1011.01</v>
      </c>
      <c r="N108" s="7">
        <v>2020</v>
      </c>
      <c r="O108" s="7" t="s">
        <v>47</v>
      </c>
      <c r="P108" s="7" t="s">
        <v>19</v>
      </c>
      <c r="Q108" s="8" t="s">
        <v>22</v>
      </c>
      <c r="R108" s="9">
        <v>2498</v>
      </c>
      <c r="S108" s="27">
        <v>8000</v>
      </c>
      <c r="T108" s="9">
        <v>8960</v>
      </c>
      <c r="U108" s="9">
        <v>1600</v>
      </c>
      <c r="V108" s="10" t="s">
        <v>42</v>
      </c>
    </row>
    <row r="109" spans="1:22" x14ac:dyDescent="0.25">
      <c r="A109" s="15" t="s">
        <v>59</v>
      </c>
      <c r="B109" s="15">
        <v>2020</v>
      </c>
      <c r="C109" s="15" t="s">
        <v>18</v>
      </c>
      <c r="D109" s="15" t="s">
        <v>60</v>
      </c>
      <c r="E109" s="15" t="s">
        <v>61</v>
      </c>
      <c r="F109" s="15" t="s">
        <v>62</v>
      </c>
      <c r="G109" s="15" t="s">
        <v>71</v>
      </c>
      <c r="H109" s="15" t="s">
        <v>64</v>
      </c>
      <c r="I109" s="15" t="s">
        <v>67</v>
      </c>
      <c r="J109" s="15">
        <v>747</v>
      </c>
      <c r="K109" s="15">
        <v>526.24</v>
      </c>
      <c r="N109" s="7">
        <v>2020</v>
      </c>
      <c r="O109" s="7" t="s">
        <v>47</v>
      </c>
      <c r="P109" s="7" t="s">
        <v>23</v>
      </c>
      <c r="Q109" s="8" t="s">
        <v>24</v>
      </c>
      <c r="R109" s="9">
        <v>1245</v>
      </c>
      <c r="S109" s="27">
        <v>4577.2</v>
      </c>
      <c r="T109" s="9">
        <v>5126.4639999999999</v>
      </c>
      <c r="U109" s="9">
        <v>915.44</v>
      </c>
      <c r="V109" s="10" t="s">
        <v>42</v>
      </c>
    </row>
    <row r="110" spans="1:22" x14ac:dyDescent="0.25">
      <c r="A110" s="15" t="s">
        <v>69</v>
      </c>
      <c r="B110" s="15">
        <v>2020</v>
      </c>
      <c r="C110" s="15" t="s">
        <v>18</v>
      </c>
      <c r="D110" s="15" t="s">
        <v>60</v>
      </c>
      <c r="E110" s="15" t="s">
        <v>61</v>
      </c>
      <c r="F110" s="15" t="s">
        <v>62</v>
      </c>
      <c r="G110" s="15" t="s">
        <v>71</v>
      </c>
      <c r="H110" s="15" t="s">
        <v>64</v>
      </c>
      <c r="I110" s="15" t="s">
        <v>67</v>
      </c>
      <c r="J110" s="15">
        <v>800</v>
      </c>
      <c r="K110" s="15">
        <v>526.24</v>
      </c>
      <c r="N110" s="7">
        <v>2020</v>
      </c>
      <c r="O110" s="7" t="s">
        <v>47</v>
      </c>
      <c r="P110" s="7" t="s">
        <v>25</v>
      </c>
      <c r="Q110" s="11" t="s">
        <v>26</v>
      </c>
      <c r="R110" s="12">
        <v>644</v>
      </c>
      <c r="S110" s="28">
        <v>5743.5</v>
      </c>
      <c r="T110" s="12">
        <v>6432.72</v>
      </c>
      <c r="U110" s="9">
        <v>1148.7</v>
      </c>
      <c r="V110" s="10" t="s">
        <v>42</v>
      </c>
    </row>
    <row r="111" spans="1:22" x14ac:dyDescent="0.25">
      <c r="A111" s="15" t="s">
        <v>68</v>
      </c>
      <c r="B111" s="15">
        <v>2020</v>
      </c>
      <c r="C111" s="15" t="s">
        <v>18</v>
      </c>
      <c r="D111" s="15" t="s">
        <v>60</v>
      </c>
      <c r="E111" s="15" t="s">
        <v>61</v>
      </c>
      <c r="F111" s="15" t="s">
        <v>62</v>
      </c>
      <c r="G111" s="15" t="s">
        <v>71</v>
      </c>
      <c r="H111" s="15" t="s">
        <v>64</v>
      </c>
      <c r="I111" s="15" t="s">
        <v>67</v>
      </c>
      <c r="J111" s="15">
        <v>253</v>
      </c>
      <c r="K111" s="15">
        <v>361.78999999999996</v>
      </c>
      <c r="N111" s="7">
        <v>2020</v>
      </c>
      <c r="O111" s="7" t="s">
        <v>47</v>
      </c>
      <c r="P111" s="7" t="s">
        <v>27</v>
      </c>
      <c r="Q111" s="11" t="s">
        <v>28</v>
      </c>
      <c r="R111" s="12">
        <v>643</v>
      </c>
      <c r="S111" s="28">
        <v>7000</v>
      </c>
      <c r="T111" s="12">
        <v>7840</v>
      </c>
      <c r="U111" s="9">
        <v>1400</v>
      </c>
      <c r="V111" s="10" t="s">
        <v>42</v>
      </c>
    </row>
    <row r="112" spans="1:22" x14ac:dyDescent="0.25">
      <c r="A112" s="15" t="s">
        <v>66</v>
      </c>
      <c r="B112" s="15">
        <v>2020</v>
      </c>
      <c r="C112" s="15" t="s">
        <v>18</v>
      </c>
      <c r="D112" s="15" t="s">
        <v>60</v>
      </c>
      <c r="E112" s="15" t="s">
        <v>61</v>
      </c>
      <c r="F112" s="15" t="s">
        <v>62</v>
      </c>
      <c r="G112" s="15" t="s">
        <v>71</v>
      </c>
      <c r="H112" s="15" t="s">
        <v>64</v>
      </c>
      <c r="I112" s="15" t="s">
        <v>67</v>
      </c>
      <c r="J112" s="15">
        <v>223</v>
      </c>
      <c r="K112" s="15">
        <v>318.89</v>
      </c>
      <c r="N112" s="7">
        <v>2020</v>
      </c>
      <c r="O112" s="7" t="s">
        <v>47</v>
      </c>
      <c r="P112" s="7" t="s">
        <v>25</v>
      </c>
      <c r="Q112" s="11" t="s">
        <v>29</v>
      </c>
      <c r="R112" s="12">
        <v>455</v>
      </c>
      <c r="S112" s="28">
        <v>4578.6000000000004</v>
      </c>
      <c r="T112" s="12">
        <v>5128.0320000000002</v>
      </c>
      <c r="U112" s="9">
        <v>915.72000000000014</v>
      </c>
      <c r="V112" s="10" t="s">
        <v>42</v>
      </c>
    </row>
    <row r="113" spans="1:22" x14ac:dyDescent="0.25">
      <c r="A113" s="15" t="s">
        <v>59</v>
      </c>
      <c r="B113" s="15">
        <v>2020</v>
      </c>
      <c r="C113" s="15" t="s">
        <v>18</v>
      </c>
      <c r="D113" s="15" t="s">
        <v>60</v>
      </c>
      <c r="E113" s="15" t="s">
        <v>61</v>
      </c>
      <c r="F113" s="15" t="s">
        <v>62</v>
      </c>
      <c r="G113" s="15" t="s">
        <v>71</v>
      </c>
      <c r="H113" s="15" t="s">
        <v>64</v>
      </c>
      <c r="I113" s="15" t="s">
        <v>65</v>
      </c>
      <c r="J113" s="15">
        <v>873</v>
      </c>
      <c r="K113" s="15">
        <v>1248.3899999999999</v>
      </c>
      <c r="N113" s="7">
        <v>2020</v>
      </c>
      <c r="O113" s="7" t="s">
        <v>47</v>
      </c>
      <c r="P113" s="7" t="s">
        <v>27</v>
      </c>
      <c r="Q113" s="11" t="s">
        <v>30</v>
      </c>
      <c r="R113" s="13">
        <v>345</v>
      </c>
      <c r="S113" s="29">
        <v>7000</v>
      </c>
      <c r="T113" s="13">
        <v>7840</v>
      </c>
      <c r="U113" s="9">
        <v>1400</v>
      </c>
      <c r="V113" s="10" t="s">
        <v>42</v>
      </c>
    </row>
    <row r="114" spans="1:22" x14ac:dyDescent="0.25">
      <c r="A114" s="15" t="s">
        <v>68</v>
      </c>
      <c r="B114" s="15">
        <v>2020</v>
      </c>
      <c r="C114" s="15" t="s">
        <v>18</v>
      </c>
      <c r="D114" s="15" t="s">
        <v>60</v>
      </c>
      <c r="E114" s="15" t="s">
        <v>61</v>
      </c>
      <c r="F114" s="15" t="s">
        <v>62</v>
      </c>
      <c r="G114" s="15" t="s">
        <v>71</v>
      </c>
      <c r="H114" s="15" t="s">
        <v>64</v>
      </c>
      <c r="I114" s="15" t="s">
        <v>67</v>
      </c>
      <c r="J114" s="15">
        <v>251</v>
      </c>
      <c r="K114" s="15">
        <v>358.93</v>
      </c>
      <c r="N114" s="7">
        <v>2020</v>
      </c>
      <c r="O114" s="7" t="s">
        <v>47</v>
      </c>
      <c r="P114" s="7" t="s">
        <v>23</v>
      </c>
      <c r="Q114" s="8" t="s">
        <v>31</v>
      </c>
      <c r="R114" s="9">
        <v>122</v>
      </c>
      <c r="S114" s="27">
        <v>100</v>
      </c>
      <c r="T114" s="9">
        <v>112</v>
      </c>
      <c r="U114" s="9">
        <v>20</v>
      </c>
      <c r="V114" s="10" t="s">
        <v>42</v>
      </c>
    </row>
    <row r="115" spans="1:22" x14ac:dyDescent="0.25">
      <c r="A115" s="15" t="s">
        <v>59</v>
      </c>
      <c r="B115" s="15">
        <v>2020</v>
      </c>
      <c r="C115" s="15" t="s">
        <v>18</v>
      </c>
      <c r="D115" s="15" t="s">
        <v>60</v>
      </c>
      <c r="E115" s="15" t="s">
        <v>61</v>
      </c>
      <c r="F115" s="15" t="s">
        <v>62</v>
      </c>
      <c r="G115" s="15" t="s">
        <v>71</v>
      </c>
      <c r="H115" s="15" t="s">
        <v>64</v>
      </c>
      <c r="I115" s="15" t="s">
        <v>67</v>
      </c>
      <c r="J115" s="15">
        <v>299</v>
      </c>
      <c r="K115" s="15">
        <v>427.57</v>
      </c>
      <c r="N115" s="7">
        <v>2020</v>
      </c>
      <c r="O115" s="7" t="s">
        <v>47</v>
      </c>
      <c r="P115" s="7" t="s">
        <v>32</v>
      </c>
      <c r="Q115" s="11" t="s">
        <v>33</v>
      </c>
      <c r="R115" s="12">
        <v>78</v>
      </c>
      <c r="S115" s="28">
        <v>4577.2</v>
      </c>
      <c r="T115" s="12">
        <v>5126.4639999999999</v>
      </c>
      <c r="U115" s="9">
        <v>915.44</v>
      </c>
      <c r="V115" s="10" t="s">
        <v>42</v>
      </c>
    </row>
    <row r="116" spans="1:22" x14ac:dyDescent="0.25">
      <c r="A116" s="15" t="s">
        <v>59</v>
      </c>
      <c r="B116" s="15">
        <v>2020</v>
      </c>
      <c r="C116" s="15" t="s">
        <v>18</v>
      </c>
      <c r="D116" s="15" t="s">
        <v>60</v>
      </c>
      <c r="E116" s="15" t="s">
        <v>61</v>
      </c>
      <c r="F116" s="15" t="s">
        <v>62</v>
      </c>
      <c r="G116" s="15" t="s">
        <v>71</v>
      </c>
      <c r="H116" s="15" t="s">
        <v>64</v>
      </c>
      <c r="I116" s="15" t="s">
        <v>67</v>
      </c>
      <c r="J116" s="15">
        <v>769</v>
      </c>
      <c r="K116" s="15">
        <v>1099.67</v>
      </c>
      <c r="N116" s="7">
        <v>2020</v>
      </c>
      <c r="O116" s="7" t="s">
        <v>47</v>
      </c>
      <c r="P116" s="7" t="s">
        <v>32</v>
      </c>
      <c r="Q116" s="11" t="s">
        <v>34</v>
      </c>
      <c r="R116" s="12">
        <v>76</v>
      </c>
      <c r="S116" s="28">
        <v>4576.8999999999996</v>
      </c>
      <c r="T116" s="12">
        <v>5126.1279999999997</v>
      </c>
      <c r="U116" s="9">
        <v>915.38</v>
      </c>
      <c r="V116" s="10" t="s">
        <v>42</v>
      </c>
    </row>
    <row r="117" spans="1:22" x14ac:dyDescent="0.25">
      <c r="A117" s="15" t="s">
        <v>59</v>
      </c>
      <c r="B117" s="15">
        <v>2020</v>
      </c>
      <c r="C117" s="15" t="s">
        <v>46</v>
      </c>
      <c r="D117" s="15" t="s">
        <v>60</v>
      </c>
      <c r="E117" s="15" t="s">
        <v>61</v>
      </c>
      <c r="F117" s="15" t="s">
        <v>62</v>
      </c>
      <c r="G117" s="15" t="s">
        <v>71</v>
      </c>
      <c r="H117" s="15" t="s">
        <v>64</v>
      </c>
      <c r="I117" s="15" t="s">
        <v>65</v>
      </c>
      <c r="J117" s="15">
        <v>302</v>
      </c>
      <c r="K117" s="15">
        <v>431.86</v>
      </c>
      <c r="N117" s="7">
        <v>2020</v>
      </c>
      <c r="O117" s="7" t="s">
        <v>47</v>
      </c>
      <c r="P117" s="7" t="s">
        <v>32</v>
      </c>
      <c r="Q117" s="11" t="s">
        <v>35</v>
      </c>
      <c r="R117" s="12">
        <v>46</v>
      </c>
      <c r="S117" s="28">
        <v>200</v>
      </c>
      <c r="T117" s="12">
        <v>224</v>
      </c>
      <c r="U117" s="9">
        <v>40</v>
      </c>
      <c r="V117" s="10" t="s">
        <v>42</v>
      </c>
    </row>
    <row r="118" spans="1:22" x14ac:dyDescent="0.25">
      <c r="A118" s="15" t="s">
        <v>66</v>
      </c>
      <c r="B118" s="15">
        <v>2020</v>
      </c>
      <c r="C118" s="15" t="s">
        <v>46</v>
      </c>
      <c r="D118" s="15" t="s">
        <v>60</v>
      </c>
      <c r="E118" s="15" t="s">
        <v>61</v>
      </c>
      <c r="F118" s="15" t="s">
        <v>62</v>
      </c>
      <c r="G118" s="15" t="s">
        <v>71</v>
      </c>
      <c r="H118" s="15" t="s">
        <v>64</v>
      </c>
      <c r="I118" s="15" t="s">
        <v>65</v>
      </c>
      <c r="J118" s="15">
        <v>296</v>
      </c>
      <c r="K118" s="15">
        <v>423.28</v>
      </c>
      <c r="N118" s="7">
        <v>2020</v>
      </c>
      <c r="O118" s="7" t="s">
        <v>47</v>
      </c>
      <c r="P118" s="7" t="s">
        <v>32</v>
      </c>
      <c r="Q118" s="11" t="s">
        <v>36</v>
      </c>
      <c r="R118" s="12">
        <v>34</v>
      </c>
      <c r="S118" s="28">
        <v>4576.8</v>
      </c>
      <c r="T118" s="12">
        <v>5126.0160000000005</v>
      </c>
      <c r="U118" s="9">
        <v>915.36000000000013</v>
      </c>
      <c r="V118" s="10" t="s">
        <v>42</v>
      </c>
    </row>
    <row r="119" spans="1:22" x14ac:dyDescent="0.25">
      <c r="A119" s="15" t="s">
        <v>66</v>
      </c>
      <c r="B119" s="15">
        <v>2020</v>
      </c>
      <c r="C119" s="15" t="s">
        <v>46</v>
      </c>
      <c r="D119" s="15" t="s">
        <v>60</v>
      </c>
      <c r="E119" s="15" t="s">
        <v>61</v>
      </c>
      <c r="F119" s="15" t="s">
        <v>62</v>
      </c>
      <c r="G119" s="15" t="s">
        <v>71</v>
      </c>
      <c r="H119" s="15" t="s">
        <v>64</v>
      </c>
      <c r="I119" s="15" t="s">
        <v>67</v>
      </c>
      <c r="J119" s="15">
        <v>218</v>
      </c>
      <c r="K119" s="15">
        <v>311.74</v>
      </c>
      <c r="N119" s="7">
        <v>2020</v>
      </c>
      <c r="O119" s="7" t="s">
        <v>47</v>
      </c>
      <c r="P119" s="7" t="s">
        <v>23</v>
      </c>
      <c r="Q119" s="8" t="s">
        <v>37</v>
      </c>
      <c r="R119" s="9">
        <v>7</v>
      </c>
      <c r="S119" s="27">
        <v>200</v>
      </c>
      <c r="T119" s="9">
        <v>224</v>
      </c>
      <c r="U119" s="9">
        <v>40</v>
      </c>
      <c r="V119" s="10" t="s">
        <v>42</v>
      </c>
    </row>
    <row r="120" spans="1:22" x14ac:dyDescent="0.25">
      <c r="A120" s="15" t="s">
        <v>59</v>
      </c>
      <c r="B120" s="15">
        <v>2020</v>
      </c>
      <c r="C120" s="15" t="s">
        <v>46</v>
      </c>
      <c r="D120" s="15" t="s">
        <v>60</v>
      </c>
      <c r="E120" s="15" t="s">
        <v>61</v>
      </c>
      <c r="F120" s="15" t="s">
        <v>62</v>
      </c>
      <c r="G120" s="15" t="s">
        <v>71</v>
      </c>
      <c r="H120" s="15" t="s">
        <v>64</v>
      </c>
      <c r="I120" s="15" t="s">
        <v>67</v>
      </c>
      <c r="J120" s="15">
        <v>266</v>
      </c>
      <c r="K120" s="15">
        <v>380.38</v>
      </c>
      <c r="N120" s="7">
        <v>2020</v>
      </c>
      <c r="O120" s="7" t="s">
        <v>47</v>
      </c>
      <c r="P120" s="7" t="s">
        <v>32</v>
      </c>
      <c r="Q120" s="11" t="s">
        <v>39</v>
      </c>
      <c r="R120" s="12">
        <v>3</v>
      </c>
      <c r="S120" s="28">
        <v>4577.3</v>
      </c>
      <c r="T120" s="12">
        <v>5126.576</v>
      </c>
      <c r="U120" s="9">
        <v>915.46</v>
      </c>
      <c r="V120" s="10" t="s">
        <v>42</v>
      </c>
    </row>
    <row r="121" spans="1:22" x14ac:dyDescent="0.25">
      <c r="A121" s="15" t="s">
        <v>66</v>
      </c>
      <c r="B121" s="15">
        <v>2020</v>
      </c>
      <c r="C121" s="15" t="s">
        <v>46</v>
      </c>
      <c r="D121" s="15" t="s">
        <v>60</v>
      </c>
      <c r="E121" s="15" t="s">
        <v>61</v>
      </c>
      <c r="F121" s="15" t="s">
        <v>62</v>
      </c>
      <c r="G121" s="15" t="s">
        <v>71</v>
      </c>
      <c r="H121" s="15" t="s">
        <v>64</v>
      </c>
      <c r="I121" s="15" t="s">
        <v>67</v>
      </c>
      <c r="J121" s="15">
        <v>194</v>
      </c>
      <c r="K121" s="15">
        <v>277.42</v>
      </c>
      <c r="N121" s="7">
        <v>2020</v>
      </c>
      <c r="O121" s="7" t="s">
        <v>47</v>
      </c>
      <c r="P121" s="7" t="s">
        <v>38</v>
      </c>
      <c r="Q121" s="11" t="s">
        <v>38</v>
      </c>
      <c r="R121" s="12">
        <v>2</v>
      </c>
      <c r="S121" s="28">
        <v>6600</v>
      </c>
      <c r="T121" s="12">
        <v>7392</v>
      </c>
      <c r="U121" s="9">
        <v>1320</v>
      </c>
      <c r="V121" s="10" t="s">
        <v>42</v>
      </c>
    </row>
    <row r="122" spans="1:22" x14ac:dyDescent="0.25">
      <c r="A122" s="15" t="s">
        <v>59</v>
      </c>
      <c r="B122" s="15">
        <v>2020</v>
      </c>
      <c r="C122" s="15" t="s">
        <v>46</v>
      </c>
      <c r="D122" s="15" t="s">
        <v>60</v>
      </c>
      <c r="E122" s="15" t="s">
        <v>61</v>
      </c>
      <c r="F122" s="15" t="s">
        <v>62</v>
      </c>
      <c r="G122" s="15" t="s">
        <v>71</v>
      </c>
      <c r="H122" s="15" t="s">
        <v>64</v>
      </c>
      <c r="I122" s="15" t="s">
        <v>67</v>
      </c>
      <c r="J122" s="15">
        <v>220</v>
      </c>
      <c r="K122" s="15">
        <v>314.60000000000002</v>
      </c>
      <c r="N122" s="7">
        <v>2020</v>
      </c>
      <c r="O122" s="7" t="s">
        <v>48</v>
      </c>
      <c r="P122" s="7" t="s">
        <v>19</v>
      </c>
      <c r="Q122" s="8" t="s">
        <v>20</v>
      </c>
      <c r="R122" s="9">
        <v>3566</v>
      </c>
      <c r="S122" s="27">
        <v>4577.3</v>
      </c>
      <c r="T122" s="9">
        <v>5126.576</v>
      </c>
      <c r="U122" s="9">
        <v>915.46</v>
      </c>
      <c r="V122" s="10" t="s">
        <v>42</v>
      </c>
    </row>
    <row r="123" spans="1:22" x14ac:dyDescent="0.25">
      <c r="A123" s="15" t="s">
        <v>59</v>
      </c>
      <c r="B123" s="15">
        <v>2020</v>
      </c>
      <c r="C123" s="15" t="s">
        <v>46</v>
      </c>
      <c r="D123" s="15" t="s">
        <v>60</v>
      </c>
      <c r="E123" s="15" t="s">
        <v>61</v>
      </c>
      <c r="F123" s="15" t="s">
        <v>62</v>
      </c>
      <c r="G123" s="15" t="s">
        <v>71</v>
      </c>
      <c r="H123" s="15" t="s">
        <v>64</v>
      </c>
      <c r="I123" s="15" t="s">
        <v>67</v>
      </c>
      <c r="J123" s="15">
        <v>268</v>
      </c>
      <c r="K123" s="15">
        <v>383.24</v>
      </c>
      <c r="N123" s="7">
        <v>2020</v>
      </c>
      <c r="O123" s="7" t="s">
        <v>48</v>
      </c>
      <c r="P123" s="7" t="s">
        <v>19</v>
      </c>
      <c r="Q123" s="8" t="s">
        <v>22</v>
      </c>
      <c r="R123" s="9">
        <v>2498</v>
      </c>
      <c r="S123" s="27">
        <v>8000</v>
      </c>
      <c r="T123" s="9">
        <v>8960</v>
      </c>
      <c r="U123" s="9">
        <v>1600</v>
      </c>
      <c r="V123" s="10" t="s">
        <v>42</v>
      </c>
    </row>
    <row r="124" spans="1:22" x14ac:dyDescent="0.25">
      <c r="A124" s="15" t="s">
        <v>66</v>
      </c>
      <c r="B124" s="15">
        <v>2020</v>
      </c>
      <c r="C124" s="15" t="s">
        <v>46</v>
      </c>
      <c r="D124" s="15" t="s">
        <v>60</v>
      </c>
      <c r="E124" s="15" t="s">
        <v>61</v>
      </c>
      <c r="F124" s="15" t="s">
        <v>62</v>
      </c>
      <c r="G124" s="15" t="s">
        <v>71</v>
      </c>
      <c r="H124" s="15" t="s">
        <v>64</v>
      </c>
      <c r="I124" s="15" t="s">
        <v>67</v>
      </c>
      <c r="J124" s="15">
        <v>306</v>
      </c>
      <c r="K124" s="15">
        <v>526.24</v>
      </c>
      <c r="N124" s="7">
        <v>2020</v>
      </c>
      <c r="O124" s="7" t="s">
        <v>48</v>
      </c>
      <c r="P124" s="7" t="s">
        <v>23</v>
      </c>
      <c r="Q124" s="8" t="s">
        <v>24</v>
      </c>
      <c r="R124" s="9">
        <v>1245</v>
      </c>
      <c r="S124" s="27">
        <v>4577.2</v>
      </c>
      <c r="T124" s="9">
        <v>5126.4639999999999</v>
      </c>
      <c r="U124" s="9">
        <v>915.44</v>
      </c>
      <c r="V124" s="10" t="s">
        <v>42</v>
      </c>
    </row>
    <row r="125" spans="1:22" x14ac:dyDescent="0.25">
      <c r="A125" s="15" t="s">
        <v>68</v>
      </c>
      <c r="B125" s="15">
        <v>2020</v>
      </c>
      <c r="C125" s="15" t="s">
        <v>46</v>
      </c>
      <c r="D125" s="15" t="s">
        <v>60</v>
      </c>
      <c r="E125" s="15" t="s">
        <v>61</v>
      </c>
      <c r="F125" s="15" t="s">
        <v>62</v>
      </c>
      <c r="G125" s="15" t="s">
        <v>71</v>
      </c>
      <c r="H125" s="15" t="s">
        <v>64</v>
      </c>
      <c r="I125" s="15" t="s">
        <v>67</v>
      </c>
      <c r="J125" s="15">
        <v>300</v>
      </c>
      <c r="K125" s="15">
        <v>526.24</v>
      </c>
      <c r="N125" s="7">
        <v>2020</v>
      </c>
      <c r="O125" s="7" t="s">
        <v>48</v>
      </c>
      <c r="P125" s="7" t="s">
        <v>25</v>
      </c>
      <c r="Q125" s="11" t="s">
        <v>26</v>
      </c>
      <c r="R125" s="12">
        <v>644</v>
      </c>
      <c r="S125" s="28">
        <v>5743.5</v>
      </c>
      <c r="T125" s="12">
        <v>6432.72</v>
      </c>
      <c r="U125" s="9">
        <v>1148.7</v>
      </c>
      <c r="V125" s="10" t="s">
        <v>42</v>
      </c>
    </row>
    <row r="126" spans="1:22" x14ac:dyDescent="0.25">
      <c r="A126" s="15" t="s">
        <v>66</v>
      </c>
      <c r="B126" s="15">
        <v>2020</v>
      </c>
      <c r="C126" s="15" t="s">
        <v>46</v>
      </c>
      <c r="D126" s="15" t="s">
        <v>60</v>
      </c>
      <c r="E126" s="15" t="s">
        <v>61</v>
      </c>
      <c r="F126" s="15" t="s">
        <v>62</v>
      </c>
      <c r="G126" s="15" t="s">
        <v>71</v>
      </c>
      <c r="H126" s="15" t="s">
        <v>64</v>
      </c>
      <c r="I126" s="15" t="s">
        <v>67</v>
      </c>
      <c r="J126" s="15">
        <v>294</v>
      </c>
      <c r="K126" s="15">
        <v>526.24</v>
      </c>
      <c r="N126" s="7">
        <v>2020</v>
      </c>
      <c r="O126" s="7" t="s">
        <v>48</v>
      </c>
      <c r="P126" s="7" t="s">
        <v>27</v>
      </c>
      <c r="Q126" s="11" t="s">
        <v>28</v>
      </c>
      <c r="R126" s="12">
        <v>643</v>
      </c>
      <c r="S126" s="28">
        <v>7000</v>
      </c>
      <c r="T126" s="12">
        <v>7840</v>
      </c>
      <c r="U126" s="9">
        <v>1400</v>
      </c>
      <c r="V126" s="10" t="s">
        <v>42</v>
      </c>
    </row>
    <row r="127" spans="1:22" x14ac:dyDescent="0.25">
      <c r="A127" s="15" t="s">
        <v>66</v>
      </c>
      <c r="B127" s="15">
        <v>2020</v>
      </c>
      <c r="C127" s="15" t="s">
        <v>46</v>
      </c>
      <c r="D127" s="15" t="s">
        <v>60</v>
      </c>
      <c r="E127" s="15" t="s">
        <v>61</v>
      </c>
      <c r="F127" s="15" t="s">
        <v>62</v>
      </c>
      <c r="G127" s="15" t="s">
        <v>71</v>
      </c>
      <c r="H127" s="15" t="s">
        <v>64</v>
      </c>
      <c r="I127" s="15" t="s">
        <v>67</v>
      </c>
      <c r="J127" s="15">
        <v>679</v>
      </c>
      <c r="K127" s="15">
        <v>970.97</v>
      </c>
      <c r="N127" s="7">
        <v>2020</v>
      </c>
      <c r="O127" s="7" t="s">
        <v>48</v>
      </c>
      <c r="P127" s="7" t="s">
        <v>25</v>
      </c>
      <c r="Q127" s="11" t="s">
        <v>29</v>
      </c>
      <c r="R127" s="12">
        <v>455</v>
      </c>
      <c r="S127" s="28">
        <v>4578.6000000000004</v>
      </c>
      <c r="T127" s="12">
        <v>5128.0320000000002</v>
      </c>
      <c r="U127" s="9">
        <v>915.72000000000014</v>
      </c>
      <c r="V127" s="10" t="s">
        <v>42</v>
      </c>
    </row>
    <row r="128" spans="1:22" x14ac:dyDescent="0.25">
      <c r="A128" s="15" t="s">
        <v>66</v>
      </c>
      <c r="B128" s="15">
        <v>2020</v>
      </c>
      <c r="C128" s="15" t="s">
        <v>46</v>
      </c>
      <c r="D128" s="15" t="s">
        <v>60</v>
      </c>
      <c r="E128" s="15" t="s">
        <v>61</v>
      </c>
      <c r="F128" s="15" t="s">
        <v>62</v>
      </c>
      <c r="G128" s="15" t="s">
        <v>71</v>
      </c>
      <c r="H128" s="15" t="s">
        <v>64</v>
      </c>
      <c r="I128" s="15" t="s">
        <v>67</v>
      </c>
      <c r="J128" s="15">
        <v>713</v>
      </c>
      <c r="K128" s="15">
        <v>1019.5899999999999</v>
      </c>
      <c r="N128" s="7">
        <v>2020</v>
      </c>
      <c r="O128" s="7" t="s">
        <v>48</v>
      </c>
      <c r="P128" s="7" t="s">
        <v>27</v>
      </c>
      <c r="Q128" s="11" t="s">
        <v>30</v>
      </c>
      <c r="R128" s="13">
        <v>345</v>
      </c>
      <c r="S128" s="29">
        <v>7000</v>
      </c>
      <c r="T128" s="13">
        <v>7840</v>
      </c>
      <c r="U128" s="9">
        <v>1400</v>
      </c>
      <c r="V128" s="10" t="s">
        <v>42</v>
      </c>
    </row>
    <row r="129" spans="1:22" x14ac:dyDescent="0.25">
      <c r="A129" s="15" t="s">
        <v>68</v>
      </c>
      <c r="B129" s="15">
        <v>2020</v>
      </c>
      <c r="C129" s="15" t="s">
        <v>46</v>
      </c>
      <c r="D129" s="15" t="s">
        <v>60</v>
      </c>
      <c r="E129" s="15" t="s">
        <v>61</v>
      </c>
      <c r="F129" s="15" t="s">
        <v>62</v>
      </c>
      <c r="G129" s="15" t="s">
        <v>71</v>
      </c>
      <c r="H129" s="15" t="s">
        <v>64</v>
      </c>
      <c r="I129" s="15" t="s">
        <v>67</v>
      </c>
      <c r="J129" s="15">
        <v>766</v>
      </c>
      <c r="K129" s="15">
        <v>1095.3800000000001</v>
      </c>
      <c r="N129" s="7">
        <v>2020</v>
      </c>
      <c r="O129" s="7" t="s">
        <v>48</v>
      </c>
      <c r="P129" s="7" t="s">
        <v>23</v>
      </c>
      <c r="Q129" s="8" t="s">
        <v>31</v>
      </c>
      <c r="R129" s="9">
        <v>122</v>
      </c>
      <c r="S129" s="27">
        <v>100</v>
      </c>
      <c r="T129" s="9">
        <v>112</v>
      </c>
      <c r="U129" s="9">
        <v>20</v>
      </c>
      <c r="V129" s="10" t="s">
        <v>42</v>
      </c>
    </row>
    <row r="130" spans="1:22" x14ac:dyDescent="0.25">
      <c r="A130" s="15" t="s">
        <v>59</v>
      </c>
      <c r="B130" s="15">
        <v>2020</v>
      </c>
      <c r="C130" s="15" t="s">
        <v>46</v>
      </c>
      <c r="D130" s="15" t="s">
        <v>60</v>
      </c>
      <c r="E130" s="15" t="s">
        <v>61</v>
      </c>
      <c r="F130" s="15" t="s">
        <v>62</v>
      </c>
      <c r="G130" s="15" t="s">
        <v>71</v>
      </c>
      <c r="H130" s="15" t="s">
        <v>64</v>
      </c>
      <c r="I130" s="15" t="s">
        <v>67</v>
      </c>
      <c r="J130" s="15">
        <v>303</v>
      </c>
      <c r="K130" s="15">
        <v>433.28999999999996</v>
      </c>
      <c r="N130" s="7">
        <v>2020</v>
      </c>
      <c r="O130" s="7" t="s">
        <v>48</v>
      </c>
      <c r="P130" s="7" t="s">
        <v>32</v>
      </c>
      <c r="Q130" s="11" t="s">
        <v>33</v>
      </c>
      <c r="R130" s="12">
        <v>78</v>
      </c>
      <c r="S130" s="28">
        <v>4577.2</v>
      </c>
      <c r="T130" s="12">
        <v>5126.4639999999999</v>
      </c>
      <c r="U130" s="9">
        <v>915.44</v>
      </c>
      <c r="V130" s="10" t="s">
        <v>42</v>
      </c>
    </row>
    <row r="131" spans="1:22" x14ac:dyDescent="0.25">
      <c r="A131" s="15" t="s">
        <v>59</v>
      </c>
      <c r="B131" s="15">
        <v>2020</v>
      </c>
      <c r="C131" s="15" t="s">
        <v>46</v>
      </c>
      <c r="D131" s="15" t="s">
        <v>60</v>
      </c>
      <c r="E131" s="15" t="s">
        <v>61</v>
      </c>
      <c r="F131" s="15" t="s">
        <v>62</v>
      </c>
      <c r="G131" s="15" t="s">
        <v>71</v>
      </c>
      <c r="H131" s="15" t="s">
        <v>64</v>
      </c>
      <c r="I131" s="15" t="s">
        <v>67</v>
      </c>
      <c r="J131" s="15">
        <v>297</v>
      </c>
      <c r="K131" s="15">
        <v>424.71</v>
      </c>
      <c r="N131" s="7">
        <v>2020</v>
      </c>
      <c r="O131" s="7" t="s">
        <v>48</v>
      </c>
      <c r="P131" s="7" t="s">
        <v>32</v>
      </c>
      <c r="Q131" s="11" t="s">
        <v>34</v>
      </c>
      <c r="R131" s="12">
        <v>76</v>
      </c>
      <c r="S131" s="28">
        <v>4576.8999999999996</v>
      </c>
      <c r="T131" s="12">
        <v>5126.1279999999997</v>
      </c>
      <c r="U131" s="9">
        <v>915.38</v>
      </c>
      <c r="V131" s="10" t="s">
        <v>42</v>
      </c>
    </row>
    <row r="132" spans="1:22" x14ac:dyDescent="0.25">
      <c r="A132" s="15" t="s">
        <v>66</v>
      </c>
      <c r="B132" s="15">
        <v>2020</v>
      </c>
      <c r="C132" s="15" t="s">
        <v>46</v>
      </c>
      <c r="D132" s="15" t="s">
        <v>60</v>
      </c>
      <c r="E132" s="15" t="s">
        <v>61</v>
      </c>
      <c r="F132" s="15" t="s">
        <v>62</v>
      </c>
      <c r="G132" s="15" t="s">
        <v>71</v>
      </c>
      <c r="H132" s="15" t="s">
        <v>64</v>
      </c>
      <c r="I132" s="15" t="s">
        <v>67</v>
      </c>
      <c r="J132" s="15">
        <v>291</v>
      </c>
      <c r="K132" s="15">
        <v>416.13</v>
      </c>
      <c r="N132" s="7">
        <v>2020</v>
      </c>
      <c r="O132" s="7" t="s">
        <v>48</v>
      </c>
      <c r="P132" s="7" t="s">
        <v>32</v>
      </c>
      <c r="Q132" s="11" t="s">
        <v>35</v>
      </c>
      <c r="R132" s="12">
        <v>46</v>
      </c>
      <c r="S132" s="28">
        <v>200</v>
      </c>
      <c r="T132" s="12">
        <v>224</v>
      </c>
      <c r="U132" s="9">
        <v>40</v>
      </c>
      <c r="V132" s="10" t="s">
        <v>42</v>
      </c>
    </row>
    <row r="133" spans="1:22" x14ac:dyDescent="0.25">
      <c r="A133" s="15" t="s">
        <v>68</v>
      </c>
      <c r="B133" s="15">
        <v>2020</v>
      </c>
      <c r="C133" s="15" t="s">
        <v>46</v>
      </c>
      <c r="D133" s="15" t="s">
        <v>60</v>
      </c>
      <c r="E133" s="15" t="s">
        <v>61</v>
      </c>
      <c r="F133" s="15" t="s">
        <v>62</v>
      </c>
      <c r="G133" s="15" t="s">
        <v>71</v>
      </c>
      <c r="H133" s="15" t="s">
        <v>64</v>
      </c>
      <c r="I133" s="15" t="s">
        <v>67</v>
      </c>
      <c r="J133" s="15">
        <v>219</v>
      </c>
      <c r="K133" s="15">
        <v>313.17</v>
      </c>
      <c r="N133" s="7">
        <v>2020</v>
      </c>
      <c r="O133" s="7" t="s">
        <v>48</v>
      </c>
      <c r="P133" s="7" t="s">
        <v>32</v>
      </c>
      <c r="Q133" s="11" t="s">
        <v>36</v>
      </c>
      <c r="R133" s="12">
        <v>34</v>
      </c>
      <c r="S133" s="28">
        <v>4576.8</v>
      </c>
      <c r="T133" s="12">
        <v>5126.0160000000005</v>
      </c>
      <c r="U133" s="9">
        <v>915.36000000000013</v>
      </c>
      <c r="V133" s="10" t="s">
        <v>21</v>
      </c>
    </row>
    <row r="134" spans="1:22" x14ac:dyDescent="0.25">
      <c r="A134" s="15" t="s">
        <v>68</v>
      </c>
      <c r="B134" s="15">
        <v>2020</v>
      </c>
      <c r="C134" s="15" t="s">
        <v>46</v>
      </c>
      <c r="D134" s="15" t="s">
        <v>60</v>
      </c>
      <c r="E134" s="15" t="s">
        <v>61</v>
      </c>
      <c r="F134" s="15" t="s">
        <v>62</v>
      </c>
      <c r="G134" s="15" t="s">
        <v>71</v>
      </c>
      <c r="H134" s="15" t="s">
        <v>64</v>
      </c>
      <c r="I134" s="15" t="s">
        <v>67</v>
      </c>
      <c r="J134" s="15">
        <v>752</v>
      </c>
      <c r="K134" s="15">
        <v>526.24</v>
      </c>
      <c r="N134" s="7">
        <v>2020</v>
      </c>
      <c r="O134" s="7" t="s">
        <v>48</v>
      </c>
      <c r="P134" s="7" t="s">
        <v>23</v>
      </c>
      <c r="Q134" s="8" t="s">
        <v>37</v>
      </c>
      <c r="R134" s="9">
        <v>7</v>
      </c>
      <c r="S134" s="27">
        <v>200</v>
      </c>
      <c r="T134" s="9">
        <v>224</v>
      </c>
      <c r="U134" s="9">
        <v>40</v>
      </c>
      <c r="V134" s="10" t="s">
        <v>21</v>
      </c>
    </row>
    <row r="135" spans="1:22" x14ac:dyDescent="0.25">
      <c r="A135" s="15" t="s">
        <v>66</v>
      </c>
      <c r="B135" s="15">
        <v>2020</v>
      </c>
      <c r="C135" s="15" t="s">
        <v>46</v>
      </c>
      <c r="D135" s="15" t="s">
        <v>60</v>
      </c>
      <c r="E135" s="15" t="s">
        <v>61</v>
      </c>
      <c r="F135" s="15" t="s">
        <v>62</v>
      </c>
      <c r="G135" s="15" t="s">
        <v>71</v>
      </c>
      <c r="H135" s="15" t="s">
        <v>64</v>
      </c>
      <c r="I135" s="15" t="s">
        <v>67</v>
      </c>
      <c r="J135" s="15">
        <v>805</v>
      </c>
      <c r="K135" s="15">
        <v>526.24</v>
      </c>
      <c r="N135" s="7">
        <v>2020</v>
      </c>
      <c r="O135" s="7" t="s">
        <v>48</v>
      </c>
      <c r="P135" s="7" t="s">
        <v>32</v>
      </c>
      <c r="Q135" s="11" t="s">
        <v>39</v>
      </c>
      <c r="R135" s="12">
        <v>3</v>
      </c>
      <c r="S135" s="28">
        <v>4577.3</v>
      </c>
      <c r="T135" s="12">
        <v>5126.576</v>
      </c>
      <c r="U135" s="9">
        <v>915.46</v>
      </c>
      <c r="V135" s="10" t="s">
        <v>21</v>
      </c>
    </row>
    <row r="136" spans="1:22" x14ac:dyDescent="0.25">
      <c r="A136" s="15" t="s">
        <v>66</v>
      </c>
      <c r="B136" s="15">
        <v>2020</v>
      </c>
      <c r="C136" s="15" t="s">
        <v>46</v>
      </c>
      <c r="D136" s="15" t="s">
        <v>60</v>
      </c>
      <c r="E136" s="15" t="s">
        <v>61</v>
      </c>
      <c r="F136" s="15" t="s">
        <v>62</v>
      </c>
      <c r="G136" s="15" t="s">
        <v>71</v>
      </c>
      <c r="H136" s="15" t="s">
        <v>64</v>
      </c>
      <c r="I136" s="15" t="s">
        <v>67</v>
      </c>
      <c r="J136" s="15">
        <v>265</v>
      </c>
      <c r="K136" s="15">
        <v>378.95</v>
      </c>
      <c r="N136" s="7">
        <v>2020</v>
      </c>
      <c r="O136" s="7" t="s">
        <v>48</v>
      </c>
      <c r="P136" s="7" t="s">
        <v>38</v>
      </c>
      <c r="Q136" s="11" t="s">
        <v>38</v>
      </c>
      <c r="R136" s="12">
        <v>2</v>
      </c>
      <c r="S136" s="28">
        <v>6600</v>
      </c>
      <c r="T136" s="12">
        <v>7392</v>
      </c>
      <c r="U136" s="9">
        <v>1320</v>
      </c>
      <c r="V136" s="10" t="s">
        <v>21</v>
      </c>
    </row>
    <row r="137" spans="1:22" x14ac:dyDescent="0.25">
      <c r="A137" s="15" t="s">
        <v>59</v>
      </c>
      <c r="B137" s="15">
        <v>2020</v>
      </c>
      <c r="C137" s="15" t="s">
        <v>46</v>
      </c>
      <c r="D137" s="15" t="s">
        <v>60</v>
      </c>
      <c r="E137" s="15" t="s">
        <v>61</v>
      </c>
      <c r="F137" s="15" t="s">
        <v>62</v>
      </c>
      <c r="G137" s="15" t="s">
        <v>71</v>
      </c>
      <c r="H137" s="15" t="s">
        <v>64</v>
      </c>
      <c r="I137" s="15" t="s">
        <v>67</v>
      </c>
      <c r="J137" s="15">
        <v>193</v>
      </c>
      <c r="K137" s="15">
        <v>275.99</v>
      </c>
      <c r="N137" s="7">
        <v>2020</v>
      </c>
      <c r="O137" s="7" t="s">
        <v>49</v>
      </c>
      <c r="P137" s="7" t="s">
        <v>19</v>
      </c>
      <c r="Q137" s="8" t="s">
        <v>20</v>
      </c>
      <c r="R137" s="9">
        <v>3566</v>
      </c>
      <c r="S137" s="27">
        <v>4577.3</v>
      </c>
      <c r="T137" s="9">
        <v>5126.576</v>
      </c>
      <c r="U137" s="9">
        <v>915.46</v>
      </c>
      <c r="V137" s="10" t="s">
        <v>21</v>
      </c>
    </row>
    <row r="138" spans="1:22" x14ac:dyDescent="0.25">
      <c r="A138" s="15" t="s">
        <v>68</v>
      </c>
      <c r="B138" s="15">
        <v>2020</v>
      </c>
      <c r="C138" s="15" t="s">
        <v>46</v>
      </c>
      <c r="D138" s="15" t="s">
        <v>60</v>
      </c>
      <c r="E138" s="15" t="s">
        <v>61</v>
      </c>
      <c r="F138" s="15" t="s">
        <v>62</v>
      </c>
      <c r="G138" s="15" t="s">
        <v>71</v>
      </c>
      <c r="H138" s="15" t="s">
        <v>64</v>
      </c>
      <c r="I138" s="15" t="s">
        <v>65</v>
      </c>
      <c r="J138" s="15">
        <v>884</v>
      </c>
      <c r="K138" s="15">
        <v>1264.1199999999999</v>
      </c>
      <c r="N138" s="7">
        <v>2020</v>
      </c>
      <c r="O138" s="7" t="s">
        <v>49</v>
      </c>
      <c r="P138" s="7" t="s">
        <v>19</v>
      </c>
      <c r="Q138" s="8" t="s">
        <v>22</v>
      </c>
      <c r="R138" s="9">
        <v>2498</v>
      </c>
      <c r="S138" s="27">
        <v>8000</v>
      </c>
      <c r="T138" s="9">
        <v>8960</v>
      </c>
      <c r="U138" s="9">
        <v>1600</v>
      </c>
      <c r="V138" s="10" t="s">
        <v>21</v>
      </c>
    </row>
    <row r="139" spans="1:22" x14ac:dyDescent="0.25">
      <c r="A139" s="15" t="s">
        <v>66</v>
      </c>
      <c r="B139" s="15">
        <v>2020</v>
      </c>
      <c r="C139" s="15" t="s">
        <v>46</v>
      </c>
      <c r="D139" s="15" t="s">
        <v>60</v>
      </c>
      <c r="E139" s="15" t="s">
        <v>61</v>
      </c>
      <c r="F139" s="15" t="s">
        <v>62</v>
      </c>
      <c r="G139" s="15" t="s">
        <v>71</v>
      </c>
      <c r="H139" s="15" t="s">
        <v>64</v>
      </c>
      <c r="I139" s="15" t="s">
        <v>65</v>
      </c>
      <c r="J139" s="15">
        <v>885</v>
      </c>
      <c r="K139" s="15">
        <v>1265.55</v>
      </c>
      <c r="N139" s="7">
        <v>2020</v>
      </c>
      <c r="O139" s="7" t="s">
        <v>49</v>
      </c>
      <c r="P139" s="7" t="s">
        <v>23</v>
      </c>
      <c r="Q139" s="8" t="s">
        <v>24</v>
      </c>
      <c r="R139" s="9">
        <v>1245</v>
      </c>
      <c r="S139" s="27">
        <v>4577.2</v>
      </c>
      <c r="T139" s="9">
        <v>5126.4639999999999</v>
      </c>
      <c r="U139" s="9">
        <v>915.44</v>
      </c>
      <c r="V139" s="10" t="s">
        <v>21</v>
      </c>
    </row>
    <row r="140" spans="1:22" x14ac:dyDescent="0.25">
      <c r="A140" s="15" t="s">
        <v>66</v>
      </c>
      <c r="B140" s="15">
        <v>2020</v>
      </c>
      <c r="C140" s="15" t="s">
        <v>46</v>
      </c>
      <c r="D140" s="15" t="s">
        <v>60</v>
      </c>
      <c r="E140" s="15" t="s">
        <v>61</v>
      </c>
      <c r="F140" s="15" t="s">
        <v>62</v>
      </c>
      <c r="G140" s="15" t="s">
        <v>71</v>
      </c>
      <c r="H140" s="15" t="s">
        <v>64</v>
      </c>
      <c r="I140" s="15" t="s">
        <v>65</v>
      </c>
      <c r="J140" s="15">
        <v>886</v>
      </c>
      <c r="K140" s="15">
        <v>1266.98</v>
      </c>
      <c r="N140" s="7">
        <v>2020</v>
      </c>
      <c r="O140" s="7" t="s">
        <v>49</v>
      </c>
      <c r="P140" s="7" t="s">
        <v>25</v>
      </c>
      <c r="Q140" s="11" t="s">
        <v>26</v>
      </c>
      <c r="R140" s="12">
        <v>644</v>
      </c>
      <c r="S140" s="28">
        <v>5743.5</v>
      </c>
      <c r="T140" s="12">
        <v>6432.72</v>
      </c>
      <c r="U140" s="9">
        <v>1148.7</v>
      </c>
      <c r="V140" s="10" t="s">
        <v>21</v>
      </c>
    </row>
    <row r="141" spans="1:22" x14ac:dyDescent="0.25">
      <c r="A141" s="15" t="s">
        <v>66</v>
      </c>
      <c r="B141" s="15">
        <v>2020</v>
      </c>
      <c r="C141" s="15" t="s">
        <v>46</v>
      </c>
      <c r="D141" s="15" t="s">
        <v>60</v>
      </c>
      <c r="E141" s="15" t="s">
        <v>61</v>
      </c>
      <c r="F141" s="15" t="s">
        <v>62</v>
      </c>
      <c r="G141" s="15" t="s">
        <v>71</v>
      </c>
      <c r="H141" s="15" t="s">
        <v>64</v>
      </c>
      <c r="I141" s="15" t="s">
        <v>67</v>
      </c>
      <c r="J141" s="15">
        <v>221</v>
      </c>
      <c r="K141" s="15">
        <v>316.02999999999997</v>
      </c>
      <c r="N141" s="7">
        <v>2020</v>
      </c>
      <c r="O141" s="7" t="s">
        <v>49</v>
      </c>
      <c r="P141" s="7" t="s">
        <v>27</v>
      </c>
      <c r="Q141" s="11" t="s">
        <v>28</v>
      </c>
      <c r="R141" s="12">
        <v>643</v>
      </c>
      <c r="S141" s="28">
        <v>7000</v>
      </c>
      <c r="T141" s="12">
        <v>7840</v>
      </c>
      <c r="U141" s="9">
        <v>1400</v>
      </c>
      <c r="V141" s="10" t="s">
        <v>21</v>
      </c>
    </row>
    <row r="142" spans="1:22" x14ac:dyDescent="0.25">
      <c r="A142" s="15" t="s">
        <v>66</v>
      </c>
      <c r="B142" s="15">
        <v>2020</v>
      </c>
      <c r="C142" s="15" t="s">
        <v>46</v>
      </c>
      <c r="D142" s="15" t="s">
        <v>60</v>
      </c>
      <c r="E142" s="15" t="s">
        <v>61</v>
      </c>
      <c r="F142" s="15" t="s">
        <v>62</v>
      </c>
      <c r="G142" s="15" t="s">
        <v>71</v>
      </c>
      <c r="H142" s="15" t="s">
        <v>64</v>
      </c>
      <c r="I142" s="15" t="s">
        <v>67</v>
      </c>
      <c r="J142" s="15">
        <v>269</v>
      </c>
      <c r="K142" s="15">
        <v>384.67</v>
      </c>
      <c r="N142" s="7">
        <v>2020</v>
      </c>
      <c r="O142" s="7" t="s">
        <v>49</v>
      </c>
      <c r="P142" s="7" t="s">
        <v>25</v>
      </c>
      <c r="Q142" s="11" t="s">
        <v>29</v>
      </c>
      <c r="R142" s="12">
        <v>455</v>
      </c>
      <c r="S142" s="28">
        <v>4578.6000000000004</v>
      </c>
      <c r="T142" s="12">
        <v>5128.0320000000002</v>
      </c>
      <c r="U142" s="9">
        <v>915.72000000000014</v>
      </c>
      <c r="V142" s="10" t="s">
        <v>21</v>
      </c>
    </row>
    <row r="143" spans="1:22" x14ac:dyDescent="0.25">
      <c r="A143" s="15" t="s">
        <v>66</v>
      </c>
      <c r="B143" s="15">
        <v>2020</v>
      </c>
      <c r="C143" s="15" t="s">
        <v>46</v>
      </c>
      <c r="D143" s="15" t="s">
        <v>60</v>
      </c>
      <c r="E143" s="15" t="s">
        <v>61</v>
      </c>
      <c r="F143" s="15" t="s">
        <v>62</v>
      </c>
      <c r="G143" s="15" t="s">
        <v>71</v>
      </c>
      <c r="H143" s="15" t="s">
        <v>64</v>
      </c>
      <c r="I143" s="15" t="s">
        <v>67</v>
      </c>
      <c r="J143" s="15">
        <v>775</v>
      </c>
      <c r="K143" s="15">
        <v>1108.25</v>
      </c>
      <c r="N143" s="7">
        <v>2020</v>
      </c>
      <c r="O143" s="7" t="s">
        <v>49</v>
      </c>
      <c r="P143" s="7" t="s">
        <v>27</v>
      </c>
      <c r="Q143" s="11" t="s">
        <v>30</v>
      </c>
      <c r="R143" s="13">
        <v>345</v>
      </c>
      <c r="S143" s="29">
        <v>7000</v>
      </c>
      <c r="T143" s="13">
        <v>7840</v>
      </c>
      <c r="U143" s="9">
        <v>1400</v>
      </c>
      <c r="V143" s="10" t="s">
        <v>21</v>
      </c>
    </row>
    <row r="144" spans="1:22" x14ac:dyDescent="0.25">
      <c r="A144" s="15" t="s">
        <v>59</v>
      </c>
      <c r="B144" s="15">
        <v>2020</v>
      </c>
      <c r="C144" s="15" t="s">
        <v>45</v>
      </c>
      <c r="D144" s="15" t="s">
        <v>60</v>
      </c>
      <c r="E144" s="15" t="s">
        <v>61</v>
      </c>
      <c r="F144" s="15" t="s">
        <v>62</v>
      </c>
      <c r="G144" s="15" t="s">
        <v>71</v>
      </c>
      <c r="H144" s="15" t="s">
        <v>64</v>
      </c>
      <c r="I144" s="15" t="s">
        <v>65</v>
      </c>
      <c r="J144" s="15">
        <v>320</v>
      </c>
      <c r="K144" s="15">
        <v>457.6</v>
      </c>
      <c r="N144" s="7">
        <v>2020</v>
      </c>
      <c r="O144" s="7" t="s">
        <v>49</v>
      </c>
      <c r="P144" s="7" t="s">
        <v>23</v>
      </c>
      <c r="Q144" s="8" t="s">
        <v>31</v>
      </c>
      <c r="R144" s="9">
        <v>122</v>
      </c>
      <c r="S144" s="27">
        <v>100</v>
      </c>
      <c r="T144" s="9">
        <v>112</v>
      </c>
      <c r="U144" s="9">
        <v>20</v>
      </c>
      <c r="V144" s="10" t="s">
        <v>21</v>
      </c>
    </row>
    <row r="145" spans="1:22" x14ac:dyDescent="0.25">
      <c r="A145" s="15" t="s">
        <v>66</v>
      </c>
      <c r="B145" s="15">
        <v>2020</v>
      </c>
      <c r="C145" s="15" t="s">
        <v>45</v>
      </c>
      <c r="D145" s="15" t="s">
        <v>60</v>
      </c>
      <c r="E145" s="15" t="s">
        <v>61</v>
      </c>
      <c r="F145" s="15" t="s">
        <v>62</v>
      </c>
      <c r="G145" s="15" t="s">
        <v>71</v>
      </c>
      <c r="H145" s="15" t="s">
        <v>64</v>
      </c>
      <c r="I145" s="15" t="s">
        <v>65</v>
      </c>
      <c r="J145" s="15">
        <v>314</v>
      </c>
      <c r="K145" s="15">
        <v>449.02</v>
      </c>
      <c r="N145" s="7">
        <v>2020</v>
      </c>
      <c r="O145" s="7" t="s">
        <v>49</v>
      </c>
      <c r="P145" s="7" t="s">
        <v>32</v>
      </c>
      <c r="Q145" s="11" t="s">
        <v>33</v>
      </c>
      <c r="R145" s="12">
        <v>78</v>
      </c>
      <c r="S145" s="28">
        <v>4577.2</v>
      </c>
      <c r="T145" s="12">
        <v>5126.4639999999999</v>
      </c>
      <c r="U145" s="9">
        <v>915.44</v>
      </c>
      <c r="V145" s="10" t="s">
        <v>21</v>
      </c>
    </row>
    <row r="146" spans="1:22" x14ac:dyDescent="0.25">
      <c r="A146" s="15" t="s">
        <v>59</v>
      </c>
      <c r="B146" s="15">
        <v>2020</v>
      </c>
      <c r="C146" s="15" t="s">
        <v>45</v>
      </c>
      <c r="D146" s="15" t="s">
        <v>60</v>
      </c>
      <c r="E146" s="15" t="s">
        <v>61</v>
      </c>
      <c r="F146" s="15" t="s">
        <v>62</v>
      </c>
      <c r="G146" s="15" t="s">
        <v>71</v>
      </c>
      <c r="H146" s="15" t="s">
        <v>64</v>
      </c>
      <c r="I146" s="15" t="s">
        <v>65</v>
      </c>
      <c r="J146" s="15">
        <v>308</v>
      </c>
      <c r="K146" s="15">
        <v>440.44</v>
      </c>
      <c r="N146" s="7">
        <v>2020</v>
      </c>
      <c r="O146" s="7" t="s">
        <v>49</v>
      </c>
      <c r="P146" s="7" t="s">
        <v>32</v>
      </c>
      <c r="Q146" s="11" t="s">
        <v>34</v>
      </c>
      <c r="R146" s="12">
        <v>76</v>
      </c>
      <c r="S146" s="28">
        <v>4576.8999999999996</v>
      </c>
      <c r="T146" s="12">
        <v>5126.1279999999997</v>
      </c>
      <c r="U146" s="9">
        <v>915.38</v>
      </c>
      <c r="V146" s="10" t="s">
        <v>21</v>
      </c>
    </row>
    <row r="147" spans="1:22" x14ac:dyDescent="0.25">
      <c r="A147" s="15" t="s">
        <v>66</v>
      </c>
      <c r="B147" s="15">
        <v>2020</v>
      </c>
      <c r="C147" s="15" t="s">
        <v>45</v>
      </c>
      <c r="D147" s="15" t="s">
        <v>60</v>
      </c>
      <c r="E147" s="15" t="s">
        <v>61</v>
      </c>
      <c r="F147" s="15" t="s">
        <v>62</v>
      </c>
      <c r="G147" s="15" t="s">
        <v>71</v>
      </c>
      <c r="H147" s="15" t="s">
        <v>64</v>
      </c>
      <c r="I147" s="15" t="s">
        <v>67</v>
      </c>
      <c r="J147" s="15">
        <v>224</v>
      </c>
      <c r="K147" s="15">
        <v>320.32</v>
      </c>
      <c r="N147" s="7">
        <v>2020</v>
      </c>
      <c r="O147" s="7" t="s">
        <v>49</v>
      </c>
      <c r="P147" s="7" t="s">
        <v>32</v>
      </c>
      <c r="Q147" s="11" t="s">
        <v>35</v>
      </c>
      <c r="R147" s="12">
        <v>46</v>
      </c>
      <c r="S147" s="28">
        <v>200</v>
      </c>
      <c r="T147" s="12">
        <v>224</v>
      </c>
      <c r="U147" s="9">
        <v>40</v>
      </c>
      <c r="V147" s="10" t="s">
        <v>21</v>
      </c>
    </row>
    <row r="148" spans="1:22" x14ac:dyDescent="0.25">
      <c r="A148" s="15" t="s">
        <v>59</v>
      </c>
      <c r="B148" s="15">
        <v>2020</v>
      </c>
      <c r="C148" s="15" t="s">
        <v>45</v>
      </c>
      <c r="D148" s="15" t="s">
        <v>60</v>
      </c>
      <c r="E148" s="15" t="s">
        <v>61</v>
      </c>
      <c r="F148" s="15" t="s">
        <v>62</v>
      </c>
      <c r="G148" s="15" t="s">
        <v>71</v>
      </c>
      <c r="H148" s="15" t="s">
        <v>64</v>
      </c>
      <c r="I148" s="15" t="s">
        <v>67</v>
      </c>
      <c r="J148" s="15">
        <v>272</v>
      </c>
      <c r="K148" s="15">
        <v>388.96</v>
      </c>
      <c r="N148" s="7">
        <v>2020</v>
      </c>
      <c r="O148" s="7" t="s">
        <v>49</v>
      </c>
      <c r="P148" s="7" t="s">
        <v>32</v>
      </c>
      <c r="Q148" s="11" t="s">
        <v>36</v>
      </c>
      <c r="R148" s="12">
        <v>34</v>
      </c>
      <c r="S148" s="28">
        <v>4576.8</v>
      </c>
      <c r="T148" s="12">
        <v>5126.0160000000005</v>
      </c>
      <c r="U148" s="9">
        <v>915.36000000000013</v>
      </c>
      <c r="V148" s="10" t="s">
        <v>21</v>
      </c>
    </row>
    <row r="149" spans="1:22" x14ac:dyDescent="0.25">
      <c r="A149" s="15" t="s">
        <v>68</v>
      </c>
      <c r="B149" s="15">
        <v>2020</v>
      </c>
      <c r="C149" s="15" t="s">
        <v>45</v>
      </c>
      <c r="D149" s="15" t="s">
        <v>60</v>
      </c>
      <c r="E149" s="15" t="s">
        <v>61</v>
      </c>
      <c r="F149" s="15" t="s">
        <v>62</v>
      </c>
      <c r="G149" s="15" t="s">
        <v>71</v>
      </c>
      <c r="H149" s="15" t="s">
        <v>64</v>
      </c>
      <c r="I149" s="15" t="s">
        <v>67</v>
      </c>
      <c r="J149" s="15">
        <v>200</v>
      </c>
      <c r="K149" s="15">
        <v>286</v>
      </c>
      <c r="N149" s="7">
        <v>2020</v>
      </c>
      <c r="O149" s="7" t="s">
        <v>49</v>
      </c>
      <c r="P149" s="7" t="s">
        <v>23</v>
      </c>
      <c r="Q149" s="8" t="s">
        <v>37</v>
      </c>
      <c r="R149" s="9">
        <v>7</v>
      </c>
      <c r="S149" s="27">
        <v>200</v>
      </c>
      <c r="T149" s="9">
        <v>224</v>
      </c>
      <c r="U149" s="9">
        <v>40</v>
      </c>
      <c r="V149" s="10" t="s">
        <v>21</v>
      </c>
    </row>
    <row r="150" spans="1:22" x14ac:dyDescent="0.25">
      <c r="A150" s="15" t="s">
        <v>66</v>
      </c>
      <c r="B150" s="15">
        <v>2020</v>
      </c>
      <c r="C150" s="15" t="s">
        <v>45</v>
      </c>
      <c r="D150" s="15" t="s">
        <v>60</v>
      </c>
      <c r="E150" s="15" t="s">
        <v>61</v>
      </c>
      <c r="F150" s="15" t="s">
        <v>62</v>
      </c>
      <c r="G150" s="15" t="s">
        <v>71</v>
      </c>
      <c r="H150" s="15" t="s">
        <v>64</v>
      </c>
      <c r="I150" s="15" t="s">
        <v>67</v>
      </c>
      <c r="J150" s="15">
        <v>226</v>
      </c>
      <c r="K150" s="15">
        <v>323.18</v>
      </c>
      <c r="N150" s="7">
        <v>2020</v>
      </c>
      <c r="O150" s="7" t="s">
        <v>49</v>
      </c>
      <c r="P150" s="7" t="s">
        <v>32</v>
      </c>
      <c r="Q150" s="11" t="s">
        <v>39</v>
      </c>
      <c r="R150" s="12">
        <v>3</v>
      </c>
      <c r="S150" s="28">
        <v>4577.3</v>
      </c>
      <c r="T150" s="12">
        <v>5126.576</v>
      </c>
      <c r="U150" s="9">
        <v>915.46</v>
      </c>
      <c r="V150" s="10" t="s">
        <v>42</v>
      </c>
    </row>
    <row r="151" spans="1:22" x14ac:dyDescent="0.25">
      <c r="A151" s="15" t="s">
        <v>66</v>
      </c>
      <c r="B151" s="15">
        <v>2020</v>
      </c>
      <c r="C151" s="15" t="s">
        <v>45</v>
      </c>
      <c r="D151" s="15" t="s">
        <v>60</v>
      </c>
      <c r="E151" s="15" t="s">
        <v>61</v>
      </c>
      <c r="F151" s="15" t="s">
        <v>62</v>
      </c>
      <c r="G151" s="15" t="s">
        <v>71</v>
      </c>
      <c r="H151" s="15" t="s">
        <v>64</v>
      </c>
      <c r="I151" s="15" t="s">
        <v>67</v>
      </c>
      <c r="J151" s="15">
        <v>274</v>
      </c>
      <c r="K151" s="15">
        <v>391.82</v>
      </c>
      <c r="N151" s="7">
        <v>2020</v>
      </c>
      <c r="O151" s="7" t="s">
        <v>49</v>
      </c>
      <c r="P151" s="7" t="s">
        <v>38</v>
      </c>
      <c r="Q151" s="11" t="s">
        <v>38</v>
      </c>
      <c r="R151" s="12">
        <v>2</v>
      </c>
      <c r="S151" s="28">
        <v>6600</v>
      </c>
      <c r="T151" s="12">
        <v>7392</v>
      </c>
      <c r="U151" s="9">
        <v>1320</v>
      </c>
      <c r="V151" s="10" t="s">
        <v>42</v>
      </c>
    </row>
    <row r="152" spans="1:22" x14ac:dyDescent="0.25">
      <c r="A152" s="15" t="s">
        <v>66</v>
      </c>
      <c r="B152" s="15">
        <v>2020</v>
      </c>
      <c r="C152" s="15" t="s">
        <v>45</v>
      </c>
      <c r="D152" s="15" t="s">
        <v>60</v>
      </c>
      <c r="E152" s="15" t="s">
        <v>61</v>
      </c>
      <c r="F152" s="15" t="s">
        <v>62</v>
      </c>
      <c r="G152" s="15" t="s">
        <v>71</v>
      </c>
      <c r="H152" s="15" t="s">
        <v>64</v>
      </c>
      <c r="I152" s="15" t="s">
        <v>67</v>
      </c>
      <c r="J152" s="15">
        <v>196</v>
      </c>
      <c r="K152" s="15">
        <v>280.27999999999997</v>
      </c>
      <c r="N152" s="7">
        <v>2020</v>
      </c>
      <c r="O152" s="7" t="s">
        <v>50</v>
      </c>
      <c r="P152" s="7" t="s">
        <v>19</v>
      </c>
      <c r="Q152" s="8" t="s">
        <v>20</v>
      </c>
      <c r="R152" s="9">
        <v>3566</v>
      </c>
      <c r="S152" s="27">
        <v>4577.3</v>
      </c>
      <c r="T152" s="9">
        <v>5126.576</v>
      </c>
      <c r="U152" s="9">
        <v>915.46</v>
      </c>
      <c r="V152" s="10" t="s">
        <v>42</v>
      </c>
    </row>
    <row r="153" spans="1:22" x14ac:dyDescent="0.25">
      <c r="A153" s="15" t="s">
        <v>59</v>
      </c>
      <c r="B153" s="15">
        <v>2020</v>
      </c>
      <c r="C153" s="15" t="s">
        <v>45</v>
      </c>
      <c r="D153" s="15" t="s">
        <v>60</v>
      </c>
      <c r="E153" s="15" t="s">
        <v>61</v>
      </c>
      <c r="F153" s="15" t="s">
        <v>62</v>
      </c>
      <c r="G153" s="15" t="s">
        <v>71</v>
      </c>
      <c r="H153" s="15" t="s">
        <v>64</v>
      </c>
      <c r="I153" s="15" t="s">
        <v>67</v>
      </c>
      <c r="J153" s="15">
        <v>318</v>
      </c>
      <c r="K153" s="15">
        <v>526.24</v>
      </c>
      <c r="N153" s="7">
        <v>2020</v>
      </c>
      <c r="O153" s="7" t="s">
        <v>50</v>
      </c>
      <c r="P153" s="7" t="s">
        <v>19</v>
      </c>
      <c r="Q153" s="8" t="s">
        <v>22</v>
      </c>
      <c r="R153" s="9">
        <v>2498</v>
      </c>
      <c r="S153" s="27">
        <v>8000</v>
      </c>
      <c r="T153" s="9">
        <v>8960</v>
      </c>
      <c r="U153" s="9">
        <v>1600</v>
      </c>
      <c r="V153" s="10" t="s">
        <v>42</v>
      </c>
    </row>
    <row r="154" spans="1:22" x14ac:dyDescent="0.25">
      <c r="A154" s="15" t="s">
        <v>70</v>
      </c>
      <c r="B154" s="15">
        <v>2020</v>
      </c>
      <c r="C154" s="15" t="s">
        <v>45</v>
      </c>
      <c r="D154" s="15" t="s">
        <v>60</v>
      </c>
      <c r="E154" s="15" t="s">
        <v>61</v>
      </c>
      <c r="F154" s="15" t="s">
        <v>62</v>
      </c>
      <c r="G154" s="15" t="s">
        <v>71</v>
      </c>
      <c r="H154" s="15" t="s">
        <v>64</v>
      </c>
      <c r="I154" s="15" t="s">
        <v>67</v>
      </c>
      <c r="J154" s="15">
        <v>312</v>
      </c>
      <c r="K154" s="15">
        <v>526.24</v>
      </c>
      <c r="N154" s="7">
        <v>2020</v>
      </c>
      <c r="O154" s="7" t="s">
        <v>50</v>
      </c>
      <c r="P154" s="7" t="s">
        <v>23</v>
      </c>
      <c r="Q154" s="8" t="s">
        <v>24</v>
      </c>
      <c r="R154" s="9">
        <v>1245</v>
      </c>
      <c r="S154" s="27">
        <v>4577.2</v>
      </c>
      <c r="T154" s="9">
        <v>5126.4639999999999</v>
      </c>
      <c r="U154" s="9">
        <v>915.44</v>
      </c>
      <c r="V154" s="10" t="s">
        <v>42</v>
      </c>
    </row>
    <row r="155" spans="1:22" x14ac:dyDescent="0.25">
      <c r="A155" s="15" t="s">
        <v>68</v>
      </c>
      <c r="B155" s="15">
        <v>2020</v>
      </c>
      <c r="C155" s="15" t="s">
        <v>45</v>
      </c>
      <c r="D155" s="15" t="s">
        <v>60</v>
      </c>
      <c r="E155" s="15" t="s">
        <v>61</v>
      </c>
      <c r="F155" s="15" t="s">
        <v>62</v>
      </c>
      <c r="G155" s="15" t="s">
        <v>71</v>
      </c>
      <c r="H155" s="15" t="s">
        <v>64</v>
      </c>
      <c r="I155" s="15" t="s">
        <v>67</v>
      </c>
      <c r="J155" s="15">
        <v>712</v>
      </c>
      <c r="K155" s="15">
        <v>1018.16</v>
      </c>
      <c r="N155" s="7">
        <v>2020</v>
      </c>
      <c r="O155" s="7" t="s">
        <v>50</v>
      </c>
      <c r="P155" s="7" t="s">
        <v>25</v>
      </c>
      <c r="Q155" s="11" t="s">
        <v>26</v>
      </c>
      <c r="R155" s="12">
        <v>644</v>
      </c>
      <c r="S155" s="28">
        <v>5743.5</v>
      </c>
      <c r="T155" s="12">
        <v>6432.72</v>
      </c>
      <c r="U155" s="9">
        <v>1148.7</v>
      </c>
      <c r="V155" s="10" t="s">
        <v>42</v>
      </c>
    </row>
    <row r="156" spans="1:22" x14ac:dyDescent="0.25">
      <c r="A156" s="15" t="s">
        <v>59</v>
      </c>
      <c r="B156" s="15">
        <v>2020</v>
      </c>
      <c r="C156" s="15" t="s">
        <v>45</v>
      </c>
      <c r="D156" s="15" t="s">
        <v>60</v>
      </c>
      <c r="E156" s="15" t="s">
        <v>61</v>
      </c>
      <c r="F156" s="15" t="s">
        <v>62</v>
      </c>
      <c r="G156" s="15" t="s">
        <v>71</v>
      </c>
      <c r="H156" s="15" t="s">
        <v>64</v>
      </c>
      <c r="I156" s="15" t="s">
        <v>67</v>
      </c>
      <c r="J156" s="15">
        <v>765</v>
      </c>
      <c r="K156" s="15">
        <v>1093.95</v>
      </c>
      <c r="N156" s="7">
        <v>2020</v>
      </c>
      <c r="O156" s="7" t="s">
        <v>50</v>
      </c>
      <c r="P156" s="7" t="s">
        <v>27</v>
      </c>
      <c r="Q156" s="11" t="s">
        <v>28</v>
      </c>
      <c r="R156" s="12">
        <v>643</v>
      </c>
      <c r="S156" s="28">
        <v>7000</v>
      </c>
      <c r="T156" s="12">
        <v>7840</v>
      </c>
      <c r="U156" s="9">
        <v>1400</v>
      </c>
      <c r="V156" s="10" t="s">
        <v>42</v>
      </c>
    </row>
    <row r="157" spans="1:22" x14ac:dyDescent="0.25">
      <c r="A157" s="15" t="s">
        <v>66</v>
      </c>
      <c r="B157" s="15">
        <v>2020</v>
      </c>
      <c r="C157" s="15" t="s">
        <v>45</v>
      </c>
      <c r="D157" s="15" t="s">
        <v>60</v>
      </c>
      <c r="E157" s="15" t="s">
        <v>61</v>
      </c>
      <c r="F157" s="15" t="s">
        <v>62</v>
      </c>
      <c r="G157" s="15" t="s">
        <v>71</v>
      </c>
      <c r="H157" s="15" t="s">
        <v>64</v>
      </c>
      <c r="I157" s="15" t="s">
        <v>65</v>
      </c>
      <c r="J157" s="15">
        <v>321</v>
      </c>
      <c r="K157" s="15">
        <v>459.03</v>
      </c>
      <c r="N157" s="7">
        <v>2020</v>
      </c>
      <c r="O157" s="7" t="s">
        <v>50</v>
      </c>
      <c r="P157" s="7" t="s">
        <v>25</v>
      </c>
      <c r="Q157" s="11" t="s">
        <v>29</v>
      </c>
      <c r="R157" s="12">
        <v>455</v>
      </c>
      <c r="S157" s="28">
        <v>4578.6000000000004</v>
      </c>
      <c r="T157" s="12">
        <v>5128.0320000000002</v>
      </c>
      <c r="U157" s="9">
        <v>915.72000000000014</v>
      </c>
      <c r="V157" s="10" t="s">
        <v>42</v>
      </c>
    </row>
    <row r="158" spans="1:22" x14ac:dyDescent="0.25">
      <c r="A158" s="15" t="s">
        <v>59</v>
      </c>
      <c r="B158" s="15">
        <v>2020</v>
      </c>
      <c r="C158" s="15" t="s">
        <v>45</v>
      </c>
      <c r="D158" s="15" t="s">
        <v>60</v>
      </c>
      <c r="E158" s="15" t="s">
        <v>61</v>
      </c>
      <c r="F158" s="15" t="s">
        <v>62</v>
      </c>
      <c r="G158" s="15" t="s">
        <v>71</v>
      </c>
      <c r="H158" s="15" t="s">
        <v>64</v>
      </c>
      <c r="I158" s="15" t="s">
        <v>67</v>
      </c>
      <c r="J158" s="15">
        <v>315</v>
      </c>
      <c r="K158" s="15">
        <v>450.45</v>
      </c>
      <c r="N158" s="7">
        <v>2020</v>
      </c>
      <c r="O158" s="7" t="s">
        <v>50</v>
      </c>
      <c r="P158" s="7" t="s">
        <v>27</v>
      </c>
      <c r="Q158" s="11" t="s">
        <v>30</v>
      </c>
      <c r="R158" s="13">
        <v>345</v>
      </c>
      <c r="S158" s="29">
        <v>7000</v>
      </c>
      <c r="T158" s="13">
        <v>7840</v>
      </c>
      <c r="U158" s="9">
        <v>1400</v>
      </c>
      <c r="V158" s="10" t="s">
        <v>42</v>
      </c>
    </row>
    <row r="159" spans="1:22" x14ac:dyDescent="0.25">
      <c r="A159" s="15" t="s">
        <v>68</v>
      </c>
      <c r="B159" s="15">
        <v>2020</v>
      </c>
      <c r="C159" s="15" t="s">
        <v>45</v>
      </c>
      <c r="D159" s="15" t="s">
        <v>60</v>
      </c>
      <c r="E159" s="15" t="s">
        <v>61</v>
      </c>
      <c r="F159" s="15" t="s">
        <v>62</v>
      </c>
      <c r="G159" s="15" t="s">
        <v>71</v>
      </c>
      <c r="H159" s="15" t="s">
        <v>64</v>
      </c>
      <c r="I159" s="15" t="s">
        <v>67</v>
      </c>
      <c r="J159" s="15">
        <v>309</v>
      </c>
      <c r="K159" s="15">
        <v>441.87</v>
      </c>
      <c r="N159" s="7">
        <v>2020</v>
      </c>
      <c r="O159" s="7" t="s">
        <v>50</v>
      </c>
      <c r="P159" s="7" t="s">
        <v>23</v>
      </c>
      <c r="Q159" s="8" t="s">
        <v>31</v>
      </c>
      <c r="R159" s="9">
        <v>122</v>
      </c>
      <c r="S159" s="27">
        <v>100</v>
      </c>
      <c r="T159" s="9">
        <v>112</v>
      </c>
      <c r="U159" s="9">
        <v>20</v>
      </c>
      <c r="V159" s="10" t="s">
        <v>42</v>
      </c>
    </row>
    <row r="160" spans="1:22" x14ac:dyDescent="0.25">
      <c r="A160" s="15" t="s">
        <v>59</v>
      </c>
      <c r="B160" s="15">
        <v>2020</v>
      </c>
      <c r="C160" s="15" t="s">
        <v>45</v>
      </c>
      <c r="D160" s="15" t="s">
        <v>60</v>
      </c>
      <c r="E160" s="15" t="s">
        <v>61</v>
      </c>
      <c r="F160" s="15" t="s">
        <v>62</v>
      </c>
      <c r="G160" s="15" t="s">
        <v>71</v>
      </c>
      <c r="H160" s="15" t="s">
        <v>64</v>
      </c>
      <c r="I160" s="15" t="s">
        <v>67</v>
      </c>
      <c r="J160" s="15">
        <v>225</v>
      </c>
      <c r="K160" s="15">
        <v>321.75</v>
      </c>
      <c r="N160" s="7">
        <v>2020</v>
      </c>
      <c r="O160" s="7" t="s">
        <v>50</v>
      </c>
      <c r="P160" s="7" t="s">
        <v>32</v>
      </c>
      <c r="Q160" s="11" t="s">
        <v>33</v>
      </c>
      <c r="R160" s="12">
        <v>78</v>
      </c>
      <c r="S160" s="28">
        <v>4577.2</v>
      </c>
      <c r="T160" s="12">
        <v>5126.4639999999999</v>
      </c>
      <c r="U160" s="9">
        <v>915.44</v>
      </c>
      <c r="V160" s="10" t="s">
        <v>42</v>
      </c>
    </row>
    <row r="161" spans="1:22" x14ac:dyDescent="0.25">
      <c r="A161" s="15" t="s">
        <v>59</v>
      </c>
      <c r="B161" s="15">
        <v>2020</v>
      </c>
      <c r="C161" s="15" t="s">
        <v>45</v>
      </c>
      <c r="D161" s="15" t="s">
        <v>60</v>
      </c>
      <c r="E161" s="15" t="s">
        <v>61</v>
      </c>
      <c r="F161" s="15" t="s">
        <v>62</v>
      </c>
      <c r="G161" s="15" t="s">
        <v>71</v>
      </c>
      <c r="H161" s="15" t="s">
        <v>64</v>
      </c>
      <c r="I161" s="15" t="s">
        <v>67</v>
      </c>
      <c r="J161" s="15">
        <v>751</v>
      </c>
      <c r="K161" s="15">
        <v>526.24</v>
      </c>
      <c r="N161" s="7">
        <v>2020</v>
      </c>
      <c r="O161" s="7" t="s">
        <v>50</v>
      </c>
      <c r="P161" s="7" t="s">
        <v>32</v>
      </c>
      <c r="Q161" s="11" t="s">
        <v>34</v>
      </c>
      <c r="R161" s="12">
        <v>76</v>
      </c>
      <c r="S161" s="28">
        <v>4576.8999999999996</v>
      </c>
      <c r="T161" s="12">
        <v>5126.1279999999997</v>
      </c>
      <c r="U161" s="9">
        <v>915.38</v>
      </c>
      <c r="V161" s="10" t="s">
        <v>42</v>
      </c>
    </row>
    <row r="162" spans="1:22" x14ac:dyDescent="0.25">
      <c r="A162" s="15" t="s">
        <v>66</v>
      </c>
      <c r="B162" s="15">
        <v>2020</v>
      </c>
      <c r="C162" s="15" t="s">
        <v>45</v>
      </c>
      <c r="D162" s="15" t="s">
        <v>60</v>
      </c>
      <c r="E162" s="15" t="s">
        <v>61</v>
      </c>
      <c r="F162" s="15" t="s">
        <v>62</v>
      </c>
      <c r="G162" s="15" t="s">
        <v>71</v>
      </c>
      <c r="H162" s="15" t="s">
        <v>64</v>
      </c>
      <c r="I162" s="15" t="s">
        <v>67</v>
      </c>
      <c r="J162" s="15">
        <v>223</v>
      </c>
      <c r="K162" s="15">
        <v>318.89</v>
      </c>
      <c r="N162" s="7">
        <v>2020</v>
      </c>
      <c r="O162" s="7" t="s">
        <v>50</v>
      </c>
      <c r="P162" s="7" t="s">
        <v>32</v>
      </c>
      <c r="Q162" s="11" t="s">
        <v>35</v>
      </c>
      <c r="R162" s="12">
        <v>46</v>
      </c>
      <c r="S162" s="28">
        <v>200</v>
      </c>
      <c r="T162" s="12">
        <v>224</v>
      </c>
      <c r="U162" s="9">
        <v>40</v>
      </c>
      <c r="V162" s="10" t="s">
        <v>42</v>
      </c>
    </row>
    <row r="163" spans="1:22" x14ac:dyDescent="0.25">
      <c r="A163" s="15" t="s">
        <v>70</v>
      </c>
      <c r="B163" s="15">
        <v>2020</v>
      </c>
      <c r="C163" s="15" t="s">
        <v>45</v>
      </c>
      <c r="D163" s="15" t="s">
        <v>60</v>
      </c>
      <c r="E163" s="15" t="s">
        <v>61</v>
      </c>
      <c r="F163" s="15" t="s">
        <v>62</v>
      </c>
      <c r="G163" s="15" t="s">
        <v>71</v>
      </c>
      <c r="H163" s="15" t="s">
        <v>64</v>
      </c>
      <c r="I163" s="15" t="s">
        <v>67</v>
      </c>
      <c r="J163" s="15">
        <v>271</v>
      </c>
      <c r="K163" s="15">
        <v>387.53</v>
      </c>
      <c r="N163" s="7">
        <v>2020</v>
      </c>
      <c r="O163" s="7" t="s">
        <v>50</v>
      </c>
      <c r="P163" s="7" t="s">
        <v>32</v>
      </c>
      <c r="Q163" s="11" t="s">
        <v>36</v>
      </c>
      <c r="R163" s="12">
        <v>34</v>
      </c>
      <c r="S163" s="28">
        <v>4576.8</v>
      </c>
      <c r="T163" s="12">
        <v>5126.0160000000005</v>
      </c>
      <c r="U163" s="9">
        <v>915.36000000000013</v>
      </c>
      <c r="V163" s="10" t="s">
        <v>42</v>
      </c>
    </row>
    <row r="164" spans="1:22" x14ac:dyDescent="0.25">
      <c r="A164" s="15" t="s">
        <v>66</v>
      </c>
      <c r="B164" s="15">
        <v>2020</v>
      </c>
      <c r="C164" s="15" t="s">
        <v>45</v>
      </c>
      <c r="D164" s="15" t="s">
        <v>60</v>
      </c>
      <c r="E164" s="15" t="s">
        <v>61</v>
      </c>
      <c r="F164" s="15" t="s">
        <v>62</v>
      </c>
      <c r="G164" s="15" t="s">
        <v>71</v>
      </c>
      <c r="H164" s="15" t="s">
        <v>64</v>
      </c>
      <c r="I164" s="15" t="s">
        <v>67</v>
      </c>
      <c r="J164" s="15">
        <v>199</v>
      </c>
      <c r="K164" s="15">
        <v>284.57</v>
      </c>
      <c r="N164" s="7">
        <v>2020</v>
      </c>
      <c r="O164" s="7" t="s">
        <v>50</v>
      </c>
      <c r="P164" s="7" t="s">
        <v>23</v>
      </c>
      <c r="Q164" s="8" t="s">
        <v>37</v>
      </c>
      <c r="R164" s="9">
        <v>7</v>
      </c>
      <c r="S164" s="27">
        <v>200</v>
      </c>
      <c r="T164" s="9">
        <v>224</v>
      </c>
      <c r="U164" s="9">
        <v>40</v>
      </c>
      <c r="V164" s="10" t="s">
        <v>42</v>
      </c>
    </row>
    <row r="165" spans="1:22" x14ac:dyDescent="0.25">
      <c r="A165" s="15" t="s">
        <v>68</v>
      </c>
      <c r="B165" s="15">
        <v>2020</v>
      </c>
      <c r="C165" s="15" t="s">
        <v>45</v>
      </c>
      <c r="D165" s="15" t="s">
        <v>60</v>
      </c>
      <c r="E165" s="15" t="s">
        <v>61</v>
      </c>
      <c r="F165" s="15" t="s">
        <v>62</v>
      </c>
      <c r="G165" s="15" t="s">
        <v>71</v>
      </c>
      <c r="H165" s="15" t="s">
        <v>64</v>
      </c>
      <c r="I165" s="15" t="s">
        <v>65</v>
      </c>
      <c r="J165" s="15">
        <v>882</v>
      </c>
      <c r="K165" s="15">
        <v>1261.26</v>
      </c>
      <c r="N165" s="7">
        <v>2020</v>
      </c>
      <c r="O165" s="7" t="s">
        <v>50</v>
      </c>
      <c r="P165" s="7" t="s">
        <v>32</v>
      </c>
      <c r="Q165" s="11" t="s">
        <v>39</v>
      </c>
      <c r="R165" s="12">
        <v>3</v>
      </c>
      <c r="S165" s="28">
        <v>4577.3</v>
      </c>
      <c r="T165" s="12">
        <v>5126.576</v>
      </c>
      <c r="U165" s="9">
        <v>915.46</v>
      </c>
      <c r="V165" s="10" t="s">
        <v>42</v>
      </c>
    </row>
    <row r="166" spans="1:22" x14ac:dyDescent="0.25">
      <c r="A166" s="15" t="s">
        <v>59</v>
      </c>
      <c r="B166" s="15">
        <v>2020</v>
      </c>
      <c r="C166" s="15" t="s">
        <v>45</v>
      </c>
      <c r="D166" s="15" t="s">
        <v>60</v>
      </c>
      <c r="E166" s="15" t="s">
        <v>61</v>
      </c>
      <c r="F166" s="15" t="s">
        <v>62</v>
      </c>
      <c r="G166" s="15" t="s">
        <v>71</v>
      </c>
      <c r="H166" s="15" t="s">
        <v>64</v>
      </c>
      <c r="I166" s="15" t="s">
        <v>65</v>
      </c>
      <c r="J166" s="15">
        <v>883</v>
      </c>
      <c r="K166" s="15">
        <v>1262.69</v>
      </c>
      <c r="N166" s="7">
        <v>2020</v>
      </c>
      <c r="O166" s="7" t="s">
        <v>50</v>
      </c>
      <c r="P166" s="7" t="s">
        <v>38</v>
      </c>
      <c r="Q166" s="11" t="s">
        <v>38</v>
      </c>
      <c r="R166" s="12">
        <v>2</v>
      </c>
      <c r="S166" s="28">
        <v>6600</v>
      </c>
      <c r="T166" s="12">
        <v>7392</v>
      </c>
      <c r="U166" s="9">
        <v>1320</v>
      </c>
      <c r="V166" s="10" t="s">
        <v>21</v>
      </c>
    </row>
    <row r="167" spans="1:22" x14ac:dyDescent="0.25">
      <c r="A167" s="15" t="s">
        <v>68</v>
      </c>
      <c r="B167" s="15">
        <v>2020</v>
      </c>
      <c r="C167" s="15" t="s">
        <v>45</v>
      </c>
      <c r="D167" s="15" t="s">
        <v>60</v>
      </c>
      <c r="E167" s="15" t="s">
        <v>61</v>
      </c>
      <c r="F167" s="15" t="s">
        <v>62</v>
      </c>
      <c r="G167" s="15" t="s">
        <v>71</v>
      </c>
      <c r="H167" s="15" t="s">
        <v>64</v>
      </c>
      <c r="I167" s="15" t="s">
        <v>67</v>
      </c>
      <c r="J167" s="15">
        <v>227</v>
      </c>
      <c r="K167" s="15">
        <v>324.61</v>
      </c>
      <c r="N167" s="7">
        <v>2020</v>
      </c>
      <c r="O167" s="7" t="s">
        <v>51</v>
      </c>
      <c r="P167" s="7" t="s">
        <v>19</v>
      </c>
      <c r="Q167" s="8" t="s">
        <v>20</v>
      </c>
      <c r="R167" s="9">
        <v>3566</v>
      </c>
      <c r="S167" s="27">
        <v>4577.3</v>
      </c>
      <c r="T167" s="9">
        <v>5126.576</v>
      </c>
      <c r="U167" s="9">
        <v>915.46</v>
      </c>
      <c r="V167" s="10" t="s">
        <v>21</v>
      </c>
    </row>
    <row r="168" spans="1:22" x14ac:dyDescent="0.25">
      <c r="A168" s="15" t="s">
        <v>66</v>
      </c>
      <c r="B168" s="15">
        <v>2020</v>
      </c>
      <c r="C168" s="15" t="s">
        <v>45</v>
      </c>
      <c r="D168" s="15" t="s">
        <v>60</v>
      </c>
      <c r="E168" s="15" t="s">
        <v>61</v>
      </c>
      <c r="F168" s="15" t="s">
        <v>62</v>
      </c>
      <c r="G168" s="15" t="s">
        <v>71</v>
      </c>
      <c r="H168" s="15" t="s">
        <v>64</v>
      </c>
      <c r="I168" s="15" t="s">
        <v>67</v>
      </c>
      <c r="J168" s="15">
        <v>774</v>
      </c>
      <c r="K168" s="15">
        <v>1106.82</v>
      </c>
      <c r="N168" s="7">
        <v>2020</v>
      </c>
      <c r="O168" s="7" t="s">
        <v>51</v>
      </c>
      <c r="P168" s="7" t="s">
        <v>19</v>
      </c>
      <c r="Q168" s="8" t="s">
        <v>22</v>
      </c>
      <c r="R168" s="9">
        <v>2498</v>
      </c>
      <c r="S168" s="27">
        <v>8000</v>
      </c>
      <c r="T168" s="9">
        <v>8960</v>
      </c>
      <c r="U168" s="9">
        <v>1600</v>
      </c>
      <c r="V168" s="10" t="s">
        <v>21</v>
      </c>
    </row>
    <row r="169" spans="1:22" x14ac:dyDescent="0.25">
      <c r="A169" s="15" t="s">
        <v>68</v>
      </c>
      <c r="B169" s="15">
        <v>2020</v>
      </c>
      <c r="C169" s="15" t="s">
        <v>41</v>
      </c>
      <c r="D169" s="15" t="s">
        <v>60</v>
      </c>
      <c r="E169" s="15" t="s">
        <v>61</v>
      </c>
      <c r="F169" s="15" t="s">
        <v>62</v>
      </c>
      <c r="G169" s="15" t="s">
        <v>71</v>
      </c>
      <c r="H169" s="15" t="s">
        <v>64</v>
      </c>
      <c r="I169" s="15" t="s">
        <v>67</v>
      </c>
      <c r="J169" s="15">
        <v>368</v>
      </c>
      <c r="K169" s="15">
        <v>526.24</v>
      </c>
      <c r="N169" s="7">
        <v>2020</v>
      </c>
      <c r="O169" s="7" t="s">
        <v>51</v>
      </c>
      <c r="P169" s="7" t="s">
        <v>23</v>
      </c>
      <c r="Q169" s="8" t="s">
        <v>24</v>
      </c>
      <c r="R169" s="9">
        <v>1245</v>
      </c>
      <c r="S169" s="27">
        <v>4577.2</v>
      </c>
      <c r="T169" s="9">
        <v>5126.4639999999999</v>
      </c>
      <c r="U169" s="9">
        <v>915.44</v>
      </c>
      <c r="V169" s="10" t="s">
        <v>21</v>
      </c>
    </row>
    <row r="170" spans="1:22" x14ac:dyDescent="0.25">
      <c r="A170" s="15" t="s">
        <v>68</v>
      </c>
      <c r="B170" s="15">
        <v>2020</v>
      </c>
      <c r="C170" s="15" t="s">
        <v>41</v>
      </c>
      <c r="D170" s="15" t="s">
        <v>60</v>
      </c>
      <c r="E170" s="15" t="s">
        <v>61</v>
      </c>
      <c r="F170" s="15" t="s">
        <v>62</v>
      </c>
      <c r="G170" s="15" t="s">
        <v>71</v>
      </c>
      <c r="H170" s="15" t="s">
        <v>64</v>
      </c>
      <c r="I170" s="15" t="s">
        <v>65</v>
      </c>
      <c r="J170" s="15">
        <v>362</v>
      </c>
      <c r="K170" s="15">
        <v>517.66</v>
      </c>
      <c r="N170" s="7">
        <v>2020</v>
      </c>
      <c r="O170" s="7" t="s">
        <v>51</v>
      </c>
      <c r="P170" s="7" t="s">
        <v>25</v>
      </c>
      <c r="Q170" s="11" t="s">
        <v>26</v>
      </c>
      <c r="R170" s="12">
        <v>644</v>
      </c>
      <c r="S170" s="28">
        <v>5743.5</v>
      </c>
      <c r="T170" s="12">
        <v>6432.72</v>
      </c>
      <c r="U170" s="9">
        <v>1148.7</v>
      </c>
      <c r="V170" s="10" t="s">
        <v>21</v>
      </c>
    </row>
    <row r="171" spans="1:22" x14ac:dyDescent="0.25">
      <c r="A171" s="15" t="s">
        <v>68</v>
      </c>
      <c r="B171" s="15">
        <v>2020</v>
      </c>
      <c r="C171" s="15" t="s">
        <v>41</v>
      </c>
      <c r="D171" s="15" t="s">
        <v>60</v>
      </c>
      <c r="E171" s="15" t="s">
        <v>61</v>
      </c>
      <c r="F171" s="15" t="s">
        <v>62</v>
      </c>
      <c r="G171" s="15" t="s">
        <v>71</v>
      </c>
      <c r="H171" s="15" t="s">
        <v>64</v>
      </c>
      <c r="I171" s="15" t="s">
        <v>65</v>
      </c>
      <c r="J171" s="15">
        <v>356</v>
      </c>
      <c r="K171" s="15">
        <v>509.08</v>
      </c>
      <c r="N171" s="7">
        <v>2020</v>
      </c>
      <c r="O171" s="7" t="s">
        <v>51</v>
      </c>
      <c r="P171" s="7" t="s">
        <v>27</v>
      </c>
      <c r="Q171" s="11" t="s">
        <v>28</v>
      </c>
      <c r="R171" s="12">
        <v>643</v>
      </c>
      <c r="S171" s="28">
        <v>7000</v>
      </c>
      <c r="T171" s="12">
        <v>7840</v>
      </c>
      <c r="U171" s="9">
        <v>1400</v>
      </c>
      <c r="V171" s="10" t="s">
        <v>42</v>
      </c>
    </row>
    <row r="172" spans="1:22" x14ac:dyDescent="0.25">
      <c r="A172" s="15" t="s">
        <v>69</v>
      </c>
      <c r="B172" s="15">
        <v>2020</v>
      </c>
      <c r="C172" s="15" t="s">
        <v>41</v>
      </c>
      <c r="D172" s="15" t="s">
        <v>60</v>
      </c>
      <c r="E172" s="15" t="s">
        <v>61</v>
      </c>
      <c r="F172" s="15" t="s">
        <v>62</v>
      </c>
      <c r="G172" s="15" t="s">
        <v>71</v>
      </c>
      <c r="H172" s="15" t="s">
        <v>64</v>
      </c>
      <c r="I172" s="15" t="s">
        <v>67</v>
      </c>
      <c r="J172" s="15">
        <v>242</v>
      </c>
      <c r="K172" s="15">
        <v>346.06</v>
      </c>
      <c r="N172" s="7">
        <v>2020</v>
      </c>
      <c r="O172" s="7" t="s">
        <v>51</v>
      </c>
      <c r="P172" s="7" t="s">
        <v>25</v>
      </c>
      <c r="Q172" s="11" t="s">
        <v>29</v>
      </c>
      <c r="R172" s="12">
        <v>455</v>
      </c>
      <c r="S172" s="28">
        <v>4578.6000000000004</v>
      </c>
      <c r="T172" s="12">
        <v>5128.0320000000002</v>
      </c>
      <c r="U172" s="9">
        <v>915.72000000000014</v>
      </c>
      <c r="V172" s="10" t="s">
        <v>42</v>
      </c>
    </row>
    <row r="173" spans="1:22" x14ac:dyDescent="0.25">
      <c r="A173" s="15" t="s">
        <v>59</v>
      </c>
      <c r="B173" s="15">
        <v>2020</v>
      </c>
      <c r="C173" s="15" t="s">
        <v>41</v>
      </c>
      <c r="D173" s="15" t="s">
        <v>60</v>
      </c>
      <c r="E173" s="15" t="s">
        <v>61</v>
      </c>
      <c r="F173" s="15" t="s">
        <v>62</v>
      </c>
      <c r="G173" s="15" t="s">
        <v>71</v>
      </c>
      <c r="H173" s="15" t="s">
        <v>64</v>
      </c>
      <c r="I173" s="15" t="s">
        <v>67</v>
      </c>
      <c r="J173" s="15">
        <v>290</v>
      </c>
      <c r="K173" s="15">
        <v>414.7</v>
      </c>
      <c r="N173" s="7">
        <v>2020</v>
      </c>
      <c r="O173" s="7" t="s">
        <v>51</v>
      </c>
      <c r="P173" s="7" t="s">
        <v>27</v>
      </c>
      <c r="Q173" s="11" t="s">
        <v>30</v>
      </c>
      <c r="R173" s="13">
        <v>345</v>
      </c>
      <c r="S173" s="29">
        <v>7000</v>
      </c>
      <c r="T173" s="13">
        <v>7840</v>
      </c>
      <c r="U173" s="9">
        <v>1400</v>
      </c>
      <c r="V173" s="10" t="s">
        <v>42</v>
      </c>
    </row>
    <row r="174" spans="1:22" x14ac:dyDescent="0.25">
      <c r="A174" s="15" t="s">
        <v>66</v>
      </c>
      <c r="B174" s="15">
        <v>2020</v>
      </c>
      <c r="C174" s="15" t="s">
        <v>41</v>
      </c>
      <c r="D174" s="15" t="s">
        <v>60</v>
      </c>
      <c r="E174" s="15" t="s">
        <v>61</v>
      </c>
      <c r="F174" s="15" t="s">
        <v>62</v>
      </c>
      <c r="G174" s="15" t="s">
        <v>71</v>
      </c>
      <c r="H174" s="15" t="s">
        <v>64</v>
      </c>
      <c r="I174" s="15" t="s">
        <v>67</v>
      </c>
      <c r="J174" s="15">
        <v>212</v>
      </c>
      <c r="K174" s="15">
        <v>303.15999999999997</v>
      </c>
      <c r="N174" s="7">
        <v>2020</v>
      </c>
      <c r="O174" s="7" t="s">
        <v>51</v>
      </c>
      <c r="P174" s="7" t="s">
        <v>23</v>
      </c>
      <c r="Q174" s="8" t="s">
        <v>31</v>
      </c>
      <c r="R174" s="9">
        <v>122</v>
      </c>
      <c r="S174" s="27">
        <v>100</v>
      </c>
      <c r="T174" s="9">
        <v>112</v>
      </c>
      <c r="U174" s="9">
        <v>20</v>
      </c>
      <c r="V174" s="10" t="s">
        <v>42</v>
      </c>
    </row>
    <row r="175" spans="1:22" x14ac:dyDescent="0.25">
      <c r="A175" s="15" t="s">
        <v>70</v>
      </c>
      <c r="B175" s="15">
        <v>2020</v>
      </c>
      <c r="C175" s="15" t="s">
        <v>41</v>
      </c>
      <c r="D175" s="15" t="s">
        <v>60</v>
      </c>
      <c r="E175" s="15" t="s">
        <v>61</v>
      </c>
      <c r="F175" s="15" t="s">
        <v>62</v>
      </c>
      <c r="G175" s="15" t="s">
        <v>71</v>
      </c>
      <c r="H175" s="15" t="s">
        <v>64</v>
      </c>
      <c r="I175" s="15" t="s">
        <v>67</v>
      </c>
      <c r="J175" s="15">
        <v>286</v>
      </c>
      <c r="K175" s="15">
        <v>408.98</v>
      </c>
      <c r="N175" s="7">
        <v>2020</v>
      </c>
      <c r="O175" s="7" t="s">
        <v>51</v>
      </c>
      <c r="P175" s="7" t="s">
        <v>32</v>
      </c>
      <c r="Q175" s="11" t="s">
        <v>33</v>
      </c>
      <c r="R175" s="12">
        <v>78</v>
      </c>
      <c r="S175" s="28">
        <v>4577.2</v>
      </c>
      <c r="T175" s="12">
        <v>5126.4639999999999</v>
      </c>
      <c r="U175" s="9">
        <v>915.44</v>
      </c>
      <c r="V175" s="10" t="s">
        <v>42</v>
      </c>
    </row>
    <row r="176" spans="1:22" x14ac:dyDescent="0.25">
      <c r="A176" s="15" t="s">
        <v>69</v>
      </c>
      <c r="B176" s="15">
        <v>2020</v>
      </c>
      <c r="C176" s="15" t="s">
        <v>41</v>
      </c>
      <c r="D176" s="15" t="s">
        <v>60</v>
      </c>
      <c r="E176" s="15" t="s">
        <v>61</v>
      </c>
      <c r="F176" s="15" t="s">
        <v>62</v>
      </c>
      <c r="G176" s="15" t="s">
        <v>71</v>
      </c>
      <c r="H176" s="15" t="s">
        <v>64</v>
      </c>
      <c r="I176" s="15" t="s">
        <v>67</v>
      </c>
      <c r="J176" s="15">
        <v>214</v>
      </c>
      <c r="K176" s="15">
        <v>306.02</v>
      </c>
      <c r="N176" s="7">
        <v>2020</v>
      </c>
      <c r="O176" s="7" t="s">
        <v>51</v>
      </c>
      <c r="P176" s="7" t="s">
        <v>32</v>
      </c>
      <c r="Q176" s="11" t="s">
        <v>34</v>
      </c>
      <c r="R176" s="12">
        <v>76</v>
      </c>
      <c r="S176" s="28">
        <v>4576.8999999999996</v>
      </c>
      <c r="T176" s="12">
        <v>5126.1279999999997</v>
      </c>
      <c r="U176" s="9">
        <v>915.38</v>
      </c>
      <c r="V176" s="10" t="s">
        <v>42</v>
      </c>
    </row>
    <row r="177" spans="1:22" x14ac:dyDescent="0.25">
      <c r="A177" s="15" t="s">
        <v>66</v>
      </c>
      <c r="B177" s="15">
        <v>2020</v>
      </c>
      <c r="C177" s="15" t="s">
        <v>41</v>
      </c>
      <c r="D177" s="15" t="s">
        <v>60</v>
      </c>
      <c r="E177" s="15" t="s">
        <v>61</v>
      </c>
      <c r="F177" s="15" t="s">
        <v>62</v>
      </c>
      <c r="G177" s="15" t="s">
        <v>71</v>
      </c>
      <c r="H177" s="15" t="s">
        <v>64</v>
      </c>
      <c r="I177" s="15" t="s">
        <v>67</v>
      </c>
      <c r="J177" s="15">
        <v>366</v>
      </c>
      <c r="K177" s="15">
        <v>526.24</v>
      </c>
      <c r="N177" s="7">
        <v>2020</v>
      </c>
      <c r="O177" s="7" t="s">
        <v>51</v>
      </c>
      <c r="P177" s="7" t="s">
        <v>32</v>
      </c>
      <c r="Q177" s="11" t="s">
        <v>35</v>
      </c>
      <c r="R177" s="12">
        <v>46</v>
      </c>
      <c r="S177" s="28">
        <v>200</v>
      </c>
      <c r="T177" s="12">
        <v>224</v>
      </c>
      <c r="U177" s="9">
        <v>40</v>
      </c>
      <c r="V177" s="10" t="s">
        <v>42</v>
      </c>
    </row>
    <row r="178" spans="1:22" x14ac:dyDescent="0.25">
      <c r="A178" s="15" t="s">
        <v>66</v>
      </c>
      <c r="B178" s="15">
        <v>2020</v>
      </c>
      <c r="C178" s="15" t="s">
        <v>41</v>
      </c>
      <c r="D178" s="15" t="s">
        <v>60</v>
      </c>
      <c r="E178" s="15" t="s">
        <v>61</v>
      </c>
      <c r="F178" s="15" t="s">
        <v>62</v>
      </c>
      <c r="G178" s="15" t="s">
        <v>71</v>
      </c>
      <c r="H178" s="15" t="s">
        <v>64</v>
      </c>
      <c r="I178" s="15" t="s">
        <v>65</v>
      </c>
      <c r="J178" s="15">
        <v>360</v>
      </c>
      <c r="K178" s="15">
        <v>526.24</v>
      </c>
      <c r="N178" s="7">
        <v>2020</v>
      </c>
      <c r="O178" s="7" t="s">
        <v>51</v>
      </c>
      <c r="P178" s="7" t="s">
        <v>32</v>
      </c>
      <c r="Q178" s="11" t="s">
        <v>36</v>
      </c>
      <c r="R178" s="12">
        <v>34</v>
      </c>
      <c r="S178" s="28">
        <v>4576.8</v>
      </c>
      <c r="T178" s="12">
        <v>5126.0160000000005</v>
      </c>
      <c r="U178" s="9">
        <v>915.36000000000013</v>
      </c>
      <c r="V178" s="10" t="s">
        <v>42</v>
      </c>
    </row>
    <row r="179" spans="1:22" x14ac:dyDescent="0.25">
      <c r="A179" s="15" t="s">
        <v>68</v>
      </c>
      <c r="B179" s="15">
        <v>2020</v>
      </c>
      <c r="C179" s="15" t="s">
        <v>41</v>
      </c>
      <c r="D179" s="15" t="s">
        <v>60</v>
      </c>
      <c r="E179" s="15" t="s">
        <v>61</v>
      </c>
      <c r="F179" s="15" t="s">
        <v>62</v>
      </c>
      <c r="G179" s="15" t="s">
        <v>71</v>
      </c>
      <c r="H179" s="15" t="s">
        <v>64</v>
      </c>
      <c r="I179" s="15" t="s">
        <v>67</v>
      </c>
      <c r="J179" s="15">
        <v>676</v>
      </c>
      <c r="K179" s="15">
        <v>966.68000000000006</v>
      </c>
      <c r="N179" s="7">
        <v>2020</v>
      </c>
      <c r="O179" s="7" t="s">
        <v>51</v>
      </c>
      <c r="P179" s="7" t="s">
        <v>23</v>
      </c>
      <c r="Q179" s="8" t="s">
        <v>37</v>
      </c>
      <c r="R179" s="9">
        <v>7</v>
      </c>
      <c r="S179" s="27">
        <v>200</v>
      </c>
      <c r="T179" s="9">
        <v>224</v>
      </c>
      <c r="U179" s="9">
        <v>40</v>
      </c>
      <c r="V179" s="10" t="s">
        <v>42</v>
      </c>
    </row>
    <row r="180" spans="1:22" x14ac:dyDescent="0.25">
      <c r="A180" s="15" t="s">
        <v>68</v>
      </c>
      <c r="B180" s="15">
        <v>2020</v>
      </c>
      <c r="C180" s="15" t="s">
        <v>41</v>
      </c>
      <c r="D180" s="15" t="s">
        <v>60</v>
      </c>
      <c r="E180" s="15" t="s">
        <v>61</v>
      </c>
      <c r="F180" s="15" t="s">
        <v>62</v>
      </c>
      <c r="G180" s="15" t="s">
        <v>71</v>
      </c>
      <c r="H180" s="15" t="s">
        <v>64</v>
      </c>
      <c r="I180" s="15" t="s">
        <v>67</v>
      </c>
      <c r="J180" s="15">
        <v>709</v>
      </c>
      <c r="K180" s="15">
        <v>1013.87</v>
      </c>
      <c r="N180" s="7">
        <v>2020</v>
      </c>
      <c r="O180" s="7" t="s">
        <v>51</v>
      </c>
      <c r="P180" s="7" t="s">
        <v>32</v>
      </c>
      <c r="Q180" s="11" t="s">
        <v>39</v>
      </c>
      <c r="R180" s="12">
        <v>3</v>
      </c>
      <c r="S180" s="28">
        <v>4577.3</v>
      </c>
      <c r="T180" s="12">
        <v>5126.576</v>
      </c>
      <c r="U180" s="9">
        <v>915.46</v>
      </c>
      <c r="V180" s="10" t="s">
        <v>21</v>
      </c>
    </row>
    <row r="181" spans="1:22" x14ac:dyDescent="0.25">
      <c r="A181" s="15" t="s">
        <v>59</v>
      </c>
      <c r="B181" s="15">
        <v>2020</v>
      </c>
      <c r="C181" s="15" t="s">
        <v>41</v>
      </c>
      <c r="D181" s="15" t="s">
        <v>60</v>
      </c>
      <c r="E181" s="15" t="s">
        <v>61</v>
      </c>
      <c r="F181" s="15" t="s">
        <v>62</v>
      </c>
      <c r="G181" s="15" t="s">
        <v>71</v>
      </c>
      <c r="H181" s="15" t="s">
        <v>64</v>
      </c>
      <c r="I181" s="15" t="s">
        <v>67</v>
      </c>
      <c r="J181" s="15">
        <v>762</v>
      </c>
      <c r="K181" s="15">
        <v>1089.6599999999999</v>
      </c>
      <c r="N181" s="7">
        <v>2020</v>
      </c>
      <c r="O181" s="7" t="s">
        <v>51</v>
      </c>
      <c r="P181" s="7" t="s">
        <v>38</v>
      </c>
      <c r="Q181" s="11" t="s">
        <v>38</v>
      </c>
      <c r="R181" s="12">
        <v>2</v>
      </c>
      <c r="S181" s="28">
        <v>6600</v>
      </c>
      <c r="T181" s="12">
        <v>7392</v>
      </c>
      <c r="U181" s="9">
        <v>1320</v>
      </c>
      <c r="V181" s="10" t="s">
        <v>42</v>
      </c>
    </row>
    <row r="182" spans="1:22" x14ac:dyDescent="0.25">
      <c r="A182" s="15" t="s">
        <v>59</v>
      </c>
      <c r="B182" s="15">
        <v>2020</v>
      </c>
      <c r="C182" s="15" t="s">
        <v>41</v>
      </c>
      <c r="D182" s="15" t="s">
        <v>60</v>
      </c>
      <c r="E182" s="15" t="s">
        <v>61</v>
      </c>
      <c r="F182" s="15" t="s">
        <v>62</v>
      </c>
      <c r="G182" s="15" t="s">
        <v>71</v>
      </c>
      <c r="H182" s="15" t="s">
        <v>64</v>
      </c>
      <c r="I182" s="15" t="s">
        <v>67</v>
      </c>
      <c r="J182" s="15">
        <v>369</v>
      </c>
      <c r="K182" s="15">
        <v>527.66999999999996</v>
      </c>
      <c r="N182" s="7">
        <v>2021</v>
      </c>
      <c r="O182" s="7" t="s">
        <v>18</v>
      </c>
      <c r="P182" s="7" t="s">
        <v>19</v>
      </c>
      <c r="Q182" s="8" t="s">
        <v>20</v>
      </c>
      <c r="R182" s="9">
        <v>6591.1679999999997</v>
      </c>
      <c r="S182" s="27">
        <v>4577.3</v>
      </c>
      <c r="T182" s="9">
        <v>5126.576</v>
      </c>
      <c r="U182" s="9">
        <v>915.46</v>
      </c>
      <c r="V182" s="10" t="s">
        <v>21</v>
      </c>
    </row>
    <row r="183" spans="1:22" x14ac:dyDescent="0.25">
      <c r="A183" s="15" t="s">
        <v>68</v>
      </c>
      <c r="B183" s="15">
        <v>2020</v>
      </c>
      <c r="C183" s="15" t="s">
        <v>41</v>
      </c>
      <c r="D183" s="15" t="s">
        <v>60</v>
      </c>
      <c r="E183" s="15" t="s">
        <v>61</v>
      </c>
      <c r="F183" s="15" t="s">
        <v>62</v>
      </c>
      <c r="G183" s="15" t="s">
        <v>71</v>
      </c>
      <c r="H183" s="15" t="s">
        <v>64</v>
      </c>
      <c r="I183" s="15" t="s">
        <v>67</v>
      </c>
      <c r="J183" s="15">
        <v>363</v>
      </c>
      <c r="K183" s="15">
        <v>519.09</v>
      </c>
      <c r="N183" s="7">
        <v>2021</v>
      </c>
      <c r="O183" s="7" t="s">
        <v>18</v>
      </c>
      <c r="P183" s="7" t="s">
        <v>19</v>
      </c>
      <c r="Q183" s="8" t="s">
        <v>22</v>
      </c>
      <c r="R183" s="9">
        <v>8270.64</v>
      </c>
      <c r="S183" s="27">
        <v>8800</v>
      </c>
      <c r="T183" s="9">
        <v>8960</v>
      </c>
      <c r="U183" s="9">
        <v>1760</v>
      </c>
      <c r="V183" s="10" t="s">
        <v>21</v>
      </c>
    </row>
    <row r="184" spans="1:22" x14ac:dyDescent="0.25">
      <c r="A184" s="15" t="s">
        <v>70</v>
      </c>
      <c r="B184" s="15">
        <v>2020</v>
      </c>
      <c r="C184" s="15" t="s">
        <v>41</v>
      </c>
      <c r="D184" s="15" t="s">
        <v>60</v>
      </c>
      <c r="E184" s="15" t="s">
        <v>61</v>
      </c>
      <c r="F184" s="15" t="s">
        <v>62</v>
      </c>
      <c r="G184" s="15" t="s">
        <v>71</v>
      </c>
      <c r="H184" s="15" t="s">
        <v>64</v>
      </c>
      <c r="I184" s="15" t="s">
        <v>65</v>
      </c>
      <c r="J184" s="15">
        <v>357</v>
      </c>
      <c r="K184" s="15">
        <v>510.51</v>
      </c>
      <c r="N184" s="7">
        <v>2021</v>
      </c>
      <c r="O184" s="7" t="s">
        <v>18</v>
      </c>
      <c r="P184" s="7" t="s">
        <v>23</v>
      </c>
      <c r="Q184" s="8" t="s">
        <v>24</v>
      </c>
      <c r="R184" s="9">
        <v>8470</v>
      </c>
      <c r="S184" s="27">
        <v>5034.92</v>
      </c>
      <c r="T184" s="9">
        <v>5126.4639999999999</v>
      </c>
      <c r="U184" s="9">
        <v>1006.984</v>
      </c>
      <c r="V184" s="10" t="s">
        <v>21</v>
      </c>
    </row>
    <row r="185" spans="1:22" x14ac:dyDescent="0.25">
      <c r="A185" s="15" t="s">
        <v>59</v>
      </c>
      <c r="B185" s="15">
        <v>2020</v>
      </c>
      <c r="C185" s="15" t="s">
        <v>41</v>
      </c>
      <c r="D185" s="15" t="s">
        <v>60</v>
      </c>
      <c r="E185" s="15" t="s">
        <v>61</v>
      </c>
      <c r="F185" s="15" t="s">
        <v>62</v>
      </c>
      <c r="G185" s="15" t="s">
        <v>71</v>
      </c>
      <c r="H185" s="15" t="s">
        <v>64</v>
      </c>
      <c r="I185" s="15" t="s">
        <v>67</v>
      </c>
      <c r="J185" s="15">
        <v>243</v>
      </c>
      <c r="K185" s="15">
        <v>347.49</v>
      </c>
      <c r="N185" s="7">
        <v>2021</v>
      </c>
      <c r="O185" s="7" t="s">
        <v>18</v>
      </c>
      <c r="P185" s="7" t="s">
        <v>25</v>
      </c>
      <c r="Q185" s="11" t="s">
        <v>26</v>
      </c>
      <c r="R185" s="12">
        <v>6055.1985000000004</v>
      </c>
      <c r="S185" s="28">
        <v>6317.85</v>
      </c>
      <c r="T185" s="12">
        <v>6432.72</v>
      </c>
      <c r="U185" s="9">
        <v>1263.5700000000002</v>
      </c>
      <c r="V185" s="10" t="s">
        <v>21</v>
      </c>
    </row>
    <row r="186" spans="1:22" x14ac:dyDescent="0.25">
      <c r="A186" s="15" t="s">
        <v>68</v>
      </c>
      <c r="B186" s="15">
        <v>2020</v>
      </c>
      <c r="C186" s="15" t="s">
        <v>41</v>
      </c>
      <c r="D186" s="15" t="s">
        <v>60</v>
      </c>
      <c r="E186" s="15" t="s">
        <v>61</v>
      </c>
      <c r="F186" s="15" t="s">
        <v>62</v>
      </c>
      <c r="G186" s="15" t="s">
        <v>71</v>
      </c>
      <c r="H186" s="15" t="s">
        <v>64</v>
      </c>
      <c r="I186" s="15" t="s">
        <v>67</v>
      </c>
      <c r="J186" s="15">
        <v>802</v>
      </c>
      <c r="K186" s="15">
        <v>526.24</v>
      </c>
      <c r="N186" s="7">
        <v>2021</v>
      </c>
      <c r="O186" s="7" t="s">
        <v>18</v>
      </c>
      <c r="P186" s="7" t="s">
        <v>27</v>
      </c>
      <c r="Q186" s="11" t="s">
        <v>28</v>
      </c>
      <c r="R186" s="12">
        <v>10368.4</v>
      </c>
      <c r="S186" s="28">
        <v>7700</v>
      </c>
      <c r="T186" s="12">
        <v>7840</v>
      </c>
      <c r="U186" s="9">
        <v>1540</v>
      </c>
      <c r="V186" s="10" t="s">
        <v>21</v>
      </c>
    </row>
    <row r="187" spans="1:22" x14ac:dyDescent="0.25">
      <c r="A187" s="15" t="s">
        <v>69</v>
      </c>
      <c r="B187" s="15">
        <v>2020</v>
      </c>
      <c r="C187" s="15" t="s">
        <v>41</v>
      </c>
      <c r="D187" s="15" t="s">
        <v>60</v>
      </c>
      <c r="E187" s="15" t="s">
        <v>61</v>
      </c>
      <c r="F187" s="15" t="s">
        <v>62</v>
      </c>
      <c r="G187" s="15" t="s">
        <v>71</v>
      </c>
      <c r="H187" s="15" t="s">
        <v>64</v>
      </c>
      <c r="I187" s="15" t="s">
        <v>67</v>
      </c>
      <c r="J187" s="15">
        <v>241</v>
      </c>
      <c r="K187" s="15">
        <v>344.63</v>
      </c>
      <c r="N187" s="7">
        <v>2021</v>
      </c>
      <c r="O187" s="7" t="s">
        <v>18</v>
      </c>
      <c r="P187" s="7" t="s">
        <v>25</v>
      </c>
      <c r="Q187" s="11" t="s">
        <v>29</v>
      </c>
      <c r="R187" s="12">
        <v>3101.2624999999998</v>
      </c>
      <c r="S187" s="28">
        <v>5036.46</v>
      </c>
      <c r="T187" s="12">
        <v>5128.0320000000002</v>
      </c>
      <c r="U187" s="9">
        <v>1007.292</v>
      </c>
      <c r="V187" s="10" t="s">
        <v>21</v>
      </c>
    </row>
    <row r="188" spans="1:22" x14ac:dyDescent="0.25">
      <c r="A188" s="15" t="s">
        <v>66</v>
      </c>
      <c r="B188" s="15">
        <v>2020</v>
      </c>
      <c r="C188" s="15" t="s">
        <v>41</v>
      </c>
      <c r="D188" s="15" t="s">
        <v>60</v>
      </c>
      <c r="E188" s="15" t="s">
        <v>61</v>
      </c>
      <c r="F188" s="15" t="s">
        <v>62</v>
      </c>
      <c r="G188" s="15" t="s">
        <v>71</v>
      </c>
      <c r="H188" s="15" t="s">
        <v>64</v>
      </c>
      <c r="I188" s="15" t="s">
        <v>67</v>
      </c>
      <c r="J188" s="15">
        <v>289</v>
      </c>
      <c r="K188" s="15">
        <v>413.27</v>
      </c>
      <c r="N188" s="7">
        <v>2021</v>
      </c>
      <c r="O188" s="7" t="s">
        <v>18</v>
      </c>
      <c r="P188" s="7" t="s">
        <v>27</v>
      </c>
      <c r="Q188" s="11" t="s">
        <v>30</v>
      </c>
      <c r="R188" s="13">
        <v>6591.1679999999997</v>
      </c>
      <c r="S188" s="29">
        <v>7700</v>
      </c>
      <c r="T188" s="13">
        <v>7840</v>
      </c>
      <c r="U188" s="9">
        <v>1540</v>
      </c>
      <c r="V188" s="10" t="s">
        <v>21</v>
      </c>
    </row>
    <row r="189" spans="1:22" x14ac:dyDescent="0.25">
      <c r="A189" s="15" t="s">
        <v>68</v>
      </c>
      <c r="B189" s="15">
        <v>2020</v>
      </c>
      <c r="C189" s="15" t="s">
        <v>41</v>
      </c>
      <c r="D189" s="15" t="s">
        <v>60</v>
      </c>
      <c r="E189" s="15" t="s">
        <v>61</v>
      </c>
      <c r="F189" s="15" t="s">
        <v>62</v>
      </c>
      <c r="G189" s="15" t="s">
        <v>71</v>
      </c>
      <c r="H189" s="15" t="s">
        <v>64</v>
      </c>
      <c r="I189" s="15" t="s">
        <v>67</v>
      </c>
      <c r="J189" s="15">
        <v>874</v>
      </c>
      <c r="K189" s="15">
        <v>1249.82</v>
      </c>
      <c r="N189" s="7">
        <v>2021</v>
      </c>
      <c r="O189" s="7" t="s">
        <v>18</v>
      </c>
      <c r="P189" s="7" t="s">
        <v>23</v>
      </c>
      <c r="Q189" s="8" t="s">
        <v>31</v>
      </c>
      <c r="R189" s="9">
        <v>6590.7359999999999</v>
      </c>
      <c r="S189" s="27">
        <v>110</v>
      </c>
      <c r="T189" s="9">
        <v>112</v>
      </c>
      <c r="U189" s="9">
        <v>22</v>
      </c>
      <c r="V189" s="10" t="s">
        <v>21</v>
      </c>
    </row>
    <row r="190" spans="1:22" x14ac:dyDescent="0.25">
      <c r="A190" s="15" t="s">
        <v>59</v>
      </c>
      <c r="B190" s="15">
        <v>2020</v>
      </c>
      <c r="C190" s="15" t="s">
        <v>41</v>
      </c>
      <c r="D190" s="15" t="s">
        <v>60</v>
      </c>
      <c r="E190" s="15" t="s">
        <v>61</v>
      </c>
      <c r="F190" s="15" t="s">
        <v>62</v>
      </c>
      <c r="G190" s="15" t="s">
        <v>71</v>
      </c>
      <c r="H190" s="15" t="s">
        <v>64</v>
      </c>
      <c r="I190" s="15" t="s">
        <v>65</v>
      </c>
      <c r="J190" s="15">
        <v>875</v>
      </c>
      <c r="K190" s="15">
        <v>1251.25</v>
      </c>
      <c r="N190" s="7">
        <v>2021</v>
      </c>
      <c r="O190" s="7" t="s">
        <v>18</v>
      </c>
      <c r="P190" s="7" t="s">
        <v>32</v>
      </c>
      <c r="Q190" s="11" t="s">
        <v>33</v>
      </c>
      <c r="R190" s="12">
        <v>288</v>
      </c>
      <c r="S190" s="28">
        <v>5034.92</v>
      </c>
      <c r="T190" s="12">
        <v>5126.4639999999999</v>
      </c>
      <c r="U190" s="9">
        <v>1006.984</v>
      </c>
      <c r="V190" s="10" t="s">
        <v>21</v>
      </c>
    </row>
    <row r="191" spans="1:22" x14ac:dyDescent="0.25">
      <c r="A191" s="15" t="s">
        <v>66</v>
      </c>
      <c r="B191" s="15">
        <v>2020</v>
      </c>
      <c r="C191" s="15" t="s">
        <v>41</v>
      </c>
      <c r="D191" s="15" t="s">
        <v>60</v>
      </c>
      <c r="E191" s="15" t="s">
        <v>61</v>
      </c>
      <c r="F191" s="15" t="s">
        <v>62</v>
      </c>
      <c r="G191" s="15" t="s">
        <v>71</v>
      </c>
      <c r="H191" s="15" t="s">
        <v>64</v>
      </c>
      <c r="I191" s="15" t="s">
        <v>67</v>
      </c>
      <c r="J191" s="15">
        <v>239</v>
      </c>
      <c r="K191" s="15">
        <v>341.77</v>
      </c>
      <c r="N191" s="7">
        <v>2021</v>
      </c>
      <c r="O191" s="7" t="s">
        <v>18</v>
      </c>
      <c r="P191" s="7" t="s">
        <v>32</v>
      </c>
      <c r="Q191" s="11" t="s">
        <v>34</v>
      </c>
      <c r="R191" s="12">
        <v>6590.5919999999996</v>
      </c>
      <c r="S191" s="28">
        <v>4576.8999999999996</v>
      </c>
      <c r="T191" s="12">
        <v>5126.1279999999997</v>
      </c>
      <c r="U191" s="9">
        <v>915.38</v>
      </c>
      <c r="V191" s="10" t="s">
        <v>21</v>
      </c>
    </row>
    <row r="192" spans="1:22" x14ac:dyDescent="0.25">
      <c r="A192" s="15" t="s">
        <v>66</v>
      </c>
      <c r="B192" s="15">
        <v>2020</v>
      </c>
      <c r="C192" s="15" t="s">
        <v>41</v>
      </c>
      <c r="D192" s="15" t="s">
        <v>60</v>
      </c>
      <c r="E192" s="15" t="s">
        <v>61</v>
      </c>
      <c r="F192" s="15" t="s">
        <v>62</v>
      </c>
      <c r="G192" s="15" t="s">
        <v>71</v>
      </c>
      <c r="H192" s="15" t="s">
        <v>64</v>
      </c>
      <c r="I192" s="15" t="s">
        <v>67</v>
      </c>
      <c r="J192" s="15">
        <v>287</v>
      </c>
      <c r="K192" s="15">
        <v>410.40999999999997</v>
      </c>
      <c r="N192" s="7">
        <v>2021</v>
      </c>
      <c r="O192" s="7" t="s">
        <v>18</v>
      </c>
      <c r="P192" s="7" t="s">
        <v>32</v>
      </c>
      <c r="Q192" s="11" t="s">
        <v>35</v>
      </c>
      <c r="R192" s="12">
        <v>4032.9300000000003</v>
      </c>
      <c r="S192" s="28">
        <v>200</v>
      </c>
      <c r="T192" s="12">
        <v>224</v>
      </c>
      <c r="U192" s="9">
        <v>40</v>
      </c>
      <c r="V192" s="10" t="s">
        <v>21</v>
      </c>
    </row>
    <row r="193" spans="1:22" x14ac:dyDescent="0.25">
      <c r="A193" s="15" t="s">
        <v>69</v>
      </c>
      <c r="B193" s="15">
        <v>2020</v>
      </c>
      <c r="C193" s="15" t="s">
        <v>41</v>
      </c>
      <c r="D193" s="15" t="s">
        <v>60</v>
      </c>
      <c r="E193" s="15" t="s">
        <v>61</v>
      </c>
      <c r="F193" s="15" t="s">
        <v>62</v>
      </c>
      <c r="G193" s="15" t="s">
        <v>71</v>
      </c>
      <c r="H193" s="15" t="s">
        <v>64</v>
      </c>
      <c r="I193" s="15" t="s">
        <v>67</v>
      </c>
      <c r="J193" s="15">
        <v>771</v>
      </c>
      <c r="K193" s="15">
        <v>1102.53</v>
      </c>
      <c r="N193" s="7">
        <v>2021</v>
      </c>
      <c r="O193" s="7" t="s">
        <v>18</v>
      </c>
      <c r="P193" s="7" t="s">
        <v>32</v>
      </c>
      <c r="Q193" s="11" t="s">
        <v>36</v>
      </c>
      <c r="R193" s="12">
        <v>7986</v>
      </c>
      <c r="S193" s="28">
        <v>4576.8</v>
      </c>
      <c r="T193" s="12">
        <v>5126.0160000000005</v>
      </c>
      <c r="U193" s="9">
        <v>915.36000000000013</v>
      </c>
      <c r="V193" s="10" t="s">
        <v>21</v>
      </c>
    </row>
    <row r="194" spans="1:22" x14ac:dyDescent="0.25">
      <c r="A194" s="15" t="s">
        <v>59</v>
      </c>
      <c r="B194" s="15">
        <v>2020</v>
      </c>
      <c r="C194" s="15" t="s">
        <v>44</v>
      </c>
      <c r="D194" s="15" t="s">
        <v>60</v>
      </c>
      <c r="E194" s="15" t="s">
        <v>61</v>
      </c>
      <c r="F194" s="15" t="s">
        <v>62</v>
      </c>
      <c r="G194" s="15" t="s">
        <v>71</v>
      </c>
      <c r="H194" s="15" t="s">
        <v>64</v>
      </c>
      <c r="I194" s="15" t="s">
        <v>65</v>
      </c>
      <c r="J194" s="15">
        <v>338</v>
      </c>
      <c r="K194" s="15">
        <v>483.34000000000003</v>
      </c>
      <c r="N194" s="7">
        <v>2021</v>
      </c>
      <c r="O194" s="7" t="s">
        <v>18</v>
      </c>
      <c r="P194" s="7" t="s">
        <v>23</v>
      </c>
      <c r="Q194" s="8" t="s">
        <v>37</v>
      </c>
      <c r="R194" s="9">
        <v>5538.5330000000004</v>
      </c>
      <c r="S194" s="27">
        <v>200</v>
      </c>
      <c r="T194" s="9">
        <v>224</v>
      </c>
      <c r="U194" s="9">
        <v>40</v>
      </c>
      <c r="V194" s="10" t="s">
        <v>21</v>
      </c>
    </row>
    <row r="195" spans="1:22" x14ac:dyDescent="0.25">
      <c r="A195" s="15" t="s">
        <v>59</v>
      </c>
      <c r="B195" s="15">
        <v>2020</v>
      </c>
      <c r="C195" s="15" t="s">
        <v>44</v>
      </c>
      <c r="D195" s="15" t="s">
        <v>60</v>
      </c>
      <c r="E195" s="15" t="s">
        <v>61</v>
      </c>
      <c r="F195" s="15" t="s">
        <v>62</v>
      </c>
      <c r="G195" s="15" t="s">
        <v>71</v>
      </c>
      <c r="H195" s="15" t="s">
        <v>64</v>
      </c>
      <c r="I195" s="15" t="s">
        <v>65</v>
      </c>
      <c r="J195" s="15">
        <v>332</v>
      </c>
      <c r="K195" s="15">
        <v>474.76</v>
      </c>
      <c r="N195" s="7">
        <v>2021</v>
      </c>
      <c r="O195" s="7" t="s">
        <v>18</v>
      </c>
      <c r="P195" s="7" t="s">
        <v>38</v>
      </c>
      <c r="Q195" s="11" t="s">
        <v>38</v>
      </c>
      <c r="R195" s="12">
        <v>3</v>
      </c>
      <c r="S195" s="28">
        <v>6600</v>
      </c>
      <c r="T195" s="12">
        <v>7392</v>
      </c>
      <c r="U195" s="9">
        <v>1320</v>
      </c>
      <c r="V195" s="10" t="s">
        <v>21</v>
      </c>
    </row>
    <row r="196" spans="1:22" x14ac:dyDescent="0.25">
      <c r="A196" s="15" t="s">
        <v>66</v>
      </c>
      <c r="B196" s="15">
        <v>2020</v>
      </c>
      <c r="C196" s="15" t="s">
        <v>44</v>
      </c>
      <c r="D196" s="15" t="s">
        <v>60</v>
      </c>
      <c r="E196" s="15" t="s">
        <v>61</v>
      </c>
      <c r="F196" s="15" t="s">
        <v>62</v>
      </c>
      <c r="G196" s="15" t="s">
        <v>71</v>
      </c>
      <c r="H196" s="15" t="s">
        <v>64</v>
      </c>
      <c r="I196" s="15" t="s">
        <v>65</v>
      </c>
      <c r="J196" s="15">
        <v>326</v>
      </c>
      <c r="K196" s="15">
        <v>466.18</v>
      </c>
      <c r="N196" s="7">
        <v>2021</v>
      </c>
      <c r="O196" s="7" t="s">
        <v>18</v>
      </c>
      <c r="P196" s="7" t="s">
        <v>32</v>
      </c>
      <c r="Q196" s="11" t="s">
        <v>39</v>
      </c>
      <c r="R196" s="12">
        <v>3</v>
      </c>
      <c r="S196" s="28">
        <v>4577.3</v>
      </c>
      <c r="T196" s="12">
        <v>5126.576</v>
      </c>
      <c r="U196" s="9">
        <v>915.46</v>
      </c>
      <c r="V196" s="10" t="s">
        <v>21</v>
      </c>
    </row>
    <row r="197" spans="1:22" x14ac:dyDescent="0.25">
      <c r="A197" s="15" t="s">
        <v>66</v>
      </c>
      <c r="B197" s="15">
        <v>2020</v>
      </c>
      <c r="C197" s="15" t="s">
        <v>44</v>
      </c>
      <c r="D197" s="15" t="s">
        <v>60</v>
      </c>
      <c r="E197" s="15" t="s">
        <v>61</v>
      </c>
      <c r="F197" s="15" t="s">
        <v>62</v>
      </c>
      <c r="G197" s="15" t="s">
        <v>71</v>
      </c>
      <c r="H197" s="15" t="s">
        <v>64</v>
      </c>
      <c r="I197" s="15" t="s">
        <v>67</v>
      </c>
      <c r="J197" s="15">
        <v>230</v>
      </c>
      <c r="K197" s="15">
        <v>328.9</v>
      </c>
      <c r="N197" s="7">
        <v>2021</v>
      </c>
      <c r="O197" s="7" t="s">
        <v>40</v>
      </c>
      <c r="P197" s="7" t="s">
        <v>19</v>
      </c>
      <c r="Q197" s="8" t="s">
        <v>20</v>
      </c>
      <c r="R197" s="9">
        <v>3566</v>
      </c>
      <c r="S197" s="27">
        <v>4577.3</v>
      </c>
      <c r="T197" s="9">
        <v>5126.576</v>
      </c>
      <c r="U197" s="9">
        <v>915.46</v>
      </c>
      <c r="V197" s="10" t="s">
        <v>21</v>
      </c>
    </row>
    <row r="198" spans="1:22" x14ac:dyDescent="0.25">
      <c r="A198" s="15" t="s">
        <v>68</v>
      </c>
      <c r="B198" s="15">
        <v>2020</v>
      </c>
      <c r="C198" s="15" t="s">
        <v>44</v>
      </c>
      <c r="D198" s="15" t="s">
        <v>60</v>
      </c>
      <c r="E198" s="15" t="s">
        <v>61</v>
      </c>
      <c r="F198" s="15" t="s">
        <v>62</v>
      </c>
      <c r="G198" s="15" t="s">
        <v>71</v>
      </c>
      <c r="H198" s="15" t="s">
        <v>64</v>
      </c>
      <c r="I198" s="15" t="s">
        <v>67</v>
      </c>
      <c r="J198" s="15">
        <v>278</v>
      </c>
      <c r="K198" s="15">
        <v>397.53999999999996</v>
      </c>
      <c r="N198" s="7">
        <v>2021</v>
      </c>
      <c r="O198" s="7" t="s">
        <v>40</v>
      </c>
      <c r="P198" s="7" t="s">
        <v>19</v>
      </c>
      <c r="Q198" s="8" t="s">
        <v>22</v>
      </c>
      <c r="R198" s="9">
        <v>2498</v>
      </c>
      <c r="S198" s="27">
        <v>8000</v>
      </c>
      <c r="T198" s="9">
        <v>8960</v>
      </c>
      <c r="U198" s="9">
        <v>1600</v>
      </c>
      <c r="V198" s="10" t="s">
        <v>21</v>
      </c>
    </row>
    <row r="199" spans="1:22" x14ac:dyDescent="0.25">
      <c r="A199" s="15" t="s">
        <v>66</v>
      </c>
      <c r="B199" s="15">
        <v>2020</v>
      </c>
      <c r="C199" s="15" t="s">
        <v>44</v>
      </c>
      <c r="D199" s="15" t="s">
        <v>60</v>
      </c>
      <c r="E199" s="15" t="s">
        <v>61</v>
      </c>
      <c r="F199" s="15" t="s">
        <v>62</v>
      </c>
      <c r="G199" s="15" t="s">
        <v>71</v>
      </c>
      <c r="H199" s="15" t="s">
        <v>64</v>
      </c>
      <c r="I199" s="15" t="s">
        <v>67</v>
      </c>
      <c r="J199" s="15">
        <v>206</v>
      </c>
      <c r="K199" s="15">
        <v>294.58</v>
      </c>
      <c r="N199" s="7">
        <v>2021</v>
      </c>
      <c r="O199" s="7" t="s">
        <v>40</v>
      </c>
      <c r="P199" s="7" t="s">
        <v>23</v>
      </c>
      <c r="Q199" s="8" t="s">
        <v>24</v>
      </c>
      <c r="R199" s="9">
        <v>1245</v>
      </c>
      <c r="S199" s="27">
        <v>4577.2</v>
      </c>
      <c r="T199" s="9">
        <v>5126.4639999999999</v>
      </c>
      <c r="U199" s="9">
        <v>915.44</v>
      </c>
      <c r="V199" s="10" t="s">
        <v>21</v>
      </c>
    </row>
    <row r="200" spans="1:22" x14ac:dyDescent="0.25">
      <c r="A200" s="15" t="s">
        <v>59</v>
      </c>
      <c r="B200" s="15">
        <v>2020</v>
      </c>
      <c r="C200" s="15" t="s">
        <v>44</v>
      </c>
      <c r="D200" s="15" t="s">
        <v>60</v>
      </c>
      <c r="E200" s="15" t="s">
        <v>61</v>
      </c>
      <c r="F200" s="15" t="s">
        <v>62</v>
      </c>
      <c r="G200" s="15" t="s">
        <v>71</v>
      </c>
      <c r="H200" s="15" t="s">
        <v>64</v>
      </c>
      <c r="I200" s="15" t="s">
        <v>67</v>
      </c>
      <c r="J200" s="15">
        <v>232</v>
      </c>
      <c r="K200" s="15">
        <v>331.76</v>
      </c>
      <c r="N200" s="7">
        <v>2021</v>
      </c>
      <c r="O200" s="7" t="s">
        <v>40</v>
      </c>
      <c r="P200" s="7" t="s">
        <v>25</v>
      </c>
      <c r="Q200" s="11" t="s">
        <v>26</v>
      </c>
      <c r="R200" s="12">
        <v>644</v>
      </c>
      <c r="S200" s="28">
        <v>5743.5</v>
      </c>
      <c r="T200" s="12">
        <v>6432.72</v>
      </c>
      <c r="U200" s="9">
        <v>1148.7</v>
      </c>
      <c r="V200" s="10" t="s">
        <v>21</v>
      </c>
    </row>
    <row r="201" spans="1:22" x14ac:dyDescent="0.25">
      <c r="A201" s="15" t="s">
        <v>59</v>
      </c>
      <c r="B201" s="15">
        <v>2020</v>
      </c>
      <c r="C201" s="15" t="s">
        <v>44</v>
      </c>
      <c r="D201" s="15" t="s">
        <v>60</v>
      </c>
      <c r="E201" s="15" t="s">
        <v>61</v>
      </c>
      <c r="F201" s="15" t="s">
        <v>62</v>
      </c>
      <c r="G201" s="15" t="s">
        <v>71</v>
      </c>
      <c r="H201" s="15" t="s">
        <v>64</v>
      </c>
      <c r="I201" s="15" t="s">
        <v>67</v>
      </c>
      <c r="J201" s="15">
        <v>202</v>
      </c>
      <c r="K201" s="15">
        <v>288.86</v>
      </c>
      <c r="N201" s="7">
        <v>2021</v>
      </c>
      <c r="O201" s="7" t="s">
        <v>40</v>
      </c>
      <c r="P201" s="7" t="s">
        <v>27</v>
      </c>
      <c r="Q201" s="11" t="s">
        <v>28</v>
      </c>
      <c r="R201" s="12">
        <v>643</v>
      </c>
      <c r="S201" s="28">
        <v>7000</v>
      </c>
      <c r="T201" s="12">
        <v>7840</v>
      </c>
      <c r="U201" s="9">
        <v>1400</v>
      </c>
      <c r="V201" s="10" t="s">
        <v>21</v>
      </c>
    </row>
    <row r="202" spans="1:22" x14ac:dyDescent="0.25">
      <c r="A202" s="15" t="s">
        <v>68</v>
      </c>
      <c r="B202" s="15">
        <v>2020</v>
      </c>
      <c r="C202" s="15" t="s">
        <v>44</v>
      </c>
      <c r="D202" s="15" t="s">
        <v>60</v>
      </c>
      <c r="E202" s="15" t="s">
        <v>61</v>
      </c>
      <c r="F202" s="15" t="s">
        <v>62</v>
      </c>
      <c r="G202" s="15" t="s">
        <v>71</v>
      </c>
      <c r="H202" s="15" t="s">
        <v>64</v>
      </c>
      <c r="I202" s="15" t="s">
        <v>65</v>
      </c>
      <c r="J202" s="15">
        <v>336</v>
      </c>
      <c r="K202" s="15">
        <v>526.24</v>
      </c>
      <c r="N202" s="7">
        <v>2021</v>
      </c>
      <c r="O202" s="7" t="s">
        <v>40</v>
      </c>
      <c r="P202" s="7" t="s">
        <v>25</v>
      </c>
      <c r="Q202" s="11" t="s">
        <v>29</v>
      </c>
      <c r="R202" s="12">
        <v>455</v>
      </c>
      <c r="S202" s="28">
        <v>4578.6000000000004</v>
      </c>
      <c r="T202" s="12">
        <v>5128.0320000000002</v>
      </c>
      <c r="U202" s="9">
        <v>915.72000000000014</v>
      </c>
      <c r="V202" s="10" t="s">
        <v>21</v>
      </c>
    </row>
    <row r="203" spans="1:22" x14ac:dyDescent="0.25">
      <c r="A203" s="15" t="s">
        <v>66</v>
      </c>
      <c r="B203" s="15">
        <v>2020</v>
      </c>
      <c r="C203" s="15" t="s">
        <v>44</v>
      </c>
      <c r="D203" s="15" t="s">
        <v>60</v>
      </c>
      <c r="E203" s="15" t="s">
        <v>61</v>
      </c>
      <c r="F203" s="15" t="s">
        <v>62</v>
      </c>
      <c r="G203" s="15" t="s">
        <v>71</v>
      </c>
      <c r="H203" s="15" t="s">
        <v>64</v>
      </c>
      <c r="I203" s="15" t="s">
        <v>65</v>
      </c>
      <c r="J203" s="15">
        <v>330</v>
      </c>
      <c r="K203" s="15">
        <v>526.24</v>
      </c>
      <c r="N203" s="7">
        <v>2021</v>
      </c>
      <c r="O203" s="7" t="s">
        <v>40</v>
      </c>
      <c r="P203" s="7" t="s">
        <v>27</v>
      </c>
      <c r="Q203" s="11" t="s">
        <v>30</v>
      </c>
      <c r="R203" s="13">
        <v>345</v>
      </c>
      <c r="S203" s="29">
        <v>7000</v>
      </c>
      <c r="T203" s="13">
        <v>7840</v>
      </c>
      <c r="U203" s="9">
        <v>1400</v>
      </c>
      <c r="V203" s="10" t="s">
        <v>21</v>
      </c>
    </row>
    <row r="204" spans="1:22" x14ac:dyDescent="0.25">
      <c r="A204" s="15" t="s">
        <v>59</v>
      </c>
      <c r="B204" s="15">
        <v>2020</v>
      </c>
      <c r="C204" s="15" t="s">
        <v>44</v>
      </c>
      <c r="D204" s="15" t="s">
        <v>60</v>
      </c>
      <c r="E204" s="15" t="s">
        <v>61</v>
      </c>
      <c r="F204" s="15" t="s">
        <v>62</v>
      </c>
      <c r="G204" s="15" t="s">
        <v>71</v>
      </c>
      <c r="H204" s="15" t="s">
        <v>64</v>
      </c>
      <c r="I204" s="15" t="s">
        <v>65</v>
      </c>
      <c r="J204" s="15">
        <v>324</v>
      </c>
      <c r="K204" s="15">
        <v>526.24</v>
      </c>
      <c r="N204" s="7">
        <v>2021</v>
      </c>
      <c r="O204" s="7" t="s">
        <v>40</v>
      </c>
      <c r="P204" s="7" t="s">
        <v>23</v>
      </c>
      <c r="Q204" s="8" t="s">
        <v>31</v>
      </c>
      <c r="R204" s="9">
        <v>122</v>
      </c>
      <c r="S204" s="27">
        <v>100</v>
      </c>
      <c r="T204" s="9">
        <v>112</v>
      </c>
      <c r="U204" s="9">
        <v>20</v>
      </c>
      <c r="V204" s="10" t="s">
        <v>21</v>
      </c>
    </row>
    <row r="205" spans="1:22" x14ac:dyDescent="0.25">
      <c r="A205" s="15" t="s">
        <v>66</v>
      </c>
      <c r="B205" s="15">
        <v>2020</v>
      </c>
      <c r="C205" s="15" t="s">
        <v>44</v>
      </c>
      <c r="D205" s="15" t="s">
        <v>60</v>
      </c>
      <c r="E205" s="15" t="s">
        <v>61</v>
      </c>
      <c r="F205" s="15" t="s">
        <v>62</v>
      </c>
      <c r="G205" s="15" t="s">
        <v>71</v>
      </c>
      <c r="H205" s="15" t="s">
        <v>64</v>
      </c>
      <c r="I205" s="15" t="s">
        <v>67</v>
      </c>
      <c r="J205" s="15">
        <v>678</v>
      </c>
      <c r="K205" s="15">
        <v>969.54</v>
      </c>
      <c r="N205" s="7">
        <v>2021</v>
      </c>
      <c r="O205" s="7" t="s">
        <v>40</v>
      </c>
      <c r="P205" s="7" t="s">
        <v>32</v>
      </c>
      <c r="Q205" s="11" t="s">
        <v>33</v>
      </c>
      <c r="R205" s="12">
        <v>78</v>
      </c>
      <c r="S205" s="28">
        <v>4577.2</v>
      </c>
      <c r="T205" s="12">
        <v>5126.4639999999999</v>
      </c>
      <c r="U205" s="9">
        <v>915.44</v>
      </c>
      <c r="V205" s="10" t="s">
        <v>21</v>
      </c>
    </row>
    <row r="206" spans="1:22" x14ac:dyDescent="0.25">
      <c r="A206" s="15" t="s">
        <v>68</v>
      </c>
      <c r="B206" s="15">
        <v>2020</v>
      </c>
      <c r="C206" s="15" t="s">
        <v>44</v>
      </c>
      <c r="D206" s="15" t="s">
        <v>60</v>
      </c>
      <c r="E206" s="15" t="s">
        <v>61</v>
      </c>
      <c r="F206" s="15" t="s">
        <v>62</v>
      </c>
      <c r="G206" s="15" t="s">
        <v>71</v>
      </c>
      <c r="H206" s="15" t="s">
        <v>64</v>
      </c>
      <c r="I206" s="15" t="s">
        <v>67</v>
      </c>
      <c r="J206" s="15">
        <v>711</v>
      </c>
      <c r="K206" s="15">
        <v>1016.73</v>
      </c>
      <c r="N206" s="7">
        <v>2021</v>
      </c>
      <c r="O206" s="7" t="s">
        <v>40</v>
      </c>
      <c r="P206" s="7" t="s">
        <v>32</v>
      </c>
      <c r="Q206" s="11" t="s">
        <v>34</v>
      </c>
      <c r="R206" s="12">
        <v>240</v>
      </c>
      <c r="S206" s="28">
        <v>4576.8999999999996</v>
      </c>
      <c r="T206" s="12">
        <v>5126.1279999999997</v>
      </c>
      <c r="U206" s="9">
        <v>915.38</v>
      </c>
      <c r="V206" s="10" t="s">
        <v>21</v>
      </c>
    </row>
    <row r="207" spans="1:22" x14ac:dyDescent="0.25">
      <c r="A207" s="15" t="s">
        <v>66</v>
      </c>
      <c r="B207" s="15">
        <v>2020</v>
      </c>
      <c r="C207" s="15" t="s">
        <v>44</v>
      </c>
      <c r="D207" s="15" t="s">
        <v>60</v>
      </c>
      <c r="E207" s="15" t="s">
        <v>61</v>
      </c>
      <c r="F207" s="15" t="s">
        <v>62</v>
      </c>
      <c r="G207" s="15" t="s">
        <v>71</v>
      </c>
      <c r="H207" s="15" t="s">
        <v>64</v>
      </c>
      <c r="I207" s="15" t="s">
        <v>67</v>
      </c>
      <c r="J207" s="15">
        <v>764</v>
      </c>
      <c r="K207" s="15">
        <v>1092.52</v>
      </c>
      <c r="N207" s="7">
        <v>2021</v>
      </c>
      <c r="O207" s="7" t="s">
        <v>40</v>
      </c>
      <c r="P207" s="7" t="s">
        <v>32</v>
      </c>
      <c r="Q207" s="11" t="s">
        <v>35</v>
      </c>
      <c r="R207" s="12">
        <v>5492.16</v>
      </c>
      <c r="S207" s="28">
        <v>200</v>
      </c>
      <c r="T207" s="12">
        <v>224</v>
      </c>
      <c r="U207" s="9">
        <v>40</v>
      </c>
      <c r="V207" s="10" t="s">
        <v>21</v>
      </c>
    </row>
    <row r="208" spans="1:22" x14ac:dyDescent="0.25">
      <c r="A208" s="15" t="s">
        <v>68</v>
      </c>
      <c r="B208" s="15">
        <v>2020</v>
      </c>
      <c r="C208" s="15" t="s">
        <v>44</v>
      </c>
      <c r="D208" s="15" t="s">
        <v>60</v>
      </c>
      <c r="E208" s="15" t="s">
        <v>61</v>
      </c>
      <c r="F208" s="15" t="s">
        <v>62</v>
      </c>
      <c r="G208" s="15" t="s">
        <v>71</v>
      </c>
      <c r="H208" s="15" t="s">
        <v>64</v>
      </c>
      <c r="I208" s="15" t="s">
        <v>65</v>
      </c>
      <c r="J208" s="15">
        <v>333</v>
      </c>
      <c r="K208" s="15">
        <v>476.19</v>
      </c>
      <c r="N208" s="7">
        <v>2021</v>
      </c>
      <c r="O208" s="7" t="s">
        <v>40</v>
      </c>
      <c r="P208" s="7" t="s">
        <v>32</v>
      </c>
      <c r="Q208" s="11" t="s">
        <v>36</v>
      </c>
      <c r="R208" s="12">
        <v>240</v>
      </c>
      <c r="S208" s="28">
        <v>4576.8</v>
      </c>
      <c r="T208" s="12">
        <v>5126.0160000000005</v>
      </c>
      <c r="U208" s="9">
        <v>915.36000000000013</v>
      </c>
      <c r="V208" s="10" t="s">
        <v>21</v>
      </c>
    </row>
    <row r="209" spans="1:22" x14ac:dyDescent="0.25">
      <c r="A209" s="15" t="s">
        <v>68</v>
      </c>
      <c r="B209" s="15">
        <v>2020</v>
      </c>
      <c r="C209" s="15" t="s">
        <v>44</v>
      </c>
      <c r="D209" s="15" t="s">
        <v>60</v>
      </c>
      <c r="E209" s="15" t="s">
        <v>61</v>
      </c>
      <c r="F209" s="15" t="s">
        <v>62</v>
      </c>
      <c r="G209" s="15" t="s">
        <v>71</v>
      </c>
      <c r="H209" s="15" t="s">
        <v>64</v>
      </c>
      <c r="I209" s="15" t="s">
        <v>65</v>
      </c>
      <c r="J209" s="15">
        <v>327</v>
      </c>
      <c r="K209" s="15">
        <v>467.61</v>
      </c>
      <c r="N209" s="7">
        <v>2021</v>
      </c>
      <c r="O209" s="7" t="s">
        <v>40</v>
      </c>
      <c r="P209" s="7" t="s">
        <v>23</v>
      </c>
      <c r="Q209" s="8" t="s">
        <v>37</v>
      </c>
      <c r="R209" s="9">
        <v>5492.76</v>
      </c>
      <c r="S209" s="27">
        <v>200</v>
      </c>
      <c r="T209" s="9">
        <v>224</v>
      </c>
      <c r="U209" s="9">
        <v>40</v>
      </c>
      <c r="V209" s="10" t="s">
        <v>21</v>
      </c>
    </row>
    <row r="210" spans="1:22" x14ac:dyDescent="0.25">
      <c r="A210" s="15" t="s">
        <v>66</v>
      </c>
      <c r="B210" s="15">
        <v>2020</v>
      </c>
      <c r="C210" s="15" t="s">
        <v>44</v>
      </c>
      <c r="D210" s="15" t="s">
        <v>60</v>
      </c>
      <c r="E210" s="15" t="s">
        <v>61</v>
      </c>
      <c r="F210" s="15" t="s">
        <v>62</v>
      </c>
      <c r="G210" s="15" t="s">
        <v>71</v>
      </c>
      <c r="H210" s="15" t="s">
        <v>64</v>
      </c>
      <c r="I210" s="15" t="s">
        <v>67</v>
      </c>
      <c r="J210" s="15">
        <v>231</v>
      </c>
      <c r="K210" s="15">
        <v>330.33</v>
      </c>
      <c r="N210" s="7">
        <v>2021</v>
      </c>
      <c r="O210" s="7" t="s">
        <v>40</v>
      </c>
      <c r="P210" s="7" t="s">
        <v>32</v>
      </c>
      <c r="Q210" s="11" t="s">
        <v>39</v>
      </c>
      <c r="R210" s="12">
        <v>7920</v>
      </c>
      <c r="S210" s="28">
        <v>4577.3</v>
      </c>
      <c r="T210" s="12">
        <v>5126.576</v>
      </c>
      <c r="U210" s="9">
        <v>915.46</v>
      </c>
      <c r="V210" s="10" t="s">
        <v>21</v>
      </c>
    </row>
    <row r="211" spans="1:22" x14ac:dyDescent="0.25">
      <c r="A211" s="15" t="s">
        <v>68</v>
      </c>
      <c r="B211" s="15">
        <v>2020</v>
      </c>
      <c r="C211" s="15" t="s">
        <v>44</v>
      </c>
      <c r="D211" s="15" t="s">
        <v>60</v>
      </c>
      <c r="E211" s="15" t="s">
        <v>61</v>
      </c>
      <c r="F211" s="15" t="s">
        <v>62</v>
      </c>
      <c r="G211" s="15" t="s">
        <v>71</v>
      </c>
      <c r="H211" s="15" t="s">
        <v>64</v>
      </c>
      <c r="I211" s="15" t="s">
        <v>67</v>
      </c>
      <c r="J211" s="15">
        <v>750</v>
      </c>
      <c r="K211" s="15">
        <v>526.24</v>
      </c>
      <c r="N211" s="7">
        <v>2021</v>
      </c>
      <c r="O211" s="7" t="s">
        <v>40</v>
      </c>
      <c r="P211" s="7" t="s">
        <v>38</v>
      </c>
      <c r="Q211" s="11" t="s">
        <v>38</v>
      </c>
      <c r="R211" s="12">
        <v>5492.76</v>
      </c>
      <c r="S211" s="28">
        <v>6600</v>
      </c>
      <c r="T211" s="12">
        <v>7392</v>
      </c>
      <c r="U211" s="9">
        <v>1320</v>
      </c>
      <c r="V211" s="10" t="s">
        <v>21</v>
      </c>
    </row>
    <row r="212" spans="1:22" x14ac:dyDescent="0.25">
      <c r="A212" s="15" t="s">
        <v>66</v>
      </c>
      <c r="B212" s="15">
        <v>2020</v>
      </c>
      <c r="C212" s="15" t="s">
        <v>44</v>
      </c>
      <c r="D212" s="15" t="s">
        <v>60</v>
      </c>
      <c r="E212" s="15" t="s">
        <v>61</v>
      </c>
      <c r="F212" s="15" t="s">
        <v>62</v>
      </c>
      <c r="G212" s="15" t="s">
        <v>71</v>
      </c>
      <c r="H212" s="15" t="s">
        <v>64</v>
      </c>
      <c r="I212" s="15" t="s">
        <v>67</v>
      </c>
      <c r="J212" s="15">
        <v>804</v>
      </c>
      <c r="K212" s="15">
        <v>526.24</v>
      </c>
      <c r="N212" s="7">
        <v>2021</v>
      </c>
      <c r="O212" s="7" t="s">
        <v>41</v>
      </c>
      <c r="P212" s="7" t="s">
        <v>19</v>
      </c>
      <c r="Q212" s="8" t="s">
        <v>20</v>
      </c>
      <c r="R212" s="9">
        <v>9600</v>
      </c>
      <c r="S212" s="27">
        <v>4577.3</v>
      </c>
      <c r="T212" s="9">
        <v>5126.576</v>
      </c>
      <c r="U212" s="9">
        <v>915.46</v>
      </c>
      <c r="V212" s="10" t="s">
        <v>21</v>
      </c>
    </row>
    <row r="213" spans="1:22" x14ac:dyDescent="0.25">
      <c r="A213" s="15" t="s">
        <v>59</v>
      </c>
      <c r="B213" s="15">
        <v>2020</v>
      </c>
      <c r="C213" s="15" t="s">
        <v>44</v>
      </c>
      <c r="D213" s="15" t="s">
        <v>60</v>
      </c>
      <c r="E213" s="15" t="s">
        <v>61</v>
      </c>
      <c r="F213" s="15" t="s">
        <v>62</v>
      </c>
      <c r="G213" s="15" t="s">
        <v>71</v>
      </c>
      <c r="H213" s="15" t="s">
        <v>64</v>
      </c>
      <c r="I213" s="15" t="s">
        <v>67</v>
      </c>
      <c r="J213" s="15">
        <v>229</v>
      </c>
      <c r="K213" s="15">
        <v>327.47000000000003</v>
      </c>
      <c r="N213" s="7">
        <v>2021</v>
      </c>
      <c r="O213" s="7" t="s">
        <v>41</v>
      </c>
      <c r="P213" s="7" t="s">
        <v>19</v>
      </c>
      <c r="Q213" s="8" t="s">
        <v>22</v>
      </c>
      <c r="R213" s="9">
        <v>5492.6399999999994</v>
      </c>
      <c r="S213" s="27">
        <v>8000</v>
      </c>
      <c r="T213" s="9">
        <v>8960</v>
      </c>
      <c r="U213" s="9">
        <v>1600</v>
      </c>
      <c r="V213" s="10" t="s">
        <v>21</v>
      </c>
    </row>
    <row r="214" spans="1:22" x14ac:dyDescent="0.25">
      <c r="A214" s="15" t="s">
        <v>66</v>
      </c>
      <c r="B214" s="15">
        <v>2020</v>
      </c>
      <c r="C214" s="15" t="s">
        <v>44</v>
      </c>
      <c r="D214" s="15" t="s">
        <v>60</v>
      </c>
      <c r="E214" s="15" t="s">
        <v>61</v>
      </c>
      <c r="F214" s="15" t="s">
        <v>62</v>
      </c>
      <c r="G214" s="15" t="s">
        <v>71</v>
      </c>
      <c r="H214" s="15" t="s">
        <v>64</v>
      </c>
      <c r="I214" s="15" t="s">
        <v>67</v>
      </c>
      <c r="J214" s="15">
        <v>277</v>
      </c>
      <c r="K214" s="15">
        <v>396.11</v>
      </c>
      <c r="N214" s="7">
        <v>2021</v>
      </c>
      <c r="O214" s="7" t="s">
        <v>41</v>
      </c>
      <c r="P214" s="7" t="s">
        <v>23</v>
      </c>
      <c r="Q214" s="8" t="s">
        <v>24</v>
      </c>
      <c r="R214" s="9">
        <v>6892.2</v>
      </c>
      <c r="S214" s="27">
        <v>4577.2</v>
      </c>
      <c r="T214" s="9">
        <v>5126.4639999999999</v>
      </c>
      <c r="U214" s="9">
        <v>915.44</v>
      </c>
      <c r="V214" s="10" t="s">
        <v>21</v>
      </c>
    </row>
    <row r="215" spans="1:22" x14ac:dyDescent="0.25">
      <c r="A215" s="15" t="s">
        <v>59</v>
      </c>
      <c r="B215" s="15">
        <v>2020</v>
      </c>
      <c r="C215" s="15" t="s">
        <v>44</v>
      </c>
      <c r="D215" s="15" t="s">
        <v>60</v>
      </c>
      <c r="E215" s="15" t="s">
        <v>61</v>
      </c>
      <c r="F215" s="15" t="s">
        <v>62</v>
      </c>
      <c r="G215" s="15" t="s">
        <v>63</v>
      </c>
      <c r="H215" s="15" t="s">
        <v>64</v>
      </c>
      <c r="I215" s="15" t="s">
        <v>67</v>
      </c>
      <c r="J215" s="15">
        <v>205</v>
      </c>
      <c r="K215" s="15">
        <v>293.14999999999998</v>
      </c>
      <c r="N215" s="7">
        <v>2021</v>
      </c>
      <c r="O215" s="7" t="s">
        <v>41</v>
      </c>
      <c r="P215" s="7" t="s">
        <v>25</v>
      </c>
      <c r="Q215" s="11" t="s">
        <v>26</v>
      </c>
      <c r="R215" s="12">
        <v>644</v>
      </c>
      <c r="S215" s="28">
        <v>5743.5</v>
      </c>
      <c r="T215" s="12">
        <v>6432.72</v>
      </c>
      <c r="U215" s="9">
        <v>1148.7</v>
      </c>
      <c r="V215" s="10" t="s">
        <v>21</v>
      </c>
    </row>
    <row r="216" spans="1:22" x14ac:dyDescent="0.25">
      <c r="A216" s="15" t="s">
        <v>59</v>
      </c>
      <c r="B216" s="15">
        <v>2020</v>
      </c>
      <c r="C216" s="15" t="s">
        <v>44</v>
      </c>
      <c r="D216" s="15" t="s">
        <v>60</v>
      </c>
      <c r="E216" s="15" t="s">
        <v>61</v>
      </c>
      <c r="F216" s="15" t="s">
        <v>62</v>
      </c>
      <c r="G216" s="15" t="s">
        <v>63</v>
      </c>
      <c r="H216" s="15" t="s">
        <v>64</v>
      </c>
      <c r="I216" s="15" t="s">
        <v>65</v>
      </c>
      <c r="J216" s="15">
        <v>879</v>
      </c>
      <c r="K216" s="15">
        <v>1256.97</v>
      </c>
      <c r="N216" s="7">
        <v>2021</v>
      </c>
      <c r="O216" s="7" t="s">
        <v>41</v>
      </c>
      <c r="P216" s="7" t="s">
        <v>27</v>
      </c>
      <c r="Q216" s="11" t="s">
        <v>28</v>
      </c>
      <c r="R216" s="12">
        <v>643</v>
      </c>
      <c r="S216" s="28">
        <v>7000</v>
      </c>
      <c r="T216" s="12">
        <v>7840</v>
      </c>
      <c r="U216" s="9">
        <v>1400</v>
      </c>
      <c r="V216" s="10" t="s">
        <v>21</v>
      </c>
    </row>
    <row r="217" spans="1:22" x14ac:dyDescent="0.25">
      <c r="A217" s="15" t="s">
        <v>70</v>
      </c>
      <c r="B217" s="15">
        <v>2020</v>
      </c>
      <c r="C217" s="15" t="s">
        <v>44</v>
      </c>
      <c r="D217" s="15" t="s">
        <v>60</v>
      </c>
      <c r="E217" s="15" t="s">
        <v>61</v>
      </c>
      <c r="F217" s="15" t="s">
        <v>62</v>
      </c>
      <c r="G217" s="15" t="s">
        <v>63</v>
      </c>
      <c r="H217" s="15" t="s">
        <v>64</v>
      </c>
      <c r="I217" s="15" t="s">
        <v>65</v>
      </c>
      <c r="J217" s="15">
        <v>880</v>
      </c>
      <c r="K217" s="15">
        <v>1258.4000000000001</v>
      </c>
      <c r="N217" s="7">
        <v>2021</v>
      </c>
      <c r="O217" s="7" t="s">
        <v>41</v>
      </c>
      <c r="P217" s="7" t="s">
        <v>25</v>
      </c>
      <c r="Q217" s="11" t="s">
        <v>29</v>
      </c>
      <c r="R217" s="12">
        <v>455</v>
      </c>
      <c r="S217" s="28">
        <v>4578.6000000000004</v>
      </c>
      <c r="T217" s="12">
        <v>5128.0320000000002</v>
      </c>
      <c r="U217" s="9">
        <v>915.72000000000014</v>
      </c>
      <c r="V217" s="10" t="s">
        <v>21</v>
      </c>
    </row>
    <row r="218" spans="1:22" x14ac:dyDescent="0.25">
      <c r="A218" s="15" t="s">
        <v>66</v>
      </c>
      <c r="B218" s="15">
        <v>2020</v>
      </c>
      <c r="C218" s="15" t="s">
        <v>44</v>
      </c>
      <c r="D218" s="15" t="s">
        <v>60</v>
      </c>
      <c r="E218" s="15" t="s">
        <v>61</v>
      </c>
      <c r="F218" s="15" t="s">
        <v>62</v>
      </c>
      <c r="G218" s="15" t="s">
        <v>63</v>
      </c>
      <c r="H218" s="15" t="s">
        <v>64</v>
      </c>
      <c r="I218" s="15" t="s">
        <v>65</v>
      </c>
      <c r="J218" s="15">
        <v>881</v>
      </c>
      <c r="K218" s="15">
        <v>1259.83</v>
      </c>
      <c r="N218" s="7">
        <v>2021</v>
      </c>
      <c r="O218" s="7" t="s">
        <v>41</v>
      </c>
      <c r="P218" s="7" t="s">
        <v>27</v>
      </c>
      <c r="Q218" s="11" t="s">
        <v>30</v>
      </c>
      <c r="R218" s="13">
        <v>345</v>
      </c>
      <c r="S218" s="29">
        <v>7000</v>
      </c>
      <c r="T218" s="13">
        <v>7840</v>
      </c>
      <c r="U218" s="9">
        <v>1400</v>
      </c>
      <c r="V218" s="10" t="s">
        <v>21</v>
      </c>
    </row>
    <row r="219" spans="1:22" x14ac:dyDescent="0.25">
      <c r="A219" s="15" t="s">
        <v>66</v>
      </c>
      <c r="B219" s="15">
        <v>2020</v>
      </c>
      <c r="C219" s="15" t="s">
        <v>44</v>
      </c>
      <c r="D219" s="15" t="s">
        <v>60</v>
      </c>
      <c r="E219" s="15" t="s">
        <v>61</v>
      </c>
      <c r="F219" s="15" t="s">
        <v>62</v>
      </c>
      <c r="G219" s="15" t="s">
        <v>63</v>
      </c>
      <c r="H219" s="15" t="s">
        <v>64</v>
      </c>
      <c r="I219" s="15" t="s">
        <v>67</v>
      </c>
      <c r="J219" s="15">
        <v>233</v>
      </c>
      <c r="K219" s="15">
        <v>333.19</v>
      </c>
      <c r="N219" s="7">
        <v>2021</v>
      </c>
      <c r="O219" s="7" t="s">
        <v>41</v>
      </c>
      <c r="P219" s="7" t="s">
        <v>23</v>
      </c>
      <c r="Q219" s="8" t="s">
        <v>31</v>
      </c>
      <c r="R219" s="9">
        <v>122</v>
      </c>
      <c r="S219" s="27">
        <v>100</v>
      </c>
      <c r="T219" s="9">
        <v>112</v>
      </c>
      <c r="U219" s="9">
        <v>20</v>
      </c>
      <c r="V219" s="10" t="s">
        <v>21</v>
      </c>
    </row>
    <row r="220" spans="1:22" x14ac:dyDescent="0.25">
      <c r="A220" s="15" t="s">
        <v>59</v>
      </c>
      <c r="B220" s="15">
        <v>2020</v>
      </c>
      <c r="C220" s="15" t="s">
        <v>44</v>
      </c>
      <c r="D220" s="15" t="s">
        <v>60</v>
      </c>
      <c r="E220" s="15" t="s">
        <v>61</v>
      </c>
      <c r="F220" s="15" t="s">
        <v>62</v>
      </c>
      <c r="G220" s="15" t="s">
        <v>63</v>
      </c>
      <c r="H220" s="15" t="s">
        <v>64</v>
      </c>
      <c r="I220" s="15" t="s">
        <v>67</v>
      </c>
      <c r="J220" s="15">
        <v>275</v>
      </c>
      <c r="K220" s="15">
        <v>393.25</v>
      </c>
      <c r="N220" s="7">
        <v>2021</v>
      </c>
      <c r="O220" s="7" t="s">
        <v>41</v>
      </c>
      <c r="P220" s="7" t="s">
        <v>32</v>
      </c>
      <c r="Q220" s="11" t="s">
        <v>33</v>
      </c>
      <c r="R220" s="12">
        <v>78</v>
      </c>
      <c r="S220" s="28">
        <v>4577.2</v>
      </c>
      <c r="T220" s="12">
        <v>5126.4639999999999</v>
      </c>
      <c r="U220" s="9">
        <v>915.44</v>
      </c>
      <c r="V220" s="10" t="s">
        <v>21</v>
      </c>
    </row>
    <row r="221" spans="1:22" x14ac:dyDescent="0.25">
      <c r="A221" s="15" t="s">
        <v>66</v>
      </c>
      <c r="B221" s="15">
        <v>2020</v>
      </c>
      <c r="C221" s="15" t="s">
        <v>44</v>
      </c>
      <c r="D221" s="15" t="s">
        <v>60</v>
      </c>
      <c r="E221" s="15" t="s">
        <v>61</v>
      </c>
      <c r="F221" s="15" t="s">
        <v>62</v>
      </c>
      <c r="G221" s="15" t="s">
        <v>63</v>
      </c>
      <c r="H221" s="15" t="s">
        <v>64</v>
      </c>
      <c r="I221" s="15" t="s">
        <v>67</v>
      </c>
      <c r="J221" s="15">
        <v>773</v>
      </c>
      <c r="K221" s="15">
        <v>1105.3899999999999</v>
      </c>
      <c r="N221" s="7">
        <v>2021</v>
      </c>
      <c r="O221" s="7" t="s">
        <v>41</v>
      </c>
      <c r="P221" s="7" t="s">
        <v>32</v>
      </c>
      <c r="Q221" s="11" t="s">
        <v>34</v>
      </c>
      <c r="R221" s="12">
        <v>76</v>
      </c>
      <c r="S221" s="28">
        <v>4576.8999999999996</v>
      </c>
      <c r="T221" s="12">
        <v>5126.1279999999997</v>
      </c>
      <c r="U221" s="9">
        <v>915.38</v>
      </c>
      <c r="V221" s="10" t="s">
        <v>21</v>
      </c>
    </row>
    <row r="222" spans="1:22" x14ac:dyDescent="0.25">
      <c r="A222" s="15" t="s">
        <v>69</v>
      </c>
      <c r="B222" s="15">
        <v>2020</v>
      </c>
      <c r="C222" s="15" t="s">
        <v>50</v>
      </c>
      <c r="D222" s="15" t="s">
        <v>60</v>
      </c>
      <c r="E222" s="15" t="s">
        <v>61</v>
      </c>
      <c r="F222" s="15" t="s">
        <v>62</v>
      </c>
      <c r="G222" s="15" t="s">
        <v>63</v>
      </c>
      <c r="H222" s="15" t="s">
        <v>64</v>
      </c>
      <c r="I222" s="15" t="s">
        <v>65</v>
      </c>
      <c r="J222" s="15">
        <v>242</v>
      </c>
      <c r="K222" s="15">
        <v>526.24</v>
      </c>
      <c r="N222" s="7">
        <v>2021</v>
      </c>
      <c r="O222" s="7" t="s">
        <v>41</v>
      </c>
      <c r="P222" s="7" t="s">
        <v>32</v>
      </c>
      <c r="Q222" s="11" t="s">
        <v>35</v>
      </c>
      <c r="R222" s="12">
        <v>46</v>
      </c>
      <c r="S222" s="28">
        <v>200</v>
      </c>
      <c r="T222" s="12">
        <v>224</v>
      </c>
      <c r="U222" s="9">
        <v>40</v>
      </c>
      <c r="V222" s="10" t="s">
        <v>21</v>
      </c>
    </row>
    <row r="223" spans="1:22" x14ac:dyDescent="0.25">
      <c r="A223" s="15" t="s">
        <v>66</v>
      </c>
      <c r="B223" s="15">
        <v>2020</v>
      </c>
      <c r="C223" s="15" t="s">
        <v>50</v>
      </c>
      <c r="D223" s="15" t="s">
        <v>60</v>
      </c>
      <c r="E223" s="15" t="s">
        <v>61</v>
      </c>
      <c r="F223" s="15" t="s">
        <v>62</v>
      </c>
      <c r="G223" s="15" t="s">
        <v>63</v>
      </c>
      <c r="H223" s="15" t="s">
        <v>64</v>
      </c>
      <c r="I223" s="15" t="s">
        <v>65</v>
      </c>
      <c r="J223" s="15">
        <v>236</v>
      </c>
      <c r="K223" s="15">
        <v>526.24</v>
      </c>
      <c r="N223" s="7">
        <v>2021</v>
      </c>
      <c r="O223" s="7" t="s">
        <v>41</v>
      </c>
      <c r="P223" s="7" t="s">
        <v>32</v>
      </c>
      <c r="Q223" s="11" t="s">
        <v>36</v>
      </c>
      <c r="R223" s="12">
        <v>34</v>
      </c>
      <c r="S223" s="28">
        <v>4576.8</v>
      </c>
      <c r="T223" s="12">
        <v>5126.0160000000005</v>
      </c>
      <c r="U223" s="9">
        <v>915.36000000000013</v>
      </c>
      <c r="V223" s="10" t="s">
        <v>21</v>
      </c>
    </row>
    <row r="224" spans="1:22" x14ac:dyDescent="0.25">
      <c r="A224" s="15" t="s">
        <v>68</v>
      </c>
      <c r="B224" s="15">
        <v>2020</v>
      </c>
      <c r="C224" s="15" t="s">
        <v>50</v>
      </c>
      <c r="D224" s="15" t="s">
        <v>60</v>
      </c>
      <c r="E224" s="15" t="s">
        <v>61</v>
      </c>
      <c r="F224" s="15" t="s">
        <v>62</v>
      </c>
      <c r="G224" s="15" t="s">
        <v>63</v>
      </c>
      <c r="H224" s="15" t="s">
        <v>64</v>
      </c>
      <c r="I224" s="15" t="s">
        <v>65</v>
      </c>
      <c r="J224" s="15">
        <v>230</v>
      </c>
      <c r="K224" s="15">
        <v>526.24</v>
      </c>
      <c r="N224" s="7">
        <v>2021</v>
      </c>
      <c r="O224" s="7" t="s">
        <v>41</v>
      </c>
      <c r="P224" s="7" t="s">
        <v>23</v>
      </c>
      <c r="Q224" s="8" t="s">
        <v>37</v>
      </c>
      <c r="R224" s="9">
        <v>7</v>
      </c>
      <c r="S224" s="27">
        <v>200</v>
      </c>
      <c r="T224" s="9">
        <v>224</v>
      </c>
      <c r="U224" s="9">
        <v>40</v>
      </c>
      <c r="V224" s="10" t="s">
        <v>21</v>
      </c>
    </row>
    <row r="225" spans="1:22" x14ac:dyDescent="0.25">
      <c r="A225" s="15" t="s">
        <v>69</v>
      </c>
      <c r="B225" s="15">
        <v>2020</v>
      </c>
      <c r="C225" s="15" t="s">
        <v>50</v>
      </c>
      <c r="D225" s="15" t="s">
        <v>60</v>
      </c>
      <c r="E225" s="15" t="s">
        <v>61</v>
      </c>
      <c r="F225" s="15" t="s">
        <v>62</v>
      </c>
      <c r="G225" s="15" t="s">
        <v>63</v>
      </c>
      <c r="H225" s="15" t="s">
        <v>64</v>
      </c>
      <c r="I225" s="15" t="s">
        <v>67</v>
      </c>
      <c r="J225" s="15">
        <v>200</v>
      </c>
      <c r="K225" s="15">
        <v>286</v>
      </c>
      <c r="N225" s="7">
        <v>2021</v>
      </c>
      <c r="O225" s="7" t="s">
        <v>41</v>
      </c>
      <c r="P225" s="7" t="s">
        <v>32</v>
      </c>
      <c r="Q225" s="11" t="s">
        <v>39</v>
      </c>
      <c r="R225" s="12">
        <v>3</v>
      </c>
      <c r="S225" s="28">
        <v>4577.3</v>
      </c>
      <c r="T225" s="12">
        <v>5126.576</v>
      </c>
      <c r="U225" s="9">
        <v>915.46</v>
      </c>
      <c r="V225" s="10" t="s">
        <v>21</v>
      </c>
    </row>
    <row r="226" spans="1:22" x14ac:dyDescent="0.25">
      <c r="A226" s="15" t="s">
        <v>68</v>
      </c>
      <c r="B226" s="15">
        <v>2020</v>
      </c>
      <c r="C226" s="15" t="s">
        <v>50</v>
      </c>
      <c r="D226" s="15" t="s">
        <v>60</v>
      </c>
      <c r="E226" s="15" t="s">
        <v>61</v>
      </c>
      <c r="F226" s="15" t="s">
        <v>62</v>
      </c>
      <c r="G226" s="15" t="s">
        <v>63</v>
      </c>
      <c r="H226" s="15" t="s">
        <v>64</v>
      </c>
      <c r="I226" s="15" t="s">
        <v>67</v>
      </c>
      <c r="J226" s="15">
        <v>170</v>
      </c>
      <c r="K226" s="15">
        <v>243.1</v>
      </c>
      <c r="N226" s="7">
        <v>2021</v>
      </c>
      <c r="O226" s="7" t="s">
        <v>41</v>
      </c>
      <c r="P226" s="7" t="s">
        <v>38</v>
      </c>
      <c r="Q226" s="11" t="s">
        <v>38</v>
      </c>
      <c r="R226" s="12">
        <v>2</v>
      </c>
      <c r="S226" s="28">
        <v>6600</v>
      </c>
      <c r="T226" s="12">
        <v>7392</v>
      </c>
      <c r="U226" s="9">
        <v>1320</v>
      </c>
      <c r="V226" s="10" t="s">
        <v>21</v>
      </c>
    </row>
    <row r="227" spans="1:22" x14ac:dyDescent="0.25">
      <c r="A227" s="15" t="s">
        <v>68</v>
      </c>
      <c r="B227" s="15">
        <v>2020</v>
      </c>
      <c r="C227" s="15" t="s">
        <v>50</v>
      </c>
      <c r="D227" s="15" t="s">
        <v>60</v>
      </c>
      <c r="E227" s="15" t="s">
        <v>61</v>
      </c>
      <c r="F227" s="15" t="s">
        <v>62</v>
      </c>
      <c r="G227" s="15" t="s">
        <v>63</v>
      </c>
      <c r="H227" s="15" t="s">
        <v>64</v>
      </c>
      <c r="I227" s="15" t="s">
        <v>67</v>
      </c>
      <c r="J227" s="15">
        <v>196</v>
      </c>
      <c r="K227" s="15">
        <v>280.27999999999997</v>
      </c>
      <c r="N227" s="7">
        <v>2021</v>
      </c>
      <c r="O227" s="7" t="s">
        <v>43</v>
      </c>
      <c r="P227" s="7" t="s">
        <v>19</v>
      </c>
      <c r="Q227" s="8" t="s">
        <v>20</v>
      </c>
      <c r="R227" s="9">
        <v>3566</v>
      </c>
      <c r="S227" s="27">
        <v>4577.3</v>
      </c>
      <c r="T227" s="9">
        <v>5126.576</v>
      </c>
      <c r="U227" s="9">
        <v>915.46</v>
      </c>
      <c r="V227" s="10" t="s">
        <v>21</v>
      </c>
    </row>
    <row r="228" spans="1:22" x14ac:dyDescent="0.25">
      <c r="A228" s="15" t="s">
        <v>66</v>
      </c>
      <c r="B228" s="15">
        <v>2020</v>
      </c>
      <c r="C228" s="15" t="s">
        <v>50</v>
      </c>
      <c r="D228" s="15" t="s">
        <v>60</v>
      </c>
      <c r="E228" s="15" t="s">
        <v>61</v>
      </c>
      <c r="F228" s="15" t="s">
        <v>62</v>
      </c>
      <c r="G228" s="15" t="s">
        <v>63</v>
      </c>
      <c r="H228" s="15" t="s">
        <v>64</v>
      </c>
      <c r="I228" s="15" t="s">
        <v>67</v>
      </c>
      <c r="J228" s="15">
        <v>244</v>
      </c>
      <c r="K228" s="15">
        <v>348.92</v>
      </c>
      <c r="N228" s="7">
        <v>2021</v>
      </c>
      <c r="O228" s="7" t="s">
        <v>43</v>
      </c>
      <c r="P228" s="7" t="s">
        <v>19</v>
      </c>
      <c r="Q228" s="8" t="s">
        <v>22</v>
      </c>
      <c r="R228" s="9">
        <v>2498</v>
      </c>
      <c r="S228" s="27">
        <v>8000</v>
      </c>
      <c r="T228" s="9">
        <v>8960</v>
      </c>
      <c r="U228" s="9">
        <v>1600</v>
      </c>
      <c r="V228" s="10" t="s">
        <v>21</v>
      </c>
    </row>
    <row r="229" spans="1:22" x14ac:dyDescent="0.25">
      <c r="A229" s="15" t="s">
        <v>59</v>
      </c>
      <c r="B229" s="15">
        <v>2020</v>
      </c>
      <c r="C229" s="15" t="s">
        <v>50</v>
      </c>
      <c r="D229" s="15" t="s">
        <v>60</v>
      </c>
      <c r="E229" s="15" t="s">
        <v>61</v>
      </c>
      <c r="F229" s="15" t="s">
        <v>62</v>
      </c>
      <c r="G229" s="15" t="s">
        <v>63</v>
      </c>
      <c r="H229" s="15" t="s">
        <v>64</v>
      </c>
      <c r="I229" s="15" t="s">
        <v>67</v>
      </c>
      <c r="J229" s="15">
        <v>172</v>
      </c>
      <c r="K229" s="15">
        <v>245.95999999999998</v>
      </c>
      <c r="N229" s="7">
        <v>2021</v>
      </c>
      <c r="O229" s="7" t="s">
        <v>43</v>
      </c>
      <c r="P229" s="7" t="s">
        <v>23</v>
      </c>
      <c r="Q229" s="8" t="s">
        <v>24</v>
      </c>
      <c r="R229" s="9">
        <v>1245</v>
      </c>
      <c r="S229" s="27">
        <v>4577.2</v>
      </c>
      <c r="T229" s="9">
        <v>5126.4639999999999</v>
      </c>
      <c r="U229" s="9">
        <v>915.44</v>
      </c>
      <c r="V229" s="10" t="s">
        <v>21</v>
      </c>
    </row>
    <row r="230" spans="1:22" x14ac:dyDescent="0.25">
      <c r="A230" s="15" t="s">
        <v>59</v>
      </c>
      <c r="B230" s="15">
        <v>2020</v>
      </c>
      <c r="C230" s="15" t="s">
        <v>50</v>
      </c>
      <c r="D230" s="15" t="s">
        <v>60</v>
      </c>
      <c r="E230" s="15" t="s">
        <v>61</v>
      </c>
      <c r="F230" s="15" t="s">
        <v>62</v>
      </c>
      <c r="G230" s="15" t="s">
        <v>63</v>
      </c>
      <c r="H230" s="15" t="s">
        <v>64</v>
      </c>
      <c r="I230" s="15" t="s">
        <v>65</v>
      </c>
      <c r="J230" s="15">
        <v>240</v>
      </c>
      <c r="K230" s="15">
        <v>526.24</v>
      </c>
      <c r="N230" s="7">
        <v>2021</v>
      </c>
      <c r="O230" s="7" t="s">
        <v>43</v>
      </c>
      <c r="P230" s="7" t="s">
        <v>25</v>
      </c>
      <c r="Q230" s="11" t="s">
        <v>26</v>
      </c>
      <c r="R230" s="12">
        <v>644</v>
      </c>
      <c r="S230" s="28">
        <v>5743.5</v>
      </c>
      <c r="T230" s="12">
        <v>6432.72</v>
      </c>
      <c r="U230" s="9">
        <v>1148.7</v>
      </c>
      <c r="V230" s="10" t="s">
        <v>21</v>
      </c>
    </row>
    <row r="231" spans="1:22" x14ac:dyDescent="0.25">
      <c r="A231" s="15" t="s">
        <v>68</v>
      </c>
      <c r="B231" s="15">
        <v>2020</v>
      </c>
      <c r="C231" s="15" t="s">
        <v>50</v>
      </c>
      <c r="D231" s="15" t="s">
        <v>60</v>
      </c>
      <c r="E231" s="15" t="s">
        <v>61</v>
      </c>
      <c r="F231" s="15" t="s">
        <v>62</v>
      </c>
      <c r="G231" s="15" t="s">
        <v>63</v>
      </c>
      <c r="H231" s="15" t="s">
        <v>64</v>
      </c>
      <c r="I231" s="15" t="s">
        <v>65</v>
      </c>
      <c r="J231" s="15">
        <v>234</v>
      </c>
      <c r="K231" s="15">
        <v>526.24</v>
      </c>
      <c r="N231" s="7">
        <v>2021</v>
      </c>
      <c r="O231" s="7" t="s">
        <v>43</v>
      </c>
      <c r="P231" s="7" t="s">
        <v>27</v>
      </c>
      <c r="Q231" s="11" t="s">
        <v>28</v>
      </c>
      <c r="R231" s="12">
        <v>643</v>
      </c>
      <c r="S231" s="28">
        <v>7000</v>
      </c>
      <c r="T231" s="12">
        <v>7840</v>
      </c>
      <c r="U231" s="9">
        <v>1400</v>
      </c>
      <c r="V231" s="10" t="s">
        <v>21</v>
      </c>
    </row>
    <row r="232" spans="1:22" x14ac:dyDescent="0.25">
      <c r="A232" s="15" t="s">
        <v>66</v>
      </c>
      <c r="B232" s="15">
        <v>2020</v>
      </c>
      <c r="C232" s="15" t="s">
        <v>50</v>
      </c>
      <c r="D232" s="15" t="s">
        <v>60</v>
      </c>
      <c r="E232" s="15" t="s">
        <v>61</v>
      </c>
      <c r="F232" s="15" t="s">
        <v>62</v>
      </c>
      <c r="G232" s="15" t="s">
        <v>63</v>
      </c>
      <c r="H232" s="15" t="s">
        <v>64</v>
      </c>
      <c r="I232" s="15" t="s">
        <v>65</v>
      </c>
      <c r="J232" s="15">
        <v>228</v>
      </c>
      <c r="K232" s="15">
        <v>526.24</v>
      </c>
      <c r="N232" s="7">
        <v>2021</v>
      </c>
      <c r="O232" s="7" t="s">
        <v>43</v>
      </c>
      <c r="P232" s="7" t="s">
        <v>25</v>
      </c>
      <c r="Q232" s="11" t="s">
        <v>29</v>
      </c>
      <c r="R232" s="12">
        <v>455</v>
      </c>
      <c r="S232" s="28">
        <v>4578.6000000000004</v>
      </c>
      <c r="T232" s="12">
        <v>5128.0320000000002</v>
      </c>
      <c r="U232" s="9">
        <v>915.72000000000014</v>
      </c>
      <c r="V232" s="10" t="s">
        <v>21</v>
      </c>
    </row>
    <row r="233" spans="1:22" x14ac:dyDescent="0.25">
      <c r="A233" s="15" t="s">
        <v>59</v>
      </c>
      <c r="B233" s="15">
        <v>2020</v>
      </c>
      <c r="C233" s="15" t="s">
        <v>50</v>
      </c>
      <c r="D233" s="15" t="s">
        <v>60</v>
      </c>
      <c r="E233" s="15" t="s">
        <v>61</v>
      </c>
      <c r="F233" s="15" t="s">
        <v>62</v>
      </c>
      <c r="G233" s="15" t="s">
        <v>63</v>
      </c>
      <c r="H233" s="15" t="s">
        <v>64</v>
      </c>
      <c r="I233" s="15" t="s">
        <v>67</v>
      </c>
      <c r="J233" s="15">
        <v>683</v>
      </c>
      <c r="K233" s="15">
        <v>976.69</v>
      </c>
      <c r="N233" s="7">
        <v>2021</v>
      </c>
      <c r="O233" s="7" t="s">
        <v>43</v>
      </c>
      <c r="P233" s="7" t="s">
        <v>27</v>
      </c>
      <c r="Q233" s="11" t="s">
        <v>30</v>
      </c>
      <c r="R233" s="13">
        <v>345</v>
      </c>
      <c r="S233" s="29">
        <v>7000</v>
      </c>
      <c r="T233" s="13">
        <v>7840</v>
      </c>
      <c r="U233" s="9">
        <v>1400</v>
      </c>
      <c r="V233" s="10" t="s">
        <v>21</v>
      </c>
    </row>
    <row r="234" spans="1:22" x14ac:dyDescent="0.25">
      <c r="A234" s="15" t="s">
        <v>66</v>
      </c>
      <c r="B234" s="15">
        <v>2020</v>
      </c>
      <c r="C234" s="15" t="s">
        <v>50</v>
      </c>
      <c r="D234" s="15" t="s">
        <v>60</v>
      </c>
      <c r="E234" s="15" t="s">
        <v>61</v>
      </c>
      <c r="F234" s="15" t="s">
        <v>62</v>
      </c>
      <c r="G234" s="15" t="s">
        <v>63</v>
      </c>
      <c r="H234" s="15" t="s">
        <v>64</v>
      </c>
      <c r="I234" s="15" t="s">
        <v>67</v>
      </c>
      <c r="J234" s="15">
        <v>716</v>
      </c>
      <c r="K234" s="15">
        <v>1023.88</v>
      </c>
      <c r="N234" s="7">
        <v>2021</v>
      </c>
      <c r="O234" s="7" t="s">
        <v>43</v>
      </c>
      <c r="P234" s="7" t="s">
        <v>23</v>
      </c>
      <c r="Q234" s="8" t="s">
        <v>31</v>
      </c>
      <c r="R234" s="9">
        <v>122</v>
      </c>
      <c r="S234" s="27">
        <v>100</v>
      </c>
      <c r="T234" s="9">
        <v>112</v>
      </c>
      <c r="U234" s="9">
        <v>20</v>
      </c>
      <c r="V234" s="10" t="s">
        <v>21</v>
      </c>
    </row>
    <row r="235" spans="1:22" x14ac:dyDescent="0.25">
      <c r="A235" s="15" t="s">
        <v>68</v>
      </c>
      <c r="B235" s="15">
        <v>2020</v>
      </c>
      <c r="C235" s="15" t="s">
        <v>50</v>
      </c>
      <c r="D235" s="15" t="s">
        <v>60</v>
      </c>
      <c r="E235" s="15" t="s">
        <v>61</v>
      </c>
      <c r="F235" s="15" t="s">
        <v>62</v>
      </c>
      <c r="G235" s="15" t="s">
        <v>63</v>
      </c>
      <c r="H235" s="15" t="s">
        <v>64</v>
      </c>
      <c r="I235" s="15" t="s">
        <v>67</v>
      </c>
      <c r="J235" s="15">
        <v>769</v>
      </c>
      <c r="K235" s="15">
        <v>1099.67</v>
      </c>
      <c r="N235" s="7">
        <v>2021</v>
      </c>
      <c r="O235" s="7" t="s">
        <v>43</v>
      </c>
      <c r="P235" s="7" t="s">
        <v>32</v>
      </c>
      <c r="Q235" s="11" t="s">
        <v>33</v>
      </c>
      <c r="R235" s="12">
        <v>78</v>
      </c>
      <c r="S235" s="28">
        <v>4577.2</v>
      </c>
      <c r="T235" s="12">
        <v>5126.4639999999999</v>
      </c>
      <c r="U235" s="9">
        <v>915.44</v>
      </c>
      <c r="V235" s="10" t="s">
        <v>21</v>
      </c>
    </row>
    <row r="236" spans="1:22" x14ac:dyDescent="0.25">
      <c r="A236" s="15" t="s">
        <v>66</v>
      </c>
      <c r="B236" s="15">
        <v>2020</v>
      </c>
      <c r="C236" s="15" t="s">
        <v>50</v>
      </c>
      <c r="D236" s="15" t="s">
        <v>60</v>
      </c>
      <c r="E236" s="15" t="s">
        <v>61</v>
      </c>
      <c r="F236" s="15" t="s">
        <v>62</v>
      </c>
      <c r="G236" s="15" t="s">
        <v>63</v>
      </c>
      <c r="H236" s="15" t="s">
        <v>64</v>
      </c>
      <c r="I236" s="15" t="s">
        <v>65</v>
      </c>
      <c r="J236" s="15">
        <v>237</v>
      </c>
      <c r="K236" s="15">
        <v>338.90999999999997</v>
      </c>
      <c r="N236" s="7">
        <v>2021</v>
      </c>
      <c r="O236" s="7" t="s">
        <v>43</v>
      </c>
      <c r="P236" s="7" t="s">
        <v>32</v>
      </c>
      <c r="Q236" s="11" t="s">
        <v>34</v>
      </c>
      <c r="R236" s="12">
        <v>76</v>
      </c>
      <c r="S236" s="28">
        <v>4576.8999999999996</v>
      </c>
      <c r="T236" s="12">
        <v>5126.1279999999997</v>
      </c>
      <c r="U236" s="9">
        <v>915.38</v>
      </c>
      <c r="V236" s="10" t="s">
        <v>21</v>
      </c>
    </row>
    <row r="237" spans="1:22" x14ac:dyDescent="0.25">
      <c r="A237" s="15" t="s">
        <v>66</v>
      </c>
      <c r="B237" s="15">
        <v>2020</v>
      </c>
      <c r="C237" s="15" t="s">
        <v>50</v>
      </c>
      <c r="D237" s="15" t="s">
        <v>60</v>
      </c>
      <c r="E237" s="15" t="s">
        <v>61</v>
      </c>
      <c r="F237" s="15" t="s">
        <v>62</v>
      </c>
      <c r="G237" s="15" t="s">
        <v>63</v>
      </c>
      <c r="H237" s="15" t="s">
        <v>64</v>
      </c>
      <c r="I237" s="15" t="s">
        <v>65</v>
      </c>
      <c r="J237" s="15">
        <v>231</v>
      </c>
      <c r="K237" s="15">
        <v>330.33</v>
      </c>
      <c r="N237" s="7">
        <v>2021</v>
      </c>
      <c r="O237" s="7" t="s">
        <v>43</v>
      </c>
      <c r="P237" s="7" t="s">
        <v>32</v>
      </c>
      <c r="Q237" s="11" t="s">
        <v>35</v>
      </c>
      <c r="R237" s="12">
        <v>46</v>
      </c>
      <c r="S237" s="28">
        <v>200</v>
      </c>
      <c r="T237" s="12">
        <v>224</v>
      </c>
      <c r="U237" s="9">
        <v>40</v>
      </c>
      <c r="V237" s="10" t="s">
        <v>21</v>
      </c>
    </row>
    <row r="238" spans="1:22" x14ac:dyDescent="0.25">
      <c r="A238" s="15" t="s">
        <v>68</v>
      </c>
      <c r="B238" s="15">
        <v>2020</v>
      </c>
      <c r="C238" s="15" t="s">
        <v>50</v>
      </c>
      <c r="D238" s="15" t="s">
        <v>60</v>
      </c>
      <c r="E238" s="15" t="s">
        <v>61</v>
      </c>
      <c r="F238" s="15" t="s">
        <v>62</v>
      </c>
      <c r="G238" s="15" t="s">
        <v>63</v>
      </c>
      <c r="H238" s="15" t="s">
        <v>64</v>
      </c>
      <c r="I238" s="15" t="s">
        <v>67</v>
      </c>
      <c r="J238" s="15">
        <v>201</v>
      </c>
      <c r="K238" s="15">
        <v>287.43</v>
      </c>
      <c r="N238" s="7">
        <v>2021</v>
      </c>
      <c r="O238" s="7" t="s">
        <v>43</v>
      </c>
      <c r="P238" s="7" t="s">
        <v>32</v>
      </c>
      <c r="Q238" s="11" t="s">
        <v>36</v>
      </c>
      <c r="R238" s="12">
        <v>34</v>
      </c>
      <c r="S238" s="28">
        <v>4576.8</v>
      </c>
      <c r="T238" s="12">
        <v>5126.0160000000005</v>
      </c>
      <c r="U238" s="9">
        <v>915.36000000000013</v>
      </c>
      <c r="V238" s="10" t="s">
        <v>21</v>
      </c>
    </row>
    <row r="239" spans="1:22" x14ac:dyDescent="0.25">
      <c r="A239" s="15" t="s">
        <v>66</v>
      </c>
      <c r="B239" s="15">
        <v>2020</v>
      </c>
      <c r="C239" s="15" t="s">
        <v>50</v>
      </c>
      <c r="D239" s="15" t="s">
        <v>60</v>
      </c>
      <c r="E239" s="15" t="s">
        <v>61</v>
      </c>
      <c r="F239" s="15" t="s">
        <v>62</v>
      </c>
      <c r="G239" s="15" t="s">
        <v>63</v>
      </c>
      <c r="H239" s="15" t="s">
        <v>64</v>
      </c>
      <c r="I239" s="15" t="s">
        <v>67</v>
      </c>
      <c r="J239" s="15">
        <v>756</v>
      </c>
      <c r="K239" s="15">
        <v>526.24</v>
      </c>
      <c r="N239" s="7">
        <v>2021</v>
      </c>
      <c r="O239" s="7" t="s">
        <v>43</v>
      </c>
      <c r="P239" s="7" t="s">
        <v>23</v>
      </c>
      <c r="Q239" s="8" t="s">
        <v>37</v>
      </c>
      <c r="R239" s="9">
        <v>7</v>
      </c>
      <c r="S239" s="27">
        <v>200</v>
      </c>
      <c r="T239" s="9">
        <v>224</v>
      </c>
      <c r="U239" s="9">
        <v>40</v>
      </c>
      <c r="V239" s="10" t="s">
        <v>21</v>
      </c>
    </row>
    <row r="240" spans="1:22" x14ac:dyDescent="0.25">
      <c r="A240" s="15" t="s">
        <v>59</v>
      </c>
      <c r="B240" s="15">
        <v>2020</v>
      </c>
      <c r="C240" s="15" t="s">
        <v>50</v>
      </c>
      <c r="D240" s="15" t="s">
        <v>60</v>
      </c>
      <c r="E240" s="15" t="s">
        <v>61</v>
      </c>
      <c r="F240" s="15" t="s">
        <v>62</v>
      </c>
      <c r="G240" s="15" t="s">
        <v>63</v>
      </c>
      <c r="H240" s="15" t="s">
        <v>64</v>
      </c>
      <c r="I240" s="15" t="s">
        <v>67</v>
      </c>
      <c r="J240" s="15">
        <v>809</v>
      </c>
      <c r="K240" s="15">
        <v>526.24</v>
      </c>
      <c r="N240" s="7">
        <v>2021</v>
      </c>
      <c r="O240" s="7" t="s">
        <v>43</v>
      </c>
      <c r="P240" s="7" t="s">
        <v>32</v>
      </c>
      <c r="Q240" s="11" t="s">
        <v>39</v>
      </c>
      <c r="R240" s="12">
        <v>3</v>
      </c>
      <c r="S240" s="28">
        <v>4577.3</v>
      </c>
      <c r="T240" s="12">
        <v>5126.576</v>
      </c>
      <c r="U240" s="9">
        <v>915.46</v>
      </c>
      <c r="V240" s="10" t="s">
        <v>21</v>
      </c>
    </row>
    <row r="241" spans="1:22" x14ac:dyDescent="0.25">
      <c r="A241" s="15" t="s">
        <v>59</v>
      </c>
      <c r="B241" s="15">
        <v>2020</v>
      </c>
      <c r="C241" s="15" t="s">
        <v>50</v>
      </c>
      <c r="D241" s="15" t="s">
        <v>60</v>
      </c>
      <c r="E241" s="15" t="s">
        <v>61</v>
      </c>
      <c r="F241" s="15" t="s">
        <v>62</v>
      </c>
      <c r="G241" s="15" t="s">
        <v>63</v>
      </c>
      <c r="H241" s="15" t="s">
        <v>64</v>
      </c>
      <c r="I241" s="15" t="s">
        <v>67</v>
      </c>
      <c r="J241" s="15">
        <v>199</v>
      </c>
      <c r="K241" s="15">
        <v>284.57</v>
      </c>
      <c r="N241" s="7">
        <v>2021</v>
      </c>
      <c r="O241" s="7" t="s">
        <v>43</v>
      </c>
      <c r="P241" s="7" t="s">
        <v>38</v>
      </c>
      <c r="Q241" s="11" t="s">
        <v>38</v>
      </c>
      <c r="R241" s="12">
        <v>2</v>
      </c>
      <c r="S241" s="28">
        <v>7920</v>
      </c>
      <c r="T241" s="12">
        <v>10296</v>
      </c>
      <c r="U241" s="9">
        <v>1584</v>
      </c>
      <c r="V241" s="10" t="s">
        <v>21</v>
      </c>
    </row>
    <row r="242" spans="1:22" x14ac:dyDescent="0.25">
      <c r="A242" s="15" t="s">
        <v>59</v>
      </c>
      <c r="B242" s="15">
        <v>2020</v>
      </c>
      <c r="C242" s="15" t="s">
        <v>50</v>
      </c>
      <c r="D242" s="15" t="s">
        <v>60</v>
      </c>
      <c r="E242" s="15" t="s">
        <v>61</v>
      </c>
      <c r="F242" s="15" t="s">
        <v>62</v>
      </c>
      <c r="G242" s="15" t="s">
        <v>63</v>
      </c>
      <c r="H242" s="15" t="s">
        <v>64</v>
      </c>
      <c r="I242" s="15" t="s">
        <v>67</v>
      </c>
      <c r="J242" s="15">
        <v>247</v>
      </c>
      <c r="K242" s="15">
        <v>353.21</v>
      </c>
      <c r="N242" s="7">
        <v>2021</v>
      </c>
      <c r="O242" s="7" t="s">
        <v>44</v>
      </c>
      <c r="P242" s="7" t="s">
        <v>19</v>
      </c>
      <c r="Q242" s="8" t="s">
        <v>20</v>
      </c>
      <c r="R242" s="9">
        <v>3566</v>
      </c>
      <c r="S242" s="27">
        <v>5492.76</v>
      </c>
      <c r="T242" s="9">
        <v>7140.5879999999997</v>
      </c>
      <c r="U242" s="9">
        <v>1098.5520000000001</v>
      </c>
      <c r="V242" s="10" t="s">
        <v>21</v>
      </c>
    </row>
    <row r="243" spans="1:22" x14ac:dyDescent="0.25">
      <c r="A243" s="15" t="s">
        <v>68</v>
      </c>
      <c r="B243" s="15">
        <v>2020</v>
      </c>
      <c r="C243" s="15" t="s">
        <v>50</v>
      </c>
      <c r="D243" s="15" t="s">
        <v>60</v>
      </c>
      <c r="E243" s="15" t="s">
        <v>61</v>
      </c>
      <c r="F243" s="15" t="s">
        <v>62</v>
      </c>
      <c r="G243" s="15" t="s">
        <v>63</v>
      </c>
      <c r="H243" s="15" t="s">
        <v>64</v>
      </c>
      <c r="I243" s="15" t="s">
        <v>67</v>
      </c>
      <c r="J243" s="15">
        <v>169</v>
      </c>
      <c r="K243" s="15">
        <v>241.67000000000002</v>
      </c>
      <c r="N243" s="7">
        <v>2021</v>
      </c>
      <c r="O243" s="7" t="s">
        <v>44</v>
      </c>
      <c r="P243" s="7" t="s">
        <v>19</v>
      </c>
      <c r="Q243" s="8" t="s">
        <v>22</v>
      </c>
      <c r="R243" s="9">
        <v>2498</v>
      </c>
      <c r="S243" s="27">
        <v>9600</v>
      </c>
      <c r="T243" s="9">
        <v>12480</v>
      </c>
      <c r="U243" s="9">
        <v>1920</v>
      </c>
      <c r="V243" s="10" t="s">
        <v>21</v>
      </c>
    </row>
    <row r="244" spans="1:22" x14ac:dyDescent="0.25">
      <c r="A244" s="15" t="s">
        <v>59</v>
      </c>
      <c r="B244" s="15">
        <v>2020</v>
      </c>
      <c r="C244" s="15" t="s">
        <v>50</v>
      </c>
      <c r="D244" s="15" t="s">
        <v>60</v>
      </c>
      <c r="E244" s="15" t="s">
        <v>61</v>
      </c>
      <c r="F244" s="15" t="s">
        <v>62</v>
      </c>
      <c r="G244" s="15" t="s">
        <v>63</v>
      </c>
      <c r="H244" s="15" t="s">
        <v>64</v>
      </c>
      <c r="I244" s="15" t="s">
        <v>65</v>
      </c>
      <c r="J244" s="15">
        <v>239</v>
      </c>
      <c r="K244" s="15">
        <v>341.77</v>
      </c>
      <c r="N244" s="7">
        <v>2021</v>
      </c>
      <c r="O244" s="7" t="s">
        <v>44</v>
      </c>
      <c r="P244" s="7" t="s">
        <v>23</v>
      </c>
      <c r="Q244" s="8" t="s">
        <v>24</v>
      </c>
      <c r="R244" s="9">
        <v>1245</v>
      </c>
      <c r="S244" s="27">
        <v>5492.6399999999994</v>
      </c>
      <c r="T244" s="9">
        <v>7140.4319999999989</v>
      </c>
      <c r="U244" s="9">
        <v>1098.528</v>
      </c>
      <c r="V244" s="10" t="s">
        <v>21</v>
      </c>
    </row>
    <row r="245" spans="1:22" x14ac:dyDescent="0.25">
      <c r="A245" s="15" t="s">
        <v>66</v>
      </c>
      <c r="B245" s="15">
        <v>2020</v>
      </c>
      <c r="C245" s="15" t="s">
        <v>50</v>
      </c>
      <c r="D245" s="15" t="s">
        <v>60</v>
      </c>
      <c r="E245" s="15" t="s">
        <v>61</v>
      </c>
      <c r="F245" s="15" t="s">
        <v>62</v>
      </c>
      <c r="G245" s="15" t="s">
        <v>63</v>
      </c>
      <c r="H245" s="15" t="s">
        <v>64</v>
      </c>
      <c r="I245" s="15" t="s">
        <v>65</v>
      </c>
      <c r="J245" s="15">
        <v>233</v>
      </c>
      <c r="K245" s="15">
        <v>333.19</v>
      </c>
      <c r="N245" s="7">
        <v>2021</v>
      </c>
      <c r="O245" s="7" t="s">
        <v>44</v>
      </c>
      <c r="P245" s="7" t="s">
        <v>25</v>
      </c>
      <c r="Q245" s="11" t="s">
        <v>26</v>
      </c>
      <c r="R245" s="12">
        <v>644</v>
      </c>
      <c r="S245" s="28">
        <v>6892.2</v>
      </c>
      <c r="T245" s="12">
        <v>8959.86</v>
      </c>
      <c r="U245" s="9">
        <v>1378.44</v>
      </c>
      <c r="V245" s="10" t="s">
        <v>21</v>
      </c>
    </row>
    <row r="246" spans="1:22" x14ac:dyDescent="0.25">
      <c r="A246" s="15" t="s">
        <v>68</v>
      </c>
      <c r="B246" s="15">
        <v>2020</v>
      </c>
      <c r="C246" s="15" t="s">
        <v>50</v>
      </c>
      <c r="D246" s="15" t="s">
        <v>60</v>
      </c>
      <c r="E246" s="15" t="s">
        <v>61</v>
      </c>
      <c r="F246" s="15" t="s">
        <v>62</v>
      </c>
      <c r="G246" s="15" t="s">
        <v>63</v>
      </c>
      <c r="H246" s="15" t="s">
        <v>64</v>
      </c>
      <c r="I246" s="15" t="s">
        <v>65</v>
      </c>
      <c r="J246" s="15">
        <v>227</v>
      </c>
      <c r="K246" s="15">
        <v>324.61</v>
      </c>
      <c r="N246" s="7">
        <v>2021</v>
      </c>
      <c r="O246" s="7" t="s">
        <v>44</v>
      </c>
      <c r="P246" s="7" t="s">
        <v>27</v>
      </c>
      <c r="Q246" s="11" t="s">
        <v>28</v>
      </c>
      <c r="R246" s="12">
        <v>643</v>
      </c>
      <c r="S246" s="28">
        <v>8400</v>
      </c>
      <c r="T246" s="12">
        <v>10920</v>
      </c>
      <c r="U246" s="9">
        <v>1680</v>
      </c>
      <c r="V246" s="10" t="s">
        <v>21</v>
      </c>
    </row>
    <row r="247" spans="1:22" x14ac:dyDescent="0.25">
      <c r="A247" s="15" t="s">
        <v>68</v>
      </c>
      <c r="B247" s="15">
        <v>2020</v>
      </c>
      <c r="C247" s="15" t="s">
        <v>50</v>
      </c>
      <c r="D247" s="15" t="s">
        <v>60</v>
      </c>
      <c r="E247" s="15" t="s">
        <v>61</v>
      </c>
      <c r="F247" s="15" t="s">
        <v>62</v>
      </c>
      <c r="G247" s="15" t="s">
        <v>63</v>
      </c>
      <c r="H247" s="15" t="s">
        <v>64</v>
      </c>
      <c r="I247" s="15" t="s">
        <v>67</v>
      </c>
      <c r="J247" s="15">
        <v>197</v>
      </c>
      <c r="K247" s="15">
        <v>281.70999999999998</v>
      </c>
      <c r="N247" s="7">
        <v>2021</v>
      </c>
      <c r="O247" s="7" t="s">
        <v>44</v>
      </c>
      <c r="P247" s="7" t="s">
        <v>25</v>
      </c>
      <c r="Q247" s="11" t="s">
        <v>29</v>
      </c>
      <c r="R247" s="12">
        <v>455</v>
      </c>
      <c r="S247" s="28">
        <v>5494.3200000000006</v>
      </c>
      <c r="T247" s="12">
        <v>7142.6160000000009</v>
      </c>
      <c r="U247" s="9">
        <v>1098.8640000000003</v>
      </c>
      <c r="V247" s="10" t="s">
        <v>21</v>
      </c>
    </row>
    <row r="248" spans="1:22" x14ac:dyDescent="0.25">
      <c r="A248" s="15" t="s">
        <v>68</v>
      </c>
      <c r="B248" s="15">
        <v>2020</v>
      </c>
      <c r="C248" s="15" t="s">
        <v>50</v>
      </c>
      <c r="D248" s="15" t="s">
        <v>60</v>
      </c>
      <c r="E248" s="15" t="s">
        <v>61</v>
      </c>
      <c r="F248" s="15" t="s">
        <v>62</v>
      </c>
      <c r="G248" s="15" t="s">
        <v>63</v>
      </c>
      <c r="H248" s="15" t="s">
        <v>64</v>
      </c>
      <c r="I248" s="15" t="s">
        <v>67</v>
      </c>
      <c r="J248" s="15">
        <v>245</v>
      </c>
      <c r="K248" s="15">
        <v>350.35</v>
      </c>
      <c r="N248" s="7">
        <v>2021</v>
      </c>
      <c r="O248" s="7" t="s">
        <v>44</v>
      </c>
      <c r="P248" s="7" t="s">
        <v>27</v>
      </c>
      <c r="Q248" s="11" t="s">
        <v>30</v>
      </c>
      <c r="R248" s="13">
        <v>345</v>
      </c>
      <c r="S248" s="29">
        <v>8400</v>
      </c>
      <c r="T248" s="13">
        <v>10920</v>
      </c>
      <c r="U248" s="9">
        <v>1680</v>
      </c>
      <c r="V248" s="10" t="s">
        <v>21</v>
      </c>
    </row>
    <row r="249" spans="1:22" x14ac:dyDescent="0.25">
      <c r="A249" s="15" t="s">
        <v>69</v>
      </c>
      <c r="B249" s="15">
        <v>2020</v>
      </c>
      <c r="C249" s="15" t="s">
        <v>50</v>
      </c>
      <c r="D249" s="15" t="s">
        <v>60</v>
      </c>
      <c r="E249" s="15" t="s">
        <v>61</v>
      </c>
      <c r="F249" s="15" t="s">
        <v>62</v>
      </c>
      <c r="G249" s="15" t="s">
        <v>63</v>
      </c>
      <c r="H249" s="15" t="s">
        <v>64</v>
      </c>
      <c r="I249" s="15" t="s">
        <v>67</v>
      </c>
      <c r="J249" s="15">
        <v>778</v>
      </c>
      <c r="K249" s="15">
        <v>1112.54</v>
      </c>
      <c r="N249" s="7">
        <v>2021</v>
      </c>
      <c r="O249" s="7" t="s">
        <v>44</v>
      </c>
      <c r="P249" s="7" t="s">
        <v>23</v>
      </c>
      <c r="Q249" s="8" t="s">
        <v>31</v>
      </c>
      <c r="R249" s="9">
        <v>122</v>
      </c>
      <c r="S249" s="27">
        <v>120</v>
      </c>
      <c r="T249" s="9">
        <v>156</v>
      </c>
      <c r="U249" s="9">
        <v>24</v>
      </c>
      <c r="V249" s="10" t="s">
        <v>21</v>
      </c>
    </row>
    <row r="250" spans="1:22" x14ac:dyDescent="0.25">
      <c r="A250" s="15" t="s">
        <v>66</v>
      </c>
      <c r="B250" s="15">
        <v>2020</v>
      </c>
      <c r="C250" s="15" t="s">
        <v>49</v>
      </c>
      <c r="D250" s="15" t="s">
        <v>60</v>
      </c>
      <c r="E250" s="15" t="s">
        <v>61</v>
      </c>
      <c r="F250" s="15" t="s">
        <v>62</v>
      </c>
      <c r="G250" s="15" t="s">
        <v>63</v>
      </c>
      <c r="H250" s="15" t="s">
        <v>64</v>
      </c>
      <c r="I250" s="15" t="s">
        <v>65</v>
      </c>
      <c r="J250" s="15">
        <v>254</v>
      </c>
      <c r="K250" s="15">
        <v>526.24</v>
      </c>
      <c r="N250" s="7">
        <v>2021</v>
      </c>
      <c r="O250" s="7" t="s">
        <v>44</v>
      </c>
      <c r="P250" s="7" t="s">
        <v>32</v>
      </c>
      <c r="Q250" s="11" t="s">
        <v>33</v>
      </c>
      <c r="R250" s="12">
        <v>78</v>
      </c>
      <c r="S250" s="28">
        <v>4577.2</v>
      </c>
      <c r="T250" s="12">
        <v>5126.4639999999999</v>
      </c>
      <c r="U250" s="9">
        <v>915.44</v>
      </c>
      <c r="V250" s="10" t="s">
        <v>21</v>
      </c>
    </row>
    <row r="251" spans="1:22" x14ac:dyDescent="0.25">
      <c r="A251" s="15" t="s">
        <v>66</v>
      </c>
      <c r="B251" s="15">
        <v>2020</v>
      </c>
      <c r="C251" s="15" t="s">
        <v>49</v>
      </c>
      <c r="D251" s="15" t="s">
        <v>60</v>
      </c>
      <c r="E251" s="15" t="s">
        <v>61</v>
      </c>
      <c r="F251" s="15" t="s">
        <v>62</v>
      </c>
      <c r="G251" s="15" t="s">
        <v>63</v>
      </c>
      <c r="H251" s="15" t="s">
        <v>64</v>
      </c>
      <c r="I251" s="15" t="s">
        <v>65</v>
      </c>
      <c r="J251" s="15">
        <v>248</v>
      </c>
      <c r="K251" s="15">
        <v>526.24</v>
      </c>
      <c r="N251" s="7">
        <v>2021</v>
      </c>
      <c r="O251" s="7" t="s">
        <v>44</v>
      </c>
      <c r="P251" s="7" t="s">
        <v>32</v>
      </c>
      <c r="Q251" s="11" t="s">
        <v>34</v>
      </c>
      <c r="R251" s="12">
        <v>76</v>
      </c>
      <c r="S251" s="28">
        <v>4576.8999999999996</v>
      </c>
      <c r="T251" s="12">
        <v>5126.1279999999997</v>
      </c>
      <c r="U251" s="9">
        <v>915.38</v>
      </c>
      <c r="V251" s="10" t="s">
        <v>21</v>
      </c>
    </row>
    <row r="252" spans="1:22" x14ac:dyDescent="0.25">
      <c r="A252" s="15" t="s">
        <v>66</v>
      </c>
      <c r="B252" s="15">
        <v>2020</v>
      </c>
      <c r="C252" s="15" t="s">
        <v>49</v>
      </c>
      <c r="D252" s="15" t="s">
        <v>60</v>
      </c>
      <c r="E252" s="15" t="s">
        <v>61</v>
      </c>
      <c r="F252" s="15" t="s">
        <v>62</v>
      </c>
      <c r="G252" s="15" t="s">
        <v>63</v>
      </c>
      <c r="H252" s="15" t="s">
        <v>64</v>
      </c>
      <c r="I252" s="15" t="s">
        <v>67</v>
      </c>
      <c r="J252" s="15">
        <v>206</v>
      </c>
      <c r="K252" s="15">
        <v>294.58</v>
      </c>
      <c r="N252" s="7">
        <v>2021</v>
      </c>
      <c r="O252" s="7" t="s">
        <v>44</v>
      </c>
      <c r="P252" s="7" t="s">
        <v>32</v>
      </c>
      <c r="Q252" s="11" t="s">
        <v>35</v>
      </c>
      <c r="R252" s="12">
        <v>46</v>
      </c>
      <c r="S252" s="28">
        <v>200</v>
      </c>
      <c r="T252" s="12">
        <v>224</v>
      </c>
      <c r="U252" s="9">
        <v>40</v>
      </c>
      <c r="V252" s="10" t="s">
        <v>21</v>
      </c>
    </row>
    <row r="253" spans="1:22" x14ac:dyDescent="0.25">
      <c r="A253" s="15" t="s">
        <v>59</v>
      </c>
      <c r="B253" s="15">
        <v>2020</v>
      </c>
      <c r="C253" s="15" t="s">
        <v>49</v>
      </c>
      <c r="D253" s="15" t="s">
        <v>60</v>
      </c>
      <c r="E253" s="15" t="s">
        <v>61</v>
      </c>
      <c r="F253" s="15" t="s">
        <v>62</v>
      </c>
      <c r="G253" s="15" t="s">
        <v>63</v>
      </c>
      <c r="H253" s="15" t="s">
        <v>64</v>
      </c>
      <c r="I253" s="15" t="s">
        <v>67</v>
      </c>
      <c r="J253" s="15">
        <v>248</v>
      </c>
      <c r="K253" s="15">
        <v>354.64</v>
      </c>
      <c r="N253" s="7">
        <v>2021</v>
      </c>
      <c r="O253" s="7" t="s">
        <v>44</v>
      </c>
      <c r="P253" s="7" t="s">
        <v>32</v>
      </c>
      <c r="Q253" s="11" t="s">
        <v>36</v>
      </c>
      <c r="R253" s="12">
        <v>34</v>
      </c>
      <c r="S253" s="28">
        <v>4576.8</v>
      </c>
      <c r="T253" s="12">
        <v>5126.0160000000005</v>
      </c>
      <c r="U253" s="9">
        <v>915.36000000000013</v>
      </c>
      <c r="V253" s="10" t="s">
        <v>21</v>
      </c>
    </row>
    <row r="254" spans="1:22" x14ac:dyDescent="0.25">
      <c r="A254" s="15" t="s">
        <v>68</v>
      </c>
      <c r="B254" s="15">
        <v>2020</v>
      </c>
      <c r="C254" s="15" t="s">
        <v>49</v>
      </c>
      <c r="D254" s="15" t="s">
        <v>60</v>
      </c>
      <c r="E254" s="15" t="s">
        <v>61</v>
      </c>
      <c r="F254" s="15" t="s">
        <v>62</v>
      </c>
      <c r="G254" s="15" t="s">
        <v>63</v>
      </c>
      <c r="H254" s="15" t="s">
        <v>64</v>
      </c>
      <c r="I254" s="15" t="s">
        <v>67</v>
      </c>
      <c r="J254" s="15">
        <v>176</v>
      </c>
      <c r="K254" s="15">
        <v>251.68</v>
      </c>
      <c r="N254" s="7">
        <v>2021</v>
      </c>
      <c r="O254" s="7" t="s">
        <v>44</v>
      </c>
      <c r="P254" s="7" t="s">
        <v>23</v>
      </c>
      <c r="Q254" s="8" t="s">
        <v>37</v>
      </c>
      <c r="R254" s="9">
        <v>7</v>
      </c>
      <c r="S254" s="27">
        <v>200</v>
      </c>
      <c r="T254" s="9">
        <v>224</v>
      </c>
      <c r="U254" s="9">
        <v>40</v>
      </c>
      <c r="V254" s="10" t="s">
        <v>21</v>
      </c>
    </row>
    <row r="255" spans="1:22" x14ac:dyDescent="0.25">
      <c r="A255" s="15" t="s">
        <v>70</v>
      </c>
      <c r="B255" s="15">
        <v>2020</v>
      </c>
      <c r="C255" s="15" t="s">
        <v>49</v>
      </c>
      <c r="D255" s="15" t="s">
        <v>60</v>
      </c>
      <c r="E255" s="15" t="s">
        <v>61</v>
      </c>
      <c r="F255" s="15" t="s">
        <v>62</v>
      </c>
      <c r="G255" s="15" t="s">
        <v>63</v>
      </c>
      <c r="H255" s="15" t="s">
        <v>64</v>
      </c>
      <c r="I255" s="15" t="s">
        <v>67</v>
      </c>
      <c r="J255" s="15">
        <v>202</v>
      </c>
      <c r="K255" s="15">
        <v>288.86</v>
      </c>
      <c r="N255" s="7">
        <v>2021</v>
      </c>
      <c r="O255" s="7" t="s">
        <v>44</v>
      </c>
      <c r="P255" s="7" t="s">
        <v>32</v>
      </c>
      <c r="Q255" s="11" t="s">
        <v>39</v>
      </c>
      <c r="R255" s="12">
        <v>3</v>
      </c>
      <c r="S255" s="28">
        <v>4577.3</v>
      </c>
      <c r="T255" s="12">
        <v>5126.576</v>
      </c>
      <c r="U255" s="9">
        <v>915.46</v>
      </c>
      <c r="V255" s="10" t="s">
        <v>21</v>
      </c>
    </row>
    <row r="256" spans="1:22" x14ac:dyDescent="0.25">
      <c r="A256" s="15" t="s">
        <v>66</v>
      </c>
      <c r="B256" s="15">
        <v>2020</v>
      </c>
      <c r="C256" s="15" t="s">
        <v>49</v>
      </c>
      <c r="D256" s="15" t="s">
        <v>60</v>
      </c>
      <c r="E256" s="15" t="s">
        <v>61</v>
      </c>
      <c r="F256" s="15" t="s">
        <v>62</v>
      </c>
      <c r="G256" s="15" t="s">
        <v>63</v>
      </c>
      <c r="H256" s="15" t="s">
        <v>64</v>
      </c>
      <c r="I256" s="15" t="s">
        <v>67</v>
      </c>
      <c r="J256" s="15">
        <v>250</v>
      </c>
      <c r="K256" s="15">
        <v>357.5</v>
      </c>
      <c r="N256" s="7">
        <v>2021</v>
      </c>
      <c r="O256" s="7" t="s">
        <v>44</v>
      </c>
      <c r="P256" s="7" t="s">
        <v>38</v>
      </c>
      <c r="Q256" s="11" t="s">
        <v>38</v>
      </c>
      <c r="R256" s="12">
        <v>2</v>
      </c>
      <c r="S256" s="28">
        <v>6600</v>
      </c>
      <c r="T256" s="12">
        <v>7392</v>
      </c>
      <c r="U256" s="9">
        <v>1320</v>
      </c>
      <c r="V256" s="10" t="s">
        <v>21</v>
      </c>
    </row>
    <row r="257" spans="1:22" x14ac:dyDescent="0.25">
      <c r="A257" s="15" t="s">
        <v>59</v>
      </c>
      <c r="B257" s="15">
        <v>2020</v>
      </c>
      <c r="C257" s="15" t="s">
        <v>49</v>
      </c>
      <c r="D257" s="15" t="s">
        <v>60</v>
      </c>
      <c r="E257" s="15" t="s">
        <v>61</v>
      </c>
      <c r="F257" s="15" t="s">
        <v>62</v>
      </c>
      <c r="G257" s="15" t="s">
        <v>63</v>
      </c>
      <c r="H257" s="15" t="s">
        <v>64</v>
      </c>
      <c r="I257" s="15" t="s">
        <v>67</v>
      </c>
      <c r="J257" s="15">
        <v>178</v>
      </c>
      <c r="K257" s="15">
        <v>254.54</v>
      </c>
      <c r="N257" s="7">
        <v>2021</v>
      </c>
      <c r="O257" s="7" t="s">
        <v>45</v>
      </c>
      <c r="P257" s="7" t="s">
        <v>19</v>
      </c>
      <c r="Q257" s="8" t="s">
        <v>20</v>
      </c>
      <c r="R257" s="9">
        <v>3566</v>
      </c>
      <c r="S257" s="27">
        <v>4577.3</v>
      </c>
      <c r="T257" s="9">
        <v>5126.576</v>
      </c>
      <c r="U257" s="9">
        <v>915.46</v>
      </c>
      <c r="V257" s="10" t="s">
        <v>21</v>
      </c>
    </row>
    <row r="258" spans="1:22" x14ac:dyDescent="0.25">
      <c r="A258" s="15" t="s">
        <v>59</v>
      </c>
      <c r="B258" s="15">
        <v>2020</v>
      </c>
      <c r="C258" s="15" t="s">
        <v>49</v>
      </c>
      <c r="D258" s="15" t="s">
        <v>60</v>
      </c>
      <c r="E258" s="15" t="s">
        <v>61</v>
      </c>
      <c r="F258" s="15" t="s">
        <v>62</v>
      </c>
      <c r="G258" s="15" t="s">
        <v>63</v>
      </c>
      <c r="H258" s="15" t="s">
        <v>64</v>
      </c>
      <c r="I258" s="15" t="s">
        <v>67</v>
      </c>
      <c r="J258" s="15">
        <v>258</v>
      </c>
      <c r="K258" s="15">
        <v>526.24</v>
      </c>
      <c r="N258" s="7">
        <v>2021</v>
      </c>
      <c r="O258" s="7" t="s">
        <v>45</v>
      </c>
      <c r="P258" s="7" t="s">
        <v>19</v>
      </c>
      <c r="Q258" s="8" t="s">
        <v>22</v>
      </c>
      <c r="R258" s="9">
        <v>2498</v>
      </c>
      <c r="S258" s="27">
        <v>8000</v>
      </c>
      <c r="T258" s="9">
        <v>8960</v>
      </c>
      <c r="U258" s="9">
        <v>1600</v>
      </c>
      <c r="V258" s="10" t="s">
        <v>21</v>
      </c>
    </row>
    <row r="259" spans="1:22" x14ac:dyDescent="0.25">
      <c r="A259" s="15" t="s">
        <v>59</v>
      </c>
      <c r="B259" s="15">
        <v>2020</v>
      </c>
      <c r="C259" s="15" t="s">
        <v>49</v>
      </c>
      <c r="D259" s="15" t="s">
        <v>60</v>
      </c>
      <c r="E259" s="15" t="s">
        <v>61</v>
      </c>
      <c r="F259" s="15" t="s">
        <v>62</v>
      </c>
      <c r="G259" s="15" t="s">
        <v>63</v>
      </c>
      <c r="H259" s="15" t="s">
        <v>64</v>
      </c>
      <c r="I259" s="15" t="s">
        <v>67</v>
      </c>
      <c r="J259" s="15">
        <v>252</v>
      </c>
      <c r="K259" s="15">
        <v>526.24</v>
      </c>
      <c r="N259" s="7">
        <v>2021</v>
      </c>
      <c r="O259" s="7" t="s">
        <v>45</v>
      </c>
      <c r="P259" s="7" t="s">
        <v>23</v>
      </c>
      <c r="Q259" s="8" t="s">
        <v>24</v>
      </c>
      <c r="R259" s="9">
        <v>1245</v>
      </c>
      <c r="S259" s="27">
        <v>4577.2</v>
      </c>
      <c r="T259" s="9">
        <v>5126.4639999999999</v>
      </c>
      <c r="U259" s="9">
        <v>915.44</v>
      </c>
      <c r="V259" s="10" t="s">
        <v>21</v>
      </c>
    </row>
    <row r="260" spans="1:22" x14ac:dyDescent="0.25">
      <c r="A260" s="15" t="s">
        <v>59</v>
      </c>
      <c r="B260" s="15">
        <v>2020</v>
      </c>
      <c r="C260" s="15" t="s">
        <v>49</v>
      </c>
      <c r="D260" s="15" t="s">
        <v>60</v>
      </c>
      <c r="E260" s="15" t="s">
        <v>61</v>
      </c>
      <c r="F260" s="15" t="s">
        <v>62</v>
      </c>
      <c r="G260" s="15" t="s">
        <v>63</v>
      </c>
      <c r="H260" s="15" t="s">
        <v>64</v>
      </c>
      <c r="I260" s="15" t="s">
        <v>65</v>
      </c>
      <c r="J260" s="15">
        <v>246</v>
      </c>
      <c r="K260" s="15">
        <v>526.24</v>
      </c>
      <c r="N260" s="7">
        <v>2021</v>
      </c>
      <c r="O260" s="7" t="s">
        <v>45</v>
      </c>
      <c r="P260" s="7" t="s">
        <v>25</v>
      </c>
      <c r="Q260" s="11" t="s">
        <v>26</v>
      </c>
      <c r="R260" s="12">
        <v>644</v>
      </c>
      <c r="S260" s="28">
        <v>5743.5</v>
      </c>
      <c r="T260" s="12">
        <v>6432.72</v>
      </c>
      <c r="U260" s="9">
        <v>1148.7</v>
      </c>
      <c r="V260" s="10" t="s">
        <v>21</v>
      </c>
    </row>
    <row r="261" spans="1:22" x14ac:dyDescent="0.25">
      <c r="A261" s="15" t="s">
        <v>68</v>
      </c>
      <c r="B261" s="15">
        <v>2020</v>
      </c>
      <c r="C261" s="15" t="s">
        <v>49</v>
      </c>
      <c r="D261" s="15" t="s">
        <v>60</v>
      </c>
      <c r="E261" s="15" t="s">
        <v>61</v>
      </c>
      <c r="F261" s="15" t="s">
        <v>62</v>
      </c>
      <c r="G261" s="15" t="s">
        <v>63</v>
      </c>
      <c r="H261" s="15" t="s">
        <v>64</v>
      </c>
      <c r="I261" s="15" t="s">
        <v>67</v>
      </c>
      <c r="J261" s="15">
        <v>682</v>
      </c>
      <c r="K261" s="15">
        <v>975.26</v>
      </c>
      <c r="N261" s="7">
        <v>2021</v>
      </c>
      <c r="O261" s="7" t="s">
        <v>45</v>
      </c>
      <c r="P261" s="7" t="s">
        <v>27</v>
      </c>
      <c r="Q261" s="11" t="s">
        <v>28</v>
      </c>
      <c r="R261" s="12">
        <v>643</v>
      </c>
      <c r="S261" s="28">
        <v>7000</v>
      </c>
      <c r="T261" s="12">
        <v>7840</v>
      </c>
      <c r="U261" s="9">
        <v>1400</v>
      </c>
      <c r="V261" s="10" t="s">
        <v>21</v>
      </c>
    </row>
    <row r="262" spans="1:22" x14ac:dyDescent="0.25">
      <c r="A262" s="15" t="s">
        <v>66</v>
      </c>
      <c r="B262" s="15">
        <v>2020</v>
      </c>
      <c r="C262" s="15" t="s">
        <v>49</v>
      </c>
      <c r="D262" s="15" t="s">
        <v>60</v>
      </c>
      <c r="E262" s="15" t="s">
        <v>61</v>
      </c>
      <c r="F262" s="15" t="s">
        <v>62</v>
      </c>
      <c r="G262" s="15" t="s">
        <v>63</v>
      </c>
      <c r="H262" s="15" t="s">
        <v>64</v>
      </c>
      <c r="I262" s="15" t="s">
        <v>67</v>
      </c>
      <c r="J262" s="15">
        <v>715</v>
      </c>
      <c r="K262" s="15">
        <v>1022.45</v>
      </c>
      <c r="N262" s="7">
        <v>2021</v>
      </c>
      <c r="O262" s="7" t="s">
        <v>45</v>
      </c>
      <c r="P262" s="7" t="s">
        <v>25</v>
      </c>
      <c r="Q262" s="11" t="s">
        <v>29</v>
      </c>
      <c r="R262" s="12">
        <v>455</v>
      </c>
      <c r="S262" s="28">
        <v>4578.6000000000004</v>
      </c>
      <c r="T262" s="12">
        <v>5128.0320000000002</v>
      </c>
      <c r="U262" s="9">
        <v>915.72000000000014</v>
      </c>
      <c r="V262" s="10" t="s">
        <v>21</v>
      </c>
    </row>
    <row r="263" spans="1:22" x14ac:dyDescent="0.25">
      <c r="A263" s="15" t="s">
        <v>66</v>
      </c>
      <c r="B263" s="15">
        <v>2020</v>
      </c>
      <c r="C263" s="15" t="s">
        <v>49</v>
      </c>
      <c r="D263" s="15" t="s">
        <v>60</v>
      </c>
      <c r="E263" s="15" t="s">
        <v>61</v>
      </c>
      <c r="F263" s="15" t="s">
        <v>62</v>
      </c>
      <c r="G263" s="15" t="s">
        <v>63</v>
      </c>
      <c r="H263" s="15" t="s">
        <v>64</v>
      </c>
      <c r="I263" s="15" t="s">
        <v>67</v>
      </c>
      <c r="J263" s="15">
        <v>255</v>
      </c>
      <c r="K263" s="15">
        <v>364.65</v>
      </c>
      <c r="N263" s="7">
        <v>2021</v>
      </c>
      <c r="O263" s="7" t="s">
        <v>45</v>
      </c>
      <c r="P263" s="7" t="s">
        <v>27</v>
      </c>
      <c r="Q263" s="11" t="s">
        <v>30</v>
      </c>
      <c r="R263" s="13">
        <v>345</v>
      </c>
      <c r="S263" s="29">
        <v>7000</v>
      </c>
      <c r="T263" s="13">
        <v>7840</v>
      </c>
      <c r="U263" s="9">
        <v>1400</v>
      </c>
      <c r="V263" s="10" t="s">
        <v>21</v>
      </c>
    </row>
    <row r="264" spans="1:22" x14ac:dyDescent="0.25">
      <c r="A264" s="15" t="s">
        <v>66</v>
      </c>
      <c r="B264" s="15">
        <v>2020</v>
      </c>
      <c r="C264" s="15" t="s">
        <v>49</v>
      </c>
      <c r="D264" s="15" t="s">
        <v>60</v>
      </c>
      <c r="E264" s="15" t="s">
        <v>61</v>
      </c>
      <c r="F264" s="15" t="s">
        <v>62</v>
      </c>
      <c r="G264" s="15" t="s">
        <v>63</v>
      </c>
      <c r="H264" s="15" t="s">
        <v>64</v>
      </c>
      <c r="I264" s="15" t="s">
        <v>67</v>
      </c>
      <c r="J264" s="15">
        <v>249</v>
      </c>
      <c r="K264" s="15">
        <v>356.07</v>
      </c>
      <c r="N264" s="7">
        <v>2021</v>
      </c>
      <c r="O264" s="7" t="s">
        <v>45</v>
      </c>
      <c r="P264" s="7" t="s">
        <v>23</v>
      </c>
      <c r="Q264" s="8" t="s">
        <v>31</v>
      </c>
      <c r="R264" s="9">
        <v>122</v>
      </c>
      <c r="S264" s="27">
        <v>100</v>
      </c>
      <c r="T264" s="9">
        <v>112</v>
      </c>
      <c r="U264" s="9">
        <v>20</v>
      </c>
      <c r="V264" s="10" t="s">
        <v>21</v>
      </c>
    </row>
    <row r="265" spans="1:22" x14ac:dyDescent="0.25">
      <c r="A265" s="15" t="s">
        <v>59</v>
      </c>
      <c r="B265" s="15">
        <v>2020</v>
      </c>
      <c r="C265" s="15" t="s">
        <v>49</v>
      </c>
      <c r="D265" s="15" t="s">
        <v>60</v>
      </c>
      <c r="E265" s="15" t="s">
        <v>61</v>
      </c>
      <c r="F265" s="15" t="s">
        <v>62</v>
      </c>
      <c r="G265" s="15" t="s">
        <v>63</v>
      </c>
      <c r="H265" s="15" t="s">
        <v>64</v>
      </c>
      <c r="I265" s="15" t="s">
        <v>65</v>
      </c>
      <c r="J265" s="15">
        <v>243</v>
      </c>
      <c r="K265" s="15">
        <v>347.49</v>
      </c>
      <c r="N265" s="7">
        <v>2021</v>
      </c>
      <c r="O265" s="7" t="s">
        <v>45</v>
      </c>
      <c r="P265" s="7" t="s">
        <v>32</v>
      </c>
      <c r="Q265" s="11" t="s">
        <v>33</v>
      </c>
      <c r="R265" s="12">
        <v>78</v>
      </c>
      <c r="S265" s="28">
        <v>4577.2</v>
      </c>
      <c r="T265" s="12">
        <v>5126.4639999999999</v>
      </c>
      <c r="U265" s="9">
        <v>915.44</v>
      </c>
      <c r="V265" s="10" t="s">
        <v>21</v>
      </c>
    </row>
    <row r="266" spans="1:22" x14ac:dyDescent="0.25">
      <c r="A266" s="15" t="s">
        <v>59</v>
      </c>
      <c r="B266" s="15">
        <v>2020</v>
      </c>
      <c r="C266" s="15" t="s">
        <v>49</v>
      </c>
      <c r="D266" s="15" t="s">
        <v>60</v>
      </c>
      <c r="E266" s="15" t="s">
        <v>61</v>
      </c>
      <c r="F266" s="15" t="s">
        <v>62</v>
      </c>
      <c r="G266" s="15" t="s">
        <v>63</v>
      </c>
      <c r="H266" s="15" t="s">
        <v>64</v>
      </c>
      <c r="I266" s="15" t="s">
        <v>67</v>
      </c>
      <c r="J266" s="15">
        <v>755</v>
      </c>
      <c r="K266" s="15">
        <v>526.24</v>
      </c>
      <c r="N266" s="7">
        <v>2021</v>
      </c>
      <c r="O266" s="7" t="s">
        <v>45</v>
      </c>
      <c r="P266" s="7" t="s">
        <v>32</v>
      </c>
      <c r="Q266" s="11" t="s">
        <v>34</v>
      </c>
      <c r="R266" s="12">
        <v>5034.5899999999992</v>
      </c>
      <c r="S266" s="28">
        <v>4576.8999999999996</v>
      </c>
      <c r="T266" s="12">
        <v>5126.1279999999997</v>
      </c>
      <c r="U266" s="9">
        <v>915.38</v>
      </c>
      <c r="V266" s="10" t="s">
        <v>21</v>
      </c>
    </row>
    <row r="267" spans="1:22" x14ac:dyDescent="0.25">
      <c r="A267" s="15" t="s">
        <v>68</v>
      </c>
      <c r="B267" s="15">
        <v>2020</v>
      </c>
      <c r="C267" s="15" t="s">
        <v>49</v>
      </c>
      <c r="D267" s="15" t="s">
        <v>60</v>
      </c>
      <c r="E267" s="15" t="s">
        <v>61</v>
      </c>
      <c r="F267" s="15" t="s">
        <v>62</v>
      </c>
      <c r="G267" s="15" t="s">
        <v>63</v>
      </c>
      <c r="H267" s="15" t="s">
        <v>64</v>
      </c>
      <c r="I267" s="15" t="s">
        <v>67</v>
      </c>
      <c r="J267" s="15">
        <v>808</v>
      </c>
      <c r="K267" s="15">
        <v>526.24</v>
      </c>
      <c r="N267" s="7">
        <v>2021</v>
      </c>
      <c r="O267" s="7" t="s">
        <v>45</v>
      </c>
      <c r="P267" s="7" t="s">
        <v>32</v>
      </c>
      <c r="Q267" s="11" t="s">
        <v>35</v>
      </c>
      <c r="R267" s="12">
        <v>220</v>
      </c>
      <c r="S267" s="28">
        <v>200</v>
      </c>
      <c r="T267" s="12">
        <v>224</v>
      </c>
      <c r="U267" s="9">
        <v>40</v>
      </c>
      <c r="V267" s="10" t="s">
        <v>21</v>
      </c>
    </row>
    <row r="268" spans="1:22" x14ac:dyDescent="0.25">
      <c r="A268" s="15" t="s">
        <v>59</v>
      </c>
      <c r="B268" s="15">
        <v>2020</v>
      </c>
      <c r="C268" s="15" t="s">
        <v>49</v>
      </c>
      <c r="D268" s="15" t="s">
        <v>60</v>
      </c>
      <c r="E268" s="15" t="s">
        <v>61</v>
      </c>
      <c r="F268" s="15" t="s">
        <v>62</v>
      </c>
      <c r="G268" s="15" t="s">
        <v>63</v>
      </c>
      <c r="H268" s="15" t="s">
        <v>64</v>
      </c>
      <c r="I268" s="15" t="s">
        <v>67</v>
      </c>
      <c r="J268" s="15">
        <v>205</v>
      </c>
      <c r="K268" s="15">
        <v>293.14999999999998</v>
      </c>
      <c r="N268" s="7">
        <v>2021</v>
      </c>
      <c r="O268" s="7" t="s">
        <v>45</v>
      </c>
      <c r="P268" s="7" t="s">
        <v>32</v>
      </c>
      <c r="Q268" s="11" t="s">
        <v>36</v>
      </c>
      <c r="R268" s="12">
        <v>5034.4800000000005</v>
      </c>
      <c r="S268" s="28">
        <v>4576.8</v>
      </c>
      <c r="T268" s="12">
        <v>5126.0160000000005</v>
      </c>
      <c r="U268" s="9">
        <v>915.36000000000013</v>
      </c>
      <c r="V268" s="10" t="s">
        <v>21</v>
      </c>
    </row>
    <row r="269" spans="1:22" x14ac:dyDescent="0.25">
      <c r="A269" s="15" t="s">
        <v>59</v>
      </c>
      <c r="B269" s="15">
        <v>2020</v>
      </c>
      <c r="C269" s="15" t="s">
        <v>49</v>
      </c>
      <c r="D269" s="15" t="s">
        <v>60</v>
      </c>
      <c r="E269" s="15" t="s">
        <v>61</v>
      </c>
      <c r="F269" s="15" t="s">
        <v>62</v>
      </c>
      <c r="G269" s="15" t="s">
        <v>63</v>
      </c>
      <c r="H269" s="15" t="s">
        <v>64</v>
      </c>
      <c r="I269" s="15" t="s">
        <v>67</v>
      </c>
      <c r="J269" s="15">
        <v>253</v>
      </c>
      <c r="K269" s="15">
        <v>361.78999999999996</v>
      </c>
      <c r="N269" s="7">
        <v>2021</v>
      </c>
      <c r="O269" s="7" t="s">
        <v>45</v>
      </c>
      <c r="P269" s="7" t="s">
        <v>23</v>
      </c>
      <c r="Q269" s="8" t="s">
        <v>37</v>
      </c>
      <c r="R269" s="9">
        <v>220</v>
      </c>
      <c r="S269" s="27">
        <v>200</v>
      </c>
      <c r="T269" s="9">
        <v>224</v>
      </c>
      <c r="U269" s="9">
        <v>40</v>
      </c>
      <c r="V269" s="10" t="s">
        <v>21</v>
      </c>
    </row>
    <row r="270" spans="1:22" x14ac:dyDescent="0.25">
      <c r="A270" s="15" t="s">
        <v>70</v>
      </c>
      <c r="B270" s="15">
        <v>2020</v>
      </c>
      <c r="C270" s="15" t="s">
        <v>49</v>
      </c>
      <c r="D270" s="15" t="s">
        <v>60</v>
      </c>
      <c r="E270" s="15" t="s">
        <v>61</v>
      </c>
      <c r="F270" s="15" t="s">
        <v>62</v>
      </c>
      <c r="G270" s="15" t="s">
        <v>63</v>
      </c>
      <c r="H270" s="15" t="s">
        <v>64</v>
      </c>
      <c r="I270" s="15" t="s">
        <v>67</v>
      </c>
      <c r="J270" s="15">
        <v>175</v>
      </c>
      <c r="K270" s="15">
        <v>250.25</v>
      </c>
      <c r="N270" s="7">
        <v>2021</v>
      </c>
      <c r="O270" s="7" t="s">
        <v>45</v>
      </c>
      <c r="P270" s="7" t="s">
        <v>38</v>
      </c>
      <c r="Q270" s="11" t="s">
        <v>38</v>
      </c>
      <c r="R270" s="12">
        <v>7260</v>
      </c>
      <c r="S270" s="28">
        <v>6600</v>
      </c>
      <c r="T270" s="12">
        <v>7392</v>
      </c>
      <c r="U270" s="9">
        <v>1320</v>
      </c>
      <c r="V270" s="10" t="s">
        <v>21</v>
      </c>
    </row>
    <row r="271" spans="1:22" x14ac:dyDescent="0.25">
      <c r="A271" s="15" t="s">
        <v>69</v>
      </c>
      <c r="B271" s="15">
        <v>2020</v>
      </c>
      <c r="C271" s="15" t="s">
        <v>49</v>
      </c>
      <c r="D271" s="15" t="s">
        <v>60</v>
      </c>
      <c r="E271" s="15" t="s">
        <v>61</v>
      </c>
      <c r="F271" s="15" t="s">
        <v>62</v>
      </c>
      <c r="G271" s="15" t="s">
        <v>63</v>
      </c>
      <c r="H271" s="15" t="s">
        <v>64</v>
      </c>
      <c r="I271" s="15" t="s">
        <v>65</v>
      </c>
      <c r="J271" s="15">
        <v>257</v>
      </c>
      <c r="K271" s="15">
        <v>367.51</v>
      </c>
      <c r="N271" s="7">
        <v>2021</v>
      </c>
      <c r="O271" s="7" t="s">
        <v>45</v>
      </c>
      <c r="P271" s="7" t="s">
        <v>32</v>
      </c>
      <c r="Q271" s="11" t="s">
        <v>39</v>
      </c>
      <c r="R271" s="12">
        <v>5035.0300000000007</v>
      </c>
      <c r="S271" s="28">
        <v>4577.3</v>
      </c>
      <c r="T271" s="12">
        <v>5126.576</v>
      </c>
      <c r="U271" s="9">
        <v>915.46</v>
      </c>
      <c r="V271" s="10" t="s">
        <v>21</v>
      </c>
    </row>
    <row r="272" spans="1:22" x14ac:dyDescent="0.25">
      <c r="A272" s="15" t="s">
        <v>69</v>
      </c>
      <c r="B272" s="15">
        <v>2020</v>
      </c>
      <c r="C272" s="15" t="s">
        <v>49</v>
      </c>
      <c r="D272" s="15" t="s">
        <v>60</v>
      </c>
      <c r="E272" s="15" t="s">
        <v>61</v>
      </c>
      <c r="F272" s="15" t="s">
        <v>62</v>
      </c>
      <c r="G272" s="15" t="s">
        <v>63</v>
      </c>
      <c r="H272" s="15" t="s">
        <v>64</v>
      </c>
      <c r="I272" s="15" t="s">
        <v>65</v>
      </c>
      <c r="J272" s="15">
        <v>251</v>
      </c>
      <c r="K272" s="15">
        <v>358.93</v>
      </c>
      <c r="N272" s="7">
        <v>2021</v>
      </c>
      <c r="O272" s="7" t="s">
        <v>46</v>
      </c>
      <c r="P272" s="7" t="s">
        <v>19</v>
      </c>
      <c r="Q272" s="8" t="s">
        <v>20</v>
      </c>
      <c r="R272" s="9">
        <v>5035.0300000000007</v>
      </c>
      <c r="S272" s="27">
        <v>4577.3</v>
      </c>
      <c r="T272" s="9">
        <v>5126.576</v>
      </c>
      <c r="U272" s="9">
        <v>915.46</v>
      </c>
      <c r="V272" s="10" t="s">
        <v>21</v>
      </c>
    </row>
    <row r="273" spans="1:22" x14ac:dyDescent="0.25">
      <c r="A273" s="15" t="s">
        <v>66</v>
      </c>
      <c r="B273" s="15">
        <v>2020</v>
      </c>
      <c r="C273" s="15" t="s">
        <v>49</v>
      </c>
      <c r="D273" s="15" t="s">
        <v>60</v>
      </c>
      <c r="E273" s="15" t="s">
        <v>61</v>
      </c>
      <c r="F273" s="15" t="s">
        <v>62</v>
      </c>
      <c r="G273" s="15" t="s">
        <v>63</v>
      </c>
      <c r="H273" s="15" t="s">
        <v>64</v>
      </c>
      <c r="I273" s="15" t="s">
        <v>65</v>
      </c>
      <c r="J273" s="15">
        <v>245</v>
      </c>
      <c r="K273" s="15">
        <v>350.35</v>
      </c>
      <c r="N273" s="7">
        <v>2021</v>
      </c>
      <c r="O273" s="7" t="s">
        <v>46</v>
      </c>
      <c r="P273" s="7" t="s">
        <v>19</v>
      </c>
      <c r="Q273" s="8" t="s">
        <v>22</v>
      </c>
      <c r="R273" s="9">
        <v>8800</v>
      </c>
      <c r="S273" s="27">
        <v>8000</v>
      </c>
      <c r="T273" s="9">
        <v>8960</v>
      </c>
      <c r="U273" s="9">
        <v>1600</v>
      </c>
      <c r="V273" s="10" t="s">
        <v>21</v>
      </c>
    </row>
    <row r="274" spans="1:22" x14ac:dyDescent="0.25">
      <c r="A274" s="15" t="s">
        <v>68</v>
      </c>
      <c r="B274" s="15">
        <v>2020</v>
      </c>
      <c r="C274" s="15" t="s">
        <v>49</v>
      </c>
      <c r="D274" s="15" t="s">
        <v>60</v>
      </c>
      <c r="E274" s="15" t="s">
        <v>61</v>
      </c>
      <c r="F274" s="15" t="s">
        <v>62</v>
      </c>
      <c r="G274" s="15" t="s">
        <v>63</v>
      </c>
      <c r="H274" s="15" t="s">
        <v>64</v>
      </c>
      <c r="I274" s="15" t="s">
        <v>67</v>
      </c>
      <c r="J274" s="15">
        <v>203</v>
      </c>
      <c r="K274" s="15">
        <v>290.28999999999996</v>
      </c>
      <c r="N274" s="7">
        <v>2021</v>
      </c>
      <c r="O274" s="7" t="s">
        <v>46</v>
      </c>
      <c r="P274" s="7" t="s">
        <v>23</v>
      </c>
      <c r="Q274" s="8" t="s">
        <v>24</v>
      </c>
      <c r="R274" s="9">
        <v>5034.92</v>
      </c>
      <c r="S274" s="27">
        <v>4577.2</v>
      </c>
      <c r="T274" s="9">
        <v>5126.4639999999999</v>
      </c>
      <c r="U274" s="9">
        <v>915.44</v>
      </c>
      <c r="V274" s="10" t="s">
        <v>21</v>
      </c>
    </row>
    <row r="275" spans="1:22" x14ac:dyDescent="0.25">
      <c r="A275" s="15" t="s">
        <v>59</v>
      </c>
      <c r="B275" s="15">
        <v>2020</v>
      </c>
      <c r="C275" s="15" t="s">
        <v>49</v>
      </c>
      <c r="D275" s="15" t="s">
        <v>60</v>
      </c>
      <c r="E275" s="15" t="s">
        <v>61</v>
      </c>
      <c r="F275" s="15" t="s">
        <v>62</v>
      </c>
      <c r="G275" s="15" t="s">
        <v>63</v>
      </c>
      <c r="H275" s="15" t="s">
        <v>64</v>
      </c>
      <c r="I275" s="15" t="s">
        <v>67</v>
      </c>
      <c r="J275" s="15">
        <v>251</v>
      </c>
      <c r="K275" s="15">
        <v>358.93</v>
      </c>
      <c r="N275" s="7">
        <v>2021</v>
      </c>
      <c r="O275" s="7" t="s">
        <v>46</v>
      </c>
      <c r="P275" s="7" t="s">
        <v>25</v>
      </c>
      <c r="Q275" s="11" t="s">
        <v>26</v>
      </c>
      <c r="R275" s="12">
        <v>644</v>
      </c>
      <c r="S275" s="28">
        <v>5743.5</v>
      </c>
      <c r="T275" s="12">
        <v>6432.72</v>
      </c>
      <c r="U275" s="9">
        <v>1148.7</v>
      </c>
      <c r="V275" s="10" t="s">
        <v>21</v>
      </c>
    </row>
    <row r="276" spans="1:22" x14ac:dyDescent="0.25">
      <c r="A276" s="15" t="s">
        <v>66</v>
      </c>
      <c r="B276" s="15">
        <v>2020</v>
      </c>
      <c r="C276" s="15" t="s">
        <v>49</v>
      </c>
      <c r="D276" s="15" t="s">
        <v>60</v>
      </c>
      <c r="E276" s="15" t="s">
        <v>61</v>
      </c>
      <c r="F276" s="15" t="s">
        <v>62</v>
      </c>
      <c r="G276" s="15" t="s">
        <v>63</v>
      </c>
      <c r="H276" s="15" t="s">
        <v>64</v>
      </c>
      <c r="I276" s="15" t="s">
        <v>67</v>
      </c>
      <c r="J276" s="15">
        <v>777</v>
      </c>
      <c r="K276" s="15">
        <v>1111.1100000000001</v>
      </c>
      <c r="N276" s="7">
        <v>2021</v>
      </c>
      <c r="O276" s="7" t="s">
        <v>46</v>
      </c>
      <c r="P276" s="7" t="s">
        <v>27</v>
      </c>
      <c r="Q276" s="11" t="s">
        <v>28</v>
      </c>
      <c r="R276" s="12">
        <v>643</v>
      </c>
      <c r="S276" s="28">
        <v>7000</v>
      </c>
      <c r="T276" s="12">
        <v>7840</v>
      </c>
      <c r="U276" s="9">
        <v>1400</v>
      </c>
      <c r="V276" s="10" t="s">
        <v>21</v>
      </c>
    </row>
    <row r="277" spans="1:22" x14ac:dyDescent="0.25">
      <c r="A277" s="15" t="s">
        <v>59</v>
      </c>
      <c r="B277" s="15">
        <v>2020</v>
      </c>
      <c r="C277" s="15" t="s">
        <v>48</v>
      </c>
      <c r="D277" s="15" t="s">
        <v>60</v>
      </c>
      <c r="E277" s="15" t="s">
        <v>61</v>
      </c>
      <c r="F277" s="15" t="s">
        <v>62</v>
      </c>
      <c r="G277" s="15" t="s">
        <v>63</v>
      </c>
      <c r="H277" s="15" t="s">
        <v>64</v>
      </c>
      <c r="I277" s="15" t="s">
        <v>65</v>
      </c>
      <c r="J277" s="15">
        <v>272</v>
      </c>
      <c r="K277" s="15">
        <v>526.24</v>
      </c>
      <c r="N277" s="7">
        <v>2021</v>
      </c>
      <c r="O277" s="7" t="s">
        <v>46</v>
      </c>
      <c r="P277" s="7" t="s">
        <v>25</v>
      </c>
      <c r="Q277" s="11" t="s">
        <v>29</v>
      </c>
      <c r="R277" s="12">
        <v>455</v>
      </c>
      <c r="S277" s="28">
        <v>4578.6000000000004</v>
      </c>
      <c r="T277" s="12">
        <v>5128.0320000000002</v>
      </c>
      <c r="U277" s="9">
        <v>915.72000000000014</v>
      </c>
      <c r="V277" s="10" t="s">
        <v>21</v>
      </c>
    </row>
    <row r="278" spans="1:22" x14ac:dyDescent="0.25">
      <c r="A278" s="15" t="s">
        <v>59</v>
      </c>
      <c r="B278" s="15">
        <v>2020</v>
      </c>
      <c r="C278" s="15" t="s">
        <v>48</v>
      </c>
      <c r="D278" s="15" t="s">
        <v>60</v>
      </c>
      <c r="E278" s="15" t="s">
        <v>61</v>
      </c>
      <c r="F278" s="15" t="s">
        <v>62</v>
      </c>
      <c r="G278" s="15" t="s">
        <v>63</v>
      </c>
      <c r="H278" s="15" t="s">
        <v>64</v>
      </c>
      <c r="I278" s="15" t="s">
        <v>65</v>
      </c>
      <c r="J278" s="15">
        <v>266</v>
      </c>
      <c r="K278" s="15">
        <v>526.24</v>
      </c>
      <c r="N278" s="7">
        <v>2021</v>
      </c>
      <c r="O278" s="7" t="s">
        <v>46</v>
      </c>
      <c r="P278" s="7" t="s">
        <v>27</v>
      </c>
      <c r="Q278" s="11" t="s">
        <v>30</v>
      </c>
      <c r="R278" s="13">
        <v>345</v>
      </c>
      <c r="S278" s="29">
        <v>7000</v>
      </c>
      <c r="T278" s="13">
        <v>7840</v>
      </c>
      <c r="U278" s="9">
        <v>1400</v>
      </c>
      <c r="V278" s="10" t="s">
        <v>21</v>
      </c>
    </row>
    <row r="279" spans="1:22" x14ac:dyDescent="0.25">
      <c r="A279" s="15" t="s">
        <v>59</v>
      </c>
      <c r="B279" s="15">
        <v>2020</v>
      </c>
      <c r="C279" s="15" t="s">
        <v>48</v>
      </c>
      <c r="D279" s="15" t="s">
        <v>60</v>
      </c>
      <c r="E279" s="15" t="s">
        <v>61</v>
      </c>
      <c r="F279" s="15" t="s">
        <v>62</v>
      </c>
      <c r="G279" s="15" t="s">
        <v>63</v>
      </c>
      <c r="H279" s="15" t="s">
        <v>64</v>
      </c>
      <c r="I279" s="15" t="s">
        <v>65</v>
      </c>
      <c r="J279" s="15">
        <v>260</v>
      </c>
      <c r="K279" s="15">
        <v>526.24</v>
      </c>
      <c r="N279" s="7">
        <v>2021</v>
      </c>
      <c r="O279" s="7" t="s">
        <v>46</v>
      </c>
      <c r="P279" s="7" t="s">
        <v>23</v>
      </c>
      <c r="Q279" s="8" t="s">
        <v>31</v>
      </c>
      <c r="R279" s="9">
        <v>122</v>
      </c>
      <c r="S279" s="27">
        <v>100</v>
      </c>
      <c r="T279" s="9">
        <v>112</v>
      </c>
      <c r="U279" s="9">
        <v>20</v>
      </c>
      <c r="V279" s="10" t="s">
        <v>21</v>
      </c>
    </row>
    <row r="280" spans="1:22" x14ac:dyDescent="0.25">
      <c r="A280" s="15" t="s">
        <v>68</v>
      </c>
      <c r="B280" s="15">
        <v>2020</v>
      </c>
      <c r="C280" s="15" t="s">
        <v>48</v>
      </c>
      <c r="D280" s="15" t="s">
        <v>60</v>
      </c>
      <c r="E280" s="15" t="s">
        <v>61</v>
      </c>
      <c r="F280" s="15" t="s">
        <v>62</v>
      </c>
      <c r="G280" s="15" t="s">
        <v>63</v>
      </c>
      <c r="H280" s="15" t="s">
        <v>64</v>
      </c>
      <c r="I280" s="15" t="s">
        <v>67</v>
      </c>
      <c r="J280" s="15">
        <v>254</v>
      </c>
      <c r="K280" s="15">
        <v>363.22</v>
      </c>
      <c r="N280" s="7">
        <v>2021</v>
      </c>
      <c r="O280" s="7" t="s">
        <v>46</v>
      </c>
      <c r="P280" s="7" t="s">
        <v>32</v>
      </c>
      <c r="Q280" s="11" t="s">
        <v>33</v>
      </c>
      <c r="R280" s="12">
        <v>78</v>
      </c>
      <c r="S280" s="28">
        <v>4577.2</v>
      </c>
      <c r="T280" s="12">
        <v>5126.4639999999999</v>
      </c>
      <c r="U280" s="9">
        <v>915.44</v>
      </c>
      <c r="V280" s="10" t="s">
        <v>21</v>
      </c>
    </row>
    <row r="281" spans="1:22" x14ac:dyDescent="0.25">
      <c r="A281" s="15" t="s">
        <v>59</v>
      </c>
      <c r="B281" s="15">
        <v>2020</v>
      </c>
      <c r="C281" s="15" t="s">
        <v>48</v>
      </c>
      <c r="D281" s="15" t="s">
        <v>60</v>
      </c>
      <c r="E281" s="15" t="s">
        <v>61</v>
      </c>
      <c r="F281" s="15" t="s">
        <v>62</v>
      </c>
      <c r="G281" s="15" t="s">
        <v>63</v>
      </c>
      <c r="H281" s="15" t="s">
        <v>64</v>
      </c>
      <c r="I281" s="15" t="s">
        <v>67</v>
      </c>
      <c r="J281" s="15">
        <v>182</v>
      </c>
      <c r="K281" s="15">
        <v>260.26</v>
      </c>
      <c r="N281" s="7">
        <v>2021</v>
      </c>
      <c r="O281" s="7" t="s">
        <v>46</v>
      </c>
      <c r="P281" s="7" t="s">
        <v>32</v>
      </c>
      <c r="Q281" s="11" t="s">
        <v>34</v>
      </c>
      <c r="R281" s="12">
        <v>76</v>
      </c>
      <c r="S281" s="28">
        <v>4576.8999999999996</v>
      </c>
      <c r="T281" s="12">
        <v>5126.1279999999997</v>
      </c>
      <c r="U281" s="9">
        <v>915.38</v>
      </c>
      <c r="V281" s="10" t="s">
        <v>21</v>
      </c>
    </row>
    <row r="282" spans="1:22" x14ac:dyDescent="0.25">
      <c r="A282" s="15" t="s">
        <v>69</v>
      </c>
      <c r="B282" s="15">
        <v>2020</v>
      </c>
      <c r="C282" s="15" t="s">
        <v>48</v>
      </c>
      <c r="D282" s="15" t="s">
        <v>60</v>
      </c>
      <c r="E282" s="15" t="s">
        <v>61</v>
      </c>
      <c r="F282" s="15" t="s">
        <v>62</v>
      </c>
      <c r="G282" s="15" t="s">
        <v>63</v>
      </c>
      <c r="H282" s="15" t="s">
        <v>64</v>
      </c>
      <c r="I282" s="15" t="s">
        <v>67</v>
      </c>
      <c r="J282" s="15">
        <v>208</v>
      </c>
      <c r="K282" s="15">
        <v>297.44</v>
      </c>
      <c r="N282" s="7">
        <v>2021</v>
      </c>
      <c r="O282" s="7" t="s">
        <v>46</v>
      </c>
      <c r="P282" s="7" t="s">
        <v>32</v>
      </c>
      <c r="Q282" s="11" t="s">
        <v>35</v>
      </c>
      <c r="R282" s="12">
        <v>46</v>
      </c>
      <c r="S282" s="28">
        <v>200</v>
      </c>
      <c r="T282" s="12">
        <v>224</v>
      </c>
      <c r="U282" s="9">
        <v>40</v>
      </c>
      <c r="V282" s="10" t="s">
        <v>21</v>
      </c>
    </row>
    <row r="283" spans="1:22" x14ac:dyDescent="0.25">
      <c r="A283" s="15" t="s">
        <v>69</v>
      </c>
      <c r="B283" s="15">
        <v>2020</v>
      </c>
      <c r="C283" s="15" t="s">
        <v>48</v>
      </c>
      <c r="D283" s="15" t="s">
        <v>60</v>
      </c>
      <c r="E283" s="15" t="s">
        <v>61</v>
      </c>
      <c r="F283" s="15" t="s">
        <v>62</v>
      </c>
      <c r="G283" s="15" t="s">
        <v>63</v>
      </c>
      <c r="H283" s="15" t="s">
        <v>64</v>
      </c>
      <c r="I283" s="15" t="s">
        <v>67</v>
      </c>
      <c r="J283" s="15">
        <v>256</v>
      </c>
      <c r="K283" s="15">
        <v>366.08</v>
      </c>
      <c r="N283" s="7">
        <v>2021</v>
      </c>
      <c r="O283" s="7" t="s">
        <v>46</v>
      </c>
      <c r="P283" s="7" t="s">
        <v>32</v>
      </c>
      <c r="Q283" s="11" t="s">
        <v>36</v>
      </c>
      <c r="R283" s="12">
        <v>34</v>
      </c>
      <c r="S283" s="28">
        <v>4576.8</v>
      </c>
      <c r="T283" s="12">
        <v>5126.0160000000005</v>
      </c>
      <c r="U283" s="9">
        <v>915.36000000000013</v>
      </c>
      <c r="V283" s="10" t="s">
        <v>21</v>
      </c>
    </row>
    <row r="284" spans="1:22" x14ac:dyDescent="0.25">
      <c r="A284" s="15" t="s">
        <v>68</v>
      </c>
      <c r="B284" s="15">
        <v>2020</v>
      </c>
      <c r="C284" s="15" t="s">
        <v>48</v>
      </c>
      <c r="D284" s="15" t="s">
        <v>60</v>
      </c>
      <c r="E284" s="15" t="s">
        <v>61</v>
      </c>
      <c r="F284" s="15" t="s">
        <v>62</v>
      </c>
      <c r="G284" s="15" t="s">
        <v>63</v>
      </c>
      <c r="H284" s="15" t="s">
        <v>64</v>
      </c>
      <c r="I284" s="15" t="s">
        <v>67</v>
      </c>
      <c r="J284" s="15">
        <v>184</v>
      </c>
      <c r="K284" s="15">
        <v>263.12</v>
      </c>
      <c r="N284" s="7">
        <v>2021</v>
      </c>
      <c r="O284" s="7" t="s">
        <v>46</v>
      </c>
      <c r="P284" s="7" t="s">
        <v>23</v>
      </c>
      <c r="Q284" s="8" t="s">
        <v>37</v>
      </c>
      <c r="R284" s="9">
        <v>7</v>
      </c>
      <c r="S284" s="27">
        <v>200</v>
      </c>
      <c r="T284" s="9">
        <v>224</v>
      </c>
      <c r="U284" s="9">
        <v>40</v>
      </c>
      <c r="V284" s="10" t="s">
        <v>21</v>
      </c>
    </row>
    <row r="285" spans="1:22" x14ac:dyDescent="0.25">
      <c r="A285" s="15" t="s">
        <v>70</v>
      </c>
      <c r="B285" s="15">
        <v>2020</v>
      </c>
      <c r="C285" s="15" t="s">
        <v>48</v>
      </c>
      <c r="D285" s="15" t="s">
        <v>60</v>
      </c>
      <c r="E285" s="15" t="s">
        <v>61</v>
      </c>
      <c r="F285" s="15" t="s">
        <v>62</v>
      </c>
      <c r="G285" s="15" t="s">
        <v>63</v>
      </c>
      <c r="H285" s="15" t="s">
        <v>64</v>
      </c>
      <c r="I285" s="15" t="s">
        <v>67</v>
      </c>
      <c r="J285" s="15">
        <v>270</v>
      </c>
      <c r="K285" s="15">
        <v>526.24</v>
      </c>
      <c r="N285" s="7">
        <v>2021</v>
      </c>
      <c r="O285" s="7" t="s">
        <v>46</v>
      </c>
      <c r="P285" s="7" t="s">
        <v>32</v>
      </c>
      <c r="Q285" s="11" t="s">
        <v>39</v>
      </c>
      <c r="R285" s="12">
        <v>3</v>
      </c>
      <c r="S285" s="28">
        <v>4577.3</v>
      </c>
      <c r="T285" s="12">
        <v>5126.576</v>
      </c>
      <c r="U285" s="9">
        <v>915.46</v>
      </c>
      <c r="V285" s="10" t="s">
        <v>21</v>
      </c>
    </row>
    <row r="286" spans="1:22" x14ac:dyDescent="0.25">
      <c r="A286" s="15" t="s">
        <v>59</v>
      </c>
      <c r="B286" s="15">
        <v>2020</v>
      </c>
      <c r="C286" s="15" t="s">
        <v>48</v>
      </c>
      <c r="D286" s="15" t="s">
        <v>60</v>
      </c>
      <c r="E286" s="15" t="s">
        <v>61</v>
      </c>
      <c r="F286" s="15" t="s">
        <v>62</v>
      </c>
      <c r="G286" s="15" t="s">
        <v>63</v>
      </c>
      <c r="H286" s="15" t="s">
        <v>64</v>
      </c>
      <c r="I286" s="15" t="s">
        <v>67</v>
      </c>
      <c r="J286" s="15">
        <v>264</v>
      </c>
      <c r="K286" s="15">
        <v>526.24</v>
      </c>
      <c r="N286" s="7">
        <v>2021</v>
      </c>
      <c r="O286" s="7" t="s">
        <v>46</v>
      </c>
      <c r="P286" s="7" t="s">
        <v>38</v>
      </c>
      <c r="Q286" s="11" t="s">
        <v>38</v>
      </c>
      <c r="R286" s="12">
        <v>2</v>
      </c>
      <c r="S286" s="28">
        <v>6600</v>
      </c>
      <c r="T286" s="12">
        <v>7392</v>
      </c>
      <c r="U286" s="9">
        <v>1320</v>
      </c>
      <c r="V286" s="10" t="s">
        <v>21</v>
      </c>
    </row>
    <row r="287" spans="1:22" x14ac:dyDescent="0.25">
      <c r="A287" s="15" t="s">
        <v>69</v>
      </c>
      <c r="B287" s="15">
        <v>2020</v>
      </c>
      <c r="C287" s="15" t="s">
        <v>48</v>
      </c>
      <c r="D287" s="15" t="s">
        <v>60</v>
      </c>
      <c r="E287" s="15" t="s">
        <v>61</v>
      </c>
      <c r="F287" s="15" t="s">
        <v>62</v>
      </c>
      <c r="G287" s="15" t="s">
        <v>63</v>
      </c>
      <c r="H287" s="15" t="s">
        <v>64</v>
      </c>
      <c r="I287" s="15" t="s">
        <v>67</v>
      </c>
      <c r="J287" s="15">
        <v>681</v>
      </c>
      <c r="K287" s="15">
        <v>973.82999999999993</v>
      </c>
      <c r="N287" s="7">
        <v>2021</v>
      </c>
      <c r="O287" s="7" t="s">
        <v>47</v>
      </c>
      <c r="P287" s="7" t="s">
        <v>19</v>
      </c>
      <c r="Q287" s="8" t="s">
        <v>20</v>
      </c>
      <c r="R287" s="9">
        <v>3566</v>
      </c>
      <c r="S287" s="27">
        <v>4577.3</v>
      </c>
      <c r="T287" s="9">
        <v>5126.576</v>
      </c>
      <c r="U287" s="9">
        <v>915.46</v>
      </c>
      <c r="V287" s="10" t="s">
        <v>21</v>
      </c>
    </row>
    <row r="288" spans="1:22" x14ac:dyDescent="0.25">
      <c r="A288" s="15" t="s">
        <v>59</v>
      </c>
      <c r="B288" s="15">
        <v>2020</v>
      </c>
      <c r="C288" s="15" t="s">
        <v>48</v>
      </c>
      <c r="D288" s="15" t="s">
        <v>60</v>
      </c>
      <c r="E288" s="15" t="s">
        <v>61</v>
      </c>
      <c r="F288" s="15" t="s">
        <v>62</v>
      </c>
      <c r="G288" s="15" t="s">
        <v>63</v>
      </c>
      <c r="H288" s="15" t="s">
        <v>64</v>
      </c>
      <c r="I288" s="15" t="s">
        <v>67</v>
      </c>
      <c r="J288" s="15">
        <v>714</v>
      </c>
      <c r="K288" s="15">
        <v>1021.02</v>
      </c>
      <c r="N288" s="7">
        <v>2021</v>
      </c>
      <c r="O288" s="7" t="s">
        <v>47</v>
      </c>
      <c r="P288" s="7" t="s">
        <v>19</v>
      </c>
      <c r="Q288" s="8" t="s">
        <v>22</v>
      </c>
      <c r="R288" s="9">
        <v>2498</v>
      </c>
      <c r="S288" s="27">
        <v>8000</v>
      </c>
      <c r="T288" s="9">
        <v>8960</v>
      </c>
      <c r="U288" s="9">
        <v>1600</v>
      </c>
      <c r="V288" s="10" t="s">
        <v>21</v>
      </c>
    </row>
    <row r="289" spans="1:22" x14ac:dyDescent="0.25">
      <c r="A289" s="15" t="s">
        <v>59</v>
      </c>
      <c r="B289" s="15">
        <v>2020</v>
      </c>
      <c r="C289" s="15" t="s">
        <v>48</v>
      </c>
      <c r="D289" s="15" t="s">
        <v>60</v>
      </c>
      <c r="E289" s="15" t="s">
        <v>61</v>
      </c>
      <c r="F289" s="15" t="s">
        <v>62</v>
      </c>
      <c r="G289" s="15" t="s">
        <v>63</v>
      </c>
      <c r="H289" s="15" t="s">
        <v>64</v>
      </c>
      <c r="I289" s="15" t="s">
        <v>67</v>
      </c>
      <c r="J289" s="15">
        <v>768</v>
      </c>
      <c r="K289" s="15">
        <v>1098.24</v>
      </c>
      <c r="N289" s="7">
        <v>2021</v>
      </c>
      <c r="O289" s="7" t="s">
        <v>47</v>
      </c>
      <c r="P289" s="7" t="s">
        <v>23</v>
      </c>
      <c r="Q289" s="8" t="s">
        <v>24</v>
      </c>
      <c r="R289" s="9">
        <v>1245</v>
      </c>
      <c r="S289" s="27">
        <v>4577.2</v>
      </c>
      <c r="T289" s="9">
        <v>5126.4639999999999</v>
      </c>
      <c r="U289" s="9">
        <v>915.44</v>
      </c>
      <c r="V289" s="10" t="s">
        <v>21</v>
      </c>
    </row>
    <row r="290" spans="1:22" x14ac:dyDescent="0.25">
      <c r="A290" s="15" t="s">
        <v>59</v>
      </c>
      <c r="B290" s="15">
        <v>2020</v>
      </c>
      <c r="C290" s="15" t="s">
        <v>48</v>
      </c>
      <c r="D290" s="15" t="s">
        <v>60</v>
      </c>
      <c r="E290" s="15" t="s">
        <v>61</v>
      </c>
      <c r="F290" s="15" t="s">
        <v>62</v>
      </c>
      <c r="G290" s="15" t="s">
        <v>63</v>
      </c>
      <c r="H290" s="15" t="s">
        <v>64</v>
      </c>
      <c r="I290" s="15" t="s">
        <v>67</v>
      </c>
      <c r="J290" s="15">
        <v>273</v>
      </c>
      <c r="K290" s="15">
        <v>390.39</v>
      </c>
      <c r="N290" s="7">
        <v>2021</v>
      </c>
      <c r="O290" s="7" t="s">
        <v>47</v>
      </c>
      <c r="P290" s="7" t="s">
        <v>25</v>
      </c>
      <c r="Q290" s="11" t="s">
        <v>26</v>
      </c>
      <c r="R290" s="12">
        <v>644</v>
      </c>
      <c r="S290" s="28">
        <v>5743.5</v>
      </c>
      <c r="T290" s="12">
        <v>6432.72</v>
      </c>
      <c r="U290" s="9">
        <v>1148.7</v>
      </c>
      <c r="V290" s="10" t="s">
        <v>21</v>
      </c>
    </row>
    <row r="291" spans="1:22" x14ac:dyDescent="0.25">
      <c r="A291" s="15" t="s">
        <v>69</v>
      </c>
      <c r="B291" s="15">
        <v>2020</v>
      </c>
      <c r="C291" s="15" t="s">
        <v>48</v>
      </c>
      <c r="D291" s="15" t="s">
        <v>60</v>
      </c>
      <c r="E291" s="15" t="s">
        <v>61</v>
      </c>
      <c r="F291" s="15" t="s">
        <v>62</v>
      </c>
      <c r="G291" s="15" t="s">
        <v>63</v>
      </c>
      <c r="H291" s="15" t="s">
        <v>64</v>
      </c>
      <c r="I291" s="15" t="s">
        <v>67</v>
      </c>
      <c r="J291" s="15">
        <v>267</v>
      </c>
      <c r="K291" s="15">
        <v>381.81</v>
      </c>
      <c r="N291" s="7">
        <v>2021</v>
      </c>
      <c r="O291" s="7" t="s">
        <v>47</v>
      </c>
      <c r="P291" s="7" t="s">
        <v>27</v>
      </c>
      <c r="Q291" s="11" t="s">
        <v>28</v>
      </c>
      <c r="R291" s="12">
        <v>643</v>
      </c>
      <c r="S291" s="28">
        <v>7000</v>
      </c>
      <c r="T291" s="12">
        <v>7840</v>
      </c>
      <c r="U291" s="9">
        <v>1400</v>
      </c>
      <c r="V291" s="10" t="s">
        <v>21</v>
      </c>
    </row>
    <row r="292" spans="1:22" x14ac:dyDescent="0.25">
      <c r="A292" s="15" t="s">
        <v>68</v>
      </c>
      <c r="B292" s="15">
        <v>2020</v>
      </c>
      <c r="C292" s="15" t="s">
        <v>48</v>
      </c>
      <c r="D292" s="15" t="s">
        <v>60</v>
      </c>
      <c r="E292" s="15" t="s">
        <v>61</v>
      </c>
      <c r="F292" s="15" t="s">
        <v>62</v>
      </c>
      <c r="G292" s="15" t="s">
        <v>63</v>
      </c>
      <c r="H292" s="15" t="s">
        <v>64</v>
      </c>
      <c r="I292" s="15" t="s">
        <v>67</v>
      </c>
      <c r="J292" s="15">
        <v>261</v>
      </c>
      <c r="K292" s="15">
        <v>373.23</v>
      </c>
      <c r="N292" s="7">
        <v>2021</v>
      </c>
      <c r="O292" s="7" t="s">
        <v>47</v>
      </c>
      <c r="P292" s="7" t="s">
        <v>25</v>
      </c>
      <c r="Q292" s="11" t="s">
        <v>29</v>
      </c>
      <c r="R292" s="12">
        <v>455</v>
      </c>
      <c r="S292" s="28">
        <v>5036.46</v>
      </c>
      <c r="T292" s="12">
        <v>5128.0320000000002</v>
      </c>
      <c r="U292" s="9">
        <v>1007.292</v>
      </c>
      <c r="V292" s="10" t="s">
        <v>21</v>
      </c>
    </row>
    <row r="293" spans="1:22" x14ac:dyDescent="0.25">
      <c r="A293" s="15" t="s">
        <v>59</v>
      </c>
      <c r="B293" s="15">
        <v>2020</v>
      </c>
      <c r="C293" s="15" t="s">
        <v>48</v>
      </c>
      <c r="D293" s="15" t="s">
        <v>60</v>
      </c>
      <c r="E293" s="15" t="s">
        <v>61</v>
      </c>
      <c r="F293" s="15" t="s">
        <v>62</v>
      </c>
      <c r="G293" s="15" t="s">
        <v>63</v>
      </c>
      <c r="H293" s="15" t="s">
        <v>64</v>
      </c>
      <c r="I293" s="15" t="s">
        <v>67</v>
      </c>
      <c r="J293" s="15">
        <v>207</v>
      </c>
      <c r="K293" s="15">
        <v>296.01</v>
      </c>
      <c r="N293" s="7">
        <v>2021</v>
      </c>
      <c r="O293" s="7" t="s">
        <v>47</v>
      </c>
      <c r="P293" s="7" t="s">
        <v>27</v>
      </c>
      <c r="Q293" s="11" t="s">
        <v>30</v>
      </c>
      <c r="R293" s="13">
        <v>345</v>
      </c>
      <c r="S293" s="29">
        <v>7700</v>
      </c>
      <c r="T293" s="13">
        <v>7840</v>
      </c>
      <c r="U293" s="9">
        <v>1540</v>
      </c>
      <c r="V293" s="10" t="s">
        <v>21</v>
      </c>
    </row>
    <row r="294" spans="1:22" x14ac:dyDescent="0.25">
      <c r="A294" s="15" t="s">
        <v>59</v>
      </c>
      <c r="B294" s="15">
        <v>2020</v>
      </c>
      <c r="C294" s="15" t="s">
        <v>48</v>
      </c>
      <c r="D294" s="15" t="s">
        <v>60</v>
      </c>
      <c r="E294" s="15" t="s">
        <v>61</v>
      </c>
      <c r="F294" s="15" t="s">
        <v>62</v>
      </c>
      <c r="G294" s="15" t="s">
        <v>63</v>
      </c>
      <c r="H294" s="15" t="s">
        <v>64</v>
      </c>
      <c r="I294" s="15" t="s">
        <v>67</v>
      </c>
      <c r="J294" s="15">
        <v>754</v>
      </c>
      <c r="K294" s="15">
        <v>526.24</v>
      </c>
      <c r="N294" s="7">
        <v>2021</v>
      </c>
      <c r="O294" s="7" t="s">
        <v>47</v>
      </c>
      <c r="P294" s="7" t="s">
        <v>23</v>
      </c>
      <c r="Q294" s="8" t="s">
        <v>31</v>
      </c>
      <c r="R294" s="9">
        <v>122</v>
      </c>
      <c r="S294" s="27">
        <v>110</v>
      </c>
      <c r="T294" s="9">
        <v>112</v>
      </c>
      <c r="U294" s="9">
        <v>22</v>
      </c>
      <c r="V294" s="10" t="s">
        <v>21</v>
      </c>
    </row>
    <row r="295" spans="1:22" x14ac:dyDescent="0.25">
      <c r="A295" s="15" t="s">
        <v>69</v>
      </c>
      <c r="B295" s="15">
        <v>2020</v>
      </c>
      <c r="C295" s="15" t="s">
        <v>48</v>
      </c>
      <c r="D295" s="15" t="s">
        <v>60</v>
      </c>
      <c r="E295" s="15" t="s">
        <v>61</v>
      </c>
      <c r="F295" s="15" t="s">
        <v>62</v>
      </c>
      <c r="G295" s="15" t="s">
        <v>63</v>
      </c>
      <c r="H295" s="15" t="s">
        <v>64</v>
      </c>
      <c r="I295" s="15" t="s">
        <v>67</v>
      </c>
      <c r="J295" s="15">
        <v>807</v>
      </c>
      <c r="K295" s="15">
        <v>526.24</v>
      </c>
      <c r="N295" s="7">
        <v>2021</v>
      </c>
      <c r="O295" s="7" t="s">
        <v>47</v>
      </c>
      <c r="P295" s="7" t="s">
        <v>32</v>
      </c>
      <c r="Q295" s="11" t="s">
        <v>33</v>
      </c>
      <c r="R295" s="12">
        <v>78</v>
      </c>
      <c r="S295" s="28">
        <v>5034.92</v>
      </c>
      <c r="T295" s="12">
        <v>5126.4639999999999</v>
      </c>
      <c r="U295" s="9">
        <v>1006.984</v>
      </c>
      <c r="V295" s="10" t="s">
        <v>21</v>
      </c>
    </row>
    <row r="296" spans="1:22" x14ac:dyDescent="0.25">
      <c r="A296" s="15" t="s">
        <v>68</v>
      </c>
      <c r="B296" s="15">
        <v>2020</v>
      </c>
      <c r="C296" s="15" t="s">
        <v>48</v>
      </c>
      <c r="D296" s="15" t="s">
        <v>60</v>
      </c>
      <c r="E296" s="15" t="s">
        <v>61</v>
      </c>
      <c r="F296" s="15" t="s">
        <v>62</v>
      </c>
      <c r="G296" s="15" t="s">
        <v>63</v>
      </c>
      <c r="H296" s="15" t="s">
        <v>64</v>
      </c>
      <c r="I296" s="15" t="s">
        <v>67</v>
      </c>
      <c r="J296" s="15">
        <v>211</v>
      </c>
      <c r="K296" s="15">
        <v>301.73</v>
      </c>
      <c r="N296" s="7">
        <v>2021</v>
      </c>
      <c r="O296" s="7" t="s">
        <v>47</v>
      </c>
      <c r="P296" s="7" t="s">
        <v>32</v>
      </c>
      <c r="Q296" s="11" t="s">
        <v>34</v>
      </c>
      <c r="R296" s="12">
        <v>76</v>
      </c>
      <c r="S296" s="28">
        <v>5034.5899999999992</v>
      </c>
      <c r="T296" s="12">
        <v>5126.1279999999997</v>
      </c>
      <c r="U296" s="9">
        <v>1006.9179999999999</v>
      </c>
      <c r="V296" s="10" t="s">
        <v>21</v>
      </c>
    </row>
    <row r="297" spans="1:22" x14ac:dyDescent="0.25">
      <c r="A297" s="15" t="s">
        <v>69</v>
      </c>
      <c r="B297" s="15">
        <v>2020</v>
      </c>
      <c r="C297" s="15" t="s">
        <v>48</v>
      </c>
      <c r="D297" s="15" t="s">
        <v>60</v>
      </c>
      <c r="E297" s="15" t="s">
        <v>61</v>
      </c>
      <c r="F297" s="15" t="s">
        <v>62</v>
      </c>
      <c r="G297" s="15" t="s">
        <v>63</v>
      </c>
      <c r="H297" s="15" t="s">
        <v>64</v>
      </c>
      <c r="I297" s="15" t="s">
        <v>67</v>
      </c>
      <c r="J297" s="15">
        <v>181</v>
      </c>
      <c r="K297" s="15">
        <v>258.83</v>
      </c>
      <c r="N297" s="7">
        <v>2021</v>
      </c>
      <c r="O297" s="7" t="s">
        <v>47</v>
      </c>
      <c r="P297" s="7" t="s">
        <v>32</v>
      </c>
      <c r="Q297" s="11" t="s">
        <v>35</v>
      </c>
      <c r="R297" s="12">
        <v>46</v>
      </c>
      <c r="S297" s="28">
        <v>230</v>
      </c>
      <c r="T297" s="12">
        <v>224</v>
      </c>
      <c r="U297" s="9">
        <v>46</v>
      </c>
      <c r="V297" s="10" t="s">
        <v>21</v>
      </c>
    </row>
    <row r="298" spans="1:22" x14ac:dyDescent="0.25">
      <c r="A298" s="15" t="s">
        <v>59</v>
      </c>
      <c r="B298" s="15">
        <v>2020</v>
      </c>
      <c r="C298" s="15" t="s">
        <v>48</v>
      </c>
      <c r="D298" s="15" t="s">
        <v>60</v>
      </c>
      <c r="E298" s="15" t="s">
        <v>61</v>
      </c>
      <c r="F298" s="15" t="s">
        <v>62</v>
      </c>
      <c r="G298" s="15" t="s">
        <v>63</v>
      </c>
      <c r="H298" s="15" t="s">
        <v>64</v>
      </c>
      <c r="I298" s="15" t="s">
        <v>65</v>
      </c>
      <c r="J298" s="15">
        <v>269</v>
      </c>
      <c r="K298" s="15">
        <v>384.67</v>
      </c>
      <c r="N298" s="7">
        <v>2021</v>
      </c>
      <c r="O298" s="7" t="s">
        <v>47</v>
      </c>
      <c r="P298" s="7" t="s">
        <v>32</v>
      </c>
      <c r="Q298" s="11" t="s">
        <v>36</v>
      </c>
      <c r="R298" s="12">
        <v>34</v>
      </c>
      <c r="S298" s="28">
        <v>5263.32</v>
      </c>
      <c r="T298" s="12">
        <v>5126.0160000000005</v>
      </c>
      <c r="U298" s="9">
        <v>1052.664</v>
      </c>
      <c r="V298" s="10" t="s">
        <v>21</v>
      </c>
    </row>
    <row r="299" spans="1:22" x14ac:dyDescent="0.25">
      <c r="A299" s="15" t="s">
        <v>66</v>
      </c>
      <c r="B299" s="15">
        <v>2020</v>
      </c>
      <c r="C299" s="15" t="s">
        <v>48</v>
      </c>
      <c r="D299" s="15" t="s">
        <v>60</v>
      </c>
      <c r="E299" s="15" t="s">
        <v>61</v>
      </c>
      <c r="F299" s="15" t="s">
        <v>62</v>
      </c>
      <c r="G299" s="15" t="s">
        <v>63</v>
      </c>
      <c r="H299" s="15" t="s">
        <v>64</v>
      </c>
      <c r="I299" s="15" t="s">
        <v>65</v>
      </c>
      <c r="J299" s="15">
        <v>263</v>
      </c>
      <c r="K299" s="15">
        <v>376.09000000000003</v>
      </c>
      <c r="N299" s="7">
        <v>2021</v>
      </c>
      <c r="O299" s="7" t="s">
        <v>47</v>
      </c>
      <c r="P299" s="7" t="s">
        <v>23</v>
      </c>
      <c r="Q299" s="8" t="s">
        <v>37</v>
      </c>
      <c r="R299" s="9">
        <v>7</v>
      </c>
      <c r="S299" s="27">
        <v>230</v>
      </c>
      <c r="T299" s="9">
        <v>224</v>
      </c>
      <c r="U299" s="9">
        <v>46</v>
      </c>
      <c r="V299" s="10" t="s">
        <v>42</v>
      </c>
    </row>
    <row r="300" spans="1:22" x14ac:dyDescent="0.25">
      <c r="A300" s="15" t="s">
        <v>59</v>
      </c>
      <c r="B300" s="15">
        <v>2020</v>
      </c>
      <c r="C300" s="15" t="s">
        <v>48</v>
      </c>
      <c r="D300" s="15" t="s">
        <v>60</v>
      </c>
      <c r="E300" s="15" t="s">
        <v>61</v>
      </c>
      <c r="F300" s="15" t="s">
        <v>62</v>
      </c>
      <c r="G300" s="15" t="s">
        <v>63</v>
      </c>
      <c r="H300" s="15" t="s">
        <v>64</v>
      </c>
      <c r="I300" s="15" t="s">
        <v>67</v>
      </c>
      <c r="J300" s="15">
        <v>209</v>
      </c>
      <c r="K300" s="15">
        <v>298.87</v>
      </c>
      <c r="N300" s="7">
        <v>2021</v>
      </c>
      <c r="O300" s="7" t="s">
        <v>47</v>
      </c>
      <c r="P300" s="7" t="s">
        <v>32</v>
      </c>
      <c r="Q300" s="11" t="s">
        <v>39</v>
      </c>
      <c r="R300" s="12">
        <v>3</v>
      </c>
      <c r="S300" s="28">
        <v>5263.8950000000004</v>
      </c>
      <c r="T300" s="12">
        <v>5126.576</v>
      </c>
      <c r="U300" s="9">
        <v>1052.7790000000002</v>
      </c>
      <c r="V300" s="10" t="s">
        <v>42</v>
      </c>
    </row>
    <row r="301" spans="1:22" x14ac:dyDescent="0.25">
      <c r="A301" s="15" t="s">
        <v>70</v>
      </c>
      <c r="B301" s="15">
        <v>2020</v>
      </c>
      <c r="C301" s="15" t="s">
        <v>48</v>
      </c>
      <c r="D301" s="15" t="s">
        <v>60</v>
      </c>
      <c r="E301" s="15" t="s">
        <v>61</v>
      </c>
      <c r="F301" s="15" t="s">
        <v>62</v>
      </c>
      <c r="G301" s="15" t="s">
        <v>63</v>
      </c>
      <c r="H301" s="15" t="s">
        <v>64</v>
      </c>
      <c r="I301" s="15" t="s">
        <v>67</v>
      </c>
      <c r="J301" s="15">
        <v>257</v>
      </c>
      <c r="K301" s="15">
        <v>367.51</v>
      </c>
      <c r="N301" s="7">
        <v>2021</v>
      </c>
      <c r="O301" s="7" t="s">
        <v>47</v>
      </c>
      <c r="P301" s="7" t="s">
        <v>38</v>
      </c>
      <c r="Q301" s="11" t="s">
        <v>38</v>
      </c>
      <c r="R301" s="12">
        <v>2</v>
      </c>
      <c r="S301" s="28">
        <v>7590</v>
      </c>
      <c r="T301" s="12">
        <v>7392</v>
      </c>
      <c r="U301" s="9">
        <v>1518</v>
      </c>
      <c r="V301" s="10" t="s">
        <v>42</v>
      </c>
    </row>
    <row r="302" spans="1:22" x14ac:dyDescent="0.25">
      <c r="A302" s="15" t="s">
        <v>59</v>
      </c>
      <c r="B302" s="15">
        <v>2020</v>
      </c>
      <c r="C302" s="15" t="s">
        <v>43</v>
      </c>
      <c r="D302" s="15" t="s">
        <v>72</v>
      </c>
      <c r="E302" s="15" t="s">
        <v>61</v>
      </c>
      <c r="F302" s="15" t="s">
        <v>62</v>
      </c>
      <c r="G302" s="15" t="s">
        <v>63</v>
      </c>
      <c r="H302" s="15" t="s">
        <v>64</v>
      </c>
      <c r="I302" s="15" t="s">
        <v>65</v>
      </c>
      <c r="J302" s="15">
        <v>128</v>
      </c>
      <c r="K302" s="15">
        <v>183.04</v>
      </c>
      <c r="N302" s="7">
        <v>2021</v>
      </c>
      <c r="O302" s="7" t="s">
        <v>48</v>
      </c>
      <c r="P302" s="7" t="s">
        <v>19</v>
      </c>
      <c r="Q302" s="8" t="s">
        <v>20</v>
      </c>
      <c r="R302" s="9">
        <v>3566</v>
      </c>
      <c r="S302" s="27">
        <v>5263.8950000000004</v>
      </c>
      <c r="T302" s="9">
        <v>5126.576</v>
      </c>
      <c r="U302" s="9">
        <v>1052.7790000000002</v>
      </c>
      <c r="V302" s="10" t="s">
        <v>42</v>
      </c>
    </row>
    <row r="303" spans="1:22" x14ac:dyDescent="0.25">
      <c r="A303" s="15" t="s">
        <v>68</v>
      </c>
      <c r="B303" s="15">
        <v>2020</v>
      </c>
      <c r="C303" s="15" t="s">
        <v>43</v>
      </c>
      <c r="D303" s="15" t="s">
        <v>72</v>
      </c>
      <c r="E303" s="15" t="s">
        <v>61</v>
      </c>
      <c r="F303" s="15" t="s">
        <v>62</v>
      </c>
      <c r="G303" s="15" t="s">
        <v>63</v>
      </c>
      <c r="H303" s="15" t="s">
        <v>64</v>
      </c>
      <c r="I303" s="15" t="s">
        <v>65</v>
      </c>
      <c r="J303" s="15">
        <v>302</v>
      </c>
      <c r="K303" s="15">
        <v>431.86</v>
      </c>
      <c r="N303" s="7">
        <v>2021</v>
      </c>
      <c r="O303" s="7" t="s">
        <v>48</v>
      </c>
      <c r="P303" s="7" t="s">
        <v>19</v>
      </c>
      <c r="Q303" s="8" t="s">
        <v>22</v>
      </c>
      <c r="R303" s="9">
        <v>2498</v>
      </c>
      <c r="S303" s="27">
        <v>8800</v>
      </c>
      <c r="T303" s="9">
        <v>8960</v>
      </c>
      <c r="U303" s="9">
        <v>1760</v>
      </c>
      <c r="V303" s="10" t="s">
        <v>42</v>
      </c>
    </row>
    <row r="304" spans="1:22" x14ac:dyDescent="0.25">
      <c r="A304" s="15" t="s">
        <v>66</v>
      </c>
      <c r="B304" s="15">
        <v>2020</v>
      </c>
      <c r="C304" s="15" t="s">
        <v>43</v>
      </c>
      <c r="D304" s="15" t="s">
        <v>72</v>
      </c>
      <c r="E304" s="15" t="s">
        <v>61</v>
      </c>
      <c r="F304" s="15" t="s">
        <v>62</v>
      </c>
      <c r="G304" s="15" t="s">
        <v>63</v>
      </c>
      <c r="H304" s="15" t="s">
        <v>64</v>
      </c>
      <c r="I304" s="15" t="s">
        <v>65</v>
      </c>
      <c r="J304" s="15">
        <v>328</v>
      </c>
      <c r="K304" s="15">
        <v>526.24</v>
      </c>
      <c r="N304" s="7">
        <v>2021</v>
      </c>
      <c r="O304" s="7" t="s">
        <v>48</v>
      </c>
      <c r="P304" s="7" t="s">
        <v>23</v>
      </c>
      <c r="Q304" s="8" t="s">
        <v>24</v>
      </c>
      <c r="R304" s="9">
        <v>1245</v>
      </c>
      <c r="S304" s="27">
        <v>5034.92</v>
      </c>
      <c r="T304" s="9">
        <v>5126.4639999999999</v>
      </c>
      <c r="U304" s="9">
        <v>1006.984</v>
      </c>
      <c r="V304" s="10" t="s">
        <v>42</v>
      </c>
    </row>
    <row r="305" spans="1:22" x14ac:dyDescent="0.25">
      <c r="A305" s="15" t="s">
        <v>59</v>
      </c>
      <c r="B305" s="15">
        <v>2020</v>
      </c>
      <c r="C305" s="15" t="s">
        <v>43</v>
      </c>
      <c r="D305" s="15" t="s">
        <v>72</v>
      </c>
      <c r="E305" s="15" t="s">
        <v>61</v>
      </c>
      <c r="F305" s="15" t="s">
        <v>62</v>
      </c>
      <c r="G305" s="15" t="s">
        <v>63</v>
      </c>
      <c r="H305" s="15" t="s">
        <v>64</v>
      </c>
      <c r="I305" s="15" t="s">
        <v>65</v>
      </c>
      <c r="J305" s="15">
        <v>130</v>
      </c>
      <c r="K305" s="15">
        <v>526.24</v>
      </c>
      <c r="N305" s="7">
        <v>2021</v>
      </c>
      <c r="O305" s="7" t="s">
        <v>48</v>
      </c>
      <c r="P305" s="7" t="s">
        <v>25</v>
      </c>
      <c r="Q305" s="11" t="s">
        <v>26</v>
      </c>
      <c r="R305" s="12">
        <v>644</v>
      </c>
      <c r="S305" s="28">
        <v>6317.85</v>
      </c>
      <c r="T305" s="12">
        <v>6432.72</v>
      </c>
      <c r="U305" s="9">
        <v>1263.5700000000002</v>
      </c>
      <c r="V305" s="10" t="s">
        <v>42</v>
      </c>
    </row>
    <row r="306" spans="1:22" x14ac:dyDescent="0.25">
      <c r="A306" s="15" t="s">
        <v>59</v>
      </c>
      <c r="B306" s="15">
        <v>2020</v>
      </c>
      <c r="C306" s="15" t="s">
        <v>43</v>
      </c>
      <c r="D306" s="15" t="s">
        <v>72</v>
      </c>
      <c r="E306" s="15" t="s">
        <v>61</v>
      </c>
      <c r="F306" s="15" t="s">
        <v>62</v>
      </c>
      <c r="G306" s="15" t="s">
        <v>63</v>
      </c>
      <c r="H306" s="15" t="s">
        <v>64</v>
      </c>
      <c r="I306" s="15" t="s">
        <v>65</v>
      </c>
      <c r="J306" s="15">
        <v>304</v>
      </c>
      <c r="K306" s="15">
        <v>526.24</v>
      </c>
      <c r="N306" s="7">
        <v>2021</v>
      </c>
      <c r="O306" s="7" t="s">
        <v>48</v>
      </c>
      <c r="P306" s="7" t="s">
        <v>27</v>
      </c>
      <c r="Q306" s="11" t="s">
        <v>28</v>
      </c>
      <c r="R306" s="12">
        <v>643</v>
      </c>
      <c r="S306" s="28">
        <v>7700</v>
      </c>
      <c r="T306" s="12">
        <v>7840</v>
      </c>
      <c r="U306" s="9">
        <v>1540</v>
      </c>
      <c r="V306" s="10" t="s">
        <v>42</v>
      </c>
    </row>
    <row r="307" spans="1:22" x14ac:dyDescent="0.25">
      <c r="A307" s="15" t="s">
        <v>66</v>
      </c>
      <c r="B307" s="15">
        <v>2020</v>
      </c>
      <c r="C307" s="15" t="s">
        <v>43</v>
      </c>
      <c r="D307" s="15" t="s">
        <v>72</v>
      </c>
      <c r="E307" s="15" t="s">
        <v>61</v>
      </c>
      <c r="F307" s="15" t="s">
        <v>62</v>
      </c>
      <c r="G307" s="15" t="s">
        <v>63</v>
      </c>
      <c r="H307" s="15" t="s">
        <v>64</v>
      </c>
      <c r="I307" s="15" t="s">
        <v>65</v>
      </c>
      <c r="J307" s="15">
        <v>989</v>
      </c>
      <c r="K307" s="15">
        <v>1414.27</v>
      </c>
      <c r="N307" s="7">
        <v>2021</v>
      </c>
      <c r="O307" s="7" t="s">
        <v>48</v>
      </c>
      <c r="P307" s="7" t="s">
        <v>25</v>
      </c>
      <c r="Q307" s="11" t="s">
        <v>29</v>
      </c>
      <c r="R307" s="12">
        <v>455</v>
      </c>
      <c r="S307" s="28">
        <v>5036.46</v>
      </c>
      <c r="T307" s="12">
        <v>5128.0320000000002</v>
      </c>
      <c r="U307" s="9">
        <v>1007.292</v>
      </c>
      <c r="V307" s="10" t="s">
        <v>42</v>
      </c>
    </row>
    <row r="308" spans="1:22" x14ac:dyDescent="0.25">
      <c r="A308" s="15" t="s">
        <v>59</v>
      </c>
      <c r="B308" s="15">
        <v>2020</v>
      </c>
      <c r="C308" s="15" t="s">
        <v>43</v>
      </c>
      <c r="D308" s="15" t="s">
        <v>72</v>
      </c>
      <c r="E308" s="15" t="s">
        <v>61</v>
      </c>
      <c r="F308" s="15" t="s">
        <v>62</v>
      </c>
      <c r="G308" s="15" t="s">
        <v>63</v>
      </c>
      <c r="H308" s="15" t="s">
        <v>64</v>
      </c>
      <c r="I308" s="15" t="s">
        <v>65</v>
      </c>
      <c r="J308" s="15">
        <v>1022</v>
      </c>
      <c r="K308" s="15">
        <v>1461.46</v>
      </c>
      <c r="N308" s="7">
        <v>2021</v>
      </c>
      <c r="O308" s="7" t="s">
        <v>48</v>
      </c>
      <c r="P308" s="7" t="s">
        <v>27</v>
      </c>
      <c r="Q308" s="11" t="s">
        <v>30</v>
      </c>
      <c r="R308" s="13">
        <v>345</v>
      </c>
      <c r="S308" s="29">
        <v>7700</v>
      </c>
      <c r="T308" s="13">
        <v>7840</v>
      </c>
      <c r="U308" s="9">
        <v>1540</v>
      </c>
      <c r="V308" s="10" t="s">
        <v>42</v>
      </c>
    </row>
    <row r="309" spans="1:22" x14ac:dyDescent="0.25">
      <c r="A309" s="15" t="s">
        <v>68</v>
      </c>
      <c r="B309" s="15">
        <v>2020</v>
      </c>
      <c r="C309" s="15" t="s">
        <v>43</v>
      </c>
      <c r="D309" s="15" t="s">
        <v>72</v>
      </c>
      <c r="E309" s="15" t="s">
        <v>61</v>
      </c>
      <c r="F309" s="15" t="s">
        <v>62</v>
      </c>
      <c r="G309" s="15" t="s">
        <v>63</v>
      </c>
      <c r="H309" s="15" t="s">
        <v>64</v>
      </c>
      <c r="I309" s="15" t="s">
        <v>65</v>
      </c>
      <c r="J309" s="15">
        <v>300</v>
      </c>
      <c r="K309" s="15">
        <v>429</v>
      </c>
      <c r="N309" s="7">
        <v>2021</v>
      </c>
      <c r="O309" s="7" t="s">
        <v>48</v>
      </c>
      <c r="P309" s="7" t="s">
        <v>23</v>
      </c>
      <c r="Q309" s="8" t="s">
        <v>31</v>
      </c>
      <c r="R309" s="9">
        <v>122</v>
      </c>
      <c r="S309" s="27">
        <v>110</v>
      </c>
      <c r="T309" s="9">
        <v>112</v>
      </c>
      <c r="U309" s="9">
        <v>22</v>
      </c>
      <c r="V309" s="10" t="s">
        <v>42</v>
      </c>
    </row>
    <row r="310" spans="1:22" x14ac:dyDescent="0.25">
      <c r="A310" s="15" t="s">
        <v>68</v>
      </c>
      <c r="B310" s="15">
        <v>2020</v>
      </c>
      <c r="C310" s="15" t="s">
        <v>43</v>
      </c>
      <c r="D310" s="15" t="s">
        <v>72</v>
      </c>
      <c r="E310" s="15" t="s">
        <v>61</v>
      </c>
      <c r="F310" s="15" t="s">
        <v>62</v>
      </c>
      <c r="G310" s="15" t="s">
        <v>63</v>
      </c>
      <c r="H310" s="15" t="s">
        <v>64</v>
      </c>
      <c r="I310" s="15" t="s">
        <v>65</v>
      </c>
      <c r="J310" s="15">
        <v>327</v>
      </c>
      <c r="K310" s="15">
        <v>467.61</v>
      </c>
      <c r="N310" s="7">
        <v>2021</v>
      </c>
      <c r="O310" s="7" t="s">
        <v>48</v>
      </c>
      <c r="P310" s="7" t="s">
        <v>32</v>
      </c>
      <c r="Q310" s="11" t="s">
        <v>33</v>
      </c>
      <c r="R310" s="12">
        <v>78</v>
      </c>
      <c r="S310" s="28">
        <v>5034.92</v>
      </c>
      <c r="T310" s="12">
        <v>5126.4639999999999</v>
      </c>
      <c r="U310" s="9">
        <v>1006.984</v>
      </c>
      <c r="V310" s="10" t="s">
        <v>42</v>
      </c>
    </row>
    <row r="311" spans="1:22" x14ac:dyDescent="0.25">
      <c r="A311" s="15" t="s">
        <v>59</v>
      </c>
      <c r="B311" s="15">
        <v>2020</v>
      </c>
      <c r="C311" s="15" t="s">
        <v>43</v>
      </c>
      <c r="D311" s="15" t="s">
        <v>72</v>
      </c>
      <c r="E311" s="15" t="s">
        <v>61</v>
      </c>
      <c r="F311" s="15" t="s">
        <v>62</v>
      </c>
      <c r="G311" s="15" t="s">
        <v>63</v>
      </c>
      <c r="H311" s="15" t="s">
        <v>64</v>
      </c>
      <c r="I311" s="15" t="s">
        <v>65</v>
      </c>
      <c r="J311" s="15">
        <v>129</v>
      </c>
      <c r="K311" s="15">
        <v>184.47</v>
      </c>
      <c r="N311" s="7">
        <v>2021</v>
      </c>
      <c r="O311" s="7" t="s">
        <v>48</v>
      </c>
      <c r="P311" s="7" t="s">
        <v>32</v>
      </c>
      <c r="Q311" s="11" t="s">
        <v>34</v>
      </c>
      <c r="R311" s="12">
        <v>76</v>
      </c>
      <c r="S311" s="28">
        <v>4576.8999999999996</v>
      </c>
      <c r="T311" s="12">
        <v>5126.1279999999997</v>
      </c>
      <c r="U311" s="9">
        <v>915.38</v>
      </c>
      <c r="V311" s="10" t="s">
        <v>42</v>
      </c>
    </row>
    <row r="312" spans="1:22" x14ac:dyDescent="0.25">
      <c r="A312" s="15" t="s">
        <v>66</v>
      </c>
      <c r="B312" s="15">
        <v>2020</v>
      </c>
      <c r="C312" s="15" t="s">
        <v>43</v>
      </c>
      <c r="D312" s="15" t="s">
        <v>72</v>
      </c>
      <c r="E312" s="15" t="s">
        <v>61</v>
      </c>
      <c r="F312" s="15" t="s">
        <v>62</v>
      </c>
      <c r="G312" s="15" t="s">
        <v>63</v>
      </c>
      <c r="H312" s="15" t="s">
        <v>64</v>
      </c>
      <c r="I312" s="15" t="s">
        <v>65</v>
      </c>
      <c r="J312" s="15">
        <v>303</v>
      </c>
      <c r="K312" s="15">
        <v>433.28999999999996</v>
      </c>
      <c r="N312" s="7">
        <v>2021</v>
      </c>
      <c r="O312" s="7" t="s">
        <v>48</v>
      </c>
      <c r="P312" s="7" t="s">
        <v>32</v>
      </c>
      <c r="Q312" s="11" t="s">
        <v>35</v>
      </c>
      <c r="R312" s="12">
        <v>46</v>
      </c>
      <c r="S312" s="28">
        <v>200</v>
      </c>
      <c r="T312" s="12">
        <v>224</v>
      </c>
      <c r="U312" s="9">
        <v>40</v>
      </c>
      <c r="V312" s="10" t="s">
        <v>42</v>
      </c>
    </row>
    <row r="313" spans="1:22" x14ac:dyDescent="0.25">
      <c r="A313" s="15" t="s">
        <v>59</v>
      </c>
      <c r="B313" s="15">
        <v>2020</v>
      </c>
      <c r="C313" s="15" t="s">
        <v>43</v>
      </c>
      <c r="D313" s="15" t="s">
        <v>72</v>
      </c>
      <c r="E313" s="15" t="s">
        <v>61</v>
      </c>
      <c r="F313" s="15" t="s">
        <v>62</v>
      </c>
      <c r="G313" s="15" t="s">
        <v>63</v>
      </c>
      <c r="H313" s="15" t="s">
        <v>64</v>
      </c>
      <c r="I313" s="15" t="s">
        <v>65</v>
      </c>
      <c r="J313" s="15">
        <v>770</v>
      </c>
      <c r="K313" s="15">
        <v>1101.0999999999999</v>
      </c>
      <c r="N313" s="7">
        <v>2021</v>
      </c>
      <c r="O313" s="7" t="s">
        <v>48</v>
      </c>
      <c r="P313" s="7" t="s">
        <v>32</v>
      </c>
      <c r="Q313" s="11" t="s">
        <v>36</v>
      </c>
      <c r="R313" s="12">
        <v>34</v>
      </c>
      <c r="S313" s="28">
        <v>4576.8</v>
      </c>
      <c r="T313" s="12">
        <v>5126.0160000000005</v>
      </c>
      <c r="U313" s="9">
        <v>915.36000000000013</v>
      </c>
      <c r="V313" s="10" t="s">
        <v>42</v>
      </c>
    </row>
    <row r="314" spans="1:22" x14ac:dyDescent="0.25">
      <c r="A314" s="15" t="s">
        <v>66</v>
      </c>
      <c r="B314" s="15">
        <v>2020</v>
      </c>
      <c r="C314" s="15" t="s">
        <v>43</v>
      </c>
      <c r="D314" s="15" t="s">
        <v>72</v>
      </c>
      <c r="E314" s="15" t="s">
        <v>61</v>
      </c>
      <c r="F314" s="15" t="s">
        <v>62</v>
      </c>
      <c r="G314" s="15" t="s">
        <v>63</v>
      </c>
      <c r="H314" s="15" t="s">
        <v>64</v>
      </c>
      <c r="I314" s="15" t="s">
        <v>65</v>
      </c>
      <c r="J314" s="15">
        <v>857</v>
      </c>
      <c r="K314" s="15">
        <v>1225.51</v>
      </c>
      <c r="N314" s="7">
        <v>2021</v>
      </c>
      <c r="O314" s="7" t="s">
        <v>48</v>
      </c>
      <c r="P314" s="7" t="s">
        <v>23</v>
      </c>
      <c r="Q314" s="8" t="s">
        <v>37</v>
      </c>
      <c r="R314" s="9">
        <v>7</v>
      </c>
      <c r="S314" s="27">
        <v>200</v>
      </c>
      <c r="T314" s="9">
        <v>224</v>
      </c>
      <c r="U314" s="9">
        <v>40</v>
      </c>
      <c r="V314" s="10" t="s">
        <v>42</v>
      </c>
    </row>
    <row r="315" spans="1:22" x14ac:dyDescent="0.25">
      <c r="A315" s="15" t="s">
        <v>68</v>
      </c>
      <c r="B315" s="15">
        <v>2020</v>
      </c>
      <c r="C315" s="15" t="s">
        <v>43</v>
      </c>
      <c r="D315" s="15" t="s">
        <v>72</v>
      </c>
      <c r="E315" s="15" t="s">
        <v>61</v>
      </c>
      <c r="F315" s="15" t="s">
        <v>62</v>
      </c>
      <c r="G315" s="15" t="s">
        <v>63</v>
      </c>
      <c r="H315" s="15" t="s">
        <v>64</v>
      </c>
      <c r="I315" s="15" t="s">
        <v>65</v>
      </c>
      <c r="J315" s="15">
        <v>329</v>
      </c>
      <c r="K315" s="15">
        <v>470.47</v>
      </c>
      <c r="N315" s="7">
        <v>2021</v>
      </c>
      <c r="O315" s="7" t="s">
        <v>48</v>
      </c>
      <c r="P315" s="7" t="s">
        <v>32</v>
      </c>
      <c r="Q315" s="11" t="s">
        <v>39</v>
      </c>
      <c r="R315" s="12">
        <v>3</v>
      </c>
      <c r="S315" s="28">
        <v>4577.3</v>
      </c>
      <c r="T315" s="12">
        <v>5126.576</v>
      </c>
      <c r="U315" s="9">
        <v>915.46</v>
      </c>
      <c r="V315" s="10" t="s">
        <v>42</v>
      </c>
    </row>
    <row r="316" spans="1:22" x14ac:dyDescent="0.25">
      <c r="A316" s="15" t="s">
        <v>59</v>
      </c>
      <c r="B316" s="15">
        <v>2020</v>
      </c>
      <c r="C316" s="15" t="s">
        <v>43</v>
      </c>
      <c r="D316" s="15" t="s">
        <v>72</v>
      </c>
      <c r="E316" s="15" t="s">
        <v>61</v>
      </c>
      <c r="F316" s="15" t="s">
        <v>62</v>
      </c>
      <c r="G316" s="15" t="s">
        <v>63</v>
      </c>
      <c r="H316" s="15" t="s">
        <v>64</v>
      </c>
      <c r="I316" s="15" t="s">
        <v>65</v>
      </c>
      <c r="J316" s="15">
        <v>131</v>
      </c>
      <c r="K316" s="15">
        <v>187.32999999999998</v>
      </c>
      <c r="N316" s="7">
        <v>2021</v>
      </c>
      <c r="O316" s="7" t="s">
        <v>48</v>
      </c>
      <c r="P316" s="7" t="s">
        <v>38</v>
      </c>
      <c r="Q316" s="11" t="s">
        <v>38</v>
      </c>
      <c r="R316" s="12">
        <v>2</v>
      </c>
      <c r="S316" s="28">
        <v>6600</v>
      </c>
      <c r="T316" s="12">
        <v>7392</v>
      </c>
      <c r="U316" s="9">
        <v>1320</v>
      </c>
      <c r="V316" s="10" t="s">
        <v>42</v>
      </c>
    </row>
    <row r="317" spans="1:22" x14ac:dyDescent="0.25">
      <c r="A317" s="15" t="s">
        <v>68</v>
      </c>
      <c r="B317" s="15">
        <v>2020</v>
      </c>
      <c r="C317" s="15" t="s">
        <v>47</v>
      </c>
      <c r="D317" s="15" t="s">
        <v>72</v>
      </c>
      <c r="E317" s="15" t="s">
        <v>61</v>
      </c>
      <c r="F317" s="15" t="s">
        <v>62</v>
      </c>
      <c r="G317" s="15" t="s">
        <v>63</v>
      </c>
      <c r="H317" s="15" t="s">
        <v>64</v>
      </c>
      <c r="I317" s="15" t="s">
        <v>65</v>
      </c>
      <c r="J317" s="15">
        <v>308</v>
      </c>
      <c r="K317" s="15">
        <v>440.44</v>
      </c>
      <c r="N317" s="7">
        <v>2021</v>
      </c>
      <c r="O317" s="7" t="s">
        <v>49</v>
      </c>
      <c r="P317" s="7" t="s">
        <v>19</v>
      </c>
      <c r="Q317" s="8" t="s">
        <v>20</v>
      </c>
      <c r="R317" s="9">
        <v>3566</v>
      </c>
      <c r="S317" s="27">
        <v>4577.3</v>
      </c>
      <c r="T317" s="9">
        <v>5126.576</v>
      </c>
      <c r="U317" s="9">
        <v>915.46</v>
      </c>
      <c r="V317" s="10" t="s">
        <v>42</v>
      </c>
    </row>
    <row r="318" spans="1:22" x14ac:dyDescent="0.25">
      <c r="A318" s="15" t="s">
        <v>59</v>
      </c>
      <c r="B318" s="15">
        <v>2020</v>
      </c>
      <c r="C318" s="15" t="s">
        <v>47</v>
      </c>
      <c r="D318" s="15" t="s">
        <v>72</v>
      </c>
      <c r="E318" s="15" t="s">
        <v>61</v>
      </c>
      <c r="F318" s="15" t="s">
        <v>62</v>
      </c>
      <c r="G318" s="15" t="s">
        <v>63</v>
      </c>
      <c r="H318" s="15" t="s">
        <v>64</v>
      </c>
      <c r="I318" s="15" t="s">
        <v>65</v>
      </c>
      <c r="J318" s="15">
        <v>356</v>
      </c>
      <c r="K318" s="15">
        <v>509.08</v>
      </c>
      <c r="N318" s="7">
        <v>2021</v>
      </c>
      <c r="O318" s="7" t="s">
        <v>49</v>
      </c>
      <c r="P318" s="7" t="s">
        <v>19</v>
      </c>
      <c r="Q318" s="8" t="s">
        <v>22</v>
      </c>
      <c r="R318" s="9">
        <v>2498</v>
      </c>
      <c r="S318" s="27">
        <v>8000</v>
      </c>
      <c r="T318" s="9">
        <v>8960</v>
      </c>
      <c r="U318" s="9">
        <v>1600</v>
      </c>
      <c r="V318" s="10" t="s">
        <v>42</v>
      </c>
    </row>
    <row r="319" spans="1:22" x14ac:dyDescent="0.25">
      <c r="A319" s="15" t="s">
        <v>66</v>
      </c>
      <c r="B319" s="15">
        <v>2020</v>
      </c>
      <c r="C319" s="15" t="s">
        <v>47</v>
      </c>
      <c r="D319" s="15" t="s">
        <v>72</v>
      </c>
      <c r="E319" s="15" t="s">
        <v>61</v>
      </c>
      <c r="F319" s="15" t="s">
        <v>62</v>
      </c>
      <c r="G319" s="15" t="s">
        <v>63</v>
      </c>
      <c r="H319" s="15" t="s">
        <v>64</v>
      </c>
      <c r="I319" s="15" t="s">
        <v>65</v>
      </c>
      <c r="J319" s="15">
        <v>310</v>
      </c>
      <c r="K319" s="15">
        <v>526.24</v>
      </c>
      <c r="N319" s="7">
        <v>2021</v>
      </c>
      <c r="O319" s="7" t="s">
        <v>49</v>
      </c>
      <c r="P319" s="7" t="s">
        <v>23</v>
      </c>
      <c r="Q319" s="8" t="s">
        <v>24</v>
      </c>
      <c r="R319" s="9">
        <v>1245</v>
      </c>
      <c r="S319" s="27">
        <v>4577.2</v>
      </c>
      <c r="T319" s="9">
        <v>5126.4639999999999</v>
      </c>
      <c r="U319" s="9">
        <v>915.44</v>
      </c>
      <c r="V319" s="10" t="s">
        <v>42</v>
      </c>
    </row>
    <row r="320" spans="1:22" x14ac:dyDescent="0.25">
      <c r="A320" s="15" t="s">
        <v>66</v>
      </c>
      <c r="B320" s="15">
        <v>2020</v>
      </c>
      <c r="C320" s="15" t="s">
        <v>47</v>
      </c>
      <c r="D320" s="15" t="s">
        <v>72</v>
      </c>
      <c r="E320" s="15" t="s">
        <v>61</v>
      </c>
      <c r="F320" s="15" t="s">
        <v>62</v>
      </c>
      <c r="G320" s="15" t="s">
        <v>63</v>
      </c>
      <c r="H320" s="15" t="s">
        <v>64</v>
      </c>
      <c r="I320" s="15" t="s">
        <v>65</v>
      </c>
      <c r="J320" s="15">
        <v>352</v>
      </c>
      <c r="K320" s="15">
        <v>526.24</v>
      </c>
      <c r="N320" s="7">
        <v>2021</v>
      </c>
      <c r="O320" s="7" t="s">
        <v>49</v>
      </c>
      <c r="P320" s="7" t="s">
        <v>25</v>
      </c>
      <c r="Q320" s="11" t="s">
        <v>26</v>
      </c>
      <c r="R320" s="12">
        <v>644</v>
      </c>
      <c r="S320" s="28">
        <v>5743.5</v>
      </c>
      <c r="T320" s="12">
        <v>6432.72</v>
      </c>
      <c r="U320" s="9">
        <v>1148.7</v>
      </c>
      <c r="V320" s="10" t="s">
        <v>42</v>
      </c>
    </row>
    <row r="321" spans="1:22" x14ac:dyDescent="0.25">
      <c r="A321" s="15" t="s">
        <v>66</v>
      </c>
      <c r="B321" s="15">
        <v>2020</v>
      </c>
      <c r="C321" s="15" t="s">
        <v>47</v>
      </c>
      <c r="D321" s="15" t="s">
        <v>72</v>
      </c>
      <c r="E321" s="15" t="s">
        <v>61</v>
      </c>
      <c r="F321" s="15" t="s">
        <v>62</v>
      </c>
      <c r="G321" s="15" t="s">
        <v>63</v>
      </c>
      <c r="H321" s="15" t="s">
        <v>64</v>
      </c>
      <c r="I321" s="15" t="s">
        <v>65</v>
      </c>
      <c r="J321" s="15">
        <v>280</v>
      </c>
      <c r="K321" s="15">
        <v>526.24</v>
      </c>
      <c r="N321" s="7">
        <v>2021</v>
      </c>
      <c r="O321" s="7" t="s">
        <v>49</v>
      </c>
      <c r="P321" s="7" t="s">
        <v>27</v>
      </c>
      <c r="Q321" s="11" t="s">
        <v>28</v>
      </c>
      <c r="R321" s="12">
        <v>643</v>
      </c>
      <c r="S321" s="28">
        <v>7000</v>
      </c>
      <c r="T321" s="12">
        <v>7840</v>
      </c>
      <c r="U321" s="9">
        <v>1400</v>
      </c>
      <c r="V321" s="10" t="s">
        <v>42</v>
      </c>
    </row>
    <row r="322" spans="1:22" x14ac:dyDescent="0.25">
      <c r="A322" s="15" t="s">
        <v>66</v>
      </c>
      <c r="B322" s="15">
        <v>2020</v>
      </c>
      <c r="C322" s="15" t="s">
        <v>47</v>
      </c>
      <c r="D322" s="15" t="s">
        <v>72</v>
      </c>
      <c r="E322" s="15" t="s">
        <v>61</v>
      </c>
      <c r="F322" s="15" t="s">
        <v>62</v>
      </c>
      <c r="G322" s="15" t="s">
        <v>63</v>
      </c>
      <c r="H322" s="15" t="s">
        <v>64</v>
      </c>
      <c r="I322" s="15" t="s">
        <v>65</v>
      </c>
      <c r="J322" s="15">
        <v>993</v>
      </c>
      <c r="K322" s="15">
        <v>1419.99</v>
      </c>
      <c r="N322" s="7">
        <v>2021</v>
      </c>
      <c r="O322" s="7" t="s">
        <v>49</v>
      </c>
      <c r="P322" s="7" t="s">
        <v>25</v>
      </c>
      <c r="Q322" s="11" t="s">
        <v>29</v>
      </c>
      <c r="R322" s="12">
        <v>455</v>
      </c>
      <c r="S322" s="28">
        <v>4578.6000000000004</v>
      </c>
      <c r="T322" s="12">
        <v>5128.0320000000002</v>
      </c>
      <c r="U322" s="9">
        <v>915.72000000000014</v>
      </c>
      <c r="V322" s="10" t="s">
        <v>21</v>
      </c>
    </row>
    <row r="323" spans="1:22" x14ac:dyDescent="0.25">
      <c r="A323" s="15" t="s">
        <v>66</v>
      </c>
      <c r="B323" s="15">
        <v>2020</v>
      </c>
      <c r="C323" s="15" t="s">
        <v>47</v>
      </c>
      <c r="D323" s="15" t="s">
        <v>72</v>
      </c>
      <c r="E323" s="15" t="s">
        <v>61</v>
      </c>
      <c r="F323" s="15" t="s">
        <v>62</v>
      </c>
      <c r="G323" s="15" t="s">
        <v>63</v>
      </c>
      <c r="H323" s="15" t="s">
        <v>64</v>
      </c>
      <c r="I323" s="15" t="s">
        <v>65</v>
      </c>
      <c r="J323" s="15">
        <v>1026</v>
      </c>
      <c r="K323" s="15">
        <v>1467.18</v>
      </c>
      <c r="N323" s="7">
        <v>2021</v>
      </c>
      <c r="O323" s="7" t="s">
        <v>49</v>
      </c>
      <c r="P323" s="7" t="s">
        <v>27</v>
      </c>
      <c r="Q323" s="11" t="s">
        <v>30</v>
      </c>
      <c r="R323" s="13">
        <v>345</v>
      </c>
      <c r="S323" s="29">
        <v>7000</v>
      </c>
      <c r="T323" s="13">
        <v>7840</v>
      </c>
      <c r="U323" s="9">
        <v>1400</v>
      </c>
      <c r="V323" s="10" t="s">
        <v>21</v>
      </c>
    </row>
    <row r="324" spans="1:22" x14ac:dyDescent="0.25">
      <c r="A324" s="15" t="s">
        <v>68</v>
      </c>
      <c r="B324" s="15">
        <v>2020</v>
      </c>
      <c r="C324" s="15" t="s">
        <v>47</v>
      </c>
      <c r="D324" s="15" t="s">
        <v>72</v>
      </c>
      <c r="E324" s="15" t="s">
        <v>61</v>
      </c>
      <c r="F324" s="15" t="s">
        <v>62</v>
      </c>
      <c r="G324" s="15" t="s">
        <v>63</v>
      </c>
      <c r="H324" s="15" t="s">
        <v>64</v>
      </c>
      <c r="I324" s="15" t="s">
        <v>65</v>
      </c>
      <c r="J324" s="15">
        <v>282</v>
      </c>
      <c r="K324" s="15">
        <v>403.26</v>
      </c>
      <c r="N324" s="7">
        <v>2021</v>
      </c>
      <c r="O324" s="7" t="s">
        <v>49</v>
      </c>
      <c r="P324" s="7" t="s">
        <v>23</v>
      </c>
      <c r="Q324" s="8" t="s">
        <v>31</v>
      </c>
      <c r="R324" s="9">
        <v>122</v>
      </c>
      <c r="S324" s="27">
        <v>100</v>
      </c>
      <c r="T324" s="9">
        <v>112</v>
      </c>
      <c r="U324" s="9">
        <v>20</v>
      </c>
      <c r="V324" s="10" t="s">
        <v>21</v>
      </c>
    </row>
    <row r="325" spans="1:22" x14ac:dyDescent="0.25">
      <c r="A325" s="15" t="s">
        <v>68</v>
      </c>
      <c r="B325" s="15">
        <v>2020</v>
      </c>
      <c r="C325" s="15" t="s">
        <v>47</v>
      </c>
      <c r="D325" s="15" t="s">
        <v>72</v>
      </c>
      <c r="E325" s="15" t="s">
        <v>61</v>
      </c>
      <c r="F325" s="15" t="s">
        <v>62</v>
      </c>
      <c r="G325" s="15" t="s">
        <v>63</v>
      </c>
      <c r="H325" s="15" t="s">
        <v>64</v>
      </c>
      <c r="I325" s="15" t="s">
        <v>65</v>
      </c>
      <c r="J325" s="15">
        <v>309</v>
      </c>
      <c r="K325" s="15">
        <v>441.87</v>
      </c>
      <c r="N325" s="7">
        <v>2021</v>
      </c>
      <c r="O325" s="7" t="s">
        <v>49</v>
      </c>
      <c r="P325" s="7" t="s">
        <v>32</v>
      </c>
      <c r="Q325" s="11" t="s">
        <v>33</v>
      </c>
      <c r="R325" s="12">
        <v>78</v>
      </c>
      <c r="S325" s="28">
        <v>4577.2</v>
      </c>
      <c r="T325" s="12">
        <v>5126.4639999999999</v>
      </c>
      <c r="U325" s="9">
        <v>915.44</v>
      </c>
      <c r="V325" s="10" t="s">
        <v>21</v>
      </c>
    </row>
    <row r="326" spans="1:22" x14ac:dyDescent="0.25">
      <c r="A326" s="15" t="s">
        <v>59</v>
      </c>
      <c r="B326" s="15">
        <v>2020</v>
      </c>
      <c r="C326" s="15" t="s">
        <v>47</v>
      </c>
      <c r="D326" s="15" t="s">
        <v>72</v>
      </c>
      <c r="E326" s="15" t="s">
        <v>61</v>
      </c>
      <c r="F326" s="15" t="s">
        <v>62</v>
      </c>
      <c r="G326" s="15" t="s">
        <v>63</v>
      </c>
      <c r="H326" s="15" t="s">
        <v>64</v>
      </c>
      <c r="I326" s="15" t="s">
        <v>65</v>
      </c>
      <c r="J326" s="15">
        <v>357</v>
      </c>
      <c r="K326" s="15">
        <v>510.51</v>
      </c>
      <c r="N326" s="7">
        <v>2021</v>
      </c>
      <c r="O326" s="7" t="s">
        <v>49</v>
      </c>
      <c r="P326" s="7" t="s">
        <v>32</v>
      </c>
      <c r="Q326" s="11" t="s">
        <v>34</v>
      </c>
      <c r="R326" s="12">
        <v>76</v>
      </c>
      <c r="S326" s="28">
        <v>4576.8999999999996</v>
      </c>
      <c r="T326" s="12">
        <v>5126.1279999999997</v>
      </c>
      <c r="U326" s="9">
        <v>915.38</v>
      </c>
      <c r="V326" s="10" t="s">
        <v>21</v>
      </c>
    </row>
    <row r="327" spans="1:22" x14ac:dyDescent="0.25">
      <c r="A327" s="15" t="s">
        <v>66</v>
      </c>
      <c r="B327" s="15">
        <v>2020</v>
      </c>
      <c r="C327" s="15" t="s">
        <v>47</v>
      </c>
      <c r="D327" s="15" t="s">
        <v>72</v>
      </c>
      <c r="E327" s="15" t="s">
        <v>61</v>
      </c>
      <c r="F327" s="15" t="s">
        <v>62</v>
      </c>
      <c r="G327" s="15" t="s">
        <v>63</v>
      </c>
      <c r="H327" s="15" t="s">
        <v>64</v>
      </c>
      <c r="I327" s="15" t="s">
        <v>65</v>
      </c>
      <c r="J327" s="15">
        <v>279</v>
      </c>
      <c r="K327" s="15">
        <v>398.97</v>
      </c>
      <c r="N327" s="7">
        <v>2021</v>
      </c>
      <c r="O327" s="7" t="s">
        <v>49</v>
      </c>
      <c r="P327" s="7" t="s">
        <v>32</v>
      </c>
      <c r="Q327" s="11" t="s">
        <v>35</v>
      </c>
      <c r="R327" s="12">
        <v>46</v>
      </c>
      <c r="S327" s="28">
        <v>200</v>
      </c>
      <c r="T327" s="12">
        <v>224</v>
      </c>
      <c r="U327" s="9">
        <v>40</v>
      </c>
      <c r="V327" s="10" t="s">
        <v>21</v>
      </c>
    </row>
    <row r="328" spans="1:22" x14ac:dyDescent="0.25">
      <c r="A328" s="15" t="s">
        <v>66</v>
      </c>
      <c r="B328" s="15">
        <v>2020</v>
      </c>
      <c r="C328" s="15" t="s">
        <v>47</v>
      </c>
      <c r="D328" s="15" t="s">
        <v>72</v>
      </c>
      <c r="E328" s="15" t="s">
        <v>61</v>
      </c>
      <c r="F328" s="15" t="s">
        <v>62</v>
      </c>
      <c r="G328" s="15" t="s">
        <v>63</v>
      </c>
      <c r="H328" s="15" t="s">
        <v>64</v>
      </c>
      <c r="I328" s="15" t="s">
        <v>65</v>
      </c>
      <c r="J328" s="15">
        <v>774</v>
      </c>
      <c r="K328" s="15">
        <v>1106.82</v>
      </c>
      <c r="N328" s="7">
        <v>2021</v>
      </c>
      <c r="O328" s="7" t="s">
        <v>49</v>
      </c>
      <c r="P328" s="7" t="s">
        <v>32</v>
      </c>
      <c r="Q328" s="11" t="s">
        <v>36</v>
      </c>
      <c r="R328" s="12">
        <v>34</v>
      </c>
      <c r="S328" s="28">
        <v>4576.8</v>
      </c>
      <c r="T328" s="12">
        <v>5126.0160000000005</v>
      </c>
      <c r="U328" s="9">
        <v>915.36000000000013</v>
      </c>
      <c r="V328" s="10" t="s">
        <v>21</v>
      </c>
    </row>
    <row r="329" spans="1:22" x14ac:dyDescent="0.25">
      <c r="A329" s="15" t="s">
        <v>59</v>
      </c>
      <c r="B329" s="15">
        <v>2020</v>
      </c>
      <c r="C329" s="15" t="s">
        <v>47</v>
      </c>
      <c r="D329" s="15" t="s">
        <v>72</v>
      </c>
      <c r="E329" s="15" t="s">
        <v>61</v>
      </c>
      <c r="F329" s="15" t="s">
        <v>62</v>
      </c>
      <c r="G329" s="15" t="s">
        <v>63</v>
      </c>
      <c r="H329" s="15" t="s">
        <v>64</v>
      </c>
      <c r="I329" s="15" t="s">
        <v>65</v>
      </c>
      <c r="J329" s="15">
        <v>807</v>
      </c>
      <c r="K329" s="15">
        <v>1154.01</v>
      </c>
      <c r="N329" s="7">
        <v>2021</v>
      </c>
      <c r="O329" s="7" t="s">
        <v>49</v>
      </c>
      <c r="P329" s="7" t="s">
        <v>23</v>
      </c>
      <c r="Q329" s="8" t="s">
        <v>37</v>
      </c>
      <c r="R329" s="9">
        <v>7</v>
      </c>
      <c r="S329" s="27">
        <v>200</v>
      </c>
      <c r="T329" s="9">
        <v>224</v>
      </c>
      <c r="U329" s="9">
        <v>40</v>
      </c>
      <c r="V329" s="10" t="s">
        <v>21</v>
      </c>
    </row>
    <row r="330" spans="1:22" x14ac:dyDescent="0.25">
      <c r="A330" s="15" t="s">
        <v>66</v>
      </c>
      <c r="B330" s="15">
        <v>2020</v>
      </c>
      <c r="C330" s="15" t="s">
        <v>47</v>
      </c>
      <c r="D330" s="15" t="s">
        <v>72</v>
      </c>
      <c r="E330" s="15" t="s">
        <v>61</v>
      </c>
      <c r="F330" s="15" t="s">
        <v>62</v>
      </c>
      <c r="G330" s="15" t="s">
        <v>63</v>
      </c>
      <c r="H330" s="15" t="s">
        <v>64</v>
      </c>
      <c r="I330" s="15" t="s">
        <v>65</v>
      </c>
      <c r="J330" s="15">
        <v>860</v>
      </c>
      <c r="K330" s="15">
        <v>1229.8</v>
      </c>
      <c r="N330" s="7">
        <v>2021</v>
      </c>
      <c r="O330" s="7" t="s">
        <v>49</v>
      </c>
      <c r="P330" s="7" t="s">
        <v>32</v>
      </c>
      <c r="Q330" s="11" t="s">
        <v>39</v>
      </c>
      <c r="R330" s="12">
        <v>3</v>
      </c>
      <c r="S330" s="28">
        <v>4577.3</v>
      </c>
      <c r="T330" s="12">
        <v>5126.576</v>
      </c>
      <c r="U330" s="9">
        <v>915.46</v>
      </c>
      <c r="V330" s="10" t="s">
        <v>21</v>
      </c>
    </row>
    <row r="331" spans="1:22" x14ac:dyDescent="0.25">
      <c r="A331" s="15" t="s">
        <v>70</v>
      </c>
      <c r="B331" s="15">
        <v>2020</v>
      </c>
      <c r="C331" s="15" t="s">
        <v>47</v>
      </c>
      <c r="D331" s="15" t="s">
        <v>72</v>
      </c>
      <c r="E331" s="15" t="s">
        <v>61</v>
      </c>
      <c r="F331" s="15" t="s">
        <v>62</v>
      </c>
      <c r="G331" s="15" t="s">
        <v>63</v>
      </c>
      <c r="H331" s="15" t="s">
        <v>64</v>
      </c>
      <c r="I331" s="15" t="s">
        <v>65</v>
      </c>
      <c r="J331" s="15">
        <v>353</v>
      </c>
      <c r="K331" s="15">
        <v>504.78999999999996</v>
      </c>
      <c r="N331" s="7">
        <v>2021</v>
      </c>
      <c r="O331" s="7" t="s">
        <v>49</v>
      </c>
      <c r="P331" s="7" t="s">
        <v>38</v>
      </c>
      <c r="Q331" s="11" t="s">
        <v>38</v>
      </c>
      <c r="R331" s="12">
        <v>2</v>
      </c>
      <c r="S331" s="28">
        <v>6600</v>
      </c>
      <c r="T331" s="12">
        <v>7392</v>
      </c>
      <c r="U331" s="9">
        <v>1320</v>
      </c>
      <c r="V331" s="10" t="s">
        <v>21</v>
      </c>
    </row>
    <row r="332" spans="1:22" x14ac:dyDescent="0.25">
      <c r="A332" s="15" t="s">
        <v>68</v>
      </c>
      <c r="B332" s="15">
        <v>2020</v>
      </c>
      <c r="C332" s="15" t="s">
        <v>47</v>
      </c>
      <c r="D332" s="15" t="s">
        <v>72</v>
      </c>
      <c r="E332" s="15" t="s">
        <v>61</v>
      </c>
      <c r="F332" s="15" t="s">
        <v>62</v>
      </c>
      <c r="G332" s="15" t="s">
        <v>63</v>
      </c>
      <c r="H332" s="15" t="s">
        <v>64</v>
      </c>
      <c r="I332" s="15" t="s">
        <v>65</v>
      </c>
      <c r="J332" s="15">
        <v>281</v>
      </c>
      <c r="K332" s="15">
        <v>401.83</v>
      </c>
      <c r="N332" s="7">
        <v>2021</v>
      </c>
      <c r="O332" s="7" t="s">
        <v>50</v>
      </c>
      <c r="P332" s="7" t="s">
        <v>19</v>
      </c>
      <c r="Q332" s="8" t="s">
        <v>20</v>
      </c>
      <c r="R332" s="9">
        <v>3566</v>
      </c>
      <c r="S332" s="27">
        <v>4577.3</v>
      </c>
      <c r="T332" s="9">
        <v>5126.576</v>
      </c>
      <c r="U332" s="9">
        <v>915.46</v>
      </c>
      <c r="V332" s="10" t="s">
        <v>21</v>
      </c>
    </row>
    <row r="333" spans="1:22" x14ac:dyDescent="0.25">
      <c r="A333" s="15" t="s">
        <v>68</v>
      </c>
      <c r="B333" s="15">
        <v>2020</v>
      </c>
      <c r="C333" s="15" t="s">
        <v>51</v>
      </c>
      <c r="D333" s="15" t="s">
        <v>72</v>
      </c>
      <c r="E333" s="15" t="s">
        <v>61</v>
      </c>
      <c r="F333" s="15" t="s">
        <v>62</v>
      </c>
      <c r="G333" s="15" t="s">
        <v>63</v>
      </c>
      <c r="H333" s="15" t="s">
        <v>64</v>
      </c>
      <c r="I333" s="15" t="s">
        <v>65</v>
      </c>
      <c r="J333" s="15">
        <v>284</v>
      </c>
      <c r="K333" s="15">
        <v>406.12</v>
      </c>
      <c r="N333" s="7">
        <v>2021</v>
      </c>
      <c r="O333" s="7" t="s">
        <v>50</v>
      </c>
      <c r="P333" s="7" t="s">
        <v>19</v>
      </c>
      <c r="Q333" s="8" t="s">
        <v>22</v>
      </c>
      <c r="R333" s="9">
        <v>2498</v>
      </c>
      <c r="S333" s="27">
        <v>8000</v>
      </c>
      <c r="T333" s="9">
        <v>8960</v>
      </c>
      <c r="U333" s="9">
        <v>1600</v>
      </c>
      <c r="V333" s="10" t="s">
        <v>21</v>
      </c>
    </row>
    <row r="334" spans="1:22" x14ac:dyDescent="0.25">
      <c r="A334" s="15" t="s">
        <v>66</v>
      </c>
      <c r="B334" s="15">
        <v>2020</v>
      </c>
      <c r="C334" s="15" t="s">
        <v>51</v>
      </c>
      <c r="D334" s="15" t="s">
        <v>72</v>
      </c>
      <c r="E334" s="15" t="s">
        <v>61</v>
      </c>
      <c r="F334" s="15" t="s">
        <v>62</v>
      </c>
      <c r="G334" s="15" t="s">
        <v>63</v>
      </c>
      <c r="H334" s="15" t="s">
        <v>64</v>
      </c>
      <c r="I334" s="15" t="s">
        <v>65</v>
      </c>
      <c r="J334" s="15">
        <v>332</v>
      </c>
      <c r="K334" s="15">
        <v>474.76</v>
      </c>
      <c r="N334" s="7">
        <v>2021</v>
      </c>
      <c r="O334" s="7" t="s">
        <v>50</v>
      </c>
      <c r="P334" s="7" t="s">
        <v>23</v>
      </c>
      <c r="Q334" s="8" t="s">
        <v>24</v>
      </c>
      <c r="R334" s="9">
        <v>1245</v>
      </c>
      <c r="S334" s="27">
        <v>4577.2</v>
      </c>
      <c r="T334" s="9">
        <v>5126.4639999999999</v>
      </c>
      <c r="U334" s="9">
        <v>915.44</v>
      </c>
      <c r="V334" s="10" t="s">
        <v>21</v>
      </c>
    </row>
    <row r="335" spans="1:22" x14ac:dyDescent="0.25">
      <c r="A335" s="15" t="s">
        <v>68</v>
      </c>
      <c r="B335" s="15">
        <v>2020</v>
      </c>
      <c r="C335" s="15" t="s">
        <v>51</v>
      </c>
      <c r="D335" s="15" t="s">
        <v>72</v>
      </c>
      <c r="E335" s="15" t="s">
        <v>61</v>
      </c>
      <c r="F335" s="15" t="s">
        <v>62</v>
      </c>
      <c r="G335" s="15" t="s">
        <v>63</v>
      </c>
      <c r="H335" s="15" t="s">
        <v>64</v>
      </c>
      <c r="I335" s="15" t="s">
        <v>65</v>
      </c>
      <c r="J335" s="15">
        <v>260</v>
      </c>
      <c r="K335" s="15">
        <v>371.8</v>
      </c>
      <c r="N335" s="7">
        <v>2021</v>
      </c>
      <c r="O335" s="7" t="s">
        <v>50</v>
      </c>
      <c r="P335" s="7" t="s">
        <v>25</v>
      </c>
      <c r="Q335" s="11" t="s">
        <v>26</v>
      </c>
      <c r="R335" s="12">
        <v>644</v>
      </c>
      <c r="S335" s="28">
        <v>5743.5</v>
      </c>
      <c r="T335" s="12">
        <v>6432.72</v>
      </c>
      <c r="U335" s="9">
        <v>1148.7</v>
      </c>
      <c r="V335" s="10" t="s">
        <v>21</v>
      </c>
    </row>
    <row r="336" spans="1:22" x14ac:dyDescent="0.25">
      <c r="A336" s="15" t="s">
        <v>66</v>
      </c>
      <c r="B336" s="15">
        <v>2020</v>
      </c>
      <c r="C336" s="15" t="s">
        <v>51</v>
      </c>
      <c r="D336" s="15" t="s">
        <v>72</v>
      </c>
      <c r="E336" s="15" t="s">
        <v>61</v>
      </c>
      <c r="F336" s="15" t="s">
        <v>62</v>
      </c>
      <c r="G336" s="15" t="s">
        <v>63</v>
      </c>
      <c r="H336" s="15" t="s">
        <v>64</v>
      </c>
      <c r="I336" s="15" t="s">
        <v>65</v>
      </c>
      <c r="J336" s="15">
        <v>286</v>
      </c>
      <c r="K336" s="15">
        <v>526.24</v>
      </c>
      <c r="N336" s="7">
        <v>2021</v>
      </c>
      <c r="O336" s="7" t="s">
        <v>50</v>
      </c>
      <c r="P336" s="7" t="s">
        <v>27</v>
      </c>
      <c r="Q336" s="11" t="s">
        <v>28</v>
      </c>
      <c r="R336" s="12">
        <v>643</v>
      </c>
      <c r="S336" s="28">
        <v>7000</v>
      </c>
      <c r="T336" s="12">
        <v>7840</v>
      </c>
      <c r="U336" s="9">
        <v>1400</v>
      </c>
      <c r="V336" s="10" t="s">
        <v>21</v>
      </c>
    </row>
    <row r="337" spans="1:22" x14ac:dyDescent="0.25">
      <c r="A337" s="15" t="s">
        <v>59</v>
      </c>
      <c r="B337" s="15">
        <v>2020</v>
      </c>
      <c r="C337" s="15" t="s">
        <v>51</v>
      </c>
      <c r="D337" s="15" t="s">
        <v>72</v>
      </c>
      <c r="E337" s="15" t="s">
        <v>61</v>
      </c>
      <c r="F337" s="15" t="s">
        <v>62</v>
      </c>
      <c r="G337" s="15" t="s">
        <v>63</v>
      </c>
      <c r="H337" s="15" t="s">
        <v>64</v>
      </c>
      <c r="I337" s="15" t="s">
        <v>65</v>
      </c>
      <c r="J337" s="15">
        <v>334</v>
      </c>
      <c r="K337" s="15">
        <v>526.24</v>
      </c>
      <c r="N337" s="7">
        <v>2021</v>
      </c>
      <c r="O337" s="7" t="s">
        <v>50</v>
      </c>
      <c r="P337" s="7" t="s">
        <v>25</v>
      </c>
      <c r="Q337" s="11" t="s">
        <v>29</v>
      </c>
      <c r="R337" s="12">
        <v>455</v>
      </c>
      <c r="S337" s="28">
        <v>4578.6000000000004</v>
      </c>
      <c r="T337" s="12">
        <v>5128.0320000000002</v>
      </c>
      <c r="U337" s="9">
        <v>915.72000000000014</v>
      </c>
      <c r="V337" s="10" t="s">
        <v>21</v>
      </c>
    </row>
    <row r="338" spans="1:22" x14ac:dyDescent="0.25">
      <c r="A338" s="15" t="s">
        <v>66</v>
      </c>
      <c r="B338" s="15">
        <v>2020</v>
      </c>
      <c r="C338" s="15" t="s">
        <v>51</v>
      </c>
      <c r="D338" s="15" t="s">
        <v>72</v>
      </c>
      <c r="E338" s="15" t="s">
        <v>61</v>
      </c>
      <c r="F338" s="15" t="s">
        <v>62</v>
      </c>
      <c r="G338" s="15" t="s">
        <v>63</v>
      </c>
      <c r="H338" s="15" t="s">
        <v>64</v>
      </c>
      <c r="I338" s="15" t="s">
        <v>65</v>
      </c>
      <c r="J338" s="15">
        <v>262</v>
      </c>
      <c r="K338" s="15">
        <v>526.24</v>
      </c>
      <c r="N338" s="7">
        <v>2021</v>
      </c>
      <c r="O338" s="7" t="s">
        <v>50</v>
      </c>
      <c r="P338" s="7" t="s">
        <v>27</v>
      </c>
      <c r="Q338" s="11" t="s">
        <v>30</v>
      </c>
      <c r="R338" s="13">
        <v>345</v>
      </c>
      <c r="S338" s="29">
        <v>7000</v>
      </c>
      <c r="T338" s="13">
        <v>7840</v>
      </c>
      <c r="U338" s="9">
        <v>1400</v>
      </c>
      <c r="V338" s="10" t="s">
        <v>21</v>
      </c>
    </row>
    <row r="339" spans="1:22" x14ac:dyDescent="0.25">
      <c r="A339" s="15" t="s">
        <v>59</v>
      </c>
      <c r="B339" s="15">
        <v>2020</v>
      </c>
      <c r="C339" s="15" t="s">
        <v>51</v>
      </c>
      <c r="D339" s="15" t="s">
        <v>72</v>
      </c>
      <c r="E339" s="15" t="s">
        <v>61</v>
      </c>
      <c r="F339" s="15" t="s">
        <v>62</v>
      </c>
      <c r="G339" s="15" t="s">
        <v>63</v>
      </c>
      <c r="H339" s="15" t="s">
        <v>64</v>
      </c>
      <c r="I339" s="15" t="s">
        <v>65</v>
      </c>
      <c r="J339" s="15">
        <v>996</v>
      </c>
      <c r="K339" s="15">
        <v>1424.28</v>
      </c>
      <c r="N339" s="7">
        <v>2021</v>
      </c>
      <c r="O339" s="7" t="s">
        <v>50</v>
      </c>
      <c r="P339" s="7" t="s">
        <v>23</v>
      </c>
      <c r="Q339" s="8" t="s">
        <v>31</v>
      </c>
      <c r="R339" s="9">
        <v>122</v>
      </c>
      <c r="S339" s="27">
        <v>100</v>
      </c>
      <c r="T339" s="9">
        <v>112</v>
      </c>
      <c r="U339" s="9">
        <v>20</v>
      </c>
      <c r="V339" s="10" t="s">
        <v>21</v>
      </c>
    </row>
    <row r="340" spans="1:22" x14ac:dyDescent="0.25">
      <c r="A340" s="15" t="s">
        <v>66</v>
      </c>
      <c r="B340" s="15">
        <v>2020</v>
      </c>
      <c r="C340" s="15" t="s">
        <v>51</v>
      </c>
      <c r="D340" s="15" t="s">
        <v>72</v>
      </c>
      <c r="E340" s="15" t="s">
        <v>61</v>
      </c>
      <c r="F340" s="15" t="s">
        <v>62</v>
      </c>
      <c r="G340" s="15" t="s">
        <v>63</v>
      </c>
      <c r="H340" s="15" t="s">
        <v>64</v>
      </c>
      <c r="I340" s="15" t="s">
        <v>65</v>
      </c>
      <c r="J340" s="15">
        <v>258</v>
      </c>
      <c r="K340" s="15">
        <v>368.94</v>
      </c>
      <c r="N340" s="7">
        <v>2021</v>
      </c>
      <c r="O340" s="7" t="s">
        <v>50</v>
      </c>
      <c r="P340" s="7" t="s">
        <v>32</v>
      </c>
      <c r="Q340" s="11" t="s">
        <v>33</v>
      </c>
      <c r="R340" s="12">
        <v>78</v>
      </c>
      <c r="S340" s="28">
        <v>4577.2</v>
      </c>
      <c r="T340" s="12">
        <v>5126.4639999999999</v>
      </c>
      <c r="U340" s="9">
        <v>915.44</v>
      </c>
      <c r="V340" s="10" t="s">
        <v>21</v>
      </c>
    </row>
    <row r="341" spans="1:22" x14ac:dyDescent="0.25">
      <c r="A341" s="15" t="s">
        <v>66</v>
      </c>
      <c r="B341" s="15">
        <v>2020</v>
      </c>
      <c r="C341" s="15" t="s">
        <v>51</v>
      </c>
      <c r="D341" s="15" t="s">
        <v>72</v>
      </c>
      <c r="E341" s="15" t="s">
        <v>61</v>
      </c>
      <c r="F341" s="15" t="s">
        <v>62</v>
      </c>
      <c r="G341" s="15" t="s">
        <v>63</v>
      </c>
      <c r="H341" s="15" t="s">
        <v>64</v>
      </c>
      <c r="I341" s="15" t="s">
        <v>65</v>
      </c>
      <c r="J341" s="15">
        <v>285</v>
      </c>
      <c r="K341" s="15">
        <v>407.55</v>
      </c>
      <c r="N341" s="7">
        <v>2021</v>
      </c>
      <c r="O341" s="7" t="s">
        <v>50</v>
      </c>
      <c r="P341" s="7" t="s">
        <v>32</v>
      </c>
      <c r="Q341" s="11" t="s">
        <v>34</v>
      </c>
      <c r="R341" s="12">
        <v>76</v>
      </c>
      <c r="S341" s="28">
        <v>4576.8999999999996</v>
      </c>
      <c r="T341" s="12">
        <v>5126.1279999999997</v>
      </c>
      <c r="U341" s="9">
        <v>915.38</v>
      </c>
      <c r="V341" s="10" t="s">
        <v>21</v>
      </c>
    </row>
    <row r="342" spans="1:22" x14ac:dyDescent="0.25">
      <c r="A342" s="15" t="s">
        <v>59</v>
      </c>
      <c r="B342" s="15">
        <v>2020</v>
      </c>
      <c r="C342" s="15" t="s">
        <v>51</v>
      </c>
      <c r="D342" s="15" t="s">
        <v>72</v>
      </c>
      <c r="E342" s="15" t="s">
        <v>61</v>
      </c>
      <c r="F342" s="15" t="s">
        <v>62</v>
      </c>
      <c r="G342" s="15" t="s">
        <v>63</v>
      </c>
      <c r="H342" s="15" t="s">
        <v>64</v>
      </c>
      <c r="I342" s="15" t="s">
        <v>65</v>
      </c>
      <c r="J342" s="15">
        <v>333</v>
      </c>
      <c r="K342" s="15">
        <v>476.19</v>
      </c>
      <c r="N342" s="7">
        <v>2021</v>
      </c>
      <c r="O342" s="7" t="s">
        <v>50</v>
      </c>
      <c r="P342" s="7" t="s">
        <v>32</v>
      </c>
      <c r="Q342" s="11" t="s">
        <v>35</v>
      </c>
      <c r="R342" s="12">
        <v>46</v>
      </c>
      <c r="S342" s="28">
        <v>200</v>
      </c>
      <c r="T342" s="12">
        <v>224</v>
      </c>
      <c r="U342" s="9">
        <v>40</v>
      </c>
      <c r="V342" s="10" t="s">
        <v>21</v>
      </c>
    </row>
    <row r="343" spans="1:22" x14ac:dyDescent="0.25">
      <c r="A343" s="15" t="s">
        <v>59</v>
      </c>
      <c r="B343" s="15">
        <v>2020</v>
      </c>
      <c r="C343" s="15" t="s">
        <v>51</v>
      </c>
      <c r="D343" s="15" t="s">
        <v>72</v>
      </c>
      <c r="E343" s="15" t="s">
        <v>61</v>
      </c>
      <c r="F343" s="15" t="s">
        <v>62</v>
      </c>
      <c r="G343" s="15" t="s">
        <v>63</v>
      </c>
      <c r="H343" s="15" t="s">
        <v>64</v>
      </c>
      <c r="I343" s="15" t="s">
        <v>65</v>
      </c>
      <c r="J343" s="15">
        <v>261</v>
      </c>
      <c r="K343" s="15">
        <v>373.23</v>
      </c>
      <c r="N343" s="7">
        <v>2021</v>
      </c>
      <c r="O343" s="7" t="s">
        <v>50</v>
      </c>
      <c r="P343" s="7" t="s">
        <v>32</v>
      </c>
      <c r="Q343" s="11" t="s">
        <v>36</v>
      </c>
      <c r="R343" s="12">
        <v>34</v>
      </c>
      <c r="S343" s="28">
        <v>5492.16</v>
      </c>
      <c r="T343" s="12">
        <v>5126.0160000000005</v>
      </c>
      <c r="U343" s="9">
        <v>1098.432</v>
      </c>
      <c r="V343" s="10" t="s">
        <v>21</v>
      </c>
    </row>
    <row r="344" spans="1:22" x14ac:dyDescent="0.25">
      <c r="A344" s="15" t="s">
        <v>66</v>
      </c>
      <c r="B344" s="15">
        <v>2020</v>
      </c>
      <c r="C344" s="15" t="s">
        <v>51</v>
      </c>
      <c r="D344" s="15" t="s">
        <v>72</v>
      </c>
      <c r="E344" s="15" t="s">
        <v>61</v>
      </c>
      <c r="F344" s="15" t="s">
        <v>62</v>
      </c>
      <c r="G344" s="15" t="s">
        <v>63</v>
      </c>
      <c r="H344" s="15" t="s">
        <v>64</v>
      </c>
      <c r="I344" s="15" t="s">
        <v>65</v>
      </c>
      <c r="J344" s="15">
        <v>777</v>
      </c>
      <c r="K344" s="15">
        <v>1111.1100000000001</v>
      </c>
      <c r="N344" s="7">
        <v>2021</v>
      </c>
      <c r="O344" s="7" t="s">
        <v>50</v>
      </c>
      <c r="P344" s="7" t="s">
        <v>23</v>
      </c>
      <c r="Q344" s="8" t="s">
        <v>37</v>
      </c>
      <c r="R344" s="9">
        <v>7</v>
      </c>
      <c r="S344" s="27">
        <v>240</v>
      </c>
      <c r="T344" s="9">
        <v>224</v>
      </c>
      <c r="U344" s="9">
        <v>48</v>
      </c>
      <c r="V344" s="10" t="s">
        <v>21</v>
      </c>
    </row>
    <row r="345" spans="1:22" x14ac:dyDescent="0.25">
      <c r="A345" s="15" t="s">
        <v>59</v>
      </c>
      <c r="B345" s="15">
        <v>2020</v>
      </c>
      <c r="C345" s="15" t="s">
        <v>51</v>
      </c>
      <c r="D345" s="15" t="s">
        <v>72</v>
      </c>
      <c r="E345" s="15" t="s">
        <v>61</v>
      </c>
      <c r="F345" s="15" t="s">
        <v>62</v>
      </c>
      <c r="G345" s="15" t="s">
        <v>63</v>
      </c>
      <c r="H345" s="15" t="s">
        <v>64</v>
      </c>
      <c r="I345" s="15" t="s">
        <v>65</v>
      </c>
      <c r="J345" s="15">
        <v>811</v>
      </c>
      <c r="K345" s="15">
        <v>1159.73</v>
      </c>
      <c r="N345" s="7">
        <v>2021</v>
      </c>
      <c r="O345" s="7" t="s">
        <v>50</v>
      </c>
      <c r="P345" s="7" t="s">
        <v>32</v>
      </c>
      <c r="Q345" s="11" t="s">
        <v>39</v>
      </c>
      <c r="R345" s="12">
        <v>3</v>
      </c>
      <c r="S345" s="28">
        <v>5492.76</v>
      </c>
      <c r="T345" s="12">
        <v>5126.576</v>
      </c>
      <c r="U345" s="9">
        <v>1098.5520000000001</v>
      </c>
      <c r="V345" s="10" t="s">
        <v>21</v>
      </c>
    </row>
    <row r="346" spans="1:22" x14ac:dyDescent="0.25">
      <c r="A346" s="15" t="s">
        <v>66</v>
      </c>
      <c r="B346" s="15">
        <v>2020</v>
      </c>
      <c r="C346" s="15" t="s">
        <v>51</v>
      </c>
      <c r="D346" s="15" t="s">
        <v>72</v>
      </c>
      <c r="E346" s="15" t="s">
        <v>61</v>
      </c>
      <c r="F346" s="15" t="s">
        <v>62</v>
      </c>
      <c r="G346" s="15" t="s">
        <v>63</v>
      </c>
      <c r="H346" s="15" t="s">
        <v>64</v>
      </c>
      <c r="I346" s="15" t="s">
        <v>65</v>
      </c>
      <c r="J346" s="15">
        <v>864</v>
      </c>
      <c r="K346" s="15">
        <v>1235.52</v>
      </c>
      <c r="N346" s="7">
        <v>2021</v>
      </c>
      <c r="O346" s="7" t="s">
        <v>50</v>
      </c>
      <c r="P346" s="7" t="s">
        <v>38</v>
      </c>
      <c r="Q346" s="11" t="s">
        <v>38</v>
      </c>
      <c r="R346" s="12">
        <v>2</v>
      </c>
      <c r="S346" s="28">
        <v>7920</v>
      </c>
      <c r="T346" s="12">
        <v>7392</v>
      </c>
      <c r="U346" s="9">
        <v>1584</v>
      </c>
      <c r="V346" s="10" t="s">
        <v>21</v>
      </c>
    </row>
    <row r="347" spans="1:22" x14ac:dyDescent="0.25">
      <c r="A347" s="15" t="s">
        <v>68</v>
      </c>
      <c r="B347" s="15">
        <v>2020</v>
      </c>
      <c r="C347" s="15" t="s">
        <v>51</v>
      </c>
      <c r="D347" s="15" t="s">
        <v>72</v>
      </c>
      <c r="E347" s="15" t="s">
        <v>61</v>
      </c>
      <c r="F347" s="15" t="s">
        <v>62</v>
      </c>
      <c r="G347" s="15" t="s">
        <v>63</v>
      </c>
      <c r="H347" s="15" t="s">
        <v>64</v>
      </c>
      <c r="I347" s="15" t="s">
        <v>65</v>
      </c>
      <c r="J347" s="15">
        <v>287</v>
      </c>
      <c r="K347" s="15">
        <v>410.40999999999997</v>
      </c>
      <c r="N347" s="7">
        <v>2021</v>
      </c>
      <c r="O347" s="7" t="s">
        <v>51</v>
      </c>
      <c r="P347" s="7" t="s">
        <v>19</v>
      </c>
      <c r="Q347" s="8" t="s">
        <v>20</v>
      </c>
      <c r="R347" s="9">
        <v>3566</v>
      </c>
      <c r="S347" s="27">
        <v>4577.3</v>
      </c>
      <c r="T347" s="9">
        <v>5126.576</v>
      </c>
      <c r="U347" s="9">
        <v>915.46</v>
      </c>
      <c r="V347" s="10" t="s">
        <v>21</v>
      </c>
    </row>
    <row r="348" spans="1:22" x14ac:dyDescent="0.25">
      <c r="A348" s="15" t="s">
        <v>59</v>
      </c>
      <c r="B348" s="15">
        <v>2020</v>
      </c>
      <c r="C348" s="15" t="s">
        <v>51</v>
      </c>
      <c r="D348" s="15" t="s">
        <v>72</v>
      </c>
      <c r="E348" s="15" t="s">
        <v>61</v>
      </c>
      <c r="F348" s="15" t="s">
        <v>62</v>
      </c>
      <c r="G348" s="15" t="s">
        <v>63</v>
      </c>
      <c r="H348" s="15" t="s">
        <v>64</v>
      </c>
      <c r="I348" s="15" t="s">
        <v>65</v>
      </c>
      <c r="J348" s="15">
        <v>335</v>
      </c>
      <c r="K348" s="15">
        <v>479.05</v>
      </c>
      <c r="N348" s="7">
        <v>2021</v>
      </c>
      <c r="O348" s="7" t="s">
        <v>51</v>
      </c>
      <c r="P348" s="7" t="s">
        <v>19</v>
      </c>
      <c r="Q348" s="8" t="s">
        <v>22</v>
      </c>
      <c r="R348" s="9">
        <v>2498</v>
      </c>
      <c r="S348" s="27">
        <v>8000</v>
      </c>
      <c r="T348" s="9">
        <v>8960</v>
      </c>
      <c r="U348" s="9">
        <v>1600</v>
      </c>
      <c r="V348" s="10" t="s">
        <v>21</v>
      </c>
    </row>
    <row r="349" spans="1:22" x14ac:dyDescent="0.25">
      <c r="A349" s="15" t="s">
        <v>68</v>
      </c>
      <c r="B349" s="15">
        <v>2020</v>
      </c>
      <c r="C349" s="15" t="s">
        <v>51</v>
      </c>
      <c r="D349" s="15" t="s">
        <v>72</v>
      </c>
      <c r="E349" s="15" t="s">
        <v>61</v>
      </c>
      <c r="F349" s="15" t="s">
        <v>62</v>
      </c>
      <c r="G349" s="15" t="s">
        <v>63</v>
      </c>
      <c r="H349" s="15" t="s">
        <v>64</v>
      </c>
      <c r="I349" s="15" t="s">
        <v>65</v>
      </c>
      <c r="J349" s="15">
        <v>257</v>
      </c>
      <c r="K349" s="15">
        <v>367.51</v>
      </c>
      <c r="N349" s="7">
        <v>2021</v>
      </c>
      <c r="O349" s="7" t="s">
        <v>51</v>
      </c>
      <c r="P349" s="7" t="s">
        <v>23</v>
      </c>
      <c r="Q349" s="8" t="s">
        <v>24</v>
      </c>
      <c r="R349" s="9">
        <v>1245</v>
      </c>
      <c r="S349" s="27">
        <v>4577.2</v>
      </c>
      <c r="T349" s="9">
        <v>5126.4639999999999</v>
      </c>
      <c r="U349" s="9">
        <v>915.44</v>
      </c>
      <c r="V349" s="10" t="s">
        <v>21</v>
      </c>
    </row>
    <row r="350" spans="1:22" x14ac:dyDescent="0.25">
      <c r="A350" s="15" t="s">
        <v>66</v>
      </c>
      <c r="B350" s="15">
        <v>2020</v>
      </c>
      <c r="C350" s="15" t="s">
        <v>40</v>
      </c>
      <c r="D350" s="15" t="s">
        <v>72</v>
      </c>
      <c r="E350" s="15" t="s">
        <v>61</v>
      </c>
      <c r="F350" s="15" t="s">
        <v>62</v>
      </c>
      <c r="G350" s="15" t="s">
        <v>63</v>
      </c>
      <c r="H350" s="15" t="s">
        <v>64</v>
      </c>
      <c r="I350" s="15" t="s">
        <v>67</v>
      </c>
      <c r="J350" s="15">
        <v>350</v>
      </c>
      <c r="K350" s="15">
        <v>500.5</v>
      </c>
      <c r="N350" s="7">
        <v>2021</v>
      </c>
      <c r="O350" s="7" t="s">
        <v>51</v>
      </c>
      <c r="P350" s="7" t="s">
        <v>25</v>
      </c>
      <c r="Q350" s="11" t="s">
        <v>26</v>
      </c>
      <c r="R350" s="12">
        <v>644</v>
      </c>
      <c r="S350" s="28">
        <v>5743.5</v>
      </c>
      <c r="T350" s="12">
        <v>6432.72</v>
      </c>
      <c r="U350" s="9">
        <v>1148.7</v>
      </c>
      <c r="V350" s="10" t="s">
        <v>21</v>
      </c>
    </row>
    <row r="351" spans="1:22" x14ac:dyDescent="0.25">
      <c r="A351" s="15" t="s">
        <v>68</v>
      </c>
      <c r="B351" s="15">
        <v>2020</v>
      </c>
      <c r="C351" s="15" t="s">
        <v>40</v>
      </c>
      <c r="D351" s="15" t="s">
        <v>72</v>
      </c>
      <c r="E351" s="15" t="s">
        <v>61</v>
      </c>
      <c r="F351" s="15" t="s">
        <v>62</v>
      </c>
      <c r="G351" s="15" t="s">
        <v>63</v>
      </c>
      <c r="H351" s="15" t="s">
        <v>64</v>
      </c>
      <c r="I351" s="15" t="s">
        <v>67</v>
      </c>
      <c r="J351" s="15">
        <v>344</v>
      </c>
      <c r="K351" s="15">
        <v>491.91999999999996</v>
      </c>
      <c r="N351" s="7">
        <v>2021</v>
      </c>
      <c r="O351" s="7" t="s">
        <v>51</v>
      </c>
      <c r="P351" s="7" t="s">
        <v>27</v>
      </c>
      <c r="Q351" s="11" t="s">
        <v>28</v>
      </c>
      <c r="R351" s="12">
        <v>643</v>
      </c>
      <c r="S351" s="28">
        <v>7000</v>
      </c>
      <c r="T351" s="12">
        <v>7840</v>
      </c>
      <c r="U351" s="9">
        <v>1400</v>
      </c>
      <c r="V351" s="10" t="s">
        <v>21</v>
      </c>
    </row>
    <row r="352" spans="1:22" x14ac:dyDescent="0.25">
      <c r="A352" s="15" t="s">
        <v>59</v>
      </c>
      <c r="B352" s="15">
        <v>2020</v>
      </c>
      <c r="C352" s="15" t="s">
        <v>40</v>
      </c>
      <c r="D352" s="15" t="s">
        <v>72</v>
      </c>
      <c r="E352" s="15" t="s">
        <v>61</v>
      </c>
      <c r="F352" s="15" t="s">
        <v>62</v>
      </c>
      <c r="G352" s="15" t="s">
        <v>63</v>
      </c>
      <c r="H352" s="15" t="s">
        <v>64</v>
      </c>
      <c r="I352" s="15" t="s">
        <v>65</v>
      </c>
      <c r="J352" s="15">
        <v>338</v>
      </c>
      <c r="K352" s="15">
        <v>483.34000000000003</v>
      </c>
      <c r="N352" s="7">
        <v>2021</v>
      </c>
      <c r="O352" s="7" t="s">
        <v>51</v>
      </c>
      <c r="P352" s="7" t="s">
        <v>25</v>
      </c>
      <c r="Q352" s="11" t="s">
        <v>29</v>
      </c>
      <c r="R352" s="12">
        <v>455</v>
      </c>
      <c r="S352" s="28">
        <v>4578.6000000000004</v>
      </c>
      <c r="T352" s="12">
        <v>5128.0320000000002</v>
      </c>
      <c r="U352" s="9">
        <v>915.72000000000014</v>
      </c>
      <c r="V352" s="10" t="s">
        <v>21</v>
      </c>
    </row>
    <row r="353" spans="1:22" x14ac:dyDescent="0.25">
      <c r="A353" s="15" t="s">
        <v>59</v>
      </c>
      <c r="B353" s="15">
        <v>2020</v>
      </c>
      <c r="C353" s="15" t="s">
        <v>40</v>
      </c>
      <c r="D353" s="15" t="s">
        <v>72</v>
      </c>
      <c r="E353" s="15" t="s">
        <v>61</v>
      </c>
      <c r="F353" s="15" t="s">
        <v>62</v>
      </c>
      <c r="G353" s="15" t="s">
        <v>63</v>
      </c>
      <c r="H353" s="15" t="s">
        <v>64</v>
      </c>
      <c r="I353" s="15" t="s">
        <v>65</v>
      </c>
      <c r="J353" s="15">
        <v>140</v>
      </c>
      <c r="K353" s="15">
        <v>200.2</v>
      </c>
      <c r="N353" s="7">
        <v>2021</v>
      </c>
      <c r="O353" s="7" t="s">
        <v>51</v>
      </c>
      <c r="P353" s="7" t="s">
        <v>27</v>
      </c>
      <c r="Q353" s="11" t="s">
        <v>30</v>
      </c>
      <c r="R353" s="13">
        <v>345</v>
      </c>
      <c r="S353" s="29">
        <v>7000</v>
      </c>
      <c r="T353" s="13">
        <v>7840</v>
      </c>
      <c r="U353" s="9">
        <v>1400</v>
      </c>
      <c r="V353" s="10" t="s">
        <v>21</v>
      </c>
    </row>
    <row r="354" spans="1:22" x14ac:dyDescent="0.25">
      <c r="A354" s="15" t="s">
        <v>69</v>
      </c>
      <c r="B354" s="15">
        <v>2020</v>
      </c>
      <c r="C354" s="15" t="s">
        <v>40</v>
      </c>
      <c r="D354" s="15" t="s">
        <v>72</v>
      </c>
      <c r="E354" s="15" t="s">
        <v>61</v>
      </c>
      <c r="F354" s="15" t="s">
        <v>62</v>
      </c>
      <c r="G354" s="15" t="s">
        <v>63</v>
      </c>
      <c r="H354" s="15" t="s">
        <v>64</v>
      </c>
      <c r="I354" s="15" t="s">
        <v>65</v>
      </c>
      <c r="J354" s="15">
        <v>314</v>
      </c>
      <c r="K354" s="15">
        <v>449.02</v>
      </c>
      <c r="N354" s="7">
        <v>2021</v>
      </c>
      <c r="O354" s="7" t="s">
        <v>51</v>
      </c>
      <c r="P354" s="7" t="s">
        <v>23</v>
      </c>
      <c r="Q354" s="8" t="s">
        <v>31</v>
      </c>
      <c r="R354" s="9">
        <v>122</v>
      </c>
      <c r="S354" s="27">
        <v>100</v>
      </c>
      <c r="T354" s="9">
        <v>112</v>
      </c>
      <c r="U354" s="9">
        <v>20</v>
      </c>
      <c r="V354" s="10" t="s">
        <v>21</v>
      </c>
    </row>
    <row r="355" spans="1:22" x14ac:dyDescent="0.25">
      <c r="A355" s="15" t="s">
        <v>59</v>
      </c>
      <c r="B355" s="15">
        <v>2020</v>
      </c>
      <c r="C355" s="15" t="s">
        <v>40</v>
      </c>
      <c r="D355" s="15" t="s">
        <v>72</v>
      </c>
      <c r="E355" s="15" t="s">
        <v>61</v>
      </c>
      <c r="F355" s="15" t="s">
        <v>62</v>
      </c>
      <c r="G355" s="15" t="s">
        <v>63</v>
      </c>
      <c r="H355" s="15" t="s">
        <v>64</v>
      </c>
      <c r="I355" s="15" t="s">
        <v>67</v>
      </c>
      <c r="J355" s="15">
        <v>352</v>
      </c>
      <c r="K355" s="15">
        <v>503.36</v>
      </c>
      <c r="N355" s="7">
        <v>2021</v>
      </c>
      <c r="O355" s="7" t="s">
        <v>51</v>
      </c>
      <c r="P355" s="7" t="s">
        <v>32</v>
      </c>
      <c r="Q355" s="11" t="s">
        <v>33</v>
      </c>
      <c r="R355" s="12">
        <v>78</v>
      </c>
      <c r="S355" s="28">
        <v>4577.2</v>
      </c>
      <c r="T355" s="12">
        <v>5126.4639999999999</v>
      </c>
      <c r="U355" s="9">
        <v>915.44</v>
      </c>
      <c r="V355" s="10" t="s">
        <v>21</v>
      </c>
    </row>
    <row r="356" spans="1:22" x14ac:dyDescent="0.25">
      <c r="A356" s="15" t="s">
        <v>59</v>
      </c>
      <c r="B356" s="15">
        <v>2020</v>
      </c>
      <c r="C356" s="15" t="s">
        <v>40</v>
      </c>
      <c r="D356" s="15" t="s">
        <v>72</v>
      </c>
      <c r="E356" s="15" t="s">
        <v>61</v>
      </c>
      <c r="F356" s="15" t="s">
        <v>62</v>
      </c>
      <c r="G356" s="15" t="s">
        <v>63</v>
      </c>
      <c r="H356" s="15" t="s">
        <v>64</v>
      </c>
      <c r="I356" s="15" t="s">
        <v>67</v>
      </c>
      <c r="J356" s="15">
        <v>346</v>
      </c>
      <c r="K356" s="15">
        <v>494.78</v>
      </c>
      <c r="N356" s="7">
        <v>2021</v>
      </c>
      <c r="O356" s="7" t="s">
        <v>51</v>
      </c>
      <c r="P356" s="7" t="s">
        <v>32</v>
      </c>
      <c r="Q356" s="11" t="s">
        <v>34</v>
      </c>
      <c r="R356" s="12">
        <v>76</v>
      </c>
      <c r="S356" s="28">
        <v>4576.8999999999996</v>
      </c>
      <c r="T356" s="12">
        <v>5126.1279999999997</v>
      </c>
      <c r="U356" s="9">
        <v>915.38</v>
      </c>
      <c r="V356" s="10" t="s">
        <v>21</v>
      </c>
    </row>
    <row r="357" spans="1:22" x14ac:dyDescent="0.25">
      <c r="A357" s="15" t="s">
        <v>66</v>
      </c>
      <c r="B357" s="15">
        <v>2020</v>
      </c>
      <c r="C357" s="15" t="s">
        <v>40</v>
      </c>
      <c r="D357" s="15" t="s">
        <v>72</v>
      </c>
      <c r="E357" s="15" t="s">
        <v>61</v>
      </c>
      <c r="F357" s="15" t="s">
        <v>62</v>
      </c>
      <c r="G357" s="15" t="s">
        <v>63</v>
      </c>
      <c r="H357" s="15" t="s">
        <v>64</v>
      </c>
      <c r="I357" s="15" t="s">
        <v>67</v>
      </c>
      <c r="J357" s="15">
        <v>340</v>
      </c>
      <c r="K357" s="15">
        <v>486.2</v>
      </c>
      <c r="N357" s="7">
        <v>2021</v>
      </c>
      <c r="O357" s="7" t="s">
        <v>51</v>
      </c>
      <c r="P357" s="7" t="s">
        <v>32</v>
      </c>
      <c r="Q357" s="11" t="s">
        <v>35</v>
      </c>
      <c r="R357" s="12">
        <v>46</v>
      </c>
      <c r="S357" s="28">
        <v>200</v>
      </c>
      <c r="T357" s="12">
        <v>224</v>
      </c>
      <c r="U357" s="9">
        <v>40</v>
      </c>
      <c r="V357" s="10" t="s">
        <v>21</v>
      </c>
    </row>
    <row r="358" spans="1:22" x14ac:dyDescent="0.25">
      <c r="A358" s="15" t="s">
        <v>66</v>
      </c>
      <c r="B358" s="15">
        <v>2020</v>
      </c>
      <c r="C358" s="15" t="s">
        <v>40</v>
      </c>
      <c r="D358" s="15" t="s">
        <v>72</v>
      </c>
      <c r="E358" s="15" t="s">
        <v>61</v>
      </c>
      <c r="F358" s="15" t="s">
        <v>62</v>
      </c>
      <c r="G358" s="15" t="s">
        <v>63</v>
      </c>
      <c r="H358" s="15" t="s">
        <v>64</v>
      </c>
      <c r="I358" s="15" t="s">
        <v>65</v>
      </c>
      <c r="J358" s="15">
        <v>340</v>
      </c>
      <c r="K358" s="15">
        <v>526.24</v>
      </c>
      <c r="N358" s="7">
        <v>2021</v>
      </c>
      <c r="O358" s="7" t="s">
        <v>51</v>
      </c>
      <c r="P358" s="7" t="s">
        <v>32</v>
      </c>
      <c r="Q358" s="11" t="s">
        <v>36</v>
      </c>
      <c r="R358" s="12">
        <v>34</v>
      </c>
      <c r="S358" s="28">
        <v>4576.8</v>
      </c>
      <c r="T358" s="12">
        <v>5126.0160000000005</v>
      </c>
      <c r="U358" s="9">
        <v>915.36000000000013</v>
      </c>
      <c r="V358" s="10" t="s">
        <v>21</v>
      </c>
    </row>
    <row r="359" spans="1:22" x14ac:dyDescent="0.25">
      <c r="A359" s="15" t="s">
        <v>59</v>
      </c>
      <c r="B359" s="15">
        <v>2020</v>
      </c>
      <c r="C359" s="15" t="s">
        <v>40</v>
      </c>
      <c r="D359" s="15" t="s">
        <v>72</v>
      </c>
      <c r="E359" s="15" t="s">
        <v>61</v>
      </c>
      <c r="F359" s="15" t="s">
        <v>62</v>
      </c>
      <c r="G359" s="15" t="s">
        <v>63</v>
      </c>
      <c r="H359" s="15" t="s">
        <v>64</v>
      </c>
      <c r="I359" s="15" t="s">
        <v>65</v>
      </c>
      <c r="J359" s="15">
        <v>142</v>
      </c>
      <c r="K359" s="15">
        <v>526.24</v>
      </c>
      <c r="N359" s="7">
        <v>2021</v>
      </c>
      <c r="O359" s="7" t="s">
        <v>51</v>
      </c>
      <c r="P359" s="7" t="s">
        <v>23</v>
      </c>
      <c r="Q359" s="8" t="s">
        <v>37</v>
      </c>
      <c r="R359" s="9">
        <v>7</v>
      </c>
      <c r="S359" s="27">
        <v>200</v>
      </c>
      <c r="T359" s="9">
        <v>224</v>
      </c>
      <c r="U359" s="9">
        <v>40</v>
      </c>
      <c r="V359" s="10" t="s">
        <v>21</v>
      </c>
    </row>
    <row r="360" spans="1:22" x14ac:dyDescent="0.25">
      <c r="A360" s="15" t="s">
        <v>66</v>
      </c>
      <c r="B360" s="15">
        <v>2020</v>
      </c>
      <c r="C360" s="15" t="s">
        <v>40</v>
      </c>
      <c r="D360" s="15" t="s">
        <v>72</v>
      </c>
      <c r="E360" s="15" t="s">
        <v>61</v>
      </c>
      <c r="F360" s="15" t="s">
        <v>62</v>
      </c>
      <c r="G360" s="15" t="s">
        <v>63</v>
      </c>
      <c r="H360" s="15" t="s">
        <v>64</v>
      </c>
      <c r="I360" s="15" t="s">
        <v>65</v>
      </c>
      <c r="J360" s="15">
        <v>987</v>
      </c>
      <c r="K360" s="15">
        <v>1411.4099999999999</v>
      </c>
      <c r="N360" s="7">
        <v>2021</v>
      </c>
      <c r="O360" s="7" t="s">
        <v>51</v>
      </c>
      <c r="P360" s="7" t="s">
        <v>32</v>
      </c>
      <c r="Q360" s="11" t="s">
        <v>39</v>
      </c>
      <c r="R360" s="12">
        <v>3</v>
      </c>
      <c r="S360" s="28">
        <v>4577.3</v>
      </c>
      <c r="T360" s="12">
        <v>5126.576</v>
      </c>
      <c r="U360" s="9">
        <v>915.46</v>
      </c>
      <c r="V360" s="10" t="s">
        <v>21</v>
      </c>
    </row>
    <row r="361" spans="1:22" x14ac:dyDescent="0.25">
      <c r="A361" s="15" t="s">
        <v>66</v>
      </c>
      <c r="B361" s="15">
        <v>2020</v>
      </c>
      <c r="C361" s="15" t="s">
        <v>40</v>
      </c>
      <c r="D361" s="15" t="s">
        <v>72</v>
      </c>
      <c r="E361" s="15" t="s">
        <v>61</v>
      </c>
      <c r="F361" s="15" t="s">
        <v>62</v>
      </c>
      <c r="G361" s="15" t="s">
        <v>63</v>
      </c>
      <c r="H361" s="15" t="s">
        <v>64</v>
      </c>
      <c r="I361" s="15" t="s">
        <v>65</v>
      </c>
      <c r="J361" s="15">
        <v>1021</v>
      </c>
      <c r="K361" s="15">
        <v>1460.03</v>
      </c>
      <c r="N361" s="7">
        <v>2021</v>
      </c>
      <c r="O361" s="7" t="s">
        <v>51</v>
      </c>
      <c r="P361" s="7" t="s">
        <v>38</v>
      </c>
      <c r="Q361" s="11" t="s">
        <v>38</v>
      </c>
      <c r="R361" s="12">
        <v>2</v>
      </c>
      <c r="S361" s="28">
        <v>6600</v>
      </c>
      <c r="T361" s="12">
        <v>7392</v>
      </c>
      <c r="U361" s="9">
        <v>1320</v>
      </c>
      <c r="V361" s="10" t="s">
        <v>21</v>
      </c>
    </row>
    <row r="362" spans="1:22" x14ac:dyDescent="0.25">
      <c r="A362" s="15" t="s">
        <v>66</v>
      </c>
      <c r="B362" s="15">
        <v>2020</v>
      </c>
      <c r="C362" s="15" t="s">
        <v>40</v>
      </c>
      <c r="D362" s="15" t="s">
        <v>72</v>
      </c>
      <c r="E362" s="15" t="s">
        <v>61</v>
      </c>
      <c r="F362" s="15" t="s">
        <v>62</v>
      </c>
      <c r="G362" s="15" t="s">
        <v>63</v>
      </c>
      <c r="H362" s="15" t="s">
        <v>64</v>
      </c>
      <c r="I362" s="15" t="s">
        <v>65</v>
      </c>
      <c r="J362" s="15">
        <v>312</v>
      </c>
      <c r="K362" s="15">
        <v>446.15999999999997</v>
      </c>
      <c r="N362" s="7">
        <v>2022</v>
      </c>
      <c r="O362" s="7" t="s">
        <v>18</v>
      </c>
      <c r="P362" s="7" t="s">
        <v>19</v>
      </c>
      <c r="Q362" s="8" t="s">
        <v>20</v>
      </c>
      <c r="R362" s="9">
        <v>3566</v>
      </c>
      <c r="S362" s="27">
        <v>5492.76</v>
      </c>
      <c r="T362" s="9">
        <v>5126.576</v>
      </c>
      <c r="U362" s="9">
        <v>1098.5520000000001</v>
      </c>
      <c r="V362" s="10" t="s">
        <v>21</v>
      </c>
    </row>
    <row r="363" spans="1:22" x14ac:dyDescent="0.25">
      <c r="A363" s="15" t="s">
        <v>66</v>
      </c>
      <c r="B363" s="15">
        <v>2020</v>
      </c>
      <c r="C363" s="15" t="s">
        <v>40</v>
      </c>
      <c r="D363" s="15" t="s">
        <v>72</v>
      </c>
      <c r="E363" s="15" t="s">
        <v>61</v>
      </c>
      <c r="F363" s="15" t="s">
        <v>62</v>
      </c>
      <c r="G363" s="15" t="s">
        <v>63</v>
      </c>
      <c r="H363" s="15" t="s">
        <v>64</v>
      </c>
      <c r="I363" s="15" t="s">
        <v>65</v>
      </c>
      <c r="J363" s="15">
        <v>339</v>
      </c>
      <c r="K363" s="15">
        <v>484.77</v>
      </c>
      <c r="N363" s="7">
        <v>2022</v>
      </c>
      <c r="O363" s="7" t="s">
        <v>18</v>
      </c>
      <c r="P363" s="7" t="s">
        <v>19</v>
      </c>
      <c r="Q363" s="8" t="s">
        <v>22</v>
      </c>
      <c r="R363" s="9">
        <v>2498</v>
      </c>
      <c r="S363" s="27">
        <v>9600</v>
      </c>
      <c r="T363" s="9">
        <v>8960</v>
      </c>
      <c r="U363" s="9">
        <v>1920</v>
      </c>
      <c r="V363" s="10" t="s">
        <v>21</v>
      </c>
    </row>
    <row r="364" spans="1:22" x14ac:dyDescent="0.25">
      <c r="A364" s="15" t="s">
        <v>59</v>
      </c>
      <c r="B364" s="15">
        <v>2020</v>
      </c>
      <c r="C364" s="15" t="s">
        <v>40</v>
      </c>
      <c r="D364" s="15" t="s">
        <v>72</v>
      </c>
      <c r="E364" s="15" t="s">
        <v>61</v>
      </c>
      <c r="F364" s="15" t="s">
        <v>62</v>
      </c>
      <c r="G364" s="15" t="s">
        <v>63</v>
      </c>
      <c r="H364" s="15" t="s">
        <v>64</v>
      </c>
      <c r="I364" s="15" t="s">
        <v>65</v>
      </c>
      <c r="J364" s="15">
        <v>141</v>
      </c>
      <c r="K364" s="15">
        <v>201.63</v>
      </c>
      <c r="N364" s="7">
        <v>2022</v>
      </c>
      <c r="O364" s="7" t="s">
        <v>18</v>
      </c>
      <c r="P364" s="7" t="s">
        <v>23</v>
      </c>
      <c r="Q364" s="8" t="s">
        <v>24</v>
      </c>
      <c r="R364" s="9">
        <v>1245</v>
      </c>
      <c r="S364" s="27">
        <v>5492.6399999999994</v>
      </c>
      <c r="T364" s="9">
        <v>5126.4639999999999</v>
      </c>
      <c r="U364" s="9">
        <v>1098.528</v>
      </c>
      <c r="V364" s="10" t="s">
        <v>42</v>
      </c>
    </row>
    <row r="365" spans="1:22" x14ac:dyDescent="0.25">
      <c r="A365" s="15" t="s">
        <v>66</v>
      </c>
      <c r="B365" s="15">
        <v>2020</v>
      </c>
      <c r="C365" s="15" t="s">
        <v>40</v>
      </c>
      <c r="D365" s="15" t="s">
        <v>72</v>
      </c>
      <c r="E365" s="15" t="s">
        <v>61</v>
      </c>
      <c r="F365" s="15" t="s">
        <v>62</v>
      </c>
      <c r="G365" s="15" t="s">
        <v>63</v>
      </c>
      <c r="H365" s="15" t="s">
        <v>64</v>
      </c>
      <c r="I365" s="15" t="s">
        <v>65</v>
      </c>
      <c r="J365" s="15">
        <v>315</v>
      </c>
      <c r="K365" s="15">
        <v>450.45</v>
      </c>
      <c r="N365" s="7">
        <v>2022</v>
      </c>
      <c r="O365" s="7" t="s">
        <v>18</v>
      </c>
      <c r="P365" s="7" t="s">
        <v>25</v>
      </c>
      <c r="Q365" s="11" t="s">
        <v>26</v>
      </c>
      <c r="R365" s="12">
        <v>644</v>
      </c>
      <c r="S365" s="28">
        <v>6892.2</v>
      </c>
      <c r="T365" s="12">
        <v>6432.72</v>
      </c>
      <c r="U365" s="9">
        <v>1378.44</v>
      </c>
      <c r="V365" s="10" t="s">
        <v>42</v>
      </c>
    </row>
    <row r="366" spans="1:22" x14ac:dyDescent="0.25">
      <c r="A366" s="15" t="s">
        <v>66</v>
      </c>
      <c r="B366" s="15">
        <v>2020</v>
      </c>
      <c r="C366" s="15" t="s">
        <v>40</v>
      </c>
      <c r="D366" s="15" t="s">
        <v>72</v>
      </c>
      <c r="E366" s="15" t="s">
        <v>61</v>
      </c>
      <c r="F366" s="15" t="s">
        <v>62</v>
      </c>
      <c r="G366" s="15" t="s">
        <v>63</v>
      </c>
      <c r="H366" s="15" t="s">
        <v>64</v>
      </c>
      <c r="I366" s="15" t="s">
        <v>65</v>
      </c>
      <c r="J366" s="15">
        <v>355</v>
      </c>
      <c r="K366" s="15">
        <v>507.65</v>
      </c>
      <c r="N366" s="7">
        <v>2022</v>
      </c>
      <c r="O366" s="7" t="s">
        <v>18</v>
      </c>
      <c r="P366" s="7" t="s">
        <v>27</v>
      </c>
      <c r="Q366" s="11" t="s">
        <v>28</v>
      </c>
      <c r="R366" s="12">
        <v>643</v>
      </c>
      <c r="S366" s="28">
        <v>8400</v>
      </c>
      <c r="T366" s="12">
        <v>7840</v>
      </c>
      <c r="U366" s="9">
        <v>1680</v>
      </c>
      <c r="V366" s="10" t="s">
        <v>42</v>
      </c>
    </row>
    <row r="367" spans="1:22" x14ac:dyDescent="0.25">
      <c r="A367" s="15" t="s">
        <v>59</v>
      </c>
      <c r="B367" s="15">
        <v>2020</v>
      </c>
      <c r="C367" s="15" t="s">
        <v>40</v>
      </c>
      <c r="D367" s="15" t="s">
        <v>72</v>
      </c>
      <c r="E367" s="15" t="s">
        <v>61</v>
      </c>
      <c r="F367" s="15" t="s">
        <v>62</v>
      </c>
      <c r="G367" s="15" t="s">
        <v>63</v>
      </c>
      <c r="H367" s="15" t="s">
        <v>64</v>
      </c>
      <c r="I367" s="15" t="s">
        <v>67</v>
      </c>
      <c r="J367" s="15">
        <v>349</v>
      </c>
      <c r="K367" s="15">
        <v>499.07</v>
      </c>
      <c r="N367" s="7">
        <v>2022</v>
      </c>
      <c r="O367" s="7" t="s">
        <v>18</v>
      </c>
      <c r="P367" s="7" t="s">
        <v>25</v>
      </c>
      <c r="Q367" s="11" t="s">
        <v>29</v>
      </c>
      <c r="R367" s="12">
        <v>455</v>
      </c>
      <c r="S367" s="28">
        <v>5494.3200000000006</v>
      </c>
      <c r="T367" s="12">
        <v>5128.0320000000002</v>
      </c>
      <c r="U367" s="9">
        <v>1098.8640000000003</v>
      </c>
      <c r="V367" s="10" t="s">
        <v>42</v>
      </c>
    </row>
    <row r="368" spans="1:22" x14ac:dyDescent="0.25">
      <c r="A368" s="15" t="s">
        <v>66</v>
      </c>
      <c r="B368" s="15">
        <v>2020</v>
      </c>
      <c r="C368" s="15" t="s">
        <v>40</v>
      </c>
      <c r="D368" s="15" t="s">
        <v>72</v>
      </c>
      <c r="E368" s="15" t="s">
        <v>61</v>
      </c>
      <c r="F368" s="15" t="s">
        <v>62</v>
      </c>
      <c r="G368" s="15" t="s">
        <v>63</v>
      </c>
      <c r="H368" s="15" t="s">
        <v>64</v>
      </c>
      <c r="I368" s="15" t="s">
        <v>67</v>
      </c>
      <c r="J368" s="15">
        <v>343</v>
      </c>
      <c r="K368" s="15">
        <v>490.49</v>
      </c>
      <c r="N368" s="7">
        <v>2022</v>
      </c>
      <c r="O368" s="7" t="s">
        <v>18</v>
      </c>
      <c r="P368" s="7" t="s">
        <v>27</v>
      </c>
      <c r="Q368" s="11" t="s">
        <v>30</v>
      </c>
      <c r="R368" s="13">
        <v>345</v>
      </c>
      <c r="S368" s="29">
        <v>8400</v>
      </c>
      <c r="T368" s="13">
        <v>7840</v>
      </c>
      <c r="U368" s="9">
        <v>1680</v>
      </c>
      <c r="V368" s="10" t="s">
        <v>42</v>
      </c>
    </row>
    <row r="369" spans="1:22" x14ac:dyDescent="0.25">
      <c r="A369" s="15" t="s">
        <v>66</v>
      </c>
      <c r="B369" s="15">
        <v>2020</v>
      </c>
      <c r="C369" s="15" t="s">
        <v>40</v>
      </c>
      <c r="D369" s="15" t="s">
        <v>72</v>
      </c>
      <c r="E369" s="15" t="s">
        <v>61</v>
      </c>
      <c r="F369" s="15" t="s">
        <v>62</v>
      </c>
      <c r="G369" s="15" t="s">
        <v>63</v>
      </c>
      <c r="H369" s="15" t="s">
        <v>64</v>
      </c>
      <c r="I369" s="15" t="s">
        <v>65</v>
      </c>
      <c r="J369" s="15">
        <v>802</v>
      </c>
      <c r="K369" s="15">
        <v>1146.8600000000001</v>
      </c>
      <c r="N369" s="7">
        <v>2022</v>
      </c>
      <c r="O369" s="7" t="s">
        <v>18</v>
      </c>
      <c r="P369" s="7" t="s">
        <v>23</v>
      </c>
      <c r="Q369" s="8" t="s">
        <v>31</v>
      </c>
      <c r="R369" s="9">
        <v>122</v>
      </c>
      <c r="S369" s="27">
        <v>120</v>
      </c>
      <c r="T369" s="9">
        <v>112</v>
      </c>
      <c r="U369" s="9">
        <v>24</v>
      </c>
      <c r="V369" s="10" t="s">
        <v>42</v>
      </c>
    </row>
    <row r="370" spans="1:22" x14ac:dyDescent="0.25">
      <c r="A370" s="15" t="s">
        <v>66</v>
      </c>
      <c r="B370" s="15">
        <v>2020</v>
      </c>
      <c r="C370" s="15" t="s">
        <v>40</v>
      </c>
      <c r="D370" s="15" t="s">
        <v>72</v>
      </c>
      <c r="E370" s="15" t="s">
        <v>61</v>
      </c>
      <c r="F370" s="15" t="s">
        <v>62</v>
      </c>
      <c r="G370" s="15" t="s">
        <v>63</v>
      </c>
      <c r="H370" s="15" t="s">
        <v>64</v>
      </c>
      <c r="I370" s="15" t="s">
        <v>65</v>
      </c>
      <c r="J370" s="15">
        <v>855</v>
      </c>
      <c r="K370" s="15">
        <v>1222.6500000000001</v>
      </c>
      <c r="N370" s="7">
        <v>2022</v>
      </c>
      <c r="O370" s="7" t="s">
        <v>18</v>
      </c>
      <c r="P370" s="7" t="s">
        <v>32</v>
      </c>
      <c r="Q370" s="11" t="s">
        <v>33</v>
      </c>
      <c r="R370" s="12">
        <v>78</v>
      </c>
      <c r="S370" s="28">
        <v>2288.6</v>
      </c>
      <c r="T370" s="12">
        <v>5126.4639999999999</v>
      </c>
      <c r="U370" s="9">
        <v>457.72</v>
      </c>
      <c r="V370" s="10" t="s">
        <v>42</v>
      </c>
    </row>
    <row r="371" spans="1:22" x14ac:dyDescent="0.25">
      <c r="A371" s="15" t="s">
        <v>66</v>
      </c>
      <c r="B371" s="15">
        <v>2020</v>
      </c>
      <c r="C371" s="15" t="s">
        <v>40</v>
      </c>
      <c r="D371" s="15" t="s">
        <v>72</v>
      </c>
      <c r="E371" s="15" t="s">
        <v>61</v>
      </c>
      <c r="F371" s="15" t="s">
        <v>62</v>
      </c>
      <c r="G371" s="15" t="s">
        <v>63</v>
      </c>
      <c r="H371" s="15" t="s">
        <v>64</v>
      </c>
      <c r="I371" s="15" t="s">
        <v>67</v>
      </c>
      <c r="J371" s="15">
        <v>789</v>
      </c>
      <c r="K371" s="15">
        <v>1128.27</v>
      </c>
      <c r="N371" s="7">
        <v>2022</v>
      </c>
      <c r="O371" s="7" t="s">
        <v>18</v>
      </c>
      <c r="P371" s="7" t="s">
        <v>32</v>
      </c>
      <c r="Q371" s="11" t="s">
        <v>34</v>
      </c>
      <c r="R371" s="12">
        <v>76</v>
      </c>
      <c r="S371" s="28">
        <v>2288.4499999999998</v>
      </c>
      <c r="T371" s="12">
        <v>5126.1279999999997</v>
      </c>
      <c r="U371" s="9">
        <v>457.69</v>
      </c>
      <c r="V371" s="10" t="s">
        <v>42</v>
      </c>
    </row>
    <row r="372" spans="1:22" x14ac:dyDescent="0.25">
      <c r="A372" s="15" t="s">
        <v>59</v>
      </c>
      <c r="B372" s="15">
        <v>2020</v>
      </c>
      <c r="C372" s="15" t="s">
        <v>40</v>
      </c>
      <c r="D372" s="15" t="s">
        <v>72</v>
      </c>
      <c r="E372" s="15" t="s">
        <v>61</v>
      </c>
      <c r="F372" s="15" t="s">
        <v>62</v>
      </c>
      <c r="G372" s="15" t="s">
        <v>63</v>
      </c>
      <c r="H372" s="15" t="s">
        <v>64</v>
      </c>
      <c r="I372" s="15" t="s">
        <v>67</v>
      </c>
      <c r="J372" s="15">
        <v>790</v>
      </c>
      <c r="K372" s="15">
        <v>1129.7</v>
      </c>
      <c r="N372" s="7">
        <v>2022</v>
      </c>
      <c r="O372" s="7" t="s">
        <v>18</v>
      </c>
      <c r="P372" s="7" t="s">
        <v>32</v>
      </c>
      <c r="Q372" s="11" t="s">
        <v>35</v>
      </c>
      <c r="R372" s="12">
        <v>46</v>
      </c>
      <c r="S372" s="28">
        <v>100</v>
      </c>
      <c r="T372" s="12">
        <v>224</v>
      </c>
      <c r="U372" s="9">
        <v>20</v>
      </c>
      <c r="V372" s="10" t="s">
        <v>42</v>
      </c>
    </row>
    <row r="373" spans="1:22" x14ac:dyDescent="0.25">
      <c r="A373" s="15" t="s">
        <v>66</v>
      </c>
      <c r="B373" s="15">
        <v>2020</v>
      </c>
      <c r="C373" s="15" t="s">
        <v>40</v>
      </c>
      <c r="D373" s="15" t="s">
        <v>72</v>
      </c>
      <c r="E373" s="15" t="s">
        <v>61</v>
      </c>
      <c r="F373" s="15" t="s">
        <v>62</v>
      </c>
      <c r="G373" s="15" t="s">
        <v>63</v>
      </c>
      <c r="H373" s="15" t="s">
        <v>64</v>
      </c>
      <c r="I373" s="15" t="s">
        <v>67</v>
      </c>
      <c r="J373" s="15">
        <v>791</v>
      </c>
      <c r="K373" s="15">
        <v>1131.1300000000001</v>
      </c>
      <c r="N373" s="7">
        <v>2022</v>
      </c>
      <c r="O373" s="7" t="s">
        <v>18</v>
      </c>
      <c r="P373" s="7" t="s">
        <v>32</v>
      </c>
      <c r="Q373" s="11" t="s">
        <v>36</v>
      </c>
      <c r="R373" s="12">
        <v>34</v>
      </c>
      <c r="S373" s="28">
        <v>2288.4</v>
      </c>
      <c r="T373" s="12">
        <v>5126.0160000000005</v>
      </c>
      <c r="U373" s="9">
        <v>457.68000000000006</v>
      </c>
      <c r="V373" s="10" t="s">
        <v>42</v>
      </c>
    </row>
    <row r="374" spans="1:22" x14ac:dyDescent="0.25">
      <c r="A374" s="15" t="s">
        <v>69</v>
      </c>
      <c r="B374" s="15">
        <v>2020</v>
      </c>
      <c r="C374" s="15" t="s">
        <v>40</v>
      </c>
      <c r="D374" s="15" t="s">
        <v>72</v>
      </c>
      <c r="E374" s="15" t="s">
        <v>61</v>
      </c>
      <c r="F374" s="15" t="s">
        <v>62</v>
      </c>
      <c r="G374" s="15" t="s">
        <v>63</v>
      </c>
      <c r="H374" s="15" t="s">
        <v>64</v>
      </c>
      <c r="I374" s="15" t="s">
        <v>65</v>
      </c>
      <c r="J374" s="15">
        <v>341</v>
      </c>
      <c r="K374" s="15">
        <v>487.63</v>
      </c>
      <c r="N374" s="7">
        <v>2022</v>
      </c>
      <c r="O374" s="7" t="s">
        <v>18</v>
      </c>
      <c r="P374" s="7" t="s">
        <v>23</v>
      </c>
      <c r="Q374" s="8" t="s">
        <v>37</v>
      </c>
      <c r="R374" s="9">
        <v>7</v>
      </c>
      <c r="S374" s="27">
        <v>200</v>
      </c>
      <c r="T374" s="9">
        <v>224</v>
      </c>
      <c r="U374" s="9">
        <v>40</v>
      </c>
      <c r="V374" s="10" t="s">
        <v>42</v>
      </c>
    </row>
    <row r="375" spans="1:22" x14ac:dyDescent="0.25">
      <c r="A375" s="15" t="s">
        <v>66</v>
      </c>
      <c r="B375" s="15">
        <v>2020</v>
      </c>
      <c r="C375" s="15" t="s">
        <v>40</v>
      </c>
      <c r="D375" s="15" t="s">
        <v>72</v>
      </c>
      <c r="E375" s="15" t="s">
        <v>61</v>
      </c>
      <c r="F375" s="15" t="s">
        <v>62</v>
      </c>
      <c r="G375" s="15" t="s">
        <v>63</v>
      </c>
      <c r="H375" s="15" t="s">
        <v>64</v>
      </c>
      <c r="I375" s="15" t="s">
        <v>65</v>
      </c>
      <c r="J375" s="15">
        <v>143</v>
      </c>
      <c r="K375" s="15">
        <v>204.49</v>
      </c>
      <c r="N375" s="7">
        <v>2022</v>
      </c>
      <c r="O375" s="7" t="s">
        <v>18</v>
      </c>
      <c r="P375" s="7" t="s">
        <v>38</v>
      </c>
      <c r="Q375" s="11" t="s">
        <v>38</v>
      </c>
      <c r="R375" s="12">
        <v>3</v>
      </c>
      <c r="S375" s="28">
        <v>4577.3</v>
      </c>
      <c r="T375" s="12">
        <v>7392</v>
      </c>
      <c r="U375" s="9">
        <v>915.46</v>
      </c>
      <c r="V375" s="10" t="s">
        <v>42</v>
      </c>
    </row>
    <row r="376" spans="1:22" x14ac:dyDescent="0.25">
      <c r="A376" s="15" t="s">
        <v>59</v>
      </c>
      <c r="B376" s="15">
        <v>2020</v>
      </c>
      <c r="C376" s="15" t="s">
        <v>40</v>
      </c>
      <c r="D376" s="15" t="s">
        <v>72</v>
      </c>
      <c r="E376" s="15" t="s">
        <v>61</v>
      </c>
      <c r="F376" s="15" t="s">
        <v>62</v>
      </c>
      <c r="G376" s="15" t="s">
        <v>63</v>
      </c>
      <c r="H376" s="15" t="s">
        <v>64</v>
      </c>
      <c r="I376" s="15" t="s">
        <v>65</v>
      </c>
      <c r="J376" s="15">
        <v>311</v>
      </c>
      <c r="K376" s="15">
        <v>444.73</v>
      </c>
      <c r="N376" s="7">
        <v>2022</v>
      </c>
      <c r="O376" s="7" t="s">
        <v>18</v>
      </c>
      <c r="P376" s="7" t="s">
        <v>32</v>
      </c>
      <c r="Q376" s="11" t="s">
        <v>39</v>
      </c>
      <c r="R376" s="12">
        <v>3</v>
      </c>
      <c r="S376" s="28">
        <v>3300</v>
      </c>
      <c r="T376" s="12">
        <v>5126.576</v>
      </c>
      <c r="U376" s="9">
        <v>660</v>
      </c>
      <c r="V376" s="10" t="s">
        <v>42</v>
      </c>
    </row>
    <row r="377" spans="1:22" x14ac:dyDescent="0.25">
      <c r="A377" s="15" t="s">
        <v>59</v>
      </c>
      <c r="B377" s="15">
        <v>2020</v>
      </c>
      <c r="C377" s="15" t="s">
        <v>18</v>
      </c>
      <c r="D377" s="15" t="s">
        <v>72</v>
      </c>
      <c r="E377" s="15" t="s">
        <v>61</v>
      </c>
      <c r="F377" s="15" t="s">
        <v>62</v>
      </c>
      <c r="G377" s="15" t="s">
        <v>63</v>
      </c>
      <c r="H377" s="15" t="s">
        <v>64</v>
      </c>
      <c r="I377" s="15" t="s">
        <v>65</v>
      </c>
      <c r="J377" s="15">
        <v>356</v>
      </c>
      <c r="K377" s="15">
        <v>509.08</v>
      </c>
      <c r="N377" s="7">
        <v>2022</v>
      </c>
      <c r="O377" s="7" t="s">
        <v>40</v>
      </c>
      <c r="P377" s="7" t="s">
        <v>19</v>
      </c>
      <c r="Q377" s="8" t="s">
        <v>20</v>
      </c>
      <c r="R377" s="9">
        <v>3566</v>
      </c>
      <c r="S377" s="27">
        <v>4577.3</v>
      </c>
      <c r="T377" s="9">
        <v>5126.576</v>
      </c>
      <c r="U377" s="9">
        <v>915.46</v>
      </c>
      <c r="V377" s="10" t="s">
        <v>42</v>
      </c>
    </row>
    <row r="378" spans="1:22" x14ac:dyDescent="0.25">
      <c r="A378" s="15" t="s">
        <v>68</v>
      </c>
      <c r="B378" s="15">
        <v>2020</v>
      </c>
      <c r="C378" s="15" t="s">
        <v>18</v>
      </c>
      <c r="D378" s="15" t="s">
        <v>72</v>
      </c>
      <c r="E378" s="15" t="s">
        <v>61</v>
      </c>
      <c r="F378" s="15" t="s">
        <v>62</v>
      </c>
      <c r="G378" s="15" t="s">
        <v>63</v>
      </c>
      <c r="H378" s="15" t="s">
        <v>64</v>
      </c>
      <c r="I378" s="15" t="s">
        <v>65</v>
      </c>
      <c r="J378" s="15">
        <v>344</v>
      </c>
      <c r="K378" s="15">
        <v>491.91999999999996</v>
      </c>
      <c r="N378" s="7">
        <v>2022</v>
      </c>
      <c r="O378" s="7" t="s">
        <v>40</v>
      </c>
      <c r="P378" s="7" t="s">
        <v>19</v>
      </c>
      <c r="Q378" s="8" t="s">
        <v>22</v>
      </c>
      <c r="R378" s="9">
        <v>2498</v>
      </c>
      <c r="S378" s="27">
        <v>8000</v>
      </c>
      <c r="T378" s="9">
        <v>8960</v>
      </c>
      <c r="U378" s="9">
        <v>1600</v>
      </c>
      <c r="V378" s="10" t="s">
        <v>42</v>
      </c>
    </row>
    <row r="379" spans="1:22" x14ac:dyDescent="0.25">
      <c r="A379" s="15" t="s">
        <v>66</v>
      </c>
      <c r="B379" s="15">
        <v>2020</v>
      </c>
      <c r="C379" s="15" t="s">
        <v>18</v>
      </c>
      <c r="D379" s="15" t="s">
        <v>72</v>
      </c>
      <c r="E379" s="15" t="s">
        <v>61</v>
      </c>
      <c r="F379" s="15" t="s">
        <v>62</v>
      </c>
      <c r="G379" s="15" t="s">
        <v>63</v>
      </c>
      <c r="H379" s="15" t="s">
        <v>64</v>
      </c>
      <c r="I379" s="15" t="s">
        <v>65</v>
      </c>
      <c r="J379" s="15">
        <v>146</v>
      </c>
      <c r="K379" s="15">
        <v>208.78</v>
      </c>
      <c r="N379" s="7">
        <v>2022</v>
      </c>
      <c r="O379" s="7" t="s">
        <v>40</v>
      </c>
      <c r="P379" s="7" t="s">
        <v>23</v>
      </c>
      <c r="Q379" s="8" t="s">
        <v>24</v>
      </c>
      <c r="R379" s="9">
        <v>1245</v>
      </c>
      <c r="S379" s="27">
        <v>4577.2</v>
      </c>
      <c r="T379" s="9">
        <v>5126.4639999999999</v>
      </c>
      <c r="U379" s="9">
        <v>915.44</v>
      </c>
      <c r="V379" s="10" t="s">
        <v>42</v>
      </c>
    </row>
    <row r="380" spans="1:22" x14ac:dyDescent="0.25">
      <c r="A380" s="15" t="s">
        <v>66</v>
      </c>
      <c r="B380" s="15">
        <v>2020</v>
      </c>
      <c r="C380" s="15" t="s">
        <v>18</v>
      </c>
      <c r="D380" s="15" t="s">
        <v>72</v>
      </c>
      <c r="E380" s="15" t="s">
        <v>61</v>
      </c>
      <c r="F380" s="15" t="s">
        <v>62</v>
      </c>
      <c r="G380" s="15" t="s">
        <v>63</v>
      </c>
      <c r="H380" s="15" t="s">
        <v>64</v>
      </c>
      <c r="I380" s="15" t="s">
        <v>65</v>
      </c>
      <c r="J380" s="15">
        <v>320</v>
      </c>
      <c r="K380" s="15">
        <v>457.6</v>
      </c>
      <c r="N380" s="7">
        <v>2022</v>
      </c>
      <c r="O380" s="7" t="s">
        <v>40</v>
      </c>
      <c r="P380" s="7" t="s">
        <v>25</v>
      </c>
      <c r="Q380" s="11" t="s">
        <v>26</v>
      </c>
      <c r="R380" s="12">
        <v>644</v>
      </c>
      <c r="S380" s="28">
        <v>5743.5</v>
      </c>
      <c r="T380" s="12">
        <v>6432.72</v>
      </c>
      <c r="U380" s="9">
        <v>1148.7</v>
      </c>
      <c r="V380" s="10" t="s">
        <v>42</v>
      </c>
    </row>
    <row r="381" spans="1:22" x14ac:dyDescent="0.25">
      <c r="A381" s="15" t="s">
        <v>66</v>
      </c>
      <c r="B381" s="15">
        <v>2020</v>
      </c>
      <c r="C381" s="15" t="s">
        <v>18</v>
      </c>
      <c r="D381" s="15" t="s">
        <v>72</v>
      </c>
      <c r="E381" s="15" t="s">
        <v>61</v>
      </c>
      <c r="F381" s="15" t="s">
        <v>62</v>
      </c>
      <c r="G381" s="15" t="s">
        <v>63</v>
      </c>
      <c r="H381" s="15" t="s">
        <v>64</v>
      </c>
      <c r="I381" s="15" t="s">
        <v>65</v>
      </c>
      <c r="J381" s="15">
        <v>358</v>
      </c>
      <c r="K381" s="15">
        <v>511.94</v>
      </c>
      <c r="N381" s="7">
        <v>2022</v>
      </c>
      <c r="O381" s="7" t="s">
        <v>40</v>
      </c>
      <c r="P381" s="7" t="s">
        <v>27</v>
      </c>
      <c r="Q381" s="11" t="s">
        <v>28</v>
      </c>
      <c r="R381" s="12">
        <v>643</v>
      </c>
      <c r="S381" s="28">
        <v>7000</v>
      </c>
      <c r="T381" s="12">
        <v>7840</v>
      </c>
      <c r="U381" s="9">
        <v>1400</v>
      </c>
      <c r="V381" s="10" t="s">
        <v>42</v>
      </c>
    </row>
    <row r="382" spans="1:22" x14ac:dyDescent="0.25">
      <c r="A382" s="15" t="s">
        <v>59</v>
      </c>
      <c r="B382" s="15">
        <v>2020</v>
      </c>
      <c r="C382" s="15" t="s">
        <v>18</v>
      </c>
      <c r="D382" s="15" t="s">
        <v>72</v>
      </c>
      <c r="E382" s="15" t="s">
        <v>61</v>
      </c>
      <c r="F382" s="15" t="s">
        <v>62</v>
      </c>
      <c r="G382" s="15" t="s">
        <v>63</v>
      </c>
      <c r="H382" s="15" t="s">
        <v>64</v>
      </c>
      <c r="I382" s="15" t="s">
        <v>65</v>
      </c>
      <c r="J382" s="15">
        <v>262</v>
      </c>
      <c r="K382" s="15">
        <v>374.65999999999997</v>
      </c>
      <c r="N382" s="7">
        <v>2022</v>
      </c>
      <c r="O382" s="7" t="s">
        <v>40</v>
      </c>
      <c r="P382" s="7" t="s">
        <v>25</v>
      </c>
      <c r="Q382" s="11" t="s">
        <v>29</v>
      </c>
      <c r="R382" s="12">
        <v>455</v>
      </c>
      <c r="S382" s="28">
        <v>4578.6000000000004</v>
      </c>
      <c r="T382" s="12">
        <v>5128.0320000000002</v>
      </c>
      <c r="U382" s="9">
        <v>915.72000000000014</v>
      </c>
      <c r="V382" s="10" t="s">
        <v>42</v>
      </c>
    </row>
    <row r="383" spans="1:22" x14ac:dyDescent="0.25">
      <c r="A383" s="15" t="s">
        <v>68</v>
      </c>
      <c r="B383" s="15">
        <v>2020</v>
      </c>
      <c r="C383" s="15" t="s">
        <v>18</v>
      </c>
      <c r="D383" s="15" t="s">
        <v>72</v>
      </c>
      <c r="E383" s="15" t="s">
        <v>61</v>
      </c>
      <c r="F383" s="15" t="s">
        <v>62</v>
      </c>
      <c r="G383" s="15" t="s">
        <v>63</v>
      </c>
      <c r="H383" s="15" t="s">
        <v>64</v>
      </c>
      <c r="I383" s="15" t="s">
        <v>65</v>
      </c>
      <c r="J383" s="15">
        <v>346</v>
      </c>
      <c r="K383" s="15">
        <v>526.24</v>
      </c>
      <c r="N383" s="7">
        <v>2022</v>
      </c>
      <c r="O383" s="7" t="s">
        <v>40</v>
      </c>
      <c r="P383" s="7" t="s">
        <v>27</v>
      </c>
      <c r="Q383" s="11" t="s">
        <v>30</v>
      </c>
      <c r="R383" s="13">
        <v>345</v>
      </c>
      <c r="S383" s="29">
        <v>7000</v>
      </c>
      <c r="T383" s="13">
        <v>7840</v>
      </c>
      <c r="U383" s="9">
        <v>1400</v>
      </c>
      <c r="V383" s="10" t="s">
        <v>42</v>
      </c>
    </row>
    <row r="384" spans="1:22" x14ac:dyDescent="0.25">
      <c r="A384" s="15" t="s">
        <v>68</v>
      </c>
      <c r="B384" s="15">
        <v>2020</v>
      </c>
      <c r="C384" s="15" t="s">
        <v>18</v>
      </c>
      <c r="D384" s="15" t="s">
        <v>72</v>
      </c>
      <c r="E384" s="15" t="s">
        <v>61</v>
      </c>
      <c r="F384" s="15" t="s">
        <v>62</v>
      </c>
      <c r="G384" s="15" t="s">
        <v>63</v>
      </c>
      <c r="H384" s="15" t="s">
        <v>64</v>
      </c>
      <c r="I384" s="15" t="s">
        <v>65</v>
      </c>
      <c r="J384" s="15">
        <v>148</v>
      </c>
      <c r="K384" s="15">
        <v>526.24</v>
      </c>
      <c r="N384" s="7">
        <v>2022</v>
      </c>
      <c r="O384" s="7" t="s">
        <v>40</v>
      </c>
      <c r="P384" s="7" t="s">
        <v>23</v>
      </c>
      <c r="Q384" s="8" t="s">
        <v>31</v>
      </c>
      <c r="R384" s="9">
        <v>122</v>
      </c>
      <c r="S384" s="27">
        <v>100</v>
      </c>
      <c r="T384" s="9">
        <v>112</v>
      </c>
      <c r="U384" s="9">
        <v>20</v>
      </c>
      <c r="V384" s="10" t="s">
        <v>42</v>
      </c>
    </row>
    <row r="385" spans="1:22" x14ac:dyDescent="0.25">
      <c r="A385" s="15" t="s">
        <v>66</v>
      </c>
      <c r="B385" s="15">
        <v>2020</v>
      </c>
      <c r="C385" s="15" t="s">
        <v>18</v>
      </c>
      <c r="D385" s="15" t="s">
        <v>72</v>
      </c>
      <c r="E385" s="15" t="s">
        <v>61</v>
      </c>
      <c r="F385" s="15" t="s">
        <v>62</v>
      </c>
      <c r="G385" s="15" t="s">
        <v>63</v>
      </c>
      <c r="H385" s="15" t="s">
        <v>64</v>
      </c>
      <c r="I385" s="15" t="s">
        <v>65</v>
      </c>
      <c r="J385" s="15">
        <v>316</v>
      </c>
      <c r="K385" s="15">
        <v>526.24</v>
      </c>
      <c r="N385" s="7">
        <v>2022</v>
      </c>
      <c r="O385" s="7" t="s">
        <v>40</v>
      </c>
      <c r="P385" s="7" t="s">
        <v>32</v>
      </c>
      <c r="Q385" s="11" t="s">
        <v>33</v>
      </c>
      <c r="R385" s="12">
        <v>78</v>
      </c>
      <c r="S385" s="28">
        <v>2288.6</v>
      </c>
      <c r="T385" s="12">
        <v>5126.4639999999999</v>
      </c>
      <c r="U385" s="9">
        <v>457.72</v>
      </c>
      <c r="V385" s="10" t="s">
        <v>42</v>
      </c>
    </row>
    <row r="386" spans="1:22" x14ac:dyDescent="0.25">
      <c r="A386" s="15" t="s">
        <v>68</v>
      </c>
      <c r="B386" s="15">
        <v>2020</v>
      </c>
      <c r="C386" s="15" t="s">
        <v>18</v>
      </c>
      <c r="D386" s="15" t="s">
        <v>72</v>
      </c>
      <c r="E386" s="15" t="s">
        <v>61</v>
      </c>
      <c r="F386" s="15" t="s">
        <v>62</v>
      </c>
      <c r="G386" s="15" t="s">
        <v>63</v>
      </c>
      <c r="H386" s="15" t="s">
        <v>64</v>
      </c>
      <c r="I386" s="15" t="s">
        <v>65</v>
      </c>
      <c r="J386" s="15">
        <v>959</v>
      </c>
      <c r="K386" s="15">
        <v>1371.37</v>
      </c>
      <c r="N386" s="7">
        <v>2022</v>
      </c>
      <c r="O386" s="7" t="s">
        <v>40</v>
      </c>
      <c r="P386" s="7" t="s">
        <v>32</v>
      </c>
      <c r="Q386" s="11" t="s">
        <v>34</v>
      </c>
      <c r="R386" s="12">
        <v>76</v>
      </c>
      <c r="S386" s="28">
        <v>2288.4499999999998</v>
      </c>
      <c r="T386" s="12">
        <v>5126.1279999999997</v>
      </c>
      <c r="U386" s="9">
        <v>457.69</v>
      </c>
      <c r="V386" s="10" t="s">
        <v>42</v>
      </c>
    </row>
    <row r="387" spans="1:22" x14ac:dyDescent="0.25">
      <c r="A387" s="15" t="s">
        <v>66</v>
      </c>
      <c r="B387" s="15">
        <v>2020</v>
      </c>
      <c r="C387" s="15" t="s">
        <v>18</v>
      </c>
      <c r="D387" s="15" t="s">
        <v>72</v>
      </c>
      <c r="E387" s="15" t="s">
        <v>61</v>
      </c>
      <c r="F387" s="15" t="s">
        <v>62</v>
      </c>
      <c r="G387" s="15" t="s">
        <v>63</v>
      </c>
      <c r="H387" s="15" t="s">
        <v>64</v>
      </c>
      <c r="I387" s="15" t="s">
        <v>65</v>
      </c>
      <c r="J387" s="15">
        <v>1020</v>
      </c>
      <c r="K387" s="15">
        <v>1458.6</v>
      </c>
      <c r="N387" s="7">
        <v>2022</v>
      </c>
      <c r="O387" s="7" t="s">
        <v>40</v>
      </c>
      <c r="P387" s="7" t="s">
        <v>32</v>
      </c>
      <c r="Q387" s="11" t="s">
        <v>35</v>
      </c>
      <c r="R387" s="12">
        <v>46</v>
      </c>
      <c r="S387" s="28">
        <v>100</v>
      </c>
      <c r="T387" s="12">
        <v>224</v>
      </c>
      <c r="U387" s="9">
        <v>20</v>
      </c>
      <c r="V387" s="10" t="s">
        <v>42</v>
      </c>
    </row>
    <row r="388" spans="1:22" x14ac:dyDescent="0.25">
      <c r="A388" s="15" t="s">
        <v>66</v>
      </c>
      <c r="B388" s="15">
        <v>2020</v>
      </c>
      <c r="C388" s="15" t="s">
        <v>18</v>
      </c>
      <c r="D388" s="15" t="s">
        <v>72</v>
      </c>
      <c r="E388" s="15" t="s">
        <v>61</v>
      </c>
      <c r="F388" s="15" t="s">
        <v>62</v>
      </c>
      <c r="G388" s="15" t="s">
        <v>63</v>
      </c>
      <c r="H388" s="15" t="s">
        <v>64</v>
      </c>
      <c r="I388" s="15" t="s">
        <v>65</v>
      </c>
      <c r="J388" s="15">
        <v>318</v>
      </c>
      <c r="K388" s="15">
        <v>454.74</v>
      </c>
      <c r="N388" s="7">
        <v>2022</v>
      </c>
      <c r="O388" s="7" t="s">
        <v>40</v>
      </c>
      <c r="P388" s="7" t="s">
        <v>32</v>
      </c>
      <c r="Q388" s="11" t="s">
        <v>36</v>
      </c>
      <c r="R388" s="12">
        <v>34</v>
      </c>
      <c r="S388" s="28">
        <v>2288.4</v>
      </c>
      <c r="T388" s="12">
        <v>5126.0160000000005</v>
      </c>
      <c r="U388" s="9">
        <v>457.68000000000006</v>
      </c>
      <c r="V388" s="10" t="s">
        <v>42</v>
      </c>
    </row>
    <row r="389" spans="1:22" x14ac:dyDescent="0.25">
      <c r="A389" s="15" t="s">
        <v>66</v>
      </c>
      <c r="B389" s="15">
        <v>2020</v>
      </c>
      <c r="C389" s="15" t="s">
        <v>18</v>
      </c>
      <c r="D389" s="15" t="s">
        <v>72</v>
      </c>
      <c r="E389" s="15" t="s">
        <v>61</v>
      </c>
      <c r="F389" s="15" t="s">
        <v>62</v>
      </c>
      <c r="G389" s="15" t="s">
        <v>63</v>
      </c>
      <c r="H389" s="15" t="s">
        <v>64</v>
      </c>
      <c r="I389" s="15" t="s">
        <v>65</v>
      </c>
      <c r="J389" s="15">
        <v>345</v>
      </c>
      <c r="K389" s="15">
        <v>493.35</v>
      </c>
      <c r="N389" s="7">
        <v>2022</v>
      </c>
      <c r="O389" s="7" t="s">
        <v>40</v>
      </c>
      <c r="P389" s="7" t="s">
        <v>23</v>
      </c>
      <c r="Q389" s="8" t="s">
        <v>37</v>
      </c>
      <c r="R389" s="9">
        <v>7</v>
      </c>
      <c r="S389" s="27">
        <v>200</v>
      </c>
      <c r="T389" s="9">
        <v>224</v>
      </c>
      <c r="U389" s="9">
        <v>40</v>
      </c>
      <c r="V389" s="10" t="s">
        <v>21</v>
      </c>
    </row>
    <row r="390" spans="1:22" x14ac:dyDescent="0.25">
      <c r="A390" s="15" t="s">
        <v>68</v>
      </c>
      <c r="B390" s="15">
        <v>2020</v>
      </c>
      <c r="C390" s="15" t="s">
        <v>18</v>
      </c>
      <c r="D390" s="15" t="s">
        <v>72</v>
      </c>
      <c r="E390" s="15" t="s">
        <v>61</v>
      </c>
      <c r="F390" s="15" t="s">
        <v>62</v>
      </c>
      <c r="G390" s="15" t="s">
        <v>63</v>
      </c>
      <c r="H390" s="15" t="s">
        <v>64</v>
      </c>
      <c r="I390" s="15" t="s">
        <v>65</v>
      </c>
      <c r="J390" s="15">
        <v>147</v>
      </c>
      <c r="K390" s="15">
        <v>210.21</v>
      </c>
      <c r="N390" s="7">
        <v>2022</v>
      </c>
      <c r="O390" s="7" t="s">
        <v>40</v>
      </c>
      <c r="P390" s="7" t="s">
        <v>32</v>
      </c>
      <c r="Q390" s="11" t="s">
        <v>39</v>
      </c>
      <c r="R390" s="12">
        <v>3</v>
      </c>
      <c r="S390" s="28">
        <v>3300</v>
      </c>
      <c r="T390" s="12">
        <v>5126.576</v>
      </c>
      <c r="U390" s="9">
        <v>660</v>
      </c>
      <c r="V390" s="10" t="s">
        <v>21</v>
      </c>
    </row>
    <row r="391" spans="1:22" x14ac:dyDescent="0.25">
      <c r="A391" s="15" t="s">
        <v>68</v>
      </c>
      <c r="B391" s="15">
        <v>2020</v>
      </c>
      <c r="C391" s="15" t="s">
        <v>18</v>
      </c>
      <c r="D391" s="15" t="s">
        <v>72</v>
      </c>
      <c r="E391" s="15" t="s">
        <v>61</v>
      </c>
      <c r="F391" s="15" t="s">
        <v>62</v>
      </c>
      <c r="G391" s="15" t="s">
        <v>63</v>
      </c>
      <c r="H391" s="15" t="s">
        <v>64</v>
      </c>
      <c r="I391" s="15" t="s">
        <v>65</v>
      </c>
      <c r="J391" s="15">
        <v>265</v>
      </c>
      <c r="K391" s="15">
        <v>378.95</v>
      </c>
      <c r="N391" s="7">
        <v>2022</v>
      </c>
      <c r="O391" s="7" t="s">
        <v>40</v>
      </c>
      <c r="P391" s="7" t="s">
        <v>38</v>
      </c>
      <c r="Q391" s="11" t="s">
        <v>38</v>
      </c>
      <c r="R391" s="12">
        <v>2</v>
      </c>
      <c r="S391" s="28">
        <v>6600</v>
      </c>
      <c r="T391" s="12">
        <v>7392</v>
      </c>
      <c r="U391" s="9">
        <v>1320</v>
      </c>
      <c r="V391" s="10" t="s">
        <v>21</v>
      </c>
    </row>
    <row r="392" spans="1:22" x14ac:dyDescent="0.25">
      <c r="A392" s="15" t="s">
        <v>66</v>
      </c>
      <c r="B392" s="15">
        <v>2020</v>
      </c>
      <c r="C392" s="15" t="s">
        <v>18</v>
      </c>
      <c r="D392" s="15" t="s">
        <v>72</v>
      </c>
      <c r="E392" s="15" t="s">
        <v>61</v>
      </c>
      <c r="F392" s="15" t="s">
        <v>62</v>
      </c>
      <c r="G392" s="15" t="s">
        <v>63</v>
      </c>
      <c r="H392" s="15" t="s">
        <v>64</v>
      </c>
      <c r="I392" s="15" t="s">
        <v>65</v>
      </c>
      <c r="J392" s="15">
        <v>768</v>
      </c>
      <c r="K392" s="15">
        <v>1098.24</v>
      </c>
      <c r="N392" s="7">
        <v>2022</v>
      </c>
      <c r="O392" s="7" t="s">
        <v>41</v>
      </c>
      <c r="P392" s="7" t="s">
        <v>19</v>
      </c>
      <c r="Q392" s="8" t="s">
        <v>20</v>
      </c>
      <c r="R392" s="9">
        <v>3566</v>
      </c>
      <c r="S392" s="27">
        <v>4577.3</v>
      </c>
      <c r="T392" s="9">
        <v>5126.576</v>
      </c>
      <c r="U392" s="9">
        <v>915.46</v>
      </c>
      <c r="V392" s="10" t="s">
        <v>21</v>
      </c>
    </row>
    <row r="393" spans="1:22" x14ac:dyDescent="0.25">
      <c r="A393" s="15" t="s">
        <v>59</v>
      </c>
      <c r="B393" s="15">
        <v>2020</v>
      </c>
      <c r="C393" s="15" t="s">
        <v>18</v>
      </c>
      <c r="D393" s="15" t="s">
        <v>72</v>
      </c>
      <c r="E393" s="15" t="s">
        <v>61</v>
      </c>
      <c r="F393" s="15" t="s">
        <v>62</v>
      </c>
      <c r="G393" s="15" t="s">
        <v>63</v>
      </c>
      <c r="H393" s="15" t="s">
        <v>64</v>
      </c>
      <c r="I393" s="15" t="s">
        <v>65</v>
      </c>
      <c r="J393" s="15">
        <v>801</v>
      </c>
      <c r="K393" s="15">
        <v>1145.43</v>
      </c>
      <c r="N393" s="7">
        <v>2022</v>
      </c>
      <c r="O393" s="7" t="s">
        <v>41</v>
      </c>
      <c r="P393" s="7" t="s">
        <v>19</v>
      </c>
      <c r="Q393" s="8" t="s">
        <v>22</v>
      </c>
      <c r="R393" s="9">
        <v>2498</v>
      </c>
      <c r="S393" s="27">
        <v>8000</v>
      </c>
      <c r="T393" s="9">
        <v>8960</v>
      </c>
      <c r="U393" s="9">
        <v>1600</v>
      </c>
      <c r="V393" s="10" t="s">
        <v>21</v>
      </c>
    </row>
    <row r="394" spans="1:22" x14ac:dyDescent="0.25">
      <c r="A394" s="15" t="s">
        <v>68</v>
      </c>
      <c r="B394" s="15">
        <v>2020</v>
      </c>
      <c r="C394" s="15" t="s">
        <v>18</v>
      </c>
      <c r="D394" s="15" t="s">
        <v>72</v>
      </c>
      <c r="E394" s="15" t="s">
        <v>61</v>
      </c>
      <c r="F394" s="15" t="s">
        <v>62</v>
      </c>
      <c r="G394" s="15" t="s">
        <v>63</v>
      </c>
      <c r="H394" s="15" t="s">
        <v>64</v>
      </c>
      <c r="I394" s="15" t="s">
        <v>65</v>
      </c>
      <c r="J394" s="15">
        <v>854</v>
      </c>
      <c r="K394" s="15">
        <v>1221.22</v>
      </c>
      <c r="N394" s="7">
        <v>2022</v>
      </c>
      <c r="O394" s="7" t="s">
        <v>41</v>
      </c>
      <c r="P394" s="7" t="s">
        <v>23</v>
      </c>
      <c r="Q394" s="8" t="s">
        <v>24</v>
      </c>
      <c r="R394" s="9">
        <v>1245</v>
      </c>
      <c r="S394" s="27">
        <v>4577.2</v>
      </c>
      <c r="T394" s="9">
        <v>5126.4639999999999</v>
      </c>
      <c r="U394" s="9">
        <v>915.44</v>
      </c>
      <c r="V394" s="10" t="s">
        <v>21</v>
      </c>
    </row>
    <row r="395" spans="1:22" x14ac:dyDescent="0.25">
      <c r="A395" s="15" t="s">
        <v>59</v>
      </c>
      <c r="B395" s="15">
        <v>2020</v>
      </c>
      <c r="C395" s="15" t="s">
        <v>18</v>
      </c>
      <c r="D395" s="15" t="s">
        <v>72</v>
      </c>
      <c r="E395" s="15" t="s">
        <v>61</v>
      </c>
      <c r="F395" s="15" t="s">
        <v>62</v>
      </c>
      <c r="G395" s="15" t="s">
        <v>63</v>
      </c>
      <c r="H395" s="15" t="s">
        <v>64</v>
      </c>
      <c r="I395" s="15" t="s">
        <v>65</v>
      </c>
      <c r="J395" s="15">
        <v>788</v>
      </c>
      <c r="K395" s="15">
        <v>1126.8399999999999</v>
      </c>
      <c r="N395" s="7">
        <v>2022</v>
      </c>
      <c r="O395" s="7" t="s">
        <v>41</v>
      </c>
      <c r="P395" s="7" t="s">
        <v>25</v>
      </c>
      <c r="Q395" s="11" t="s">
        <v>26</v>
      </c>
      <c r="R395" s="12">
        <v>644</v>
      </c>
      <c r="S395" s="28">
        <v>5743.5</v>
      </c>
      <c r="T395" s="12">
        <v>6432.72</v>
      </c>
      <c r="U395" s="9">
        <v>1148.7</v>
      </c>
      <c r="V395" s="10" t="s">
        <v>21</v>
      </c>
    </row>
    <row r="396" spans="1:22" x14ac:dyDescent="0.25">
      <c r="A396" s="15" t="s">
        <v>66</v>
      </c>
      <c r="B396" s="15">
        <v>2020</v>
      </c>
      <c r="C396" s="15" t="s">
        <v>18</v>
      </c>
      <c r="D396" s="15" t="s">
        <v>72</v>
      </c>
      <c r="E396" s="15" t="s">
        <v>61</v>
      </c>
      <c r="F396" s="15" t="s">
        <v>62</v>
      </c>
      <c r="G396" s="15" t="s">
        <v>63</v>
      </c>
      <c r="H396" s="15" t="s">
        <v>64</v>
      </c>
      <c r="I396" s="15" t="s">
        <v>65</v>
      </c>
      <c r="J396" s="15">
        <v>263</v>
      </c>
      <c r="K396" s="15">
        <v>376.09000000000003</v>
      </c>
      <c r="N396" s="7">
        <v>2022</v>
      </c>
      <c r="O396" s="7" t="s">
        <v>41</v>
      </c>
      <c r="P396" s="7" t="s">
        <v>27</v>
      </c>
      <c r="Q396" s="11" t="s">
        <v>28</v>
      </c>
      <c r="R396" s="12">
        <v>643</v>
      </c>
      <c r="S396" s="28">
        <v>7000</v>
      </c>
      <c r="T396" s="12">
        <v>7840</v>
      </c>
      <c r="U396" s="9">
        <v>1400</v>
      </c>
      <c r="V396" s="10" t="s">
        <v>21</v>
      </c>
    </row>
    <row r="397" spans="1:22" x14ac:dyDescent="0.25">
      <c r="A397" s="15" t="s">
        <v>66</v>
      </c>
      <c r="B397" s="15">
        <v>2020</v>
      </c>
      <c r="C397" s="15" t="s">
        <v>18</v>
      </c>
      <c r="D397" s="15" t="s">
        <v>72</v>
      </c>
      <c r="E397" s="15" t="s">
        <v>61</v>
      </c>
      <c r="F397" s="15" t="s">
        <v>62</v>
      </c>
      <c r="G397" s="15" t="s">
        <v>63</v>
      </c>
      <c r="H397" s="15" t="s">
        <v>64</v>
      </c>
      <c r="I397" s="15" t="s">
        <v>65</v>
      </c>
      <c r="J397" s="15">
        <v>347</v>
      </c>
      <c r="K397" s="15">
        <v>496.21000000000004</v>
      </c>
      <c r="N397" s="7">
        <v>2022</v>
      </c>
      <c r="O397" s="7" t="s">
        <v>41</v>
      </c>
      <c r="P397" s="7" t="s">
        <v>25</v>
      </c>
      <c r="Q397" s="11" t="s">
        <v>29</v>
      </c>
      <c r="R397" s="12">
        <v>455</v>
      </c>
      <c r="S397" s="28">
        <v>4578.6000000000004</v>
      </c>
      <c r="T397" s="12">
        <v>5128.0320000000002</v>
      </c>
      <c r="U397" s="9">
        <v>915.72000000000014</v>
      </c>
      <c r="V397" s="10" t="s">
        <v>21</v>
      </c>
    </row>
    <row r="398" spans="1:22" x14ac:dyDescent="0.25">
      <c r="A398" s="15" t="s">
        <v>68</v>
      </c>
      <c r="B398" s="15">
        <v>2020</v>
      </c>
      <c r="C398" s="15" t="s">
        <v>18</v>
      </c>
      <c r="D398" s="15" t="s">
        <v>72</v>
      </c>
      <c r="E398" s="15" t="s">
        <v>61</v>
      </c>
      <c r="F398" s="15" t="s">
        <v>62</v>
      </c>
      <c r="G398" s="15" t="s">
        <v>63</v>
      </c>
      <c r="H398" s="15" t="s">
        <v>64</v>
      </c>
      <c r="I398" s="15" t="s">
        <v>65</v>
      </c>
      <c r="J398" s="15">
        <v>317</v>
      </c>
      <c r="K398" s="15">
        <v>453.31</v>
      </c>
      <c r="N398" s="7">
        <v>2022</v>
      </c>
      <c r="O398" s="7" t="s">
        <v>41</v>
      </c>
      <c r="P398" s="7" t="s">
        <v>27</v>
      </c>
      <c r="Q398" s="11" t="s">
        <v>30</v>
      </c>
      <c r="R398" s="13">
        <v>345</v>
      </c>
      <c r="S398" s="29">
        <v>7000</v>
      </c>
      <c r="T398" s="13">
        <v>7840</v>
      </c>
      <c r="U398" s="9">
        <v>1400</v>
      </c>
      <c r="V398" s="10" t="s">
        <v>21</v>
      </c>
    </row>
    <row r="399" spans="1:22" x14ac:dyDescent="0.25">
      <c r="A399" s="15" t="s">
        <v>66</v>
      </c>
      <c r="B399" s="15">
        <v>2020</v>
      </c>
      <c r="C399" s="15" t="s">
        <v>46</v>
      </c>
      <c r="D399" s="15" t="s">
        <v>72</v>
      </c>
      <c r="E399" s="15" t="s">
        <v>61</v>
      </c>
      <c r="F399" s="15" t="s">
        <v>62</v>
      </c>
      <c r="G399" s="15" t="s">
        <v>63</v>
      </c>
      <c r="H399" s="15" t="s">
        <v>64</v>
      </c>
      <c r="I399" s="15" t="s">
        <v>65</v>
      </c>
      <c r="J399" s="15">
        <v>314</v>
      </c>
      <c r="K399" s="15">
        <v>449.02</v>
      </c>
      <c r="N399" s="7">
        <v>2022</v>
      </c>
      <c r="O399" s="7" t="s">
        <v>41</v>
      </c>
      <c r="P399" s="7" t="s">
        <v>23</v>
      </c>
      <c r="Q399" s="8" t="s">
        <v>31</v>
      </c>
      <c r="R399" s="9">
        <v>122</v>
      </c>
      <c r="S399" s="27">
        <v>100</v>
      </c>
      <c r="T399" s="9">
        <v>112</v>
      </c>
      <c r="U399" s="9">
        <v>20</v>
      </c>
      <c r="V399" s="10" t="s">
        <v>21</v>
      </c>
    </row>
    <row r="400" spans="1:22" x14ac:dyDescent="0.25">
      <c r="A400" s="15" t="s">
        <v>68</v>
      </c>
      <c r="B400" s="15">
        <v>2020</v>
      </c>
      <c r="C400" s="15" t="s">
        <v>46</v>
      </c>
      <c r="D400" s="15" t="s">
        <v>72</v>
      </c>
      <c r="E400" s="15" t="s">
        <v>61</v>
      </c>
      <c r="F400" s="15" t="s">
        <v>62</v>
      </c>
      <c r="G400" s="15" t="s">
        <v>63</v>
      </c>
      <c r="H400" s="15" t="s">
        <v>64</v>
      </c>
      <c r="I400" s="15" t="s">
        <v>65</v>
      </c>
      <c r="J400" s="15">
        <v>362</v>
      </c>
      <c r="K400" s="15">
        <v>517.66</v>
      </c>
      <c r="N400" s="7">
        <v>2022</v>
      </c>
      <c r="O400" s="7" t="s">
        <v>41</v>
      </c>
      <c r="P400" s="7" t="s">
        <v>32</v>
      </c>
      <c r="Q400" s="11" t="s">
        <v>33</v>
      </c>
      <c r="R400" s="12">
        <v>78</v>
      </c>
      <c r="S400" s="28">
        <v>2288.6</v>
      </c>
      <c r="T400" s="12">
        <v>5126.4639999999999</v>
      </c>
      <c r="U400" s="9">
        <v>457.72</v>
      </c>
      <c r="V400" s="10" t="s">
        <v>21</v>
      </c>
    </row>
    <row r="401" spans="1:22" x14ac:dyDescent="0.25">
      <c r="A401" s="15" t="s">
        <v>66</v>
      </c>
      <c r="B401" s="15">
        <v>2020</v>
      </c>
      <c r="C401" s="15" t="s">
        <v>46</v>
      </c>
      <c r="D401" s="15" t="s">
        <v>72</v>
      </c>
      <c r="E401" s="15" t="s">
        <v>61</v>
      </c>
      <c r="F401" s="15" t="s">
        <v>62</v>
      </c>
      <c r="G401" s="15" t="s">
        <v>63</v>
      </c>
      <c r="H401" s="15" t="s">
        <v>64</v>
      </c>
      <c r="I401" s="15" t="s">
        <v>65</v>
      </c>
      <c r="J401" s="15">
        <v>284</v>
      </c>
      <c r="K401" s="15">
        <v>406.12</v>
      </c>
      <c r="N401" s="7">
        <v>2022</v>
      </c>
      <c r="O401" s="7" t="s">
        <v>41</v>
      </c>
      <c r="P401" s="7" t="s">
        <v>32</v>
      </c>
      <c r="Q401" s="11" t="s">
        <v>34</v>
      </c>
      <c r="R401" s="12">
        <v>76</v>
      </c>
      <c r="S401" s="28">
        <v>2288.4499999999998</v>
      </c>
      <c r="T401" s="12">
        <v>5126.1279999999997</v>
      </c>
      <c r="U401" s="9">
        <v>457.69</v>
      </c>
      <c r="V401" s="10" t="s">
        <v>21</v>
      </c>
    </row>
    <row r="402" spans="1:22" x14ac:dyDescent="0.25">
      <c r="A402" s="15" t="s">
        <v>66</v>
      </c>
      <c r="B402" s="15">
        <v>2020</v>
      </c>
      <c r="C402" s="15" t="s">
        <v>46</v>
      </c>
      <c r="D402" s="15" t="s">
        <v>72</v>
      </c>
      <c r="E402" s="15" t="s">
        <v>61</v>
      </c>
      <c r="F402" s="15" t="s">
        <v>62</v>
      </c>
      <c r="G402" s="15" t="s">
        <v>63</v>
      </c>
      <c r="H402" s="15" t="s">
        <v>64</v>
      </c>
      <c r="I402" s="15" t="s">
        <v>65</v>
      </c>
      <c r="J402" s="15">
        <v>358</v>
      </c>
      <c r="K402" s="15">
        <v>526.24</v>
      </c>
      <c r="N402" s="7">
        <v>2022</v>
      </c>
      <c r="O402" s="7" t="s">
        <v>41</v>
      </c>
      <c r="P402" s="7" t="s">
        <v>32</v>
      </c>
      <c r="Q402" s="11" t="s">
        <v>35</v>
      </c>
      <c r="R402" s="12">
        <v>46</v>
      </c>
      <c r="S402" s="28">
        <v>100</v>
      </c>
      <c r="T402" s="12">
        <v>224</v>
      </c>
      <c r="U402" s="9">
        <v>20</v>
      </c>
      <c r="V402" s="10" t="s">
        <v>21</v>
      </c>
    </row>
    <row r="403" spans="1:22" x14ac:dyDescent="0.25">
      <c r="A403" s="15" t="s">
        <v>66</v>
      </c>
      <c r="B403" s="15">
        <v>2020</v>
      </c>
      <c r="C403" s="15" t="s">
        <v>46</v>
      </c>
      <c r="D403" s="15" t="s">
        <v>72</v>
      </c>
      <c r="E403" s="15" t="s">
        <v>61</v>
      </c>
      <c r="F403" s="15" t="s">
        <v>62</v>
      </c>
      <c r="G403" s="15" t="s">
        <v>63</v>
      </c>
      <c r="H403" s="15" t="s">
        <v>64</v>
      </c>
      <c r="I403" s="15" t="s">
        <v>65</v>
      </c>
      <c r="J403" s="15">
        <v>286</v>
      </c>
      <c r="K403" s="15">
        <v>526.24</v>
      </c>
      <c r="N403" s="7">
        <v>2022</v>
      </c>
      <c r="O403" s="7" t="s">
        <v>41</v>
      </c>
      <c r="P403" s="7" t="s">
        <v>32</v>
      </c>
      <c r="Q403" s="11" t="s">
        <v>36</v>
      </c>
      <c r="R403" s="12">
        <v>34</v>
      </c>
      <c r="S403" s="28">
        <v>2288.4</v>
      </c>
      <c r="T403" s="12">
        <v>5126.0160000000005</v>
      </c>
      <c r="U403" s="9">
        <v>457.68000000000006</v>
      </c>
      <c r="V403" s="10" t="s">
        <v>21</v>
      </c>
    </row>
    <row r="404" spans="1:22" x14ac:dyDescent="0.25">
      <c r="A404" s="15" t="s">
        <v>66</v>
      </c>
      <c r="B404" s="15">
        <v>2020</v>
      </c>
      <c r="C404" s="15" t="s">
        <v>46</v>
      </c>
      <c r="D404" s="15" t="s">
        <v>72</v>
      </c>
      <c r="E404" s="15" t="s">
        <v>61</v>
      </c>
      <c r="F404" s="15" t="s">
        <v>62</v>
      </c>
      <c r="G404" s="15" t="s">
        <v>63</v>
      </c>
      <c r="H404" s="15" t="s">
        <v>64</v>
      </c>
      <c r="I404" s="15" t="s">
        <v>65</v>
      </c>
      <c r="J404" s="15">
        <v>992</v>
      </c>
      <c r="K404" s="15">
        <v>1418.56</v>
      </c>
      <c r="N404" s="7">
        <v>2022</v>
      </c>
      <c r="O404" s="7" t="s">
        <v>41</v>
      </c>
      <c r="P404" s="7" t="s">
        <v>23</v>
      </c>
      <c r="Q404" s="8" t="s">
        <v>37</v>
      </c>
      <c r="R404" s="9">
        <v>7</v>
      </c>
      <c r="S404" s="27">
        <v>200</v>
      </c>
      <c r="T404" s="9">
        <v>224</v>
      </c>
      <c r="U404" s="9">
        <v>40</v>
      </c>
      <c r="V404" s="10" t="s">
        <v>21</v>
      </c>
    </row>
    <row r="405" spans="1:22" x14ac:dyDescent="0.25">
      <c r="A405" s="15" t="s">
        <v>66</v>
      </c>
      <c r="B405" s="15">
        <v>2020</v>
      </c>
      <c r="C405" s="15" t="s">
        <v>46</v>
      </c>
      <c r="D405" s="15" t="s">
        <v>72</v>
      </c>
      <c r="E405" s="15" t="s">
        <v>61</v>
      </c>
      <c r="F405" s="15" t="s">
        <v>62</v>
      </c>
      <c r="G405" s="15" t="s">
        <v>63</v>
      </c>
      <c r="H405" s="15" t="s">
        <v>64</v>
      </c>
      <c r="I405" s="15" t="s">
        <v>65</v>
      </c>
      <c r="J405" s="15">
        <v>1025</v>
      </c>
      <c r="K405" s="15">
        <v>1465.75</v>
      </c>
      <c r="N405" s="7">
        <v>2022</v>
      </c>
      <c r="O405" s="7" t="s">
        <v>41</v>
      </c>
      <c r="P405" s="7" t="s">
        <v>32</v>
      </c>
      <c r="Q405" s="11" t="s">
        <v>39</v>
      </c>
      <c r="R405" s="12">
        <v>3</v>
      </c>
      <c r="S405" s="28">
        <v>2288.65</v>
      </c>
      <c r="T405" s="12">
        <v>5126.576</v>
      </c>
      <c r="U405" s="9">
        <v>457.73</v>
      </c>
      <c r="V405" s="10" t="s">
        <v>21</v>
      </c>
    </row>
    <row r="406" spans="1:22" x14ac:dyDescent="0.25">
      <c r="A406" s="15" t="s">
        <v>59</v>
      </c>
      <c r="B406" s="15">
        <v>2020</v>
      </c>
      <c r="C406" s="15" t="s">
        <v>46</v>
      </c>
      <c r="D406" s="15" t="s">
        <v>72</v>
      </c>
      <c r="E406" s="15" t="s">
        <v>61</v>
      </c>
      <c r="F406" s="15" t="s">
        <v>62</v>
      </c>
      <c r="G406" s="15" t="s">
        <v>63</v>
      </c>
      <c r="H406" s="15" t="s">
        <v>64</v>
      </c>
      <c r="I406" s="15" t="s">
        <v>65</v>
      </c>
      <c r="J406" s="15">
        <v>288</v>
      </c>
      <c r="K406" s="15">
        <v>411.84000000000003</v>
      </c>
      <c r="N406" s="7">
        <v>2022</v>
      </c>
      <c r="O406" s="7" t="s">
        <v>41</v>
      </c>
      <c r="P406" s="7" t="s">
        <v>38</v>
      </c>
      <c r="Q406" s="11" t="s">
        <v>38</v>
      </c>
      <c r="R406" s="12">
        <v>2</v>
      </c>
      <c r="S406" s="28">
        <v>6600</v>
      </c>
      <c r="T406" s="12">
        <v>7392</v>
      </c>
      <c r="U406" s="9">
        <v>1320</v>
      </c>
      <c r="V406" s="10" t="s">
        <v>42</v>
      </c>
    </row>
    <row r="407" spans="1:22" x14ac:dyDescent="0.25">
      <c r="A407" s="15" t="s">
        <v>59</v>
      </c>
      <c r="B407" s="15">
        <v>2020</v>
      </c>
      <c r="C407" s="15" t="s">
        <v>46</v>
      </c>
      <c r="D407" s="15" t="s">
        <v>72</v>
      </c>
      <c r="E407" s="15" t="s">
        <v>61</v>
      </c>
      <c r="F407" s="15" t="s">
        <v>62</v>
      </c>
      <c r="G407" s="15" t="s">
        <v>63</v>
      </c>
      <c r="H407" s="15" t="s">
        <v>64</v>
      </c>
      <c r="I407" s="15" t="s">
        <v>65</v>
      </c>
      <c r="J407" s="15">
        <v>315</v>
      </c>
      <c r="K407" s="15">
        <v>450.45</v>
      </c>
      <c r="N407" s="7">
        <v>2022</v>
      </c>
      <c r="O407" s="7" t="s">
        <v>43</v>
      </c>
      <c r="P407" s="7" t="s">
        <v>19</v>
      </c>
      <c r="Q407" s="8" t="s">
        <v>20</v>
      </c>
      <c r="R407" s="9">
        <v>3566</v>
      </c>
      <c r="S407" s="27">
        <v>4577.3</v>
      </c>
      <c r="T407" s="9">
        <v>5126.576</v>
      </c>
      <c r="U407" s="9">
        <v>915.46</v>
      </c>
      <c r="V407" s="10" t="s">
        <v>42</v>
      </c>
    </row>
    <row r="408" spans="1:22" x14ac:dyDescent="0.25">
      <c r="A408" s="15" t="s">
        <v>66</v>
      </c>
      <c r="B408" s="15">
        <v>2020</v>
      </c>
      <c r="C408" s="15" t="s">
        <v>46</v>
      </c>
      <c r="D408" s="15" t="s">
        <v>72</v>
      </c>
      <c r="E408" s="15" t="s">
        <v>61</v>
      </c>
      <c r="F408" s="15" t="s">
        <v>62</v>
      </c>
      <c r="G408" s="15" t="s">
        <v>63</v>
      </c>
      <c r="H408" s="15" t="s">
        <v>64</v>
      </c>
      <c r="I408" s="15" t="s">
        <v>65</v>
      </c>
      <c r="J408" s="15">
        <v>285</v>
      </c>
      <c r="K408" s="15">
        <v>407.55</v>
      </c>
      <c r="N408" s="7">
        <v>2022</v>
      </c>
      <c r="O408" s="7" t="s">
        <v>43</v>
      </c>
      <c r="P408" s="7" t="s">
        <v>19</v>
      </c>
      <c r="Q408" s="8" t="s">
        <v>22</v>
      </c>
      <c r="R408" s="9">
        <v>2498</v>
      </c>
      <c r="S408" s="27">
        <v>8000</v>
      </c>
      <c r="T408" s="9">
        <v>8960</v>
      </c>
      <c r="U408" s="9">
        <v>1600</v>
      </c>
      <c r="V408" s="10" t="s">
        <v>42</v>
      </c>
    </row>
    <row r="409" spans="1:22" x14ac:dyDescent="0.25">
      <c r="A409" s="15" t="s">
        <v>66</v>
      </c>
      <c r="B409" s="15">
        <v>2020</v>
      </c>
      <c r="C409" s="15" t="s">
        <v>46</v>
      </c>
      <c r="D409" s="15" t="s">
        <v>72</v>
      </c>
      <c r="E409" s="15" t="s">
        <v>61</v>
      </c>
      <c r="F409" s="15" t="s">
        <v>62</v>
      </c>
      <c r="G409" s="15" t="s">
        <v>63</v>
      </c>
      <c r="H409" s="15" t="s">
        <v>64</v>
      </c>
      <c r="I409" s="15" t="s">
        <v>65</v>
      </c>
      <c r="J409" s="15">
        <v>773</v>
      </c>
      <c r="K409" s="15">
        <v>1105.3899999999999</v>
      </c>
      <c r="N409" s="7">
        <v>2022</v>
      </c>
      <c r="O409" s="7" t="s">
        <v>43</v>
      </c>
      <c r="P409" s="7" t="s">
        <v>23</v>
      </c>
      <c r="Q409" s="8" t="s">
        <v>24</v>
      </c>
      <c r="R409" s="9">
        <v>1245</v>
      </c>
      <c r="S409" s="27">
        <v>4577.2</v>
      </c>
      <c r="T409" s="9">
        <v>5126.4639999999999</v>
      </c>
      <c r="U409" s="9">
        <v>915.44</v>
      </c>
      <c r="V409" s="10" t="s">
        <v>42</v>
      </c>
    </row>
    <row r="410" spans="1:22" x14ac:dyDescent="0.25">
      <c r="A410" s="15" t="s">
        <v>59</v>
      </c>
      <c r="B410" s="15">
        <v>2020</v>
      </c>
      <c r="C410" s="15" t="s">
        <v>46</v>
      </c>
      <c r="D410" s="15" t="s">
        <v>72</v>
      </c>
      <c r="E410" s="15" t="s">
        <v>61</v>
      </c>
      <c r="F410" s="15" t="s">
        <v>62</v>
      </c>
      <c r="G410" s="15" t="s">
        <v>63</v>
      </c>
      <c r="H410" s="15" t="s">
        <v>64</v>
      </c>
      <c r="I410" s="15" t="s">
        <v>65</v>
      </c>
      <c r="J410" s="15">
        <v>806</v>
      </c>
      <c r="K410" s="15">
        <v>1152.58</v>
      </c>
      <c r="N410" s="7">
        <v>2022</v>
      </c>
      <c r="O410" s="7" t="s">
        <v>43</v>
      </c>
      <c r="P410" s="7" t="s">
        <v>25</v>
      </c>
      <c r="Q410" s="11" t="s">
        <v>26</v>
      </c>
      <c r="R410" s="12">
        <v>644</v>
      </c>
      <c r="S410" s="28">
        <v>5743.5</v>
      </c>
      <c r="T410" s="12">
        <v>6432.72</v>
      </c>
      <c r="U410" s="9">
        <v>1148.7</v>
      </c>
      <c r="V410" s="10" t="s">
        <v>42</v>
      </c>
    </row>
    <row r="411" spans="1:22" x14ac:dyDescent="0.25">
      <c r="A411" s="15" t="s">
        <v>66</v>
      </c>
      <c r="B411" s="15">
        <v>2020</v>
      </c>
      <c r="C411" s="15" t="s">
        <v>46</v>
      </c>
      <c r="D411" s="15" t="s">
        <v>72</v>
      </c>
      <c r="E411" s="15" t="s">
        <v>61</v>
      </c>
      <c r="F411" s="15" t="s">
        <v>62</v>
      </c>
      <c r="G411" s="15" t="s">
        <v>63</v>
      </c>
      <c r="H411" s="15" t="s">
        <v>64</v>
      </c>
      <c r="I411" s="15" t="s">
        <v>65</v>
      </c>
      <c r="J411" s="15">
        <v>311</v>
      </c>
      <c r="K411" s="15">
        <v>444.73</v>
      </c>
      <c r="N411" s="7">
        <v>2022</v>
      </c>
      <c r="O411" s="7" t="s">
        <v>43</v>
      </c>
      <c r="P411" s="7" t="s">
        <v>27</v>
      </c>
      <c r="Q411" s="11" t="s">
        <v>28</v>
      </c>
      <c r="R411" s="12">
        <v>643</v>
      </c>
      <c r="S411" s="28">
        <v>7000</v>
      </c>
      <c r="T411" s="12">
        <v>7840</v>
      </c>
      <c r="U411" s="9">
        <v>1400</v>
      </c>
      <c r="V411" s="10" t="s">
        <v>42</v>
      </c>
    </row>
    <row r="412" spans="1:22" x14ac:dyDescent="0.25">
      <c r="A412" s="15" t="s">
        <v>66</v>
      </c>
      <c r="B412" s="15">
        <v>2020</v>
      </c>
      <c r="C412" s="15" t="s">
        <v>46</v>
      </c>
      <c r="D412" s="15" t="s">
        <v>72</v>
      </c>
      <c r="E412" s="15" t="s">
        <v>61</v>
      </c>
      <c r="F412" s="15" t="s">
        <v>62</v>
      </c>
      <c r="G412" s="15" t="s">
        <v>63</v>
      </c>
      <c r="H412" s="15" t="s">
        <v>64</v>
      </c>
      <c r="I412" s="15" t="s">
        <v>65</v>
      </c>
      <c r="J412" s="15">
        <v>359</v>
      </c>
      <c r="K412" s="15">
        <v>513.37</v>
      </c>
      <c r="N412" s="7">
        <v>2022</v>
      </c>
      <c r="O412" s="7" t="s">
        <v>43</v>
      </c>
      <c r="P412" s="7" t="s">
        <v>25</v>
      </c>
      <c r="Q412" s="11" t="s">
        <v>29</v>
      </c>
      <c r="R412" s="12">
        <v>455</v>
      </c>
      <c r="S412" s="28">
        <v>4578.6000000000004</v>
      </c>
      <c r="T412" s="12">
        <v>5128.0320000000002</v>
      </c>
      <c r="U412" s="9">
        <v>915.72000000000014</v>
      </c>
      <c r="V412" s="10" t="s">
        <v>42</v>
      </c>
    </row>
    <row r="413" spans="1:22" x14ac:dyDescent="0.25">
      <c r="A413" s="15" t="s">
        <v>66</v>
      </c>
      <c r="B413" s="15">
        <v>2020</v>
      </c>
      <c r="C413" s="15" t="s">
        <v>46</v>
      </c>
      <c r="D413" s="15" t="s">
        <v>72</v>
      </c>
      <c r="E413" s="15" t="s">
        <v>61</v>
      </c>
      <c r="F413" s="15" t="s">
        <v>62</v>
      </c>
      <c r="G413" s="15" t="s">
        <v>63</v>
      </c>
      <c r="H413" s="15" t="s">
        <v>64</v>
      </c>
      <c r="I413" s="15" t="s">
        <v>65</v>
      </c>
      <c r="J413" s="15">
        <v>287</v>
      </c>
      <c r="K413" s="15">
        <v>410.40999999999997</v>
      </c>
      <c r="N413" s="7">
        <v>2022</v>
      </c>
      <c r="O413" s="7" t="s">
        <v>43</v>
      </c>
      <c r="P413" s="7" t="s">
        <v>27</v>
      </c>
      <c r="Q413" s="11" t="s">
        <v>30</v>
      </c>
      <c r="R413" s="13">
        <v>345</v>
      </c>
      <c r="S413" s="29">
        <v>7000</v>
      </c>
      <c r="T413" s="13">
        <v>7840</v>
      </c>
      <c r="U413" s="9">
        <v>1400</v>
      </c>
      <c r="V413" s="10" t="s">
        <v>42</v>
      </c>
    </row>
    <row r="414" spans="1:22" x14ac:dyDescent="0.25">
      <c r="A414" s="15" t="s">
        <v>66</v>
      </c>
      <c r="B414" s="15">
        <v>2020</v>
      </c>
      <c r="C414" s="15" t="s">
        <v>45</v>
      </c>
      <c r="D414" s="15" t="s">
        <v>72</v>
      </c>
      <c r="E414" s="15" t="s">
        <v>61</v>
      </c>
      <c r="F414" s="15" t="s">
        <v>62</v>
      </c>
      <c r="G414" s="15" t="s">
        <v>63</v>
      </c>
      <c r="H414" s="15" t="s">
        <v>64</v>
      </c>
      <c r="I414" s="15" t="s">
        <v>65</v>
      </c>
      <c r="J414" s="15">
        <v>320</v>
      </c>
      <c r="K414" s="15">
        <v>457.6</v>
      </c>
      <c r="N414" s="7">
        <v>2022</v>
      </c>
      <c r="O414" s="7" t="s">
        <v>43</v>
      </c>
      <c r="P414" s="7" t="s">
        <v>23</v>
      </c>
      <c r="Q414" s="8" t="s">
        <v>31</v>
      </c>
      <c r="R414" s="9">
        <v>122</v>
      </c>
      <c r="S414" s="27">
        <v>100</v>
      </c>
      <c r="T414" s="9">
        <v>112</v>
      </c>
      <c r="U414" s="9">
        <v>20</v>
      </c>
      <c r="V414" s="10" t="s">
        <v>42</v>
      </c>
    </row>
    <row r="415" spans="1:22" x14ac:dyDescent="0.25">
      <c r="A415" s="15" t="s">
        <v>66</v>
      </c>
      <c r="B415" s="15">
        <v>2020</v>
      </c>
      <c r="C415" s="15" t="s">
        <v>45</v>
      </c>
      <c r="D415" s="15" t="s">
        <v>72</v>
      </c>
      <c r="E415" s="15" t="s">
        <v>61</v>
      </c>
      <c r="F415" s="15" t="s">
        <v>62</v>
      </c>
      <c r="G415" s="15" t="s">
        <v>63</v>
      </c>
      <c r="H415" s="15" t="s">
        <v>64</v>
      </c>
      <c r="I415" s="15" t="s">
        <v>65</v>
      </c>
      <c r="J415" s="15">
        <v>290</v>
      </c>
      <c r="K415" s="15">
        <v>414.7</v>
      </c>
      <c r="N415" s="7">
        <v>2022</v>
      </c>
      <c r="O415" s="7" t="s">
        <v>43</v>
      </c>
      <c r="P415" s="7" t="s">
        <v>32</v>
      </c>
      <c r="Q415" s="11" t="s">
        <v>33</v>
      </c>
      <c r="R415" s="12">
        <v>78</v>
      </c>
      <c r="S415" s="28">
        <v>2288.6</v>
      </c>
      <c r="T415" s="12">
        <v>5126.4639999999999</v>
      </c>
      <c r="U415" s="9">
        <v>457.72</v>
      </c>
      <c r="V415" s="10" t="s">
        <v>42</v>
      </c>
    </row>
    <row r="416" spans="1:22" x14ac:dyDescent="0.25">
      <c r="A416" s="15" t="s">
        <v>70</v>
      </c>
      <c r="B416" s="15">
        <v>2020</v>
      </c>
      <c r="C416" s="15" t="s">
        <v>45</v>
      </c>
      <c r="D416" s="15" t="s">
        <v>72</v>
      </c>
      <c r="E416" s="15" t="s">
        <v>61</v>
      </c>
      <c r="F416" s="15" t="s">
        <v>62</v>
      </c>
      <c r="G416" s="15" t="s">
        <v>63</v>
      </c>
      <c r="H416" s="15" t="s">
        <v>64</v>
      </c>
      <c r="I416" s="15" t="s">
        <v>65</v>
      </c>
      <c r="J416" s="15">
        <v>316</v>
      </c>
      <c r="K416" s="15">
        <v>526.24</v>
      </c>
      <c r="N416" s="7">
        <v>2022</v>
      </c>
      <c r="O416" s="7" t="s">
        <v>43</v>
      </c>
      <c r="P416" s="7" t="s">
        <v>32</v>
      </c>
      <c r="Q416" s="11" t="s">
        <v>34</v>
      </c>
      <c r="R416" s="12">
        <v>76</v>
      </c>
      <c r="S416" s="28">
        <v>2288.4499999999998</v>
      </c>
      <c r="T416" s="12">
        <v>5126.1279999999997</v>
      </c>
      <c r="U416" s="9">
        <v>457.69</v>
      </c>
      <c r="V416" s="10" t="s">
        <v>42</v>
      </c>
    </row>
    <row r="417" spans="1:22" x14ac:dyDescent="0.25">
      <c r="A417" s="15" t="s">
        <v>59</v>
      </c>
      <c r="B417" s="15">
        <v>2020</v>
      </c>
      <c r="C417" s="15" t="s">
        <v>45</v>
      </c>
      <c r="D417" s="15" t="s">
        <v>72</v>
      </c>
      <c r="E417" s="15" t="s">
        <v>61</v>
      </c>
      <c r="F417" s="15" t="s">
        <v>62</v>
      </c>
      <c r="G417" s="15" t="s">
        <v>63</v>
      </c>
      <c r="H417" s="15" t="s">
        <v>64</v>
      </c>
      <c r="I417" s="15" t="s">
        <v>65</v>
      </c>
      <c r="J417" s="15">
        <v>364</v>
      </c>
      <c r="K417" s="15">
        <v>526.24</v>
      </c>
      <c r="N417" s="7">
        <v>2022</v>
      </c>
      <c r="O417" s="7" t="s">
        <v>43</v>
      </c>
      <c r="P417" s="7" t="s">
        <v>32</v>
      </c>
      <c r="Q417" s="11" t="s">
        <v>35</v>
      </c>
      <c r="R417" s="12">
        <v>46</v>
      </c>
      <c r="S417" s="28">
        <v>100</v>
      </c>
      <c r="T417" s="12">
        <v>224</v>
      </c>
      <c r="U417" s="9">
        <v>20</v>
      </c>
      <c r="V417" s="10" t="s">
        <v>42</v>
      </c>
    </row>
    <row r="418" spans="1:22" x14ac:dyDescent="0.25">
      <c r="A418" s="15" t="s">
        <v>70</v>
      </c>
      <c r="B418" s="15">
        <v>2020</v>
      </c>
      <c r="C418" s="15" t="s">
        <v>45</v>
      </c>
      <c r="D418" s="15" t="s">
        <v>72</v>
      </c>
      <c r="E418" s="15" t="s">
        <v>61</v>
      </c>
      <c r="F418" s="15" t="s">
        <v>62</v>
      </c>
      <c r="G418" s="15" t="s">
        <v>63</v>
      </c>
      <c r="H418" s="15" t="s">
        <v>64</v>
      </c>
      <c r="I418" s="15" t="s">
        <v>65</v>
      </c>
      <c r="J418" s="15">
        <v>292</v>
      </c>
      <c r="K418" s="15">
        <v>526.24</v>
      </c>
      <c r="N418" s="7">
        <v>2022</v>
      </c>
      <c r="O418" s="7" t="s">
        <v>43</v>
      </c>
      <c r="P418" s="7" t="s">
        <v>32</v>
      </c>
      <c r="Q418" s="11" t="s">
        <v>36</v>
      </c>
      <c r="R418" s="12">
        <v>34</v>
      </c>
      <c r="S418" s="28">
        <v>2288.4</v>
      </c>
      <c r="T418" s="12">
        <v>5126.0160000000005</v>
      </c>
      <c r="U418" s="9">
        <v>457.68000000000006</v>
      </c>
      <c r="V418" s="10" t="s">
        <v>42</v>
      </c>
    </row>
    <row r="419" spans="1:22" x14ac:dyDescent="0.25">
      <c r="A419" s="15" t="s">
        <v>66</v>
      </c>
      <c r="B419" s="15">
        <v>2020</v>
      </c>
      <c r="C419" s="15" t="s">
        <v>45</v>
      </c>
      <c r="D419" s="15" t="s">
        <v>72</v>
      </c>
      <c r="E419" s="15" t="s">
        <v>61</v>
      </c>
      <c r="F419" s="15" t="s">
        <v>62</v>
      </c>
      <c r="G419" s="15" t="s">
        <v>63</v>
      </c>
      <c r="H419" s="15" t="s">
        <v>64</v>
      </c>
      <c r="I419" s="15" t="s">
        <v>65</v>
      </c>
      <c r="J419" s="15">
        <v>991</v>
      </c>
      <c r="K419" s="15">
        <v>1417.13</v>
      </c>
      <c r="N419" s="7">
        <v>2022</v>
      </c>
      <c r="O419" s="7" t="s">
        <v>43</v>
      </c>
      <c r="P419" s="7" t="s">
        <v>23</v>
      </c>
      <c r="Q419" s="8" t="s">
        <v>37</v>
      </c>
      <c r="R419" s="9">
        <v>7</v>
      </c>
      <c r="S419" s="27">
        <v>200</v>
      </c>
      <c r="T419" s="9">
        <v>224</v>
      </c>
      <c r="U419" s="9">
        <v>40</v>
      </c>
      <c r="V419" s="10" t="s">
        <v>42</v>
      </c>
    </row>
    <row r="420" spans="1:22" x14ac:dyDescent="0.25">
      <c r="A420" s="15" t="s">
        <v>68</v>
      </c>
      <c r="B420" s="15">
        <v>2020</v>
      </c>
      <c r="C420" s="15" t="s">
        <v>45</v>
      </c>
      <c r="D420" s="15" t="s">
        <v>72</v>
      </c>
      <c r="E420" s="15" t="s">
        <v>61</v>
      </c>
      <c r="F420" s="15" t="s">
        <v>62</v>
      </c>
      <c r="G420" s="15" t="s">
        <v>63</v>
      </c>
      <c r="H420" s="15" t="s">
        <v>64</v>
      </c>
      <c r="I420" s="15" t="s">
        <v>65</v>
      </c>
      <c r="J420" s="15">
        <v>1024</v>
      </c>
      <c r="K420" s="15">
        <v>1464.32</v>
      </c>
      <c r="N420" s="7">
        <v>2022</v>
      </c>
      <c r="O420" s="7" t="s">
        <v>43</v>
      </c>
      <c r="P420" s="7" t="s">
        <v>32</v>
      </c>
      <c r="Q420" s="11" t="s">
        <v>39</v>
      </c>
      <c r="R420" s="12">
        <v>3</v>
      </c>
      <c r="S420" s="28">
        <v>2288.65</v>
      </c>
      <c r="T420" s="12">
        <v>5126.576</v>
      </c>
      <c r="U420" s="9">
        <v>457.73</v>
      </c>
      <c r="V420" s="10" t="s">
        <v>42</v>
      </c>
    </row>
    <row r="421" spans="1:22" x14ac:dyDescent="0.25">
      <c r="A421" s="15" t="s">
        <v>59</v>
      </c>
      <c r="B421" s="15">
        <v>2020</v>
      </c>
      <c r="C421" s="15" t="s">
        <v>45</v>
      </c>
      <c r="D421" s="15" t="s">
        <v>72</v>
      </c>
      <c r="E421" s="15" t="s">
        <v>61</v>
      </c>
      <c r="F421" s="15" t="s">
        <v>62</v>
      </c>
      <c r="G421" s="15" t="s">
        <v>63</v>
      </c>
      <c r="H421" s="15" t="s">
        <v>64</v>
      </c>
      <c r="I421" s="15" t="s">
        <v>65</v>
      </c>
      <c r="J421" s="15">
        <v>294</v>
      </c>
      <c r="K421" s="15">
        <v>420.42</v>
      </c>
      <c r="N421" s="7">
        <v>2022</v>
      </c>
      <c r="O421" s="7" t="s">
        <v>43</v>
      </c>
      <c r="P421" s="7" t="s">
        <v>38</v>
      </c>
      <c r="Q421" s="11" t="s">
        <v>38</v>
      </c>
      <c r="R421" s="12">
        <v>2</v>
      </c>
      <c r="S421" s="28">
        <v>7920</v>
      </c>
      <c r="T421" s="12">
        <v>7392</v>
      </c>
      <c r="U421" s="9">
        <v>1584</v>
      </c>
      <c r="V421" s="10" t="s">
        <v>42</v>
      </c>
    </row>
    <row r="422" spans="1:22" x14ac:dyDescent="0.25">
      <c r="A422" s="15" t="s">
        <v>59</v>
      </c>
      <c r="B422" s="15">
        <v>2020</v>
      </c>
      <c r="C422" s="15" t="s">
        <v>45</v>
      </c>
      <c r="D422" s="15" t="s">
        <v>72</v>
      </c>
      <c r="E422" s="15" t="s">
        <v>61</v>
      </c>
      <c r="F422" s="15" t="s">
        <v>62</v>
      </c>
      <c r="G422" s="15" t="s">
        <v>63</v>
      </c>
      <c r="H422" s="15" t="s">
        <v>64</v>
      </c>
      <c r="I422" s="15" t="s">
        <v>65</v>
      </c>
      <c r="J422" s="15">
        <v>321</v>
      </c>
      <c r="K422" s="15">
        <v>459.03</v>
      </c>
      <c r="N422" s="7">
        <v>2022</v>
      </c>
      <c r="O422" s="7" t="s">
        <v>44</v>
      </c>
      <c r="P422" s="7" t="s">
        <v>19</v>
      </c>
      <c r="Q422" s="8" t="s">
        <v>20</v>
      </c>
      <c r="R422" s="9">
        <v>3566</v>
      </c>
      <c r="S422" s="27">
        <v>4577.3</v>
      </c>
      <c r="T422" s="9">
        <v>5126.576</v>
      </c>
      <c r="U422" s="9">
        <v>915.46</v>
      </c>
      <c r="V422" s="10" t="s">
        <v>21</v>
      </c>
    </row>
    <row r="423" spans="1:22" x14ac:dyDescent="0.25">
      <c r="A423" s="15" t="s">
        <v>59</v>
      </c>
      <c r="B423" s="15">
        <v>2020</v>
      </c>
      <c r="C423" s="15" t="s">
        <v>45</v>
      </c>
      <c r="D423" s="15" t="s">
        <v>72</v>
      </c>
      <c r="E423" s="15" t="s">
        <v>61</v>
      </c>
      <c r="F423" s="15" t="s">
        <v>62</v>
      </c>
      <c r="G423" s="15" t="s">
        <v>63</v>
      </c>
      <c r="H423" s="15" t="s">
        <v>64</v>
      </c>
      <c r="I423" s="15" t="s">
        <v>65</v>
      </c>
      <c r="J423" s="15">
        <v>363</v>
      </c>
      <c r="K423" s="15">
        <v>519.09</v>
      </c>
      <c r="N423" s="7">
        <v>2022</v>
      </c>
      <c r="O423" s="7" t="s">
        <v>44</v>
      </c>
      <c r="P423" s="7" t="s">
        <v>19</v>
      </c>
      <c r="Q423" s="8" t="s">
        <v>22</v>
      </c>
      <c r="R423" s="9">
        <v>2498</v>
      </c>
      <c r="S423" s="27">
        <v>8800</v>
      </c>
      <c r="T423" s="9">
        <v>8960</v>
      </c>
      <c r="U423" s="9">
        <v>1760</v>
      </c>
      <c r="V423" s="10" t="s">
        <v>21</v>
      </c>
    </row>
    <row r="424" spans="1:22" x14ac:dyDescent="0.25">
      <c r="A424" s="15" t="s">
        <v>66</v>
      </c>
      <c r="B424" s="15">
        <v>2020</v>
      </c>
      <c r="C424" s="15" t="s">
        <v>45</v>
      </c>
      <c r="D424" s="15" t="s">
        <v>72</v>
      </c>
      <c r="E424" s="15" t="s">
        <v>61</v>
      </c>
      <c r="F424" s="15" t="s">
        <v>62</v>
      </c>
      <c r="G424" s="15" t="s">
        <v>63</v>
      </c>
      <c r="H424" s="15" t="s">
        <v>64</v>
      </c>
      <c r="I424" s="15" t="s">
        <v>65</v>
      </c>
      <c r="J424" s="15">
        <v>291</v>
      </c>
      <c r="K424" s="15">
        <v>416.13</v>
      </c>
      <c r="N424" s="7">
        <v>2022</v>
      </c>
      <c r="O424" s="7" t="s">
        <v>44</v>
      </c>
      <c r="P424" s="7" t="s">
        <v>23</v>
      </c>
      <c r="Q424" s="8" t="s">
        <v>24</v>
      </c>
      <c r="R424" s="9">
        <v>1245</v>
      </c>
      <c r="S424" s="27">
        <v>5034.92</v>
      </c>
      <c r="T424" s="9">
        <v>5126.4639999999999</v>
      </c>
      <c r="U424" s="9">
        <v>1006.984</v>
      </c>
      <c r="V424" s="10" t="s">
        <v>21</v>
      </c>
    </row>
    <row r="425" spans="1:22" x14ac:dyDescent="0.25">
      <c r="A425" s="15" t="s">
        <v>70</v>
      </c>
      <c r="B425" s="15">
        <v>2020</v>
      </c>
      <c r="C425" s="15" t="s">
        <v>45</v>
      </c>
      <c r="D425" s="15" t="s">
        <v>72</v>
      </c>
      <c r="E425" s="15" t="s">
        <v>61</v>
      </c>
      <c r="F425" s="15" t="s">
        <v>62</v>
      </c>
      <c r="G425" s="15" t="s">
        <v>63</v>
      </c>
      <c r="H425" s="15" t="s">
        <v>64</v>
      </c>
      <c r="I425" s="15" t="s">
        <v>65</v>
      </c>
      <c r="J425" s="15">
        <v>772</v>
      </c>
      <c r="K425" s="15">
        <v>1103.96</v>
      </c>
      <c r="N425" s="7">
        <v>2022</v>
      </c>
      <c r="O425" s="7" t="s">
        <v>44</v>
      </c>
      <c r="P425" s="7" t="s">
        <v>25</v>
      </c>
      <c r="Q425" s="11" t="s">
        <v>26</v>
      </c>
      <c r="R425" s="12">
        <v>644</v>
      </c>
      <c r="S425" s="28">
        <v>6317.85</v>
      </c>
      <c r="T425" s="12">
        <v>6432.72</v>
      </c>
      <c r="U425" s="9">
        <v>1263.5700000000002</v>
      </c>
      <c r="V425" s="10" t="s">
        <v>21</v>
      </c>
    </row>
    <row r="426" spans="1:22" x14ac:dyDescent="0.25">
      <c r="A426" s="15" t="s">
        <v>59</v>
      </c>
      <c r="B426" s="15">
        <v>2020</v>
      </c>
      <c r="C426" s="15" t="s">
        <v>45</v>
      </c>
      <c r="D426" s="15" t="s">
        <v>72</v>
      </c>
      <c r="E426" s="15" t="s">
        <v>61</v>
      </c>
      <c r="F426" s="15" t="s">
        <v>62</v>
      </c>
      <c r="G426" s="15" t="s">
        <v>63</v>
      </c>
      <c r="H426" s="15" t="s">
        <v>64</v>
      </c>
      <c r="I426" s="15" t="s">
        <v>65</v>
      </c>
      <c r="J426" s="15">
        <v>805</v>
      </c>
      <c r="K426" s="15">
        <v>1151.1500000000001</v>
      </c>
      <c r="N426" s="7">
        <v>2022</v>
      </c>
      <c r="O426" s="7" t="s">
        <v>44</v>
      </c>
      <c r="P426" s="7" t="s">
        <v>27</v>
      </c>
      <c r="Q426" s="11" t="s">
        <v>28</v>
      </c>
      <c r="R426" s="12">
        <v>643</v>
      </c>
      <c r="S426" s="28">
        <v>7700</v>
      </c>
      <c r="T426" s="12">
        <v>7840</v>
      </c>
      <c r="U426" s="9">
        <v>1540</v>
      </c>
      <c r="V426" s="10" t="s">
        <v>21</v>
      </c>
    </row>
    <row r="427" spans="1:22" x14ac:dyDescent="0.25">
      <c r="A427" s="15" t="s">
        <v>70</v>
      </c>
      <c r="B427" s="15">
        <v>2020</v>
      </c>
      <c r="C427" s="15" t="s">
        <v>45</v>
      </c>
      <c r="D427" s="15" t="s">
        <v>72</v>
      </c>
      <c r="E427" s="15" t="s">
        <v>61</v>
      </c>
      <c r="F427" s="15" t="s">
        <v>62</v>
      </c>
      <c r="G427" s="15" t="s">
        <v>63</v>
      </c>
      <c r="H427" s="15" t="s">
        <v>64</v>
      </c>
      <c r="I427" s="15" t="s">
        <v>65</v>
      </c>
      <c r="J427" s="15">
        <v>859</v>
      </c>
      <c r="K427" s="15">
        <v>1228.3699999999999</v>
      </c>
      <c r="N427" s="7">
        <v>2022</v>
      </c>
      <c r="O427" s="7" t="s">
        <v>44</v>
      </c>
      <c r="P427" s="7" t="s">
        <v>25</v>
      </c>
      <c r="Q427" s="11" t="s">
        <v>29</v>
      </c>
      <c r="R427" s="12">
        <v>455</v>
      </c>
      <c r="S427" s="28">
        <v>5036.46</v>
      </c>
      <c r="T427" s="12">
        <v>5128.0320000000002</v>
      </c>
      <c r="U427" s="9">
        <v>1007.292</v>
      </c>
      <c r="V427" s="10" t="s">
        <v>42</v>
      </c>
    </row>
    <row r="428" spans="1:22" x14ac:dyDescent="0.25">
      <c r="A428" s="15" t="s">
        <v>66</v>
      </c>
      <c r="B428" s="15">
        <v>2020</v>
      </c>
      <c r="C428" s="15" t="s">
        <v>45</v>
      </c>
      <c r="D428" s="15" t="s">
        <v>72</v>
      </c>
      <c r="E428" s="15" t="s">
        <v>61</v>
      </c>
      <c r="F428" s="15" t="s">
        <v>62</v>
      </c>
      <c r="G428" s="15" t="s">
        <v>63</v>
      </c>
      <c r="H428" s="15" t="s">
        <v>64</v>
      </c>
      <c r="I428" s="15" t="s">
        <v>65</v>
      </c>
      <c r="J428" s="15">
        <v>317</v>
      </c>
      <c r="K428" s="15">
        <v>453.31</v>
      </c>
      <c r="N428" s="7">
        <v>2022</v>
      </c>
      <c r="O428" s="7" t="s">
        <v>44</v>
      </c>
      <c r="P428" s="7" t="s">
        <v>27</v>
      </c>
      <c r="Q428" s="11" t="s">
        <v>30</v>
      </c>
      <c r="R428" s="13">
        <v>345</v>
      </c>
      <c r="S428" s="29">
        <v>7700</v>
      </c>
      <c r="T428" s="13">
        <v>7840</v>
      </c>
      <c r="U428" s="9">
        <v>1540</v>
      </c>
      <c r="V428" s="10" t="s">
        <v>42</v>
      </c>
    </row>
    <row r="429" spans="1:22" x14ac:dyDescent="0.25">
      <c r="A429" s="15" t="s">
        <v>66</v>
      </c>
      <c r="B429" s="15">
        <v>2020</v>
      </c>
      <c r="C429" s="15" t="s">
        <v>45</v>
      </c>
      <c r="D429" s="15" t="s">
        <v>72</v>
      </c>
      <c r="E429" s="15" t="s">
        <v>61</v>
      </c>
      <c r="F429" s="15" t="s">
        <v>62</v>
      </c>
      <c r="G429" s="15" t="s">
        <v>63</v>
      </c>
      <c r="H429" s="15" t="s">
        <v>64</v>
      </c>
      <c r="I429" s="15" t="s">
        <v>65</v>
      </c>
      <c r="J429" s="15">
        <v>365</v>
      </c>
      <c r="K429" s="15">
        <v>521.95000000000005</v>
      </c>
      <c r="N429" s="7">
        <v>2022</v>
      </c>
      <c r="O429" s="7" t="s">
        <v>44</v>
      </c>
      <c r="P429" s="7" t="s">
        <v>23</v>
      </c>
      <c r="Q429" s="8" t="s">
        <v>31</v>
      </c>
      <c r="R429" s="9">
        <v>122</v>
      </c>
      <c r="S429" s="27">
        <v>110</v>
      </c>
      <c r="T429" s="9">
        <v>112</v>
      </c>
      <c r="U429" s="9">
        <v>22</v>
      </c>
      <c r="V429" s="10" t="s">
        <v>42</v>
      </c>
    </row>
    <row r="430" spans="1:22" x14ac:dyDescent="0.25">
      <c r="A430" s="15" t="s">
        <v>66</v>
      </c>
      <c r="B430" s="15">
        <v>2020</v>
      </c>
      <c r="C430" s="15" t="s">
        <v>45</v>
      </c>
      <c r="D430" s="15" t="s">
        <v>72</v>
      </c>
      <c r="E430" s="15" t="s">
        <v>61</v>
      </c>
      <c r="F430" s="15" t="s">
        <v>62</v>
      </c>
      <c r="G430" s="15" t="s">
        <v>63</v>
      </c>
      <c r="H430" s="15" t="s">
        <v>64</v>
      </c>
      <c r="I430" s="15" t="s">
        <v>65</v>
      </c>
      <c r="J430" s="15">
        <v>293</v>
      </c>
      <c r="K430" s="15">
        <v>418.99</v>
      </c>
      <c r="N430" s="7">
        <v>2022</v>
      </c>
      <c r="O430" s="7" t="s">
        <v>44</v>
      </c>
      <c r="P430" s="7" t="s">
        <v>32</v>
      </c>
      <c r="Q430" s="11" t="s">
        <v>33</v>
      </c>
      <c r="R430" s="12">
        <v>78</v>
      </c>
      <c r="S430" s="28">
        <v>2517.46</v>
      </c>
      <c r="T430" s="12">
        <v>5126.4639999999999</v>
      </c>
      <c r="U430" s="9">
        <v>503.49200000000002</v>
      </c>
      <c r="V430" s="10" t="s">
        <v>42</v>
      </c>
    </row>
    <row r="431" spans="1:22" x14ac:dyDescent="0.25">
      <c r="A431" s="15" t="s">
        <v>68</v>
      </c>
      <c r="B431" s="15">
        <v>2020</v>
      </c>
      <c r="C431" s="15" t="s">
        <v>41</v>
      </c>
      <c r="D431" s="15" t="s">
        <v>72</v>
      </c>
      <c r="E431" s="15" t="s">
        <v>61</v>
      </c>
      <c r="F431" s="15" t="s">
        <v>62</v>
      </c>
      <c r="G431" s="15" t="s">
        <v>63</v>
      </c>
      <c r="H431" s="15" t="s">
        <v>64</v>
      </c>
      <c r="I431" s="15" t="s">
        <v>65</v>
      </c>
      <c r="J431" s="15">
        <v>332</v>
      </c>
      <c r="K431" s="15">
        <v>474.76</v>
      </c>
      <c r="N431" s="7">
        <v>2022</v>
      </c>
      <c r="O431" s="7" t="s">
        <v>44</v>
      </c>
      <c r="P431" s="7" t="s">
        <v>32</v>
      </c>
      <c r="Q431" s="11" t="s">
        <v>34</v>
      </c>
      <c r="R431" s="12">
        <v>76</v>
      </c>
      <c r="S431" s="28">
        <v>2288.4499999999998</v>
      </c>
      <c r="T431" s="12">
        <v>5126.1279999999997</v>
      </c>
      <c r="U431" s="9">
        <v>457.69</v>
      </c>
      <c r="V431" s="10" t="s">
        <v>42</v>
      </c>
    </row>
    <row r="432" spans="1:22" x14ac:dyDescent="0.25">
      <c r="A432" s="15" t="s">
        <v>59</v>
      </c>
      <c r="B432" s="15">
        <v>2020</v>
      </c>
      <c r="C432" s="15" t="s">
        <v>41</v>
      </c>
      <c r="D432" s="15" t="s">
        <v>72</v>
      </c>
      <c r="E432" s="15" t="s">
        <v>61</v>
      </c>
      <c r="F432" s="15" t="s">
        <v>62</v>
      </c>
      <c r="G432" s="15" t="s">
        <v>63</v>
      </c>
      <c r="H432" s="15" t="s">
        <v>64</v>
      </c>
      <c r="I432" s="15" t="s">
        <v>65</v>
      </c>
      <c r="J432" s="15">
        <v>134</v>
      </c>
      <c r="K432" s="15">
        <v>191.62</v>
      </c>
      <c r="N432" s="7">
        <v>2022</v>
      </c>
      <c r="O432" s="7" t="s">
        <v>44</v>
      </c>
      <c r="P432" s="7" t="s">
        <v>32</v>
      </c>
      <c r="Q432" s="11" t="s">
        <v>35</v>
      </c>
      <c r="R432" s="12">
        <v>46</v>
      </c>
      <c r="S432" s="28">
        <v>100</v>
      </c>
      <c r="T432" s="12">
        <v>224</v>
      </c>
      <c r="U432" s="9">
        <v>20</v>
      </c>
      <c r="V432" s="10" t="s">
        <v>42</v>
      </c>
    </row>
    <row r="433" spans="1:22" x14ac:dyDescent="0.25">
      <c r="A433" s="15" t="s">
        <v>66</v>
      </c>
      <c r="B433" s="15">
        <v>2020</v>
      </c>
      <c r="C433" s="15" t="s">
        <v>41</v>
      </c>
      <c r="D433" s="15" t="s">
        <v>72</v>
      </c>
      <c r="E433" s="15" t="s">
        <v>61</v>
      </c>
      <c r="F433" s="15" t="s">
        <v>62</v>
      </c>
      <c r="G433" s="15" t="s">
        <v>63</v>
      </c>
      <c r="H433" s="15" t="s">
        <v>64</v>
      </c>
      <c r="I433" s="15" t="s">
        <v>65</v>
      </c>
      <c r="J433" s="15">
        <v>308</v>
      </c>
      <c r="K433" s="15">
        <v>440.44</v>
      </c>
      <c r="N433" s="7">
        <v>2022</v>
      </c>
      <c r="O433" s="7" t="s">
        <v>44</v>
      </c>
      <c r="P433" s="7" t="s">
        <v>32</v>
      </c>
      <c r="Q433" s="11" t="s">
        <v>36</v>
      </c>
      <c r="R433" s="12">
        <v>34</v>
      </c>
      <c r="S433" s="28">
        <v>2288.4</v>
      </c>
      <c r="T433" s="12">
        <v>5126.0160000000005</v>
      </c>
      <c r="U433" s="9">
        <v>457.68000000000006</v>
      </c>
      <c r="V433" s="10" t="s">
        <v>42</v>
      </c>
    </row>
    <row r="434" spans="1:22" x14ac:dyDescent="0.25">
      <c r="A434" s="15" t="s">
        <v>68</v>
      </c>
      <c r="B434" s="15">
        <v>2020</v>
      </c>
      <c r="C434" s="15" t="s">
        <v>41</v>
      </c>
      <c r="D434" s="15" t="s">
        <v>72</v>
      </c>
      <c r="E434" s="15" t="s">
        <v>61</v>
      </c>
      <c r="F434" s="15" t="s">
        <v>62</v>
      </c>
      <c r="G434" s="15" t="s">
        <v>63</v>
      </c>
      <c r="H434" s="15" t="s">
        <v>64</v>
      </c>
      <c r="I434" s="15" t="s">
        <v>65</v>
      </c>
      <c r="J434" s="15">
        <v>334</v>
      </c>
      <c r="K434" s="15">
        <v>526.24</v>
      </c>
      <c r="N434" s="7">
        <v>2022</v>
      </c>
      <c r="O434" s="7" t="s">
        <v>44</v>
      </c>
      <c r="P434" s="7" t="s">
        <v>23</v>
      </c>
      <c r="Q434" s="8" t="s">
        <v>37</v>
      </c>
      <c r="R434" s="9">
        <v>7</v>
      </c>
      <c r="S434" s="27">
        <v>200</v>
      </c>
      <c r="T434" s="9">
        <v>224</v>
      </c>
      <c r="U434" s="9">
        <v>40</v>
      </c>
      <c r="V434" s="10" t="s">
        <v>42</v>
      </c>
    </row>
    <row r="435" spans="1:22" x14ac:dyDescent="0.25">
      <c r="A435" s="15" t="s">
        <v>68</v>
      </c>
      <c r="B435" s="15">
        <v>2020</v>
      </c>
      <c r="C435" s="15" t="s">
        <v>41</v>
      </c>
      <c r="D435" s="15" t="s">
        <v>72</v>
      </c>
      <c r="E435" s="15" t="s">
        <v>61</v>
      </c>
      <c r="F435" s="15" t="s">
        <v>62</v>
      </c>
      <c r="G435" s="15" t="s">
        <v>63</v>
      </c>
      <c r="H435" s="15" t="s">
        <v>64</v>
      </c>
      <c r="I435" s="15" t="s">
        <v>65</v>
      </c>
      <c r="J435" s="15">
        <v>136</v>
      </c>
      <c r="K435" s="15">
        <v>526.24</v>
      </c>
      <c r="N435" s="7">
        <v>2022</v>
      </c>
      <c r="O435" s="7" t="s">
        <v>44</v>
      </c>
      <c r="P435" s="7" t="s">
        <v>32</v>
      </c>
      <c r="Q435" s="11" t="s">
        <v>39</v>
      </c>
      <c r="R435" s="12">
        <v>3</v>
      </c>
      <c r="S435" s="28">
        <v>3300</v>
      </c>
      <c r="T435" s="12">
        <v>5126.576</v>
      </c>
      <c r="U435" s="9">
        <v>660</v>
      </c>
      <c r="V435" s="10" t="s">
        <v>42</v>
      </c>
    </row>
    <row r="436" spans="1:22" x14ac:dyDescent="0.25">
      <c r="A436" s="15" t="s">
        <v>66</v>
      </c>
      <c r="B436" s="15">
        <v>2020</v>
      </c>
      <c r="C436" s="15" t="s">
        <v>41</v>
      </c>
      <c r="D436" s="15" t="s">
        <v>72</v>
      </c>
      <c r="E436" s="15" t="s">
        <v>61</v>
      </c>
      <c r="F436" s="15" t="s">
        <v>62</v>
      </c>
      <c r="G436" s="15" t="s">
        <v>63</v>
      </c>
      <c r="H436" s="15" t="s">
        <v>64</v>
      </c>
      <c r="I436" s="15" t="s">
        <v>65</v>
      </c>
      <c r="J436" s="15">
        <v>310</v>
      </c>
      <c r="K436" s="15">
        <v>526.24</v>
      </c>
      <c r="N436" s="7">
        <v>2022</v>
      </c>
      <c r="O436" s="7" t="s">
        <v>44</v>
      </c>
      <c r="P436" s="7" t="s">
        <v>38</v>
      </c>
      <c r="Q436" s="11" t="s">
        <v>38</v>
      </c>
      <c r="R436" s="12">
        <v>2</v>
      </c>
      <c r="S436" s="28">
        <v>4577.3</v>
      </c>
      <c r="T436" s="12">
        <v>7392</v>
      </c>
      <c r="U436" s="9">
        <v>915.46</v>
      </c>
      <c r="V436" s="10" t="s">
        <v>21</v>
      </c>
    </row>
    <row r="437" spans="1:22" x14ac:dyDescent="0.25">
      <c r="A437" s="15" t="s">
        <v>66</v>
      </c>
      <c r="B437" s="15">
        <v>2020</v>
      </c>
      <c r="C437" s="15" t="s">
        <v>41</v>
      </c>
      <c r="D437" s="15" t="s">
        <v>72</v>
      </c>
      <c r="E437" s="15" t="s">
        <v>61</v>
      </c>
      <c r="F437" s="15" t="s">
        <v>62</v>
      </c>
      <c r="G437" s="15" t="s">
        <v>63</v>
      </c>
      <c r="H437" s="15" t="s">
        <v>64</v>
      </c>
      <c r="I437" s="15" t="s">
        <v>65</v>
      </c>
      <c r="J437" s="15">
        <v>988</v>
      </c>
      <c r="K437" s="15">
        <v>1412.84</v>
      </c>
      <c r="N437" s="7">
        <v>2022</v>
      </c>
      <c r="O437" s="7" t="s">
        <v>45</v>
      </c>
      <c r="P437" s="7" t="s">
        <v>19</v>
      </c>
      <c r="Q437" s="8" t="s">
        <v>20</v>
      </c>
      <c r="R437" s="9">
        <v>3566</v>
      </c>
      <c r="S437" s="27">
        <v>4577.3</v>
      </c>
      <c r="T437" s="9">
        <v>5126.576</v>
      </c>
      <c r="U437" s="9">
        <v>915.46</v>
      </c>
      <c r="V437" s="10" t="s">
        <v>42</v>
      </c>
    </row>
    <row r="438" spans="1:22" x14ac:dyDescent="0.25">
      <c r="A438" s="15" t="s">
        <v>59</v>
      </c>
      <c r="B438" s="15">
        <v>2020</v>
      </c>
      <c r="C438" s="15" t="s">
        <v>41</v>
      </c>
      <c r="D438" s="15" t="s">
        <v>72</v>
      </c>
      <c r="E438" s="15" t="s">
        <v>61</v>
      </c>
      <c r="F438" s="15" t="s">
        <v>62</v>
      </c>
      <c r="G438" s="15" t="s">
        <v>63</v>
      </c>
      <c r="H438" s="15" t="s">
        <v>64</v>
      </c>
      <c r="I438" s="15" t="s">
        <v>65</v>
      </c>
      <c r="J438" s="15">
        <v>306</v>
      </c>
      <c r="K438" s="15">
        <v>437.58</v>
      </c>
      <c r="N438" s="7">
        <v>2022</v>
      </c>
      <c r="O438" s="7" t="s">
        <v>45</v>
      </c>
      <c r="P438" s="7" t="s">
        <v>19</v>
      </c>
      <c r="Q438" s="8" t="s">
        <v>22</v>
      </c>
      <c r="R438" s="9">
        <v>2498</v>
      </c>
      <c r="S438" s="27">
        <v>8000</v>
      </c>
      <c r="T438" s="9">
        <v>8960</v>
      </c>
      <c r="U438" s="9">
        <v>1600</v>
      </c>
      <c r="V438" s="10" t="s">
        <v>21</v>
      </c>
    </row>
    <row r="439" spans="1:22" x14ac:dyDescent="0.25">
      <c r="A439" s="15" t="s">
        <v>59</v>
      </c>
      <c r="B439" s="15">
        <v>2020</v>
      </c>
      <c r="C439" s="15" t="s">
        <v>41</v>
      </c>
      <c r="D439" s="15" t="s">
        <v>72</v>
      </c>
      <c r="E439" s="15" t="s">
        <v>61</v>
      </c>
      <c r="F439" s="15" t="s">
        <v>62</v>
      </c>
      <c r="G439" s="15" t="s">
        <v>63</v>
      </c>
      <c r="H439" s="15" t="s">
        <v>64</v>
      </c>
      <c r="I439" s="15" t="s">
        <v>65</v>
      </c>
      <c r="J439" s="15">
        <v>333</v>
      </c>
      <c r="K439" s="15">
        <v>476.19</v>
      </c>
      <c r="N439" s="7">
        <v>2022</v>
      </c>
      <c r="O439" s="7" t="s">
        <v>45</v>
      </c>
      <c r="P439" s="7" t="s">
        <v>23</v>
      </c>
      <c r="Q439" s="8" t="s">
        <v>24</v>
      </c>
      <c r="R439" s="9">
        <v>1245</v>
      </c>
      <c r="S439" s="27">
        <v>4577.2</v>
      </c>
      <c r="T439" s="9">
        <v>5126.4639999999999</v>
      </c>
      <c r="U439" s="9">
        <v>915.44</v>
      </c>
      <c r="V439" s="10" t="s">
        <v>21</v>
      </c>
    </row>
    <row r="440" spans="1:22" x14ac:dyDescent="0.25">
      <c r="A440" s="15" t="s">
        <v>68</v>
      </c>
      <c r="B440" s="15">
        <v>2020</v>
      </c>
      <c r="C440" s="15" t="s">
        <v>41</v>
      </c>
      <c r="D440" s="15" t="s">
        <v>72</v>
      </c>
      <c r="E440" s="15" t="s">
        <v>61</v>
      </c>
      <c r="F440" s="15" t="s">
        <v>62</v>
      </c>
      <c r="G440" s="15" t="s">
        <v>63</v>
      </c>
      <c r="H440" s="15" t="s">
        <v>64</v>
      </c>
      <c r="I440" s="15" t="s">
        <v>65</v>
      </c>
      <c r="J440" s="15">
        <v>135</v>
      </c>
      <c r="K440" s="15">
        <v>193.05</v>
      </c>
      <c r="N440" s="7">
        <v>2022</v>
      </c>
      <c r="O440" s="7" t="s">
        <v>45</v>
      </c>
      <c r="P440" s="7" t="s">
        <v>25</v>
      </c>
      <c r="Q440" s="11" t="s">
        <v>26</v>
      </c>
      <c r="R440" s="12">
        <v>644</v>
      </c>
      <c r="S440" s="28">
        <v>5743.5</v>
      </c>
      <c r="T440" s="12">
        <v>6432.72</v>
      </c>
      <c r="U440" s="9">
        <v>1148.7</v>
      </c>
      <c r="V440" s="10" t="s">
        <v>21</v>
      </c>
    </row>
    <row r="441" spans="1:22" x14ac:dyDescent="0.25">
      <c r="A441" s="15" t="s">
        <v>66</v>
      </c>
      <c r="B441" s="15">
        <v>2020</v>
      </c>
      <c r="C441" s="15" t="s">
        <v>41</v>
      </c>
      <c r="D441" s="15" t="s">
        <v>72</v>
      </c>
      <c r="E441" s="15" t="s">
        <v>61</v>
      </c>
      <c r="F441" s="15" t="s">
        <v>62</v>
      </c>
      <c r="G441" s="15" t="s">
        <v>63</v>
      </c>
      <c r="H441" s="15" t="s">
        <v>64</v>
      </c>
      <c r="I441" s="15" t="s">
        <v>65</v>
      </c>
      <c r="J441" s="15">
        <v>309</v>
      </c>
      <c r="K441" s="15">
        <v>441.87</v>
      </c>
      <c r="N441" s="7">
        <v>2022</v>
      </c>
      <c r="O441" s="7" t="s">
        <v>45</v>
      </c>
      <c r="P441" s="7" t="s">
        <v>27</v>
      </c>
      <c r="Q441" s="11" t="s">
        <v>28</v>
      </c>
      <c r="R441" s="12">
        <v>643</v>
      </c>
      <c r="S441" s="28">
        <v>7000</v>
      </c>
      <c r="T441" s="12">
        <v>7840</v>
      </c>
      <c r="U441" s="9">
        <v>1400</v>
      </c>
      <c r="V441" s="10" t="s">
        <v>21</v>
      </c>
    </row>
    <row r="442" spans="1:22" x14ac:dyDescent="0.25">
      <c r="A442" s="15" t="s">
        <v>66</v>
      </c>
      <c r="B442" s="15">
        <v>2020</v>
      </c>
      <c r="C442" s="15" t="s">
        <v>41</v>
      </c>
      <c r="D442" s="15" t="s">
        <v>72</v>
      </c>
      <c r="E442" s="15" t="s">
        <v>61</v>
      </c>
      <c r="F442" s="15" t="s">
        <v>62</v>
      </c>
      <c r="G442" s="15" t="s">
        <v>63</v>
      </c>
      <c r="H442" s="15" t="s">
        <v>64</v>
      </c>
      <c r="I442" s="15" t="s">
        <v>65</v>
      </c>
      <c r="J442" s="15">
        <v>769</v>
      </c>
      <c r="K442" s="15">
        <v>1099.67</v>
      </c>
      <c r="N442" s="7">
        <v>2022</v>
      </c>
      <c r="O442" s="7" t="s">
        <v>45</v>
      </c>
      <c r="P442" s="7" t="s">
        <v>25</v>
      </c>
      <c r="Q442" s="11" t="s">
        <v>29</v>
      </c>
      <c r="R442" s="12">
        <v>455</v>
      </c>
      <c r="S442" s="28">
        <v>4578.6000000000004</v>
      </c>
      <c r="T442" s="12">
        <v>5128.0320000000002</v>
      </c>
      <c r="U442" s="9">
        <v>915.72000000000014</v>
      </c>
      <c r="V442" s="10" t="s">
        <v>21</v>
      </c>
    </row>
    <row r="443" spans="1:22" x14ac:dyDescent="0.25">
      <c r="A443" s="15" t="s">
        <v>68</v>
      </c>
      <c r="B443" s="15">
        <v>2020</v>
      </c>
      <c r="C443" s="15" t="s">
        <v>41</v>
      </c>
      <c r="D443" s="15" t="s">
        <v>72</v>
      </c>
      <c r="E443" s="15" t="s">
        <v>61</v>
      </c>
      <c r="F443" s="15" t="s">
        <v>62</v>
      </c>
      <c r="G443" s="15" t="s">
        <v>63</v>
      </c>
      <c r="H443" s="15" t="s">
        <v>64</v>
      </c>
      <c r="I443" s="15" t="s">
        <v>65</v>
      </c>
      <c r="J443" s="15">
        <v>803</v>
      </c>
      <c r="K443" s="15">
        <v>1148.29</v>
      </c>
      <c r="N443" s="7">
        <v>2022</v>
      </c>
      <c r="O443" s="7" t="s">
        <v>45</v>
      </c>
      <c r="P443" s="7" t="s">
        <v>27</v>
      </c>
      <c r="Q443" s="11" t="s">
        <v>30</v>
      </c>
      <c r="R443" s="13">
        <v>345</v>
      </c>
      <c r="S443" s="29">
        <v>7000</v>
      </c>
      <c r="T443" s="13">
        <v>7840</v>
      </c>
      <c r="U443" s="9">
        <v>1400</v>
      </c>
      <c r="V443" s="10" t="s">
        <v>21</v>
      </c>
    </row>
    <row r="444" spans="1:22" x14ac:dyDescent="0.25">
      <c r="A444" s="15" t="s">
        <v>68</v>
      </c>
      <c r="B444" s="15">
        <v>2020</v>
      </c>
      <c r="C444" s="15" t="s">
        <v>41</v>
      </c>
      <c r="D444" s="15" t="s">
        <v>72</v>
      </c>
      <c r="E444" s="15" t="s">
        <v>61</v>
      </c>
      <c r="F444" s="15" t="s">
        <v>62</v>
      </c>
      <c r="G444" s="15" t="s">
        <v>63</v>
      </c>
      <c r="H444" s="15" t="s">
        <v>64</v>
      </c>
      <c r="I444" s="15" t="s">
        <v>65</v>
      </c>
      <c r="J444" s="15">
        <v>856</v>
      </c>
      <c r="K444" s="15">
        <v>1224.08</v>
      </c>
      <c r="N444" s="7">
        <v>2022</v>
      </c>
      <c r="O444" s="7" t="s">
        <v>45</v>
      </c>
      <c r="P444" s="7" t="s">
        <v>23</v>
      </c>
      <c r="Q444" s="8" t="s">
        <v>31</v>
      </c>
      <c r="R444" s="9">
        <v>122</v>
      </c>
      <c r="S444" s="27">
        <v>100</v>
      </c>
      <c r="T444" s="9">
        <v>112</v>
      </c>
      <c r="U444" s="9">
        <v>20</v>
      </c>
      <c r="V444" s="10" t="s">
        <v>21</v>
      </c>
    </row>
    <row r="445" spans="1:22" x14ac:dyDescent="0.25">
      <c r="A445" s="15" t="s">
        <v>66</v>
      </c>
      <c r="B445" s="15">
        <v>2020</v>
      </c>
      <c r="C445" s="15" t="s">
        <v>41</v>
      </c>
      <c r="D445" s="15" t="s">
        <v>72</v>
      </c>
      <c r="E445" s="15" t="s">
        <v>61</v>
      </c>
      <c r="F445" s="15" t="s">
        <v>62</v>
      </c>
      <c r="G445" s="15" t="s">
        <v>63</v>
      </c>
      <c r="H445" s="15" t="s">
        <v>64</v>
      </c>
      <c r="I445" s="15" t="s">
        <v>65</v>
      </c>
      <c r="J445" s="15">
        <v>335</v>
      </c>
      <c r="K445" s="15">
        <v>479.05</v>
      </c>
      <c r="N445" s="7">
        <v>2022</v>
      </c>
      <c r="O445" s="7" t="s">
        <v>45</v>
      </c>
      <c r="P445" s="7" t="s">
        <v>32</v>
      </c>
      <c r="Q445" s="11" t="s">
        <v>33</v>
      </c>
      <c r="R445" s="12">
        <v>78</v>
      </c>
      <c r="S445" s="28">
        <v>2288.6</v>
      </c>
      <c r="T445" s="12">
        <v>5126.4639999999999</v>
      </c>
      <c r="U445" s="9">
        <v>457.72</v>
      </c>
      <c r="V445" s="10" t="s">
        <v>21</v>
      </c>
    </row>
    <row r="446" spans="1:22" x14ac:dyDescent="0.25">
      <c r="A446" s="15" t="s">
        <v>68</v>
      </c>
      <c r="B446" s="15">
        <v>2020</v>
      </c>
      <c r="C446" s="15" t="s">
        <v>41</v>
      </c>
      <c r="D446" s="15" t="s">
        <v>72</v>
      </c>
      <c r="E446" s="15" t="s">
        <v>61</v>
      </c>
      <c r="F446" s="15" t="s">
        <v>62</v>
      </c>
      <c r="G446" s="15" t="s">
        <v>63</v>
      </c>
      <c r="H446" s="15" t="s">
        <v>64</v>
      </c>
      <c r="I446" s="15" t="s">
        <v>65</v>
      </c>
      <c r="J446" s="15">
        <v>137</v>
      </c>
      <c r="K446" s="15">
        <v>195.91</v>
      </c>
      <c r="N446" s="7">
        <v>2022</v>
      </c>
      <c r="O446" s="7" t="s">
        <v>45</v>
      </c>
      <c r="P446" s="7" t="s">
        <v>32</v>
      </c>
      <c r="Q446" s="11" t="s">
        <v>34</v>
      </c>
      <c r="R446" s="12">
        <v>76</v>
      </c>
      <c r="S446" s="28">
        <v>2288.4499999999998</v>
      </c>
      <c r="T446" s="12">
        <v>5126.1279999999997</v>
      </c>
      <c r="U446" s="9">
        <v>457.69</v>
      </c>
      <c r="V446" s="10" t="s">
        <v>21</v>
      </c>
    </row>
    <row r="447" spans="1:22" x14ac:dyDescent="0.25">
      <c r="A447" s="15" t="s">
        <v>68</v>
      </c>
      <c r="B447" s="15">
        <v>2020</v>
      </c>
      <c r="C447" s="15" t="s">
        <v>41</v>
      </c>
      <c r="D447" s="15" t="s">
        <v>72</v>
      </c>
      <c r="E447" s="15" t="s">
        <v>61</v>
      </c>
      <c r="F447" s="15" t="s">
        <v>62</v>
      </c>
      <c r="G447" s="15" t="s">
        <v>63</v>
      </c>
      <c r="H447" s="15" t="s">
        <v>64</v>
      </c>
      <c r="I447" s="15" t="s">
        <v>65</v>
      </c>
      <c r="J447" s="15">
        <v>305</v>
      </c>
      <c r="K447" s="15">
        <v>436.15</v>
      </c>
      <c r="N447" s="7">
        <v>2022</v>
      </c>
      <c r="O447" s="7" t="s">
        <v>45</v>
      </c>
      <c r="P447" s="7" t="s">
        <v>32</v>
      </c>
      <c r="Q447" s="11" t="s">
        <v>35</v>
      </c>
      <c r="R447" s="12">
        <v>46</v>
      </c>
      <c r="S447" s="28">
        <v>100</v>
      </c>
      <c r="T447" s="12">
        <v>224</v>
      </c>
      <c r="U447" s="9">
        <v>20</v>
      </c>
      <c r="V447" s="10" t="s">
        <v>21</v>
      </c>
    </row>
    <row r="448" spans="1:22" x14ac:dyDescent="0.25">
      <c r="A448" s="15" t="s">
        <v>59</v>
      </c>
      <c r="B448" s="15">
        <v>2020</v>
      </c>
      <c r="C448" s="15" t="s">
        <v>44</v>
      </c>
      <c r="D448" s="15" t="s">
        <v>72</v>
      </c>
      <c r="E448" s="15" t="s">
        <v>61</v>
      </c>
      <c r="F448" s="15" t="s">
        <v>62</v>
      </c>
      <c r="G448" s="15" t="s">
        <v>63</v>
      </c>
      <c r="H448" s="15" t="s">
        <v>64</v>
      </c>
      <c r="I448" s="15" t="s">
        <v>65</v>
      </c>
      <c r="J448" s="15">
        <v>326</v>
      </c>
      <c r="K448" s="15">
        <v>466.18</v>
      </c>
      <c r="N448" s="7">
        <v>2022</v>
      </c>
      <c r="O448" s="7" t="s">
        <v>45</v>
      </c>
      <c r="P448" s="7" t="s">
        <v>32</v>
      </c>
      <c r="Q448" s="11" t="s">
        <v>36</v>
      </c>
      <c r="R448" s="12">
        <v>34</v>
      </c>
      <c r="S448" s="28">
        <v>2288.4</v>
      </c>
      <c r="T448" s="12">
        <v>5126.0160000000005</v>
      </c>
      <c r="U448" s="9">
        <v>457.68000000000006</v>
      </c>
      <c r="V448" s="10" t="s">
        <v>21</v>
      </c>
    </row>
    <row r="449" spans="1:22" x14ac:dyDescent="0.25">
      <c r="A449" s="15" t="s">
        <v>66</v>
      </c>
      <c r="B449" s="15">
        <v>2020</v>
      </c>
      <c r="C449" s="15" t="s">
        <v>44</v>
      </c>
      <c r="D449" s="15" t="s">
        <v>72</v>
      </c>
      <c r="E449" s="15" t="s">
        <v>61</v>
      </c>
      <c r="F449" s="15" t="s">
        <v>62</v>
      </c>
      <c r="G449" s="15" t="s">
        <v>63</v>
      </c>
      <c r="H449" s="15" t="s">
        <v>64</v>
      </c>
      <c r="I449" s="15" t="s">
        <v>65</v>
      </c>
      <c r="J449" s="15">
        <v>368</v>
      </c>
      <c r="K449" s="15">
        <v>526.24</v>
      </c>
      <c r="N449" s="7">
        <v>2022</v>
      </c>
      <c r="O449" s="7" t="s">
        <v>45</v>
      </c>
      <c r="P449" s="7" t="s">
        <v>23</v>
      </c>
      <c r="Q449" s="8" t="s">
        <v>37</v>
      </c>
      <c r="R449" s="9">
        <v>7</v>
      </c>
      <c r="S449" s="27">
        <v>200</v>
      </c>
      <c r="T449" s="9">
        <v>224</v>
      </c>
      <c r="U449" s="9">
        <v>40</v>
      </c>
      <c r="V449" s="10" t="s">
        <v>21</v>
      </c>
    </row>
    <row r="450" spans="1:22" x14ac:dyDescent="0.25">
      <c r="A450" s="15" t="s">
        <v>66</v>
      </c>
      <c r="B450" s="15">
        <v>2020</v>
      </c>
      <c r="C450" s="15" t="s">
        <v>44</v>
      </c>
      <c r="D450" s="15" t="s">
        <v>72</v>
      </c>
      <c r="E450" s="15" t="s">
        <v>61</v>
      </c>
      <c r="F450" s="15" t="s">
        <v>62</v>
      </c>
      <c r="G450" s="15" t="s">
        <v>63</v>
      </c>
      <c r="H450" s="15" t="s">
        <v>64</v>
      </c>
      <c r="I450" s="15" t="s">
        <v>65</v>
      </c>
      <c r="J450" s="15">
        <v>296</v>
      </c>
      <c r="K450" s="15">
        <v>423.28</v>
      </c>
      <c r="N450" s="7">
        <v>2022</v>
      </c>
      <c r="O450" s="7" t="s">
        <v>45</v>
      </c>
      <c r="P450" s="7" t="s">
        <v>38</v>
      </c>
      <c r="Q450" s="11" t="s">
        <v>38</v>
      </c>
      <c r="R450" s="12">
        <v>3</v>
      </c>
      <c r="S450" s="28">
        <v>4577.3</v>
      </c>
      <c r="T450" s="12">
        <v>7392</v>
      </c>
      <c r="U450" s="9">
        <v>915.46</v>
      </c>
      <c r="V450" s="10" t="s">
        <v>21</v>
      </c>
    </row>
    <row r="451" spans="1:22" x14ac:dyDescent="0.25">
      <c r="A451" s="15" t="s">
        <v>66</v>
      </c>
      <c r="B451" s="15">
        <v>2020</v>
      </c>
      <c r="C451" s="15" t="s">
        <v>44</v>
      </c>
      <c r="D451" s="15" t="s">
        <v>72</v>
      </c>
      <c r="E451" s="15" t="s">
        <v>61</v>
      </c>
      <c r="F451" s="15" t="s">
        <v>62</v>
      </c>
      <c r="G451" s="15" t="s">
        <v>63</v>
      </c>
      <c r="H451" s="15" t="s">
        <v>64</v>
      </c>
      <c r="I451" s="15" t="s">
        <v>65</v>
      </c>
      <c r="J451" s="15">
        <v>322</v>
      </c>
      <c r="K451" s="15">
        <v>526.24</v>
      </c>
      <c r="N451" s="7">
        <v>2022</v>
      </c>
      <c r="O451" s="7" t="s">
        <v>45</v>
      </c>
      <c r="P451" s="7" t="s">
        <v>32</v>
      </c>
      <c r="Q451" s="11" t="s">
        <v>39</v>
      </c>
      <c r="R451" s="12">
        <v>3</v>
      </c>
      <c r="S451" s="28">
        <v>2288.65</v>
      </c>
      <c r="T451" s="12">
        <v>5126.576</v>
      </c>
      <c r="U451" s="9">
        <v>457.73</v>
      </c>
      <c r="V451" s="10" t="s">
        <v>21</v>
      </c>
    </row>
    <row r="452" spans="1:22" x14ac:dyDescent="0.25">
      <c r="A452" s="15" t="s">
        <v>70</v>
      </c>
      <c r="B452" s="15">
        <v>2020</v>
      </c>
      <c r="C452" s="15" t="s">
        <v>44</v>
      </c>
      <c r="D452" s="15" t="s">
        <v>72</v>
      </c>
      <c r="E452" s="15" t="s">
        <v>61</v>
      </c>
      <c r="F452" s="15" t="s">
        <v>62</v>
      </c>
      <c r="G452" s="15" t="s">
        <v>63</v>
      </c>
      <c r="H452" s="15" t="s">
        <v>64</v>
      </c>
      <c r="I452" s="15" t="s">
        <v>65</v>
      </c>
      <c r="J452" s="15">
        <v>370</v>
      </c>
      <c r="K452" s="15">
        <v>526.24</v>
      </c>
      <c r="N452" s="7">
        <v>2022</v>
      </c>
      <c r="O452" s="7" t="s">
        <v>46</v>
      </c>
      <c r="P452" s="7" t="s">
        <v>19</v>
      </c>
      <c r="Q452" s="8" t="s">
        <v>20</v>
      </c>
      <c r="R452" s="9">
        <v>3566</v>
      </c>
      <c r="S452" s="27">
        <v>4577.3</v>
      </c>
      <c r="T452" s="9">
        <v>5126.576</v>
      </c>
      <c r="U452" s="9">
        <v>915.46</v>
      </c>
      <c r="V452" s="10" t="s">
        <v>21</v>
      </c>
    </row>
    <row r="453" spans="1:22" x14ac:dyDescent="0.25">
      <c r="A453" s="15" t="s">
        <v>68</v>
      </c>
      <c r="B453" s="15">
        <v>2020</v>
      </c>
      <c r="C453" s="15" t="s">
        <v>44</v>
      </c>
      <c r="D453" s="15" t="s">
        <v>72</v>
      </c>
      <c r="E453" s="15" t="s">
        <v>61</v>
      </c>
      <c r="F453" s="15" t="s">
        <v>62</v>
      </c>
      <c r="G453" s="15" t="s">
        <v>63</v>
      </c>
      <c r="H453" s="15" t="s">
        <v>64</v>
      </c>
      <c r="I453" s="15" t="s">
        <v>65</v>
      </c>
      <c r="J453" s="15">
        <v>298</v>
      </c>
      <c r="K453" s="15">
        <v>526.24</v>
      </c>
      <c r="N453" s="7">
        <v>2022</v>
      </c>
      <c r="O453" s="7" t="s">
        <v>46</v>
      </c>
      <c r="P453" s="7" t="s">
        <v>19</v>
      </c>
      <c r="Q453" s="8" t="s">
        <v>22</v>
      </c>
      <c r="R453" s="9">
        <v>2498</v>
      </c>
      <c r="S453" s="27">
        <v>8000</v>
      </c>
      <c r="T453" s="9">
        <v>8960</v>
      </c>
      <c r="U453" s="9">
        <v>1600</v>
      </c>
      <c r="V453" s="10" t="s">
        <v>21</v>
      </c>
    </row>
    <row r="454" spans="1:22" x14ac:dyDescent="0.25">
      <c r="A454" s="15" t="s">
        <v>68</v>
      </c>
      <c r="B454" s="15">
        <v>2020</v>
      </c>
      <c r="C454" s="15" t="s">
        <v>44</v>
      </c>
      <c r="D454" s="15" t="s">
        <v>72</v>
      </c>
      <c r="E454" s="15" t="s">
        <v>61</v>
      </c>
      <c r="F454" s="15" t="s">
        <v>62</v>
      </c>
      <c r="G454" s="15" t="s">
        <v>63</v>
      </c>
      <c r="H454" s="15" t="s">
        <v>64</v>
      </c>
      <c r="I454" s="15" t="s">
        <v>65</v>
      </c>
      <c r="J454" s="15">
        <v>990</v>
      </c>
      <c r="K454" s="15">
        <v>1415.7</v>
      </c>
      <c r="N454" s="7">
        <v>2022</v>
      </c>
      <c r="O454" s="7" t="s">
        <v>46</v>
      </c>
      <c r="P454" s="7" t="s">
        <v>23</v>
      </c>
      <c r="Q454" s="8" t="s">
        <v>24</v>
      </c>
      <c r="R454" s="9">
        <v>1245</v>
      </c>
      <c r="S454" s="27">
        <v>4577.2</v>
      </c>
      <c r="T454" s="9">
        <v>5126.4639999999999</v>
      </c>
      <c r="U454" s="9">
        <v>915.44</v>
      </c>
      <c r="V454" s="10" t="s">
        <v>21</v>
      </c>
    </row>
    <row r="455" spans="1:22" x14ac:dyDescent="0.25">
      <c r="A455" s="15" t="s">
        <v>59</v>
      </c>
      <c r="B455" s="15">
        <v>2020</v>
      </c>
      <c r="C455" s="15" t="s">
        <v>44</v>
      </c>
      <c r="D455" s="15" t="s">
        <v>72</v>
      </c>
      <c r="E455" s="15" t="s">
        <v>61</v>
      </c>
      <c r="F455" s="15" t="s">
        <v>62</v>
      </c>
      <c r="G455" s="15" t="s">
        <v>63</v>
      </c>
      <c r="H455" s="15" t="s">
        <v>64</v>
      </c>
      <c r="I455" s="15" t="s">
        <v>65</v>
      </c>
      <c r="J455" s="15">
        <v>1023</v>
      </c>
      <c r="K455" s="15">
        <v>1462.8899999999999</v>
      </c>
      <c r="N455" s="7">
        <v>2022</v>
      </c>
      <c r="O455" s="7" t="s">
        <v>46</v>
      </c>
      <c r="P455" s="7" t="s">
        <v>25</v>
      </c>
      <c r="Q455" s="11" t="s">
        <v>26</v>
      </c>
      <c r="R455" s="12">
        <v>644</v>
      </c>
      <c r="S455" s="28">
        <v>5743.5</v>
      </c>
      <c r="T455" s="12">
        <v>6432.72</v>
      </c>
      <c r="U455" s="9">
        <v>1148.7</v>
      </c>
      <c r="V455" s="10" t="s">
        <v>21</v>
      </c>
    </row>
    <row r="456" spans="1:22" x14ac:dyDescent="0.25">
      <c r="A456" s="15" t="s">
        <v>66</v>
      </c>
      <c r="B456" s="15">
        <v>2020</v>
      </c>
      <c r="C456" s="15" t="s">
        <v>44</v>
      </c>
      <c r="D456" s="15" t="s">
        <v>72</v>
      </c>
      <c r="E456" s="15" t="s">
        <v>61</v>
      </c>
      <c r="F456" s="15" t="s">
        <v>62</v>
      </c>
      <c r="G456" s="15" t="s">
        <v>63</v>
      </c>
      <c r="H456" s="15" t="s">
        <v>64</v>
      </c>
      <c r="I456" s="15" t="s">
        <v>65</v>
      </c>
      <c r="J456" s="15">
        <v>369</v>
      </c>
      <c r="K456" s="15">
        <v>527.66999999999996</v>
      </c>
      <c r="N456" s="7">
        <v>2022</v>
      </c>
      <c r="O456" s="7" t="s">
        <v>46</v>
      </c>
      <c r="P456" s="7" t="s">
        <v>27</v>
      </c>
      <c r="Q456" s="11" t="s">
        <v>28</v>
      </c>
      <c r="R456" s="12">
        <v>643</v>
      </c>
      <c r="S456" s="28">
        <v>7000</v>
      </c>
      <c r="T456" s="12">
        <v>7840</v>
      </c>
      <c r="U456" s="9">
        <v>1400</v>
      </c>
      <c r="V456" s="10" t="s">
        <v>21</v>
      </c>
    </row>
    <row r="457" spans="1:22" x14ac:dyDescent="0.25">
      <c r="A457" s="15" t="s">
        <v>68</v>
      </c>
      <c r="B457" s="15">
        <v>2020</v>
      </c>
      <c r="C457" s="15" t="s">
        <v>44</v>
      </c>
      <c r="D457" s="15" t="s">
        <v>72</v>
      </c>
      <c r="E457" s="15" t="s">
        <v>61</v>
      </c>
      <c r="F457" s="15" t="s">
        <v>62</v>
      </c>
      <c r="G457" s="15" t="s">
        <v>63</v>
      </c>
      <c r="H457" s="15" t="s">
        <v>64</v>
      </c>
      <c r="I457" s="15" t="s">
        <v>65</v>
      </c>
      <c r="J457" s="15">
        <v>297</v>
      </c>
      <c r="K457" s="15">
        <v>424.71</v>
      </c>
      <c r="N457" s="7">
        <v>2022</v>
      </c>
      <c r="O457" s="7" t="s">
        <v>46</v>
      </c>
      <c r="P457" s="7" t="s">
        <v>25</v>
      </c>
      <c r="Q457" s="11" t="s">
        <v>29</v>
      </c>
      <c r="R457" s="12">
        <v>455</v>
      </c>
      <c r="S457" s="28">
        <v>4578.6000000000004</v>
      </c>
      <c r="T457" s="12">
        <v>5128.0320000000002</v>
      </c>
      <c r="U457" s="9">
        <v>915.72000000000014</v>
      </c>
      <c r="V457" s="10" t="s">
        <v>21</v>
      </c>
    </row>
    <row r="458" spans="1:22" x14ac:dyDescent="0.25">
      <c r="A458" s="15" t="s">
        <v>68</v>
      </c>
      <c r="B458" s="15">
        <v>2020</v>
      </c>
      <c r="C458" s="15" t="s">
        <v>44</v>
      </c>
      <c r="D458" s="15" t="s">
        <v>72</v>
      </c>
      <c r="E458" s="15" t="s">
        <v>61</v>
      </c>
      <c r="F458" s="15" t="s">
        <v>62</v>
      </c>
      <c r="G458" s="15" t="s">
        <v>63</v>
      </c>
      <c r="H458" s="15" t="s">
        <v>64</v>
      </c>
      <c r="I458" s="15" t="s">
        <v>65</v>
      </c>
      <c r="J458" s="15">
        <v>771</v>
      </c>
      <c r="K458" s="15">
        <v>1102.53</v>
      </c>
      <c r="N458" s="7">
        <v>2022</v>
      </c>
      <c r="O458" s="7" t="s">
        <v>46</v>
      </c>
      <c r="P458" s="7" t="s">
        <v>27</v>
      </c>
      <c r="Q458" s="11" t="s">
        <v>30</v>
      </c>
      <c r="R458" s="13">
        <v>345</v>
      </c>
      <c r="S458" s="29">
        <v>7000</v>
      </c>
      <c r="T458" s="13">
        <v>7840</v>
      </c>
      <c r="U458" s="9">
        <v>1400</v>
      </c>
      <c r="V458" s="10" t="s">
        <v>21</v>
      </c>
    </row>
    <row r="459" spans="1:22" x14ac:dyDescent="0.25">
      <c r="A459" s="15" t="s">
        <v>59</v>
      </c>
      <c r="B459" s="15">
        <v>2020</v>
      </c>
      <c r="C459" s="15" t="s">
        <v>44</v>
      </c>
      <c r="D459" s="15" t="s">
        <v>72</v>
      </c>
      <c r="E459" s="15" t="s">
        <v>61</v>
      </c>
      <c r="F459" s="15" t="s">
        <v>62</v>
      </c>
      <c r="G459" s="15" t="s">
        <v>63</v>
      </c>
      <c r="H459" s="15" t="s">
        <v>64</v>
      </c>
      <c r="I459" s="15" t="s">
        <v>65</v>
      </c>
      <c r="J459" s="15">
        <v>804</v>
      </c>
      <c r="K459" s="15">
        <v>1149.72</v>
      </c>
      <c r="N459" s="7">
        <v>2022</v>
      </c>
      <c r="O459" s="7" t="s">
        <v>46</v>
      </c>
      <c r="P459" s="7" t="s">
        <v>23</v>
      </c>
      <c r="Q459" s="8" t="s">
        <v>31</v>
      </c>
      <c r="R459" s="9">
        <v>122</v>
      </c>
      <c r="S459" s="27">
        <v>100</v>
      </c>
      <c r="T459" s="9">
        <v>112</v>
      </c>
      <c r="U459" s="9">
        <v>20</v>
      </c>
      <c r="V459" s="10" t="s">
        <v>21</v>
      </c>
    </row>
    <row r="460" spans="1:22" x14ac:dyDescent="0.25">
      <c r="A460" s="15" t="s">
        <v>66</v>
      </c>
      <c r="B460" s="15">
        <v>2020</v>
      </c>
      <c r="C460" s="15" t="s">
        <v>44</v>
      </c>
      <c r="D460" s="15" t="s">
        <v>72</v>
      </c>
      <c r="E460" s="15" t="s">
        <v>61</v>
      </c>
      <c r="F460" s="15" t="s">
        <v>62</v>
      </c>
      <c r="G460" s="15" t="s">
        <v>63</v>
      </c>
      <c r="H460" s="15" t="s">
        <v>64</v>
      </c>
      <c r="I460" s="15" t="s">
        <v>65</v>
      </c>
      <c r="J460" s="15">
        <v>858</v>
      </c>
      <c r="K460" s="15">
        <v>1226.94</v>
      </c>
      <c r="N460" s="7">
        <v>2022</v>
      </c>
      <c r="O460" s="7" t="s">
        <v>46</v>
      </c>
      <c r="P460" s="7" t="s">
        <v>32</v>
      </c>
      <c r="Q460" s="11" t="s">
        <v>33</v>
      </c>
      <c r="R460" s="12">
        <v>78</v>
      </c>
      <c r="S460" s="28">
        <v>2288.6</v>
      </c>
      <c r="T460" s="12">
        <v>5126.4639999999999</v>
      </c>
      <c r="U460" s="9">
        <v>457.72</v>
      </c>
      <c r="V460" s="10" t="s">
        <v>21</v>
      </c>
    </row>
    <row r="461" spans="1:22" x14ac:dyDescent="0.25">
      <c r="A461" s="15" t="s">
        <v>66</v>
      </c>
      <c r="B461" s="15">
        <v>2020</v>
      </c>
      <c r="C461" s="15" t="s">
        <v>44</v>
      </c>
      <c r="D461" s="15" t="s">
        <v>72</v>
      </c>
      <c r="E461" s="15" t="s">
        <v>61</v>
      </c>
      <c r="F461" s="15" t="s">
        <v>62</v>
      </c>
      <c r="G461" s="15" t="s">
        <v>63</v>
      </c>
      <c r="H461" s="15" t="s">
        <v>64</v>
      </c>
      <c r="I461" s="15" t="s">
        <v>65</v>
      </c>
      <c r="J461" s="15">
        <v>323</v>
      </c>
      <c r="K461" s="15">
        <v>461.89</v>
      </c>
      <c r="N461" s="7">
        <v>2022</v>
      </c>
      <c r="O461" s="7" t="s">
        <v>46</v>
      </c>
      <c r="P461" s="7" t="s">
        <v>32</v>
      </c>
      <c r="Q461" s="11" t="s">
        <v>34</v>
      </c>
      <c r="R461" s="12">
        <v>76</v>
      </c>
      <c r="S461" s="28">
        <v>2288.4499999999998</v>
      </c>
      <c r="T461" s="12">
        <v>5126.1279999999997</v>
      </c>
      <c r="U461" s="9">
        <v>457.69</v>
      </c>
      <c r="V461" s="10" t="s">
        <v>21</v>
      </c>
    </row>
    <row r="462" spans="1:22" x14ac:dyDescent="0.25">
      <c r="A462" s="15" t="s">
        <v>59</v>
      </c>
      <c r="B462" s="15">
        <v>2020</v>
      </c>
      <c r="C462" s="15" t="s">
        <v>44</v>
      </c>
      <c r="D462" s="15" t="s">
        <v>72</v>
      </c>
      <c r="E462" s="15" t="s">
        <v>61</v>
      </c>
      <c r="F462" s="15" t="s">
        <v>62</v>
      </c>
      <c r="G462" s="15" t="s">
        <v>63</v>
      </c>
      <c r="H462" s="15" t="s">
        <v>64</v>
      </c>
      <c r="I462" s="15" t="s">
        <v>65</v>
      </c>
      <c r="J462" s="15">
        <v>371</v>
      </c>
      <c r="K462" s="15">
        <v>530.53</v>
      </c>
      <c r="N462" s="7">
        <v>2022</v>
      </c>
      <c r="O462" s="7" t="s">
        <v>46</v>
      </c>
      <c r="P462" s="7" t="s">
        <v>32</v>
      </c>
      <c r="Q462" s="11" t="s">
        <v>35</v>
      </c>
      <c r="R462" s="12">
        <v>46</v>
      </c>
      <c r="S462" s="28">
        <v>100</v>
      </c>
      <c r="T462" s="12">
        <v>224</v>
      </c>
      <c r="U462" s="9">
        <v>20</v>
      </c>
      <c r="V462" s="10" t="s">
        <v>21</v>
      </c>
    </row>
    <row r="463" spans="1:22" x14ac:dyDescent="0.25">
      <c r="A463" s="15" t="s">
        <v>59</v>
      </c>
      <c r="B463" s="15">
        <v>2020</v>
      </c>
      <c r="C463" s="15" t="s">
        <v>44</v>
      </c>
      <c r="D463" s="15" t="s">
        <v>72</v>
      </c>
      <c r="E463" s="15" t="s">
        <v>61</v>
      </c>
      <c r="F463" s="15" t="s">
        <v>62</v>
      </c>
      <c r="G463" s="15" t="s">
        <v>63</v>
      </c>
      <c r="H463" s="15" t="s">
        <v>64</v>
      </c>
      <c r="I463" s="15" t="s">
        <v>65</v>
      </c>
      <c r="J463" s="15">
        <v>299</v>
      </c>
      <c r="K463" s="15">
        <v>427.57</v>
      </c>
      <c r="N463" s="7">
        <v>2022</v>
      </c>
      <c r="O463" s="7" t="s">
        <v>46</v>
      </c>
      <c r="P463" s="7" t="s">
        <v>32</v>
      </c>
      <c r="Q463" s="11" t="s">
        <v>36</v>
      </c>
      <c r="R463" s="12">
        <v>34</v>
      </c>
      <c r="S463" s="28">
        <v>2288.4</v>
      </c>
      <c r="T463" s="12">
        <v>5126.0160000000005</v>
      </c>
      <c r="U463" s="9">
        <v>457.68000000000006</v>
      </c>
      <c r="V463" s="10" t="s">
        <v>21</v>
      </c>
    </row>
    <row r="464" spans="1:22" x14ac:dyDescent="0.25">
      <c r="A464" s="15" t="s">
        <v>59</v>
      </c>
      <c r="B464" s="15">
        <v>2020</v>
      </c>
      <c r="C464" s="15" t="s">
        <v>50</v>
      </c>
      <c r="D464" s="15" t="s">
        <v>72</v>
      </c>
      <c r="E464" s="15" t="s">
        <v>61</v>
      </c>
      <c r="F464" s="15" t="s">
        <v>62</v>
      </c>
      <c r="G464" s="15" t="s">
        <v>63</v>
      </c>
      <c r="H464" s="15" t="s">
        <v>64</v>
      </c>
      <c r="I464" s="15" t="s">
        <v>65</v>
      </c>
      <c r="J464" s="15">
        <v>290</v>
      </c>
      <c r="K464" s="15">
        <v>414.7</v>
      </c>
      <c r="N464" s="7">
        <v>2022</v>
      </c>
      <c r="O464" s="7" t="s">
        <v>46</v>
      </c>
      <c r="P464" s="7" t="s">
        <v>23</v>
      </c>
      <c r="Q464" s="8" t="s">
        <v>37</v>
      </c>
      <c r="R464" s="9">
        <v>7</v>
      </c>
      <c r="S464" s="27">
        <v>200</v>
      </c>
      <c r="T464" s="9">
        <v>224</v>
      </c>
      <c r="U464" s="9">
        <v>40</v>
      </c>
      <c r="V464" s="10" t="s">
        <v>21</v>
      </c>
    </row>
    <row r="465" spans="1:22" x14ac:dyDescent="0.25">
      <c r="A465" s="15" t="s">
        <v>66</v>
      </c>
      <c r="B465" s="15">
        <v>2020</v>
      </c>
      <c r="C465" s="15" t="s">
        <v>50</v>
      </c>
      <c r="D465" s="15" t="s">
        <v>72</v>
      </c>
      <c r="E465" s="15" t="s">
        <v>61</v>
      </c>
      <c r="F465" s="15" t="s">
        <v>62</v>
      </c>
      <c r="G465" s="15" t="s">
        <v>63</v>
      </c>
      <c r="H465" s="15" t="s">
        <v>64</v>
      </c>
      <c r="I465" s="15" t="s">
        <v>65</v>
      </c>
      <c r="J465" s="15">
        <v>338</v>
      </c>
      <c r="K465" s="15">
        <v>483.34000000000003</v>
      </c>
      <c r="N465" s="7">
        <v>2022</v>
      </c>
      <c r="O465" s="7" t="s">
        <v>46</v>
      </c>
      <c r="P465" s="7" t="s">
        <v>32</v>
      </c>
      <c r="Q465" s="11" t="s">
        <v>39</v>
      </c>
      <c r="R465" s="12">
        <v>3</v>
      </c>
      <c r="S465" s="28">
        <v>2288.65</v>
      </c>
      <c r="T465" s="12">
        <v>5126.576</v>
      </c>
      <c r="U465" s="9">
        <v>457.73</v>
      </c>
      <c r="V465" s="10" t="s">
        <v>21</v>
      </c>
    </row>
    <row r="466" spans="1:22" x14ac:dyDescent="0.25">
      <c r="A466" s="15" t="s">
        <v>66</v>
      </c>
      <c r="B466" s="15">
        <v>2020</v>
      </c>
      <c r="C466" s="15" t="s">
        <v>50</v>
      </c>
      <c r="D466" s="15" t="s">
        <v>72</v>
      </c>
      <c r="E466" s="15" t="s">
        <v>61</v>
      </c>
      <c r="F466" s="15" t="s">
        <v>62</v>
      </c>
      <c r="G466" s="15" t="s">
        <v>63</v>
      </c>
      <c r="H466" s="15" t="s">
        <v>64</v>
      </c>
      <c r="I466" s="15" t="s">
        <v>65</v>
      </c>
      <c r="J466" s="15">
        <v>266</v>
      </c>
      <c r="K466" s="15">
        <v>380.38</v>
      </c>
      <c r="N466" s="7">
        <v>2022</v>
      </c>
      <c r="O466" s="7" t="s">
        <v>46</v>
      </c>
      <c r="P466" s="7" t="s">
        <v>38</v>
      </c>
      <c r="Q466" s="11" t="s">
        <v>38</v>
      </c>
      <c r="R466" s="12">
        <v>2</v>
      </c>
      <c r="S466" s="28">
        <v>6600</v>
      </c>
      <c r="T466" s="12">
        <v>7392</v>
      </c>
      <c r="U466" s="9">
        <v>1320</v>
      </c>
      <c r="V466" s="10" t="s">
        <v>21</v>
      </c>
    </row>
    <row r="467" spans="1:22" x14ac:dyDescent="0.25">
      <c r="A467" s="15" t="s">
        <v>59</v>
      </c>
      <c r="B467" s="15">
        <v>2020</v>
      </c>
      <c r="C467" s="15" t="s">
        <v>50</v>
      </c>
      <c r="D467" s="15" t="s">
        <v>72</v>
      </c>
      <c r="E467" s="15" t="s">
        <v>61</v>
      </c>
      <c r="F467" s="15" t="s">
        <v>62</v>
      </c>
      <c r="G467" s="15" t="s">
        <v>63</v>
      </c>
      <c r="H467" s="15" t="s">
        <v>64</v>
      </c>
      <c r="I467" s="15" t="s">
        <v>65</v>
      </c>
      <c r="J467" s="15">
        <v>292</v>
      </c>
      <c r="K467" s="15">
        <v>526.24</v>
      </c>
      <c r="N467" s="7">
        <v>2022</v>
      </c>
      <c r="O467" s="7" t="s">
        <v>47</v>
      </c>
      <c r="P467" s="7" t="s">
        <v>19</v>
      </c>
      <c r="Q467" s="8" t="s">
        <v>20</v>
      </c>
      <c r="R467" s="9">
        <v>3566</v>
      </c>
      <c r="S467" s="27">
        <v>4577.3</v>
      </c>
      <c r="T467" s="9">
        <v>5126.576</v>
      </c>
      <c r="U467" s="9">
        <v>915.46</v>
      </c>
      <c r="V467" s="10" t="s">
        <v>21</v>
      </c>
    </row>
    <row r="468" spans="1:22" x14ac:dyDescent="0.25">
      <c r="A468" s="15" t="s">
        <v>59</v>
      </c>
      <c r="B468" s="15">
        <v>2020</v>
      </c>
      <c r="C468" s="15" t="s">
        <v>50</v>
      </c>
      <c r="D468" s="15" t="s">
        <v>72</v>
      </c>
      <c r="E468" s="15" t="s">
        <v>61</v>
      </c>
      <c r="F468" s="15" t="s">
        <v>62</v>
      </c>
      <c r="G468" s="15" t="s">
        <v>63</v>
      </c>
      <c r="H468" s="15" t="s">
        <v>64</v>
      </c>
      <c r="I468" s="15" t="s">
        <v>65</v>
      </c>
      <c r="J468" s="15">
        <v>340</v>
      </c>
      <c r="K468" s="15">
        <v>526.24</v>
      </c>
      <c r="N468" s="7">
        <v>2022</v>
      </c>
      <c r="O468" s="7" t="s">
        <v>47</v>
      </c>
      <c r="P468" s="7" t="s">
        <v>19</v>
      </c>
      <c r="Q468" s="8" t="s">
        <v>22</v>
      </c>
      <c r="R468" s="9">
        <v>2498</v>
      </c>
      <c r="S468" s="27">
        <v>8000</v>
      </c>
      <c r="T468" s="9">
        <v>8960</v>
      </c>
      <c r="U468" s="9">
        <v>1600</v>
      </c>
      <c r="V468" s="10" t="s">
        <v>21</v>
      </c>
    </row>
    <row r="469" spans="1:22" x14ac:dyDescent="0.25">
      <c r="A469" s="15" t="s">
        <v>66</v>
      </c>
      <c r="B469" s="15">
        <v>2020</v>
      </c>
      <c r="C469" s="15" t="s">
        <v>50</v>
      </c>
      <c r="D469" s="15" t="s">
        <v>72</v>
      </c>
      <c r="E469" s="15" t="s">
        <v>61</v>
      </c>
      <c r="F469" s="15" t="s">
        <v>62</v>
      </c>
      <c r="G469" s="15" t="s">
        <v>63</v>
      </c>
      <c r="H469" s="15" t="s">
        <v>64</v>
      </c>
      <c r="I469" s="15" t="s">
        <v>65</v>
      </c>
      <c r="J469" s="15">
        <v>995</v>
      </c>
      <c r="K469" s="15">
        <v>1422.85</v>
      </c>
      <c r="N469" s="7">
        <v>2022</v>
      </c>
      <c r="O469" s="7" t="s">
        <v>47</v>
      </c>
      <c r="P469" s="7" t="s">
        <v>23</v>
      </c>
      <c r="Q469" s="8" t="s">
        <v>24</v>
      </c>
      <c r="R469" s="9">
        <v>1245</v>
      </c>
      <c r="S469" s="27">
        <v>4577.2</v>
      </c>
      <c r="T469" s="9">
        <v>5126.4639999999999</v>
      </c>
      <c r="U469" s="9">
        <v>915.44</v>
      </c>
      <c r="V469" s="10" t="s">
        <v>21</v>
      </c>
    </row>
    <row r="470" spans="1:22" x14ac:dyDescent="0.25">
      <c r="A470" s="15" t="s">
        <v>68</v>
      </c>
      <c r="B470" s="15">
        <v>2020</v>
      </c>
      <c r="C470" s="15" t="s">
        <v>50</v>
      </c>
      <c r="D470" s="15" t="s">
        <v>72</v>
      </c>
      <c r="E470" s="15" t="s">
        <v>61</v>
      </c>
      <c r="F470" s="15" t="s">
        <v>62</v>
      </c>
      <c r="G470" s="15" t="s">
        <v>63</v>
      </c>
      <c r="H470" s="15" t="s">
        <v>64</v>
      </c>
      <c r="I470" s="15" t="s">
        <v>65</v>
      </c>
      <c r="J470" s="15">
        <v>1029</v>
      </c>
      <c r="K470" s="15">
        <v>1471.47</v>
      </c>
      <c r="N470" s="7">
        <v>2022</v>
      </c>
      <c r="O470" s="7" t="s">
        <v>47</v>
      </c>
      <c r="P470" s="7" t="s">
        <v>25</v>
      </c>
      <c r="Q470" s="11" t="s">
        <v>26</v>
      </c>
      <c r="R470" s="12">
        <v>644</v>
      </c>
      <c r="S470" s="28">
        <v>5743.5</v>
      </c>
      <c r="T470" s="12">
        <v>6432.72</v>
      </c>
      <c r="U470" s="9">
        <v>1148.7</v>
      </c>
      <c r="V470" s="10" t="s">
        <v>21</v>
      </c>
    </row>
    <row r="471" spans="1:22" x14ac:dyDescent="0.25">
      <c r="A471" s="15" t="s">
        <v>66</v>
      </c>
      <c r="B471" s="15">
        <v>2020</v>
      </c>
      <c r="C471" s="15" t="s">
        <v>50</v>
      </c>
      <c r="D471" s="15" t="s">
        <v>72</v>
      </c>
      <c r="E471" s="15" t="s">
        <v>61</v>
      </c>
      <c r="F471" s="15" t="s">
        <v>62</v>
      </c>
      <c r="G471" s="15" t="s">
        <v>63</v>
      </c>
      <c r="H471" s="15" t="s">
        <v>64</v>
      </c>
      <c r="I471" s="15" t="s">
        <v>65</v>
      </c>
      <c r="J471" s="15">
        <v>264</v>
      </c>
      <c r="K471" s="15">
        <v>377.52</v>
      </c>
      <c r="N471" s="7">
        <v>2022</v>
      </c>
      <c r="O471" s="7" t="s">
        <v>47</v>
      </c>
      <c r="P471" s="7" t="s">
        <v>27</v>
      </c>
      <c r="Q471" s="11" t="s">
        <v>28</v>
      </c>
      <c r="R471" s="12">
        <v>643</v>
      </c>
      <c r="S471" s="28">
        <v>7000</v>
      </c>
      <c r="T471" s="12">
        <v>7840</v>
      </c>
      <c r="U471" s="9">
        <v>1400</v>
      </c>
      <c r="V471" s="10" t="s">
        <v>21</v>
      </c>
    </row>
    <row r="472" spans="1:22" x14ac:dyDescent="0.25">
      <c r="A472" s="15" t="s">
        <v>66</v>
      </c>
      <c r="B472" s="15">
        <v>2020</v>
      </c>
      <c r="C472" s="15" t="s">
        <v>50</v>
      </c>
      <c r="D472" s="15" t="s">
        <v>72</v>
      </c>
      <c r="E472" s="15" t="s">
        <v>61</v>
      </c>
      <c r="F472" s="15" t="s">
        <v>62</v>
      </c>
      <c r="G472" s="15" t="s">
        <v>63</v>
      </c>
      <c r="H472" s="15" t="s">
        <v>64</v>
      </c>
      <c r="I472" s="15" t="s">
        <v>65</v>
      </c>
      <c r="J472" s="15">
        <v>291</v>
      </c>
      <c r="K472" s="15">
        <v>416.13</v>
      </c>
      <c r="N472" s="7">
        <v>2022</v>
      </c>
      <c r="O472" s="7" t="s">
        <v>47</v>
      </c>
      <c r="P472" s="7" t="s">
        <v>25</v>
      </c>
      <c r="Q472" s="11" t="s">
        <v>29</v>
      </c>
      <c r="R472" s="12">
        <v>455</v>
      </c>
      <c r="S472" s="28">
        <v>5036.46</v>
      </c>
      <c r="T472" s="12">
        <v>5128.0320000000002</v>
      </c>
      <c r="U472" s="9">
        <v>1007.292</v>
      </c>
      <c r="V472" s="10" t="s">
        <v>21</v>
      </c>
    </row>
    <row r="473" spans="1:22" x14ac:dyDescent="0.25">
      <c r="A473" s="15" t="s">
        <v>66</v>
      </c>
      <c r="B473" s="15">
        <v>2020</v>
      </c>
      <c r="C473" s="15" t="s">
        <v>50</v>
      </c>
      <c r="D473" s="15" t="s">
        <v>72</v>
      </c>
      <c r="E473" s="15" t="s">
        <v>61</v>
      </c>
      <c r="F473" s="15" t="s">
        <v>62</v>
      </c>
      <c r="G473" s="15" t="s">
        <v>63</v>
      </c>
      <c r="H473" s="15" t="s">
        <v>64</v>
      </c>
      <c r="I473" s="15" t="s">
        <v>65</v>
      </c>
      <c r="J473" s="15">
        <v>339</v>
      </c>
      <c r="K473" s="15">
        <v>484.77</v>
      </c>
      <c r="N473" s="7">
        <v>2022</v>
      </c>
      <c r="O473" s="7" t="s">
        <v>47</v>
      </c>
      <c r="P473" s="7" t="s">
        <v>27</v>
      </c>
      <c r="Q473" s="11" t="s">
        <v>30</v>
      </c>
      <c r="R473" s="13">
        <v>345</v>
      </c>
      <c r="S473" s="29">
        <v>7700</v>
      </c>
      <c r="T473" s="13">
        <v>7840</v>
      </c>
      <c r="U473" s="9">
        <v>1540</v>
      </c>
      <c r="V473" s="10" t="s">
        <v>21</v>
      </c>
    </row>
    <row r="474" spans="1:22" x14ac:dyDescent="0.25">
      <c r="A474" s="15" t="s">
        <v>66</v>
      </c>
      <c r="B474" s="15">
        <v>2020</v>
      </c>
      <c r="C474" s="15" t="s">
        <v>50</v>
      </c>
      <c r="D474" s="15" t="s">
        <v>72</v>
      </c>
      <c r="E474" s="15" t="s">
        <v>61</v>
      </c>
      <c r="F474" s="15" t="s">
        <v>62</v>
      </c>
      <c r="G474" s="15" t="s">
        <v>63</v>
      </c>
      <c r="H474" s="15" t="s">
        <v>64</v>
      </c>
      <c r="I474" s="15" t="s">
        <v>65</v>
      </c>
      <c r="J474" s="15">
        <v>267</v>
      </c>
      <c r="K474" s="15">
        <v>381.81</v>
      </c>
      <c r="N474" s="7">
        <v>2022</v>
      </c>
      <c r="O474" s="7" t="s">
        <v>47</v>
      </c>
      <c r="P474" s="7" t="s">
        <v>23</v>
      </c>
      <c r="Q474" s="8" t="s">
        <v>31</v>
      </c>
      <c r="R474" s="9">
        <v>122</v>
      </c>
      <c r="S474" s="27">
        <v>110</v>
      </c>
      <c r="T474" s="9">
        <v>112</v>
      </c>
      <c r="U474" s="9">
        <v>22</v>
      </c>
      <c r="V474" s="10" t="s">
        <v>21</v>
      </c>
    </row>
    <row r="475" spans="1:22" x14ac:dyDescent="0.25">
      <c r="A475" s="15" t="s">
        <v>68</v>
      </c>
      <c r="B475" s="15">
        <v>2020</v>
      </c>
      <c r="C475" s="15" t="s">
        <v>50</v>
      </c>
      <c r="D475" s="15" t="s">
        <v>72</v>
      </c>
      <c r="E475" s="15" t="s">
        <v>61</v>
      </c>
      <c r="F475" s="15" t="s">
        <v>62</v>
      </c>
      <c r="G475" s="15" t="s">
        <v>63</v>
      </c>
      <c r="H475" s="15" t="s">
        <v>64</v>
      </c>
      <c r="I475" s="15" t="s">
        <v>65</v>
      </c>
      <c r="J475" s="15">
        <v>810</v>
      </c>
      <c r="K475" s="15">
        <v>1158.3</v>
      </c>
      <c r="N475" s="7">
        <v>2022</v>
      </c>
      <c r="O475" s="7" t="s">
        <v>47</v>
      </c>
      <c r="P475" s="7" t="s">
        <v>32</v>
      </c>
      <c r="Q475" s="11" t="s">
        <v>33</v>
      </c>
      <c r="R475" s="12">
        <v>78</v>
      </c>
      <c r="S475" s="28">
        <v>2517.46</v>
      </c>
      <c r="T475" s="12">
        <v>5126.4639999999999</v>
      </c>
      <c r="U475" s="9">
        <v>503.49200000000002</v>
      </c>
      <c r="V475" s="10" t="s">
        <v>21</v>
      </c>
    </row>
    <row r="476" spans="1:22" x14ac:dyDescent="0.25">
      <c r="A476" s="15" t="s">
        <v>59</v>
      </c>
      <c r="B476" s="15">
        <v>2020</v>
      </c>
      <c r="C476" s="15" t="s">
        <v>50</v>
      </c>
      <c r="D476" s="15" t="s">
        <v>72</v>
      </c>
      <c r="E476" s="15" t="s">
        <v>61</v>
      </c>
      <c r="F476" s="15" t="s">
        <v>62</v>
      </c>
      <c r="G476" s="15" t="s">
        <v>63</v>
      </c>
      <c r="H476" s="15" t="s">
        <v>64</v>
      </c>
      <c r="I476" s="15" t="s">
        <v>65</v>
      </c>
      <c r="J476" s="15">
        <v>863</v>
      </c>
      <c r="K476" s="15">
        <v>1234.0899999999999</v>
      </c>
      <c r="N476" s="7">
        <v>2022</v>
      </c>
      <c r="O476" s="7" t="s">
        <v>47</v>
      </c>
      <c r="P476" s="7" t="s">
        <v>32</v>
      </c>
      <c r="Q476" s="11" t="s">
        <v>34</v>
      </c>
      <c r="R476" s="12">
        <v>76</v>
      </c>
      <c r="S476" s="28">
        <v>2517.2949999999996</v>
      </c>
      <c r="T476" s="12">
        <v>5126.1279999999997</v>
      </c>
      <c r="U476" s="9">
        <v>503.45899999999995</v>
      </c>
      <c r="V476" s="10" t="s">
        <v>21</v>
      </c>
    </row>
    <row r="477" spans="1:22" x14ac:dyDescent="0.25">
      <c r="A477" s="15" t="s">
        <v>66</v>
      </c>
      <c r="B477" s="15">
        <v>2020</v>
      </c>
      <c r="C477" s="15" t="s">
        <v>50</v>
      </c>
      <c r="D477" s="15" t="s">
        <v>72</v>
      </c>
      <c r="E477" s="15" t="s">
        <v>61</v>
      </c>
      <c r="F477" s="15" t="s">
        <v>62</v>
      </c>
      <c r="G477" s="15" t="s">
        <v>63</v>
      </c>
      <c r="H477" s="15" t="s">
        <v>73</v>
      </c>
      <c r="I477" s="15" t="s">
        <v>65</v>
      </c>
      <c r="J477" s="15">
        <v>293</v>
      </c>
      <c r="K477" s="15">
        <v>418.99</v>
      </c>
      <c r="N477" s="7">
        <v>2022</v>
      </c>
      <c r="O477" s="7" t="s">
        <v>47</v>
      </c>
      <c r="P477" s="7" t="s">
        <v>32</v>
      </c>
      <c r="Q477" s="11" t="s">
        <v>35</v>
      </c>
      <c r="R477" s="12">
        <v>46</v>
      </c>
      <c r="S477" s="28">
        <v>115</v>
      </c>
      <c r="T477" s="12">
        <v>224</v>
      </c>
      <c r="U477" s="9">
        <v>23</v>
      </c>
      <c r="V477" s="10" t="s">
        <v>21</v>
      </c>
    </row>
    <row r="478" spans="1:22" x14ac:dyDescent="0.25">
      <c r="A478" s="15" t="s">
        <v>69</v>
      </c>
      <c r="B478" s="15">
        <v>2020</v>
      </c>
      <c r="C478" s="15" t="s">
        <v>50</v>
      </c>
      <c r="D478" s="15" t="s">
        <v>72</v>
      </c>
      <c r="E478" s="15" t="s">
        <v>61</v>
      </c>
      <c r="F478" s="15" t="s">
        <v>62</v>
      </c>
      <c r="G478" s="15" t="s">
        <v>63</v>
      </c>
      <c r="H478" s="15" t="s">
        <v>73</v>
      </c>
      <c r="I478" s="15" t="s">
        <v>65</v>
      </c>
      <c r="J478" s="15">
        <v>341</v>
      </c>
      <c r="K478" s="15">
        <v>487.63</v>
      </c>
      <c r="N478" s="7">
        <v>2022</v>
      </c>
      <c r="O478" s="7" t="s">
        <v>47</v>
      </c>
      <c r="P478" s="7" t="s">
        <v>32</v>
      </c>
      <c r="Q478" s="11" t="s">
        <v>36</v>
      </c>
      <c r="R478" s="12">
        <v>34</v>
      </c>
      <c r="S478" s="28">
        <v>2631.66</v>
      </c>
      <c r="T478" s="12">
        <v>5126.0160000000005</v>
      </c>
      <c r="U478" s="9">
        <v>526.33199999999999</v>
      </c>
      <c r="V478" s="10" t="s">
        <v>21</v>
      </c>
    </row>
    <row r="479" spans="1:22" x14ac:dyDescent="0.25">
      <c r="A479" s="15" t="s">
        <v>59</v>
      </c>
      <c r="B479" s="15">
        <v>2020</v>
      </c>
      <c r="C479" s="15" t="s">
        <v>50</v>
      </c>
      <c r="D479" s="15" t="s">
        <v>72</v>
      </c>
      <c r="E479" s="15" t="s">
        <v>61</v>
      </c>
      <c r="F479" s="15" t="s">
        <v>62</v>
      </c>
      <c r="G479" s="15" t="s">
        <v>63</v>
      </c>
      <c r="H479" s="15" t="s">
        <v>73</v>
      </c>
      <c r="I479" s="15" t="s">
        <v>65</v>
      </c>
      <c r="J479" s="15">
        <v>263</v>
      </c>
      <c r="K479" s="15">
        <v>376.09000000000003</v>
      </c>
      <c r="N479" s="7">
        <v>2022</v>
      </c>
      <c r="O479" s="7" t="s">
        <v>47</v>
      </c>
      <c r="P479" s="7" t="s">
        <v>23</v>
      </c>
      <c r="Q479" s="8" t="s">
        <v>37</v>
      </c>
      <c r="R479" s="9">
        <v>7</v>
      </c>
      <c r="S479" s="27">
        <v>230</v>
      </c>
      <c r="T479" s="9">
        <v>224</v>
      </c>
      <c r="U479" s="9">
        <v>46</v>
      </c>
      <c r="V479" s="10" t="s">
        <v>21</v>
      </c>
    </row>
    <row r="480" spans="1:22" x14ac:dyDescent="0.25">
      <c r="A480" s="15" t="s">
        <v>66</v>
      </c>
      <c r="B480" s="15">
        <v>2020</v>
      </c>
      <c r="C480" s="15" t="s">
        <v>49</v>
      </c>
      <c r="D480" s="15" t="s">
        <v>72</v>
      </c>
      <c r="E480" s="15" t="s">
        <v>61</v>
      </c>
      <c r="F480" s="15" t="s">
        <v>62</v>
      </c>
      <c r="G480" s="15" t="s">
        <v>63</v>
      </c>
      <c r="H480" s="15" t="s">
        <v>73</v>
      </c>
      <c r="I480" s="15" t="s">
        <v>65</v>
      </c>
      <c r="J480" s="15">
        <v>296</v>
      </c>
      <c r="K480" s="15">
        <v>423.28</v>
      </c>
      <c r="N480" s="7">
        <v>2022</v>
      </c>
      <c r="O480" s="7" t="s">
        <v>47</v>
      </c>
      <c r="P480" s="7" t="s">
        <v>32</v>
      </c>
      <c r="Q480" s="11" t="s">
        <v>39</v>
      </c>
      <c r="R480" s="12">
        <v>3</v>
      </c>
      <c r="S480" s="28">
        <v>2631.9475000000002</v>
      </c>
      <c r="T480" s="12">
        <v>5126.576</v>
      </c>
      <c r="U480" s="9">
        <v>526.38950000000011</v>
      </c>
      <c r="V480" s="10" t="s">
        <v>21</v>
      </c>
    </row>
    <row r="481" spans="1:22" x14ac:dyDescent="0.25">
      <c r="A481" s="15" t="s">
        <v>69</v>
      </c>
      <c r="B481" s="15">
        <v>2020</v>
      </c>
      <c r="C481" s="15" t="s">
        <v>49</v>
      </c>
      <c r="D481" s="15" t="s">
        <v>72</v>
      </c>
      <c r="E481" s="15" t="s">
        <v>61</v>
      </c>
      <c r="F481" s="15" t="s">
        <v>62</v>
      </c>
      <c r="G481" s="15" t="s">
        <v>63</v>
      </c>
      <c r="H481" s="15" t="s">
        <v>73</v>
      </c>
      <c r="I481" s="15" t="s">
        <v>65</v>
      </c>
      <c r="J481" s="15">
        <v>344</v>
      </c>
      <c r="K481" s="15">
        <v>491.91999999999996</v>
      </c>
      <c r="N481" s="7">
        <v>2022</v>
      </c>
      <c r="O481" s="7" t="s">
        <v>47</v>
      </c>
      <c r="P481" s="7" t="s">
        <v>38</v>
      </c>
      <c r="Q481" s="11" t="s">
        <v>38</v>
      </c>
      <c r="R481" s="12">
        <v>2</v>
      </c>
      <c r="S481" s="28">
        <v>7590</v>
      </c>
      <c r="T481" s="12">
        <v>7392</v>
      </c>
      <c r="U481" s="9">
        <v>1518</v>
      </c>
      <c r="V481" s="10" t="s">
        <v>21</v>
      </c>
    </row>
    <row r="482" spans="1:22" x14ac:dyDescent="0.25">
      <c r="A482" s="15" t="s">
        <v>66</v>
      </c>
      <c r="B482" s="15">
        <v>2020</v>
      </c>
      <c r="C482" s="15" t="s">
        <v>49</v>
      </c>
      <c r="D482" s="15" t="s">
        <v>72</v>
      </c>
      <c r="E482" s="15" t="s">
        <v>61</v>
      </c>
      <c r="F482" s="15" t="s">
        <v>62</v>
      </c>
      <c r="G482" s="15" t="s">
        <v>63</v>
      </c>
      <c r="H482" s="15" t="s">
        <v>73</v>
      </c>
      <c r="I482" s="15" t="s">
        <v>65</v>
      </c>
      <c r="J482" s="15">
        <v>272</v>
      </c>
      <c r="K482" s="15">
        <v>388.96</v>
      </c>
      <c r="N482" s="7">
        <v>2022</v>
      </c>
      <c r="O482" s="7" t="s">
        <v>48</v>
      </c>
      <c r="P482" s="7" t="s">
        <v>19</v>
      </c>
      <c r="Q482" s="8" t="s">
        <v>20</v>
      </c>
      <c r="R482" s="9">
        <v>3566</v>
      </c>
      <c r="S482" s="27">
        <v>4577.3</v>
      </c>
      <c r="T482" s="9">
        <v>5126.576</v>
      </c>
      <c r="U482" s="9">
        <v>915.46</v>
      </c>
      <c r="V482" s="10" t="s">
        <v>21</v>
      </c>
    </row>
    <row r="483" spans="1:22" x14ac:dyDescent="0.25">
      <c r="A483" s="15" t="s">
        <v>59</v>
      </c>
      <c r="B483" s="15">
        <v>2020</v>
      </c>
      <c r="C483" s="15" t="s">
        <v>49</v>
      </c>
      <c r="D483" s="15" t="s">
        <v>72</v>
      </c>
      <c r="E483" s="15" t="s">
        <v>61</v>
      </c>
      <c r="F483" s="15" t="s">
        <v>62</v>
      </c>
      <c r="G483" s="15" t="s">
        <v>63</v>
      </c>
      <c r="H483" s="15" t="s">
        <v>73</v>
      </c>
      <c r="I483" s="15" t="s">
        <v>65</v>
      </c>
      <c r="J483" s="15">
        <v>298</v>
      </c>
      <c r="K483" s="15">
        <v>526.24</v>
      </c>
      <c r="N483" s="7">
        <v>2022</v>
      </c>
      <c r="O483" s="7" t="s">
        <v>48</v>
      </c>
      <c r="P483" s="7" t="s">
        <v>19</v>
      </c>
      <c r="Q483" s="8" t="s">
        <v>22</v>
      </c>
      <c r="R483" s="9">
        <v>2498</v>
      </c>
      <c r="S483" s="27">
        <v>8000</v>
      </c>
      <c r="T483" s="9">
        <v>8960</v>
      </c>
      <c r="U483" s="9">
        <v>1600</v>
      </c>
      <c r="V483" s="10" t="s">
        <v>21</v>
      </c>
    </row>
    <row r="484" spans="1:22" x14ac:dyDescent="0.25">
      <c r="A484" s="15" t="s">
        <v>69</v>
      </c>
      <c r="B484" s="15">
        <v>2020</v>
      </c>
      <c r="C484" s="15" t="s">
        <v>49</v>
      </c>
      <c r="D484" s="15" t="s">
        <v>72</v>
      </c>
      <c r="E484" s="15" t="s">
        <v>61</v>
      </c>
      <c r="F484" s="15" t="s">
        <v>62</v>
      </c>
      <c r="G484" s="15" t="s">
        <v>63</v>
      </c>
      <c r="H484" s="15" t="s">
        <v>73</v>
      </c>
      <c r="I484" s="15" t="s">
        <v>65</v>
      </c>
      <c r="J484" s="15">
        <v>346</v>
      </c>
      <c r="K484" s="15">
        <v>526.24</v>
      </c>
      <c r="N484" s="7">
        <v>2022</v>
      </c>
      <c r="O484" s="7" t="s">
        <v>48</v>
      </c>
      <c r="P484" s="7" t="s">
        <v>23</v>
      </c>
      <c r="Q484" s="8" t="s">
        <v>24</v>
      </c>
      <c r="R484" s="9">
        <v>1245</v>
      </c>
      <c r="S484" s="27">
        <v>4577.2</v>
      </c>
      <c r="T484" s="9">
        <v>5126.4639999999999</v>
      </c>
      <c r="U484" s="9">
        <v>915.44</v>
      </c>
      <c r="V484" s="10" t="s">
        <v>21</v>
      </c>
    </row>
    <row r="485" spans="1:22" x14ac:dyDescent="0.25">
      <c r="A485" s="15" t="s">
        <v>70</v>
      </c>
      <c r="B485" s="15">
        <v>2020</v>
      </c>
      <c r="C485" s="15" t="s">
        <v>49</v>
      </c>
      <c r="D485" s="15" t="s">
        <v>72</v>
      </c>
      <c r="E485" s="15" t="s">
        <v>61</v>
      </c>
      <c r="F485" s="15" t="s">
        <v>62</v>
      </c>
      <c r="G485" s="15" t="s">
        <v>63</v>
      </c>
      <c r="H485" s="15" t="s">
        <v>73</v>
      </c>
      <c r="I485" s="15" t="s">
        <v>65</v>
      </c>
      <c r="J485" s="15">
        <v>268</v>
      </c>
      <c r="K485" s="15">
        <v>526.24</v>
      </c>
      <c r="N485" s="7">
        <v>2022</v>
      </c>
      <c r="O485" s="7" t="s">
        <v>48</v>
      </c>
      <c r="P485" s="7" t="s">
        <v>25</v>
      </c>
      <c r="Q485" s="11" t="s">
        <v>26</v>
      </c>
      <c r="R485" s="12">
        <v>644</v>
      </c>
      <c r="S485" s="28">
        <v>5743.5</v>
      </c>
      <c r="T485" s="12">
        <v>6432.72</v>
      </c>
      <c r="U485" s="9">
        <v>1148.7</v>
      </c>
      <c r="V485" s="10" t="s">
        <v>21</v>
      </c>
    </row>
    <row r="486" spans="1:22" x14ac:dyDescent="0.25">
      <c r="A486" s="15" t="s">
        <v>66</v>
      </c>
      <c r="B486" s="15">
        <v>2020</v>
      </c>
      <c r="C486" s="15" t="s">
        <v>49</v>
      </c>
      <c r="D486" s="15" t="s">
        <v>72</v>
      </c>
      <c r="E486" s="15" t="s">
        <v>61</v>
      </c>
      <c r="F486" s="15" t="s">
        <v>62</v>
      </c>
      <c r="G486" s="15" t="s">
        <v>63</v>
      </c>
      <c r="H486" s="15" t="s">
        <v>73</v>
      </c>
      <c r="I486" s="15" t="s">
        <v>65</v>
      </c>
      <c r="J486" s="15">
        <v>1028</v>
      </c>
      <c r="K486" s="15">
        <v>1470.04</v>
      </c>
      <c r="N486" s="7">
        <v>2022</v>
      </c>
      <c r="O486" s="7" t="s">
        <v>48</v>
      </c>
      <c r="P486" s="7" t="s">
        <v>27</v>
      </c>
      <c r="Q486" s="11" t="s">
        <v>28</v>
      </c>
      <c r="R486" s="12">
        <v>643</v>
      </c>
      <c r="S486" s="28">
        <v>7000</v>
      </c>
      <c r="T486" s="12">
        <v>7840</v>
      </c>
      <c r="U486" s="9">
        <v>1400</v>
      </c>
      <c r="V486" s="10" t="s">
        <v>21</v>
      </c>
    </row>
    <row r="487" spans="1:22" x14ac:dyDescent="0.25">
      <c r="A487" s="15" t="s">
        <v>68</v>
      </c>
      <c r="B487" s="15">
        <v>2020</v>
      </c>
      <c r="C487" s="15" t="s">
        <v>49</v>
      </c>
      <c r="D487" s="15" t="s">
        <v>72</v>
      </c>
      <c r="E487" s="15" t="s">
        <v>61</v>
      </c>
      <c r="F487" s="15" t="s">
        <v>62</v>
      </c>
      <c r="G487" s="15" t="s">
        <v>63</v>
      </c>
      <c r="H487" s="15" t="s">
        <v>73</v>
      </c>
      <c r="I487" s="15" t="s">
        <v>65</v>
      </c>
      <c r="J487" s="15">
        <v>270</v>
      </c>
      <c r="K487" s="15">
        <v>386.1</v>
      </c>
      <c r="N487" s="7">
        <v>2022</v>
      </c>
      <c r="O487" s="7" t="s">
        <v>48</v>
      </c>
      <c r="P487" s="7" t="s">
        <v>25</v>
      </c>
      <c r="Q487" s="11" t="s">
        <v>29</v>
      </c>
      <c r="R487" s="12">
        <v>455</v>
      </c>
      <c r="S487" s="28">
        <v>4578.6000000000004</v>
      </c>
      <c r="T487" s="12">
        <v>5128.0320000000002</v>
      </c>
      <c r="U487" s="9">
        <v>915.72000000000014</v>
      </c>
      <c r="V487" s="10" t="s">
        <v>21</v>
      </c>
    </row>
    <row r="488" spans="1:22" x14ac:dyDescent="0.25">
      <c r="A488" s="15" t="s">
        <v>68</v>
      </c>
      <c r="B488" s="15">
        <v>2020</v>
      </c>
      <c r="C488" s="15" t="s">
        <v>49</v>
      </c>
      <c r="D488" s="15" t="s">
        <v>72</v>
      </c>
      <c r="E488" s="15" t="s">
        <v>61</v>
      </c>
      <c r="F488" s="15" t="s">
        <v>62</v>
      </c>
      <c r="G488" s="15" t="s">
        <v>63</v>
      </c>
      <c r="H488" s="15" t="s">
        <v>73</v>
      </c>
      <c r="I488" s="15" t="s">
        <v>65</v>
      </c>
      <c r="J488" s="15">
        <v>297</v>
      </c>
      <c r="K488" s="15">
        <v>424.71</v>
      </c>
      <c r="N488" s="7">
        <v>2022</v>
      </c>
      <c r="O488" s="7" t="s">
        <v>48</v>
      </c>
      <c r="P488" s="7" t="s">
        <v>27</v>
      </c>
      <c r="Q488" s="11" t="s">
        <v>30</v>
      </c>
      <c r="R488" s="13">
        <v>345</v>
      </c>
      <c r="S488" s="29">
        <v>7000</v>
      </c>
      <c r="T488" s="13">
        <v>7840</v>
      </c>
      <c r="U488" s="9">
        <v>1400</v>
      </c>
      <c r="V488" s="10" t="s">
        <v>21</v>
      </c>
    </row>
    <row r="489" spans="1:22" x14ac:dyDescent="0.25">
      <c r="A489" s="15" t="s">
        <v>66</v>
      </c>
      <c r="B489" s="15">
        <v>2020</v>
      </c>
      <c r="C489" s="15" t="s">
        <v>49</v>
      </c>
      <c r="D489" s="15" t="s">
        <v>72</v>
      </c>
      <c r="E489" s="15" t="s">
        <v>61</v>
      </c>
      <c r="F489" s="15" t="s">
        <v>62</v>
      </c>
      <c r="G489" s="15" t="s">
        <v>63</v>
      </c>
      <c r="H489" s="15" t="s">
        <v>73</v>
      </c>
      <c r="I489" s="15" t="s">
        <v>65</v>
      </c>
      <c r="J489" s="15">
        <v>345</v>
      </c>
      <c r="K489" s="15">
        <v>493.35</v>
      </c>
      <c r="N489" s="7">
        <v>2022</v>
      </c>
      <c r="O489" s="7" t="s">
        <v>48</v>
      </c>
      <c r="P489" s="7" t="s">
        <v>23</v>
      </c>
      <c r="Q489" s="8" t="s">
        <v>31</v>
      </c>
      <c r="R489" s="9">
        <v>122</v>
      </c>
      <c r="S489" s="27">
        <v>100</v>
      </c>
      <c r="T489" s="9">
        <v>112</v>
      </c>
      <c r="U489" s="9">
        <v>20</v>
      </c>
      <c r="V489" s="10" t="s">
        <v>21</v>
      </c>
    </row>
    <row r="490" spans="1:22" x14ac:dyDescent="0.25">
      <c r="A490" s="15" t="s">
        <v>70</v>
      </c>
      <c r="B490" s="15">
        <v>2020</v>
      </c>
      <c r="C490" s="15" t="s">
        <v>49</v>
      </c>
      <c r="D490" s="15" t="s">
        <v>72</v>
      </c>
      <c r="E490" s="15" t="s">
        <v>61</v>
      </c>
      <c r="F490" s="15" t="s">
        <v>62</v>
      </c>
      <c r="G490" s="15" t="s">
        <v>63</v>
      </c>
      <c r="H490" s="15" t="s">
        <v>73</v>
      </c>
      <c r="I490" s="15" t="s">
        <v>65</v>
      </c>
      <c r="J490" s="15">
        <v>776</v>
      </c>
      <c r="K490" s="15">
        <v>1109.68</v>
      </c>
      <c r="N490" s="7">
        <v>2022</v>
      </c>
      <c r="O490" s="7" t="s">
        <v>48</v>
      </c>
      <c r="P490" s="7" t="s">
        <v>32</v>
      </c>
      <c r="Q490" s="11" t="s">
        <v>33</v>
      </c>
      <c r="R490" s="12">
        <v>78</v>
      </c>
      <c r="S490" s="28">
        <v>2288.6</v>
      </c>
      <c r="T490" s="12">
        <v>5126.4639999999999</v>
      </c>
      <c r="U490" s="9">
        <v>457.72</v>
      </c>
      <c r="V490" s="10" t="s">
        <v>21</v>
      </c>
    </row>
    <row r="491" spans="1:22" x14ac:dyDescent="0.25">
      <c r="A491" s="15" t="s">
        <v>66</v>
      </c>
      <c r="B491" s="15">
        <v>2020</v>
      </c>
      <c r="C491" s="15" t="s">
        <v>49</v>
      </c>
      <c r="D491" s="15" t="s">
        <v>72</v>
      </c>
      <c r="E491" s="15" t="s">
        <v>61</v>
      </c>
      <c r="F491" s="15" t="s">
        <v>62</v>
      </c>
      <c r="G491" s="15" t="s">
        <v>63</v>
      </c>
      <c r="H491" s="15" t="s">
        <v>73</v>
      </c>
      <c r="I491" s="15" t="s">
        <v>65</v>
      </c>
      <c r="J491" s="15">
        <v>809</v>
      </c>
      <c r="K491" s="15">
        <v>1156.8699999999999</v>
      </c>
      <c r="N491" s="7">
        <v>2022</v>
      </c>
      <c r="O491" s="7" t="s">
        <v>48</v>
      </c>
      <c r="P491" s="7" t="s">
        <v>32</v>
      </c>
      <c r="Q491" s="11" t="s">
        <v>34</v>
      </c>
      <c r="R491" s="12">
        <v>76</v>
      </c>
      <c r="S491" s="28">
        <v>2288.4499999999998</v>
      </c>
      <c r="T491" s="12">
        <v>5126.1279999999997</v>
      </c>
      <c r="U491" s="9">
        <v>457.69</v>
      </c>
      <c r="V491" s="10" t="s">
        <v>21</v>
      </c>
    </row>
    <row r="492" spans="1:22" x14ac:dyDescent="0.25">
      <c r="A492" s="15" t="s">
        <v>59</v>
      </c>
      <c r="B492" s="15">
        <v>2020</v>
      </c>
      <c r="C492" s="15" t="s">
        <v>49</v>
      </c>
      <c r="D492" s="15" t="s">
        <v>72</v>
      </c>
      <c r="E492" s="15" t="s">
        <v>61</v>
      </c>
      <c r="F492" s="15" t="s">
        <v>62</v>
      </c>
      <c r="G492" s="15" t="s">
        <v>63</v>
      </c>
      <c r="H492" s="15" t="s">
        <v>73</v>
      </c>
      <c r="I492" s="15" t="s">
        <v>65</v>
      </c>
      <c r="J492" s="15">
        <v>862</v>
      </c>
      <c r="K492" s="15">
        <v>1232.6599999999999</v>
      </c>
      <c r="N492" s="7">
        <v>2022</v>
      </c>
      <c r="O492" s="7" t="s">
        <v>48</v>
      </c>
      <c r="P492" s="7" t="s">
        <v>32</v>
      </c>
      <c r="Q492" s="11" t="s">
        <v>35</v>
      </c>
      <c r="R492" s="12">
        <v>46</v>
      </c>
      <c r="S492" s="28">
        <v>100</v>
      </c>
      <c r="T492" s="12">
        <v>224</v>
      </c>
      <c r="U492" s="9">
        <v>20</v>
      </c>
      <c r="V492" s="10" t="s">
        <v>21</v>
      </c>
    </row>
    <row r="493" spans="1:22" x14ac:dyDescent="0.25">
      <c r="A493" s="15" t="s">
        <v>66</v>
      </c>
      <c r="B493" s="15">
        <v>2020</v>
      </c>
      <c r="C493" s="15" t="s">
        <v>49</v>
      </c>
      <c r="D493" s="15" t="s">
        <v>72</v>
      </c>
      <c r="E493" s="15" t="s">
        <v>61</v>
      </c>
      <c r="F493" s="15" t="s">
        <v>62</v>
      </c>
      <c r="G493" s="15" t="s">
        <v>63</v>
      </c>
      <c r="H493" s="15" t="s">
        <v>73</v>
      </c>
      <c r="I493" s="15" t="s">
        <v>65</v>
      </c>
      <c r="J493" s="15">
        <v>299</v>
      </c>
      <c r="K493" s="15">
        <v>427.57</v>
      </c>
      <c r="N493" s="7">
        <v>2022</v>
      </c>
      <c r="O493" s="7" t="s">
        <v>48</v>
      </c>
      <c r="P493" s="7" t="s">
        <v>32</v>
      </c>
      <c r="Q493" s="11" t="s">
        <v>36</v>
      </c>
      <c r="R493" s="12">
        <v>34</v>
      </c>
      <c r="S493" s="28">
        <v>2746.08</v>
      </c>
      <c r="T493" s="12">
        <v>5126.0160000000005</v>
      </c>
      <c r="U493" s="9">
        <v>549.21600000000001</v>
      </c>
      <c r="V493" s="10" t="s">
        <v>21</v>
      </c>
    </row>
    <row r="494" spans="1:22" x14ac:dyDescent="0.25">
      <c r="A494" s="15" t="s">
        <v>66</v>
      </c>
      <c r="B494" s="15">
        <v>2020</v>
      </c>
      <c r="C494" s="15" t="s">
        <v>49</v>
      </c>
      <c r="D494" s="15" t="s">
        <v>72</v>
      </c>
      <c r="E494" s="15" t="s">
        <v>61</v>
      </c>
      <c r="F494" s="15" t="s">
        <v>62</v>
      </c>
      <c r="G494" s="15" t="s">
        <v>63</v>
      </c>
      <c r="H494" s="15" t="s">
        <v>73</v>
      </c>
      <c r="I494" s="15" t="s">
        <v>65</v>
      </c>
      <c r="J494" s="15">
        <v>269</v>
      </c>
      <c r="K494" s="15">
        <v>384.67</v>
      </c>
      <c r="N494" s="7">
        <v>2022</v>
      </c>
      <c r="O494" s="7" t="s">
        <v>48</v>
      </c>
      <c r="P494" s="7" t="s">
        <v>23</v>
      </c>
      <c r="Q494" s="8" t="s">
        <v>37</v>
      </c>
      <c r="R494" s="9">
        <v>7</v>
      </c>
      <c r="S494" s="27">
        <v>240</v>
      </c>
      <c r="T494" s="9">
        <v>224</v>
      </c>
      <c r="U494" s="9">
        <v>48</v>
      </c>
      <c r="V494" s="10" t="s">
        <v>21</v>
      </c>
    </row>
    <row r="495" spans="1:22" x14ac:dyDescent="0.25">
      <c r="A495" s="15" t="s">
        <v>66</v>
      </c>
      <c r="B495" s="15">
        <v>2020</v>
      </c>
      <c r="C495" s="15" t="s">
        <v>48</v>
      </c>
      <c r="D495" s="15" t="s">
        <v>72</v>
      </c>
      <c r="E495" s="15" t="s">
        <v>61</v>
      </c>
      <c r="F495" s="15" t="s">
        <v>62</v>
      </c>
      <c r="G495" s="15" t="s">
        <v>63</v>
      </c>
      <c r="H495" s="15" t="s">
        <v>73</v>
      </c>
      <c r="I495" s="15" t="s">
        <v>65</v>
      </c>
      <c r="J495" s="15">
        <v>302</v>
      </c>
      <c r="K495" s="15">
        <v>431.86</v>
      </c>
      <c r="N495" s="7">
        <v>2022</v>
      </c>
      <c r="O495" s="7" t="s">
        <v>48</v>
      </c>
      <c r="P495" s="7" t="s">
        <v>32</v>
      </c>
      <c r="Q495" s="11" t="s">
        <v>39</v>
      </c>
      <c r="R495" s="12">
        <v>3</v>
      </c>
      <c r="S495" s="28">
        <v>2746.38</v>
      </c>
      <c r="T495" s="12">
        <v>5126.576</v>
      </c>
      <c r="U495" s="9">
        <v>549.27600000000007</v>
      </c>
      <c r="V495" s="10" t="s">
        <v>21</v>
      </c>
    </row>
    <row r="496" spans="1:22" x14ac:dyDescent="0.25">
      <c r="A496" s="15" t="s">
        <v>59</v>
      </c>
      <c r="B496" s="15">
        <v>2020</v>
      </c>
      <c r="C496" s="15" t="s">
        <v>48</v>
      </c>
      <c r="D496" s="15" t="s">
        <v>72</v>
      </c>
      <c r="E496" s="15" t="s">
        <v>61</v>
      </c>
      <c r="F496" s="15" t="s">
        <v>62</v>
      </c>
      <c r="G496" s="15" t="s">
        <v>63</v>
      </c>
      <c r="H496" s="15" t="s">
        <v>73</v>
      </c>
      <c r="I496" s="15" t="s">
        <v>65</v>
      </c>
      <c r="J496" s="15">
        <v>350</v>
      </c>
      <c r="K496" s="15">
        <v>500.5</v>
      </c>
      <c r="N496" s="7">
        <v>2022</v>
      </c>
      <c r="O496" s="7" t="s">
        <v>48</v>
      </c>
      <c r="P496" s="7" t="s">
        <v>38</v>
      </c>
      <c r="Q496" s="11" t="s">
        <v>38</v>
      </c>
      <c r="R496" s="12">
        <v>2</v>
      </c>
      <c r="S496" s="28">
        <v>7920</v>
      </c>
      <c r="T496" s="12">
        <v>7392</v>
      </c>
      <c r="U496" s="9">
        <v>1584</v>
      </c>
      <c r="V496" s="10" t="s">
        <v>21</v>
      </c>
    </row>
    <row r="497" spans="1:22" x14ac:dyDescent="0.25">
      <c r="A497" s="15" t="s">
        <v>59</v>
      </c>
      <c r="B497" s="15">
        <v>2020</v>
      </c>
      <c r="C497" s="15" t="s">
        <v>48</v>
      </c>
      <c r="D497" s="15" t="s">
        <v>72</v>
      </c>
      <c r="E497" s="15" t="s">
        <v>61</v>
      </c>
      <c r="F497" s="15" t="s">
        <v>62</v>
      </c>
      <c r="G497" s="15" t="s">
        <v>63</v>
      </c>
      <c r="H497" s="15" t="s">
        <v>73</v>
      </c>
      <c r="I497" s="15" t="s">
        <v>65</v>
      </c>
      <c r="J497" s="15">
        <v>278</v>
      </c>
      <c r="K497" s="15">
        <v>397.53999999999996</v>
      </c>
      <c r="N497" s="7">
        <v>2022</v>
      </c>
      <c r="O497" s="7" t="s">
        <v>49</v>
      </c>
      <c r="P497" s="7" t="s">
        <v>19</v>
      </c>
      <c r="Q497" s="8" t="s">
        <v>20</v>
      </c>
      <c r="R497" s="9">
        <v>3566</v>
      </c>
      <c r="S497" s="27">
        <v>5035.0300000000007</v>
      </c>
      <c r="T497" s="9">
        <v>5126.576</v>
      </c>
      <c r="U497" s="9">
        <v>1007.0060000000002</v>
      </c>
      <c r="V497" s="10" t="s">
        <v>21</v>
      </c>
    </row>
    <row r="498" spans="1:22" x14ac:dyDescent="0.25">
      <c r="A498" s="15" t="s">
        <v>66</v>
      </c>
      <c r="B498" s="15">
        <v>2020</v>
      </c>
      <c r="C498" s="15" t="s">
        <v>48</v>
      </c>
      <c r="D498" s="15" t="s">
        <v>72</v>
      </c>
      <c r="E498" s="15" t="s">
        <v>61</v>
      </c>
      <c r="F498" s="15" t="s">
        <v>62</v>
      </c>
      <c r="G498" s="15" t="s">
        <v>63</v>
      </c>
      <c r="H498" s="15" t="s">
        <v>73</v>
      </c>
      <c r="I498" s="15" t="s">
        <v>65</v>
      </c>
      <c r="J498" s="15">
        <v>304</v>
      </c>
      <c r="K498" s="15">
        <v>526.24</v>
      </c>
      <c r="N498" s="7">
        <v>2022</v>
      </c>
      <c r="O498" s="7" t="s">
        <v>49</v>
      </c>
      <c r="P498" s="7" t="s">
        <v>19</v>
      </c>
      <c r="Q498" s="8" t="s">
        <v>22</v>
      </c>
      <c r="R498" s="9">
        <v>2498</v>
      </c>
      <c r="S498" s="27">
        <v>9200</v>
      </c>
      <c r="T498" s="9">
        <v>8960</v>
      </c>
      <c r="U498" s="9">
        <v>1840</v>
      </c>
      <c r="V498" s="10" t="s">
        <v>21</v>
      </c>
    </row>
    <row r="499" spans="1:22" x14ac:dyDescent="0.25">
      <c r="A499" s="15" t="s">
        <v>59</v>
      </c>
      <c r="B499" s="15">
        <v>2020</v>
      </c>
      <c r="C499" s="15" t="s">
        <v>48</v>
      </c>
      <c r="D499" s="15" t="s">
        <v>72</v>
      </c>
      <c r="E499" s="15" t="s">
        <v>61</v>
      </c>
      <c r="F499" s="15" t="s">
        <v>62</v>
      </c>
      <c r="G499" s="15" t="s">
        <v>63</v>
      </c>
      <c r="H499" s="15" t="s">
        <v>73</v>
      </c>
      <c r="I499" s="15" t="s">
        <v>65</v>
      </c>
      <c r="J499" s="15">
        <v>274</v>
      </c>
      <c r="K499" s="15">
        <v>526.24</v>
      </c>
      <c r="N499" s="7">
        <v>2022</v>
      </c>
      <c r="O499" s="7" t="s">
        <v>49</v>
      </c>
      <c r="P499" s="7" t="s">
        <v>23</v>
      </c>
      <c r="Q499" s="8" t="s">
        <v>24</v>
      </c>
      <c r="R499" s="9">
        <v>1245</v>
      </c>
      <c r="S499" s="27">
        <v>5263.78</v>
      </c>
      <c r="T499" s="9">
        <v>5126.4639999999999</v>
      </c>
      <c r="U499" s="9">
        <v>1052.7560000000001</v>
      </c>
      <c r="V499" s="10" t="s">
        <v>21</v>
      </c>
    </row>
    <row r="500" spans="1:22" x14ac:dyDescent="0.25">
      <c r="A500" s="15" t="s">
        <v>69</v>
      </c>
      <c r="B500" s="15">
        <v>2020</v>
      </c>
      <c r="C500" s="15" t="s">
        <v>48</v>
      </c>
      <c r="D500" s="15" t="s">
        <v>72</v>
      </c>
      <c r="E500" s="15" t="s">
        <v>61</v>
      </c>
      <c r="F500" s="15" t="s">
        <v>62</v>
      </c>
      <c r="G500" s="15" t="s">
        <v>63</v>
      </c>
      <c r="H500" s="15" t="s">
        <v>73</v>
      </c>
      <c r="I500" s="15" t="s">
        <v>65</v>
      </c>
      <c r="J500" s="15">
        <v>994</v>
      </c>
      <c r="K500" s="15">
        <v>1421.42</v>
      </c>
      <c r="N500" s="7">
        <v>2022</v>
      </c>
      <c r="O500" s="7" t="s">
        <v>49</v>
      </c>
      <c r="P500" s="7" t="s">
        <v>25</v>
      </c>
      <c r="Q500" s="11" t="s">
        <v>26</v>
      </c>
      <c r="R500" s="12">
        <v>644</v>
      </c>
      <c r="S500" s="28">
        <v>6605.0249999999996</v>
      </c>
      <c r="T500" s="12">
        <v>6432.72</v>
      </c>
      <c r="U500" s="9">
        <v>1321.0050000000001</v>
      </c>
      <c r="V500" s="10" t="s">
        <v>21</v>
      </c>
    </row>
    <row r="501" spans="1:22" x14ac:dyDescent="0.25">
      <c r="A501" s="15" t="s">
        <v>66</v>
      </c>
      <c r="B501" s="15">
        <v>2020</v>
      </c>
      <c r="C501" s="15" t="s">
        <v>48</v>
      </c>
      <c r="D501" s="15" t="s">
        <v>72</v>
      </c>
      <c r="E501" s="15" t="s">
        <v>61</v>
      </c>
      <c r="F501" s="15" t="s">
        <v>62</v>
      </c>
      <c r="G501" s="15" t="s">
        <v>63</v>
      </c>
      <c r="H501" s="15" t="s">
        <v>73</v>
      </c>
      <c r="I501" s="15" t="s">
        <v>65</v>
      </c>
      <c r="J501" s="15">
        <v>1027</v>
      </c>
      <c r="K501" s="15">
        <v>1468.6100000000001</v>
      </c>
      <c r="N501" s="7">
        <v>2022</v>
      </c>
      <c r="O501" s="7" t="s">
        <v>49</v>
      </c>
      <c r="P501" s="7" t="s">
        <v>27</v>
      </c>
      <c r="Q501" s="11" t="s">
        <v>28</v>
      </c>
      <c r="R501" s="12">
        <v>643</v>
      </c>
      <c r="S501" s="28">
        <v>8400</v>
      </c>
      <c r="T501" s="12">
        <v>7840</v>
      </c>
      <c r="U501" s="9">
        <v>1680</v>
      </c>
      <c r="V501" s="10" t="s">
        <v>21</v>
      </c>
    </row>
    <row r="502" spans="1:22" x14ac:dyDescent="0.25">
      <c r="A502" s="15" t="s">
        <v>59</v>
      </c>
      <c r="B502" s="15">
        <v>2020</v>
      </c>
      <c r="C502" s="15" t="s">
        <v>48</v>
      </c>
      <c r="D502" s="15" t="s">
        <v>72</v>
      </c>
      <c r="E502" s="15" t="s">
        <v>61</v>
      </c>
      <c r="F502" s="15" t="s">
        <v>62</v>
      </c>
      <c r="G502" s="15" t="s">
        <v>63</v>
      </c>
      <c r="H502" s="15" t="s">
        <v>73</v>
      </c>
      <c r="I502" s="15" t="s">
        <v>65</v>
      </c>
      <c r="J502" s="15">
        <v>276</v>
      </c>
      <c r="K502" s="15">
        <v>394.68</v>
      </c>
      <c r="N502" s="7">
        <v>2022</v>
      </c>
      <c r="O502" s="7" t="s">
        <v>49</v>
      </c>
      <c r="P502" s="7" t="s">
        <v>25</v>
      </c>
      <c r="Q502" s="11" t="s">
        <v>29</v>
      </c>
      <c r="R502" s="12">
        <v>455</v>
      </c>
      <c r="S502" s="28">
        <v>5494.3200000000006</v>
      </c>
      <c r="T502" s="12">
        <v>5128.0320000000002</v>
      </c>
      <c r="U502" s="9">
        <v>1098.8640000000003</v>
      </c>
      <c r="V502" s="10" t="s">
        <v>21</v>
      </c>
    </row>
    <row r="503" spans="1:22" x14ac:dyDescent="0.25">
      <c r="A503" s="15" t="s">
        <v>59</v>
      </c>
      <c r="B503" s="15">
        <v>2020</v>
      </c>
      <c r="C503" s="15" t="s">
        <v>48</v>
      </c>
      <c r="D503" s="15" t="s">
        <v>72</v>
      </c>
      <c r="E503" s="15" t="s">
        <v>61</v>
      </c>
      <c r="F503" s="15" t="s">
        <v>62</v>
      </c>
      <c r="G503" s="15" t="s">
        <v>63</v>
      </c>
      <c r="H503" s="15" t="s">
        <v>73</v>
      </c>
      <c r="I503" s="15" t="s">
        <v>65</v>
      </c>
      <c r="J503" s="15">
        <v>303</v>
      </c>
      <c r="K503" s="15">
        <v>433.28999999999996</v>
      </c>
      <c r="N503" s="7">
        <v>2022</v>
      </c>
      <c r="O503" s="7" t="s">
        <v>49</v>
      </c>
      <c r="P503" s="7" t="s">
        <v>27</v>
      </c>
      <c r="Q503" s="11" t="s">
        <v>30</v>
      </c>
      <c r="R503" s="13">
        <v>345</v>
      </c>
      <c r="S503" s="29">
        <v>8400</v>
      </c>
      <c r="T503" s="13">
        <v>7840</v>
      </c>
      <c r="U503" s="9">
        <v>1680</v>
      </c>
      <c r="V503" s="10" t="s">
        <v>21</v>
      </c>
    </row>
    <row r="504" spans="1:22" x14ac:dyDescent="0.25">
      <c r="A504" s="15" t="s">
        <v>59</v>
      </c>
      <c r="B504" s="15">
        <v>2020</v>
      </c>
      <c r="C504" s="15" t="s">
        <v>48</v>
      </c>
      <c r="D504" s="15" t="s">
        <v>72</v>
      </c>
      <c r="E504" s="15" t="s">
        <v>61</v>
      </c>
      <c r="F504" s="15" t="s">
        <v>62</v>
      </c>
      <c r="G504" s="15" t="s">
        <v>63</v>
      </c>
      <c r="H504" s="15" t="s">
        <v>73</v>
      </c>
      <c r="I504" s="15" t="s">
        <v>65</v>
      </c>
      <c r="J504" s="15">
        <v>351</v>
      </c>
      <c r="K504" s="15">
        <v>501.93</v>
      </c>
      <c r="N504" s="7">
        <v>2022</v>
      </c>
      <c r="O504" s="7" t="s">
        <v>49</v>
      </c>
      <c r="P504" s="7" t="s">
        <v>23</v>
      </c>
      <c r="Q504" s="8" t="s">
        <v>31</v>
      </c>
      <c r="R504" s="9">
        <v>122</v>
      </c>
      <c r="S504" s="27">
        <v>120</v>
      </c>
      <c r="T504" s="9">
        <v>112</v>
      </c>
      <c r="U504" s="9">
        <v>24</v>
      </c>
      <c r="V504" s="10" t="s">
        <v>21</v>
      </c>
    </row>
    <row r="505" spans="1:22" x14ac:dyDescent="0.25">
      <c r="A505" s="15" t="s">
        <v>69</v>
      </c>
      <c r="B505" s="15">
        <v>2020</v>
      </c>
      <c r="C505" s="15" t="s">
        <v>48</v>
      </c>
      <c r="D505" s="15" t="s">
        <v>72</v>
      </c>
      <c r="E505" s="15" t="s">
        <v>61</v>
      </c>
      <c r="F505" s="15" t="s">
        <v>62</v>
      </c>
      <c r="G505" s="15" t="s">
        <v>63</v>
      </c>
      <c r="H505" s="15" t="s">
        <v>73</v>
      </c>
      <c r="I505" s="15" t="s">
        <v>65</v>
      </c>
      <c r="J505" s="15">
        <v>273</v>
      </c>
      <c r="K505" s="15">
        <v>390.39</v>
      </c>
      <c r="N505" s="7">
        <v>2022</v>
      </c>
      <c r="O505" s="7" t="s">
        <v>49</v>
      </c>
      <c r="P505" s="7" t="s">
        <v>32</v>
      </c>
      <c r="Q505" s="11" t="s">
        <v>33</v>
      </c>
      <c r="R505" s="12">
        <v>78</v>
      </c>
      <c r="S505" s="28">
        <v>2517.46</v>
      </c>
      <c r="T505" s="12">
        <v>5126.4639999999999</v>
      </c>
      <c r="U505" s="9">
        <v>503.49200000000002</v>
      </c>
      <c r="V505" s="10" t="s">
        <v>21</v>
      </c>
    </row>
    <row r="506" spans="1:22" x14ac:dyDescent="0.25">
      <c r="A506" s="15" t="s">
        <v>59</v>
      </c>
      <c r="B506" s="15">
        <v>2020</v>
      </c>
      <c r="C506" s="15" t="s">
        <v>48</v>
      </c>
      <c r="D506" s="15" t="s">
        <v>72</v>
      </c>
      <c r="E506" s="15" t="s">
        <v>61</v>
      </c>
      <c r="F506" s="15" t="s">
        <v>62</v>
      </c>
      <c r="G506" s="15" t="s">
        <v>63</v>
      </c>
      <c r="H506" s="15" t="s">
        <v>73</v>
      </c>
      <c r="I506" s="15" t="s">
        <v>65</v>
      </c>
      <c r="J506" s="15">
        <v>775</v>
      </c>
      <c r="K506" s="15">
        <v>1108.25</v>
      </c>
      <c r="N506" s="7">
        <v>2022</v>
      </c>
      <c r="O506" s="7" t="s">
        <v>49</v>
      </c>
      <c r="P506" s="7" t="s">
        <v>32</v>
      </c>
      <c r="Q506" s="11" t="s">
        <v>34</v>
      </c>
      <c r="R506" s="12">
        <v>76</v>
      </c>
      <c r="S506" s="28">
        <v>2517.2949999999996</v>
      </c>
      <c r="T506" s="12">
        <v>5126.1279999999997</v>
      </c>
      <c r="U506" s="9">
        <v>503.45899999999995</v>
      </c>
      <c r="V506" s="10" t="s">
        <v>21</v>
      </c>
    </row>
    <row r="507" spans="1:22" x14ac:dyDescent="0.25">
      <c r="A507" s="15" t="s">
        <v>59</v>
      </c>
      <c r="B507" s="15">
        <v>2020</v>
      </c>
      <c r="C507" s="15" t="s">
        <v>48</v>
      </c>
      <c r="D507" s="15" t="s">
        <v>72</v>
      </c>
      <c r="E507" s="15" t="s">
        <v>61</v>
      </c>
      <c r="F507" s="15" t="s">
        <v>62</v>
      </c>
      <c r="G507" s="15" t="s">
        <v>63</v>
      </c>
      <c r="H507" s="15" t="s">
        <v>73</v>
      </c>
      <c r="I507" s="15" t="s">
        <v>65</v>
      </c>
      <c r="J507" s="15">
        <v>808</v>
      </c>
      <c r="K507" s="15">
        <v>1155.44</v>
      </c>
      <c r="N507" s="7">
        <v>2022</v>
      </c>
      <c r="O507" s="7" t="s">
        <v>49</v>
      </c>
      <c r="P507" s="7" t="s">
        <v>32</v>
      </c>
      <c r="Q507" s="11" t="s">
        <v>35</v>
      </c>
      <c r="R507" s="12">
        <v>46</v>
      </c>
      <c r="S507" s="28">
        <v>110</v>
      </c>
      <c r="T507" s="12">
        <v>224</v>
      </c>
      <c r="U507" s="9">
        <v>22</v>
      </c>
      <c r="V507" s="10" t="s">
        <v>21</v>
      </c>
    </row>
    <row r="508" spans="1:22" x14ac:dyDescent="0.25">
      <c r="A508" s="15" t="s">
        <v>66</v>
      </c>
      <c r="B508" s="15">
        <v>2020</v>
      </c>
      <c r="C508" s="15" t="s">
        <v>48</v>
      </c>
      <c r="D508" s="15" t="s">
        <v>72</v>
      </c>
      <c r="E508" s="15" t="s">
        <v>61</v>
      </c>
      <c r="F508" s="15" t="s">
        <v>62</v>
      </c>
      <c r="G508" s="15" t="s">
        <v>63</v>
      </c>
      <c r="H508" s="15" t="s">
        <v>73</v>
      </c>
      <c r="I508" s="15" t="s">
        <v>65</v>
      </c>
      <c r="J508" s="15">
        <v>861</v>
      </c>
      <c r="K508" s="15">
        <v>1231.23</v>
      </c>
      <c r="N508" s="7">
        <v>2022</v>
      </c>
      <c r="O508" s="7" t="s">
        <v>49</v>
      </c>
      <c r="P508" s="7" t="s">
        <v>32</v>
      </c>
      <c r="Q508" s="11" t="s">
        <v>36</v>
      </c>
      <c r="R508" s="12">
        <v>34</v>
      </c>
      <c r="S508" s="28">
        <v>2517.2400000000002</v>
      </c>
      <c r="T508" s="12">
        <v>5126.0160000000005</v>
      </c>
      <c r="U508" s="9">
        <v>503.44800000000009</v>
      </c>
      <c r="V508" s="10" t="s">
        <v>21</v>
      </c>
    </row>
    <row r="509" spans="1:22" x14ac:dyDescent="0.25">
      <c r="A509" s="15" t="s">
        <v>59</v>
      </c>
      <c r="B509" s="15">
        <v>2020</v>
      </c>
      <c r="C509" s="15" t="s">
        <v>48</v>
      </c>
      <c r="D509" s="15" t="s">
        <v>72</v>
      </c>
      <c r="E509" s="15" t="s">
        <v>61</v>
      </c>
      <c r="F509" s="15" t="s">
        <v>62</v>
      </c>
      <c r="G509" s="15" t="s">
        <v>63</v>
      </c>
      <c r="H509" s="15" t="s">
        <v>73</v>
      </c>
      <c r="I509" s="15" t="s">
        <v>65</v>
      </c>
      <c r="J509" s="15">
        <v>305</v>
      </c>
      <c r="K509" s="15">
        <v>436.15</v>
      </c>
      <c r="N509" s="7">
        <v>2022</v>
      </c>
      <c r="O509" s="7" t="s">
        <v>49</v>
      </c>
      <c r="P509" s="7" t="s">
        <v>23</v>
      </c>
      <c r="Q509" s="8" t="s">
        <v>37</v>
      </c>
      <c r="R509" s="9">
        <v>7</v>
      </c>
      <c r="S509" s="27">
        <v>220</v>
      </c>
      <c r="T509" s="9">
        <v>224</v>
      </c>
      <c r="U509" s="9">
        <v>44</v>
      </c>
      <c r="V509" s="10" t="s">
        <v>21</v>
      </c>
    </row>
    <row r="510" spans="1:22" x14ac:dyDescent="0.25">
      <c r="A510" s="15" t="s">
        <v>59</v>
      </c>
      <c r="B510" s="15">
        <v>2020</v>
      </c>
      <c r="C510" s="15" t="s">
        <v>48</v>
      </c>
      <c r="D510" s="15" t="s">
        <v>72</v>
      </c>
      <c r="E510" s="15" t="s">
        <v>61</v>
      </c>
      <c r="F510" s="15" t="s">
        <v>62</v>
      </c>
      <c r="G510" s="15" t="s">
        <v>63</v>
      </c>
      <c r="H510" s="15" t="s">
        <v>73</v>
      </c>
      <c r="I510" s="15" t="s">
        <v>65</v>
      </c>
      <c r="J510" s="15">
        <v>347</v>
      </c>
      <c r="K510" s="15">
        <v>496.21000000000004</v>
      </c>
      <c r="N510" s="7">
        <v>2022</v>
      </c>
      <c r="O510" s="7" t="s">
        <v>49</v>
      </c>
      <c r="P510" s="7" t="s">
        <v>32</v>
      </c>
      <c r="Q510" s="11" t="s">
        <v>39</v>
      </c>
      <c r="R510" s="12">
        <v>3</v>
      </c>
      <c r="S510" s="28">
        <v>2517.5150000000003</v>
      </c>
      <c r="T510" s="12">
        <v>5126.576</v>
      </c>
      <c r="U510" s="9">
        <v>503.5030000000001</v>
      </c>
      <c r="V510" s="10" t="s">
        <v>21</v>
      </c>
    </row>
    <row r="511" spans="1:22" x14ac:dyDescent="0.25">
      <c r="A511" s="15" t="s">
        <v>66</v>
      </c>
      <c r="B511" s="15">
        <v>2020</v>
      </c>
      <c r="C511" s="15" t="s">
        <v>48</v>
      </c>
      <c r="D511" s="15" t="s">
        <v>72</v>
      </c>
      <c r="E511" s="15" t="s">
        <v>61</v>
      </c>
      <c r="F511" s="15" t="s">
        <v>62</v>
      </c>
      <c r="G511" s="15" t="s">
        <v>63</v>
      </c>
      <c r="H511" s="15" t="s">
        <v>73</v>
      </c>
      <c r="I511" s="15" t="s">
        <v>65</v>
      </c>
      <c r="J511" s="15">
        <v>1111</v>
      </c>
      <c r="K511" s="15">
        <v>1588.73</v>
      </c>
      <c r="N511" s="7">
        <v>2022</v>
      </c>
      <c r="O511" s="7" t="s">
        <v>49</v>
      </c>
      <c r="P511" s="7" t="s">
        <v>38</v>
      </c>
      <c r="Q511" s="11" t="s">
        <v>38</v>
      </c>
      <c r="R511" s="12">
        <v>2</v>
      </c>
      <c r="S511" s="28">
        <v>7260</v>
      </c>
      <c r="T511" s="12">
        <v>7392</v>
      </c>
      <c r="U511" s="9">
        <v>1452</v>
      </c>
      <c r="V511" s="10" t="s">
        <v>21</v>
      </c>
    </row>
    <row r="512" spans="1:22" x14ac:dyDescent="0.25">
      <c r="A512" s="15" t="s">
        <v>66</v>
      </c>
      <c r="B512" s="15">
        <v>2020</v>
      </c>
      <c r="C512" s="15" t="s">
        <v>43</v>
      </c>
      <c r="D512" s="15" t="s">
        <v>60</v>
      </c>
      <c r="E512" s="15" t="s">
        <v>74</v>
      </c>
      <c r="F512" s="15" t="s">
        <v>75</v>
      </c>
      <c r="G512" s="15" t="s">
        <v>71</v>
      </c>
      <c r="H512" s="15" t="s">
        <v>73</v>
      </c>
      <c r="I512" s="15" t="s">
        <v>65</v>
      </c>
      <c r="J512" s="15">
        <v>352</v>
      </c>
      <c r="K512" s="15">
        <v>503.36</v>
      </c>
      <c r="N512" s="7">
        <v>2022</v>
      </c>
      <c r="O512" s="7" t="s">
        <v>50</v>
      </c>
      <c r="P512" s="7" t="s">
        <v>19</v>
      </c>
      <c r="Q512" s="8" t="s">
        <v>20</v>
      </c>
      <c r="R512" s="9">
        <v>3566</v>
      </c>
      <c r="S512" s="27">
        <v>5263.8950000000004</v>
      </c>
      <c r="T512" s="9">
        <v>5126.576</v>
      </c>
      <c r="U512" s="9">
        <v>1052.7790000000002</v>
      </c>
      <c r="V512" s="10" t="s">
        <v>21</v>
      </c>
    </row>
    <row r="513" spans="1:22" x14ac:dyDescent="0.25">
      <c r="A513" s="15" t="s">
        <v>66</v>
      </c>
      <c r="B513" s="15">
        <v>2020</v>
      </c>
      <c r="C513" s="15" t="s">
        <v>43</v>
      </c>
      <c r="D513" s="15" t="s">
        <v>60</v>
      </c>
      <c r="E513" s="15" t="s">
        <v>74</v>
      </c>
      <c r="F513" s="15" t="s">
        <v>75</v>
      </c>
      <c r="G513" s="15" t="s">
        <v>71</v>
      </c>
      <c r="H513" s="15" t="s">
        <v>73</v>
      </c>
      <c r="I513" s="15" t="s">
        <v>65</v>
      </c>
      <c r="J513" s="15">
        <v>346</v>
      </c>
      <c r="K513" s="15">
        <v>494.78</v>
      </c>
      <c r="N513" s="7">
        <v>2022</v>
      </c>
      <c r="O513" s="7" t="s">
        <v>50</v>
      </c>
      <c r="P513" s="7" t="s">
        <v>19</v>
      </c>
      <c r="Q513" s="8" t="s">
        <v>22</v>
      </c>
      <c r="R513" s="9">
        <v>2498</v>
      </c>
      <c r="S513" s="27">
        <v>8800</v>
      </c>
      <c r="T513" s="9">
        <v>8960</v>
      </c>
      <c r="U513" s="9">
        <v>1760</v>
      </c>
      <c r="V513" s="10" t="s">
        <v>21</v>
      </c>
    </row>
    <row r="514" spans="1:22" x14ac:dyDescent="0.25">
      <c r="A514" s="15" t="s">
        <v>66</v>
      </c>
      <c r="B514" s="15">
        <v>2020</v>
      </c>
      <c r="C514" s="15" t="s">
        <v>43</v>
      </c>
      <c r="D514" s="15" t="s">
        <v>60</v>
      </c>
      <c r="E514" s="15" t="s">
        <v>74</v>
      </c>
      <c r="F514" s="15" t="s">
        <v>75</v>
      </c>
      <c r="G514" s="15" t="s">
        <v>71</v>
      </c>
      <c r="H514" s="15" t="s">
        <v>73</v>
      </c>
      <c r="I514" s="15" t="s">
        <v>65</v>
      </c>
      <c r="J514" s="15">
        <v>340</v>
      </c>
      <c r="K514" s="15">
        <v>486.2</v>
      </c>
      <c r="N514" s="7">
        <v>2022</v>
      </c>
      <c r="O514" s="7" t="s">
        <v>50</v>
      </c>
      <c r="P514" s="7" t="s">
        <v>23</v>
      </c>
      <c r="Q514" s="8" t="s">
        <v>24</v>
      </c>
      <c r="R514" s="9">
        <v>1245</v>
      </c>
      <c r="S514" s="27">
        <v>5034.92</v>
      </c>
      <c r="T514" s="9">
        <v>5126.4639999999999</v>
      </c>
      <c r="U514" s="9">
        <v>1006.984</v>
      </c>
      <c r="V514" s="10" t="s">
        <v>21</v>
      </c>
    </row>
    <row r="515" spans="1:22" x14ac:dyDescent="0.25">
      <c r="A515" s="15" t="s">
        <v>68</v>
      </c>
      <c r="B515" s="15">
        <v>2020</v>
      </c>
      <c r="C515" s="15" t="s">
        <v>43</v>
      </c>
      <c r="D515" s="15" t="s">
        <v>60</v>
      </c>
      <c r="E515" s="15" t="s">
        <v>74</v>
      </c>
      <c r="F515" s="15" t="s">
        <v>75</v>
      </c>
      <c r="G515" s="15" t="s">
        <v>71</v>
      </c>
      <c r="H515" s="15" t="s">
        <v>73</v>
      </c>
      <c r="I515" s="15" t="s">
        <v>65</v>
      </c>
      <c r="J515" s="15">
        <v>349</v>
      </c>
      <c r="K515" s="15">
        <v>499.07</v>
      </c>
      <c r="N515" s="7">
        <v>2022</v>
      </c>
      <c r="O515" s="7" t="s">
        <v>50</v>
      </c>
      <c r="P515" s="7" t="s">
        <v>25</v>
      </c>
      <c r="Q515" s="11" t="s">
        <v>26</v>
      </c>
      <c r="R515" s="12">
        <v>644</v>
      </c>
      <c r="S515" s="28">
        <v>6317.85</v>
      </c>
      <c r="T515" s="12">
        <v>6432.72</v>
      </c>
      <c r="U515" s="9">
        <v>1263.5700000000002</v>
      </c>
      <c r="V515" s="10" t="s">
        <v>21</v>
      </c>
    </row>
    <row r="516" spans="1:22" x14ac:dyDescent="0.25">
      <c r="A516" s="15" t="s">
        <v>59</v>
      </c>
      <c r="B516" s="15">
        <v>2020</v>
      </c>
      <c r="C516" s="15" t="s">
        <v>43</v>
      </c>
      <c r="D516" s="15" t="s">
        <v>60</v>
      </c>
      <c r="E516" s="15" t="s">
        <v>74</v>
      </c>
      <c r="F516" s="15" t="s">
        <v>75</v>
      </c>
      <c r="G516" s="15" t="s">
        <v>71</v>
      </c>
      <c r="H516" s="15" t="s">
        <v>73</v>
      </c>
      <c r="I516" s="15" t="s">
        <v>65</v>
      </c>
      <c r="J516" s="15">
        <v>343</v>
      </c>
      <c r="K516" s="15">
        <v>490.49</v>
      </c>
      <c r="N516" s="7">
        <v>2022</v>
      </c>
      <c r="O516" s="7" t="s">
        <v>50</v>
      </c>
      <c r="P516" s="7" t="s">
        <v>27</v>
      </c>
      <c r="Q516" s="11" t="s">
        <v>28</v>
      </c>
      <c r="R516" s="12">
        <v>643</v>
      </c>
      <c r="S516" s="28">
        <v>7700</v>
      </c>
      <c r="T516" s="12">
        <v>7840</v>
      </c>
      <c r="U516" s="9">
        <v>1540</v>
      </c>
      <c r="V516" s="10" t="s">
        <v>21</v>
      </c>
    </row>
    <row r="517" spans="1:22" x14ac:dyDescent="0.25">
      <c r="A517" s="15" t="s">
        <v>69</v>
      </c>
      <c r="B517" s="15">
        <v>2020</v>
      </c>
      <c r="C517" s="15" t="s">
        <v>47</v>
      </c>
      <c r="D517" s="15" t="s">
        <v>60</v>
      </c>
      <c r="E517" s="15" t="s">
        <v>74</v>
      </c>
      <c r="F517" s="15" t="s">
        <v>75</v>
      </c>
      <c r="G517" s="15" t="s">
        <v>71</v>
      </c>
      <c r="H517" s="15" t="s">
        <v>73</v>
      </c>
      <c r="I517" s="15" t="s">
        <v>76</v>
      </c>
      <c r="J517" s="15">
        <v>286</v>
      </c>
      <c r="K517" s="15">
        <v>408.98</v>
      </c>
      <c r="N517" s="7">
        <v>2022</v>
      </c>
      <c r="O517" s="7" t="s">
        <v>50</v>
      </c>
      <c r="P517" s="7" t="s">
        <v>25</v>
      </c>
      <c r="Q517" s="11" t="s">
        <v>29</v>
      </c>
      <c r="R517" s="12">
        <v>455</v>
      </c>
      <c r="S517" s="28">
        <v>5036.46</v>
      </c>
      <c r="T517" s="12">
        <v>5128.0320000000002</v>
      </c>
      <c r="U517" s="9">
        <v>1007.292</v>
      </c>
      <c r="V517" s="10" t="s">
        <v>21</v>
      </c>
    </row>
    <row r="518" spans="1:22" x14ac:dyDescent="0.25">
      <c r="A518" s="15" t="s">
        <v>66</v>
      </c>
      <c r="B518" s="15">
        <v>2020</v>
      </c>
      <c r="C518" s="15" t="s">
        <v>47</v>
      </c>
      <c r="D518" s="15" t="s">
        <v>60</v>
      </c>
      <c r="E518" s="15" t="s">
        <v>74</v>
      </c>
      <c r="F518" s="15" t="s">
        <v>75</v>
      </c>
      <c r="G518" s="15" t="s">
        <v>71</v>
      </c>
      <c r="H518" s="15" t="s">
        <v>73</v>
      </c>
      <c r="I518" s="15" t="s">
        <v>76</v>
      </c>
      <c r="J518" s="15">
        <v>280</v>
      </c>
      <c r="K518" s="15">
        <v>400.4</v>
      </c>
      <c r="N518" s="7">
        <v>2022</v>
      </c>
      <c r="O518" s="7" t="s">
        <v>50</v>
      </c>
      <c r="P518" s="7" t="s">
        <v>27</v>
      </c>
      <c r="Q518" s="11" t="s">
        <v>30</v>
      </c>
      <c r="R518" s="13">
        <v>345</v>
      </c>
      <c r="S518" s="29">
        <v>7700</v>
      </c>
      <c r="T518" s="13">
        <v>7840</v>
      </c>
      <c r="U518" s="9">
        <v>1540</v>
      </c>
      <c r="V518" s="10" t="s">
        <v>21</v>
      </c>
    </row>
    <row r="519" spans="1:22" x14ac:dyDescent="0.25">
      <c r="A519" s="15" t="s">
        <v>59</v>
      </c>
      <c r="B519" s="15">
        <v>2020</v>
      </c>
      <c r="C519" s="15" t="s">
        <v>47</v>
      </c>
      <c r="D519" s="15" t="s">
        <v>60</v>
      </c>
      <c r="E519" s="15" t="s">
        <v>74</v>
      </c>
      <c r="F519" s="15" t="s">
        <v>75</v>
      </c>
      <c r="G519" s="15" t="s">
        <v>71</v>
      </c>
      <c r="H519" s="15" t="s">
        <v>73</v>
      </c>
      <c r="I519" s="15" t="s">
        <v>76</v>
      </c>
      <c r="J519" s="15">
        <v>289</v>
      </c>
      <c r="K519" s="15">
        <v>413.27</v>
      </c>
      <c r="N519" s="7">
        <v>2022</v>
      </c>
      <c r="O519" s="7" t="s">
        <v>50</v>
      </c>
      <c r="P519" s="7" t="s">
        <v>23</v>
      </c>
      <c r="Q519" s="8" t="s">
        <v>31</v>
      </c>
      <c r="R519" s="9">
        <v>122</v>
      </c>
      <c r="S519" s="27">
        <v>110</v>
      </c>
      <c r="T519" s="9">
        <v>112</v>
      </c>
      <c r="U519" s="9">
        <v>22</v>
      </c>
      <c r="V519" s="10" t="s">
        <v>21</v>
      </c>
    </row>
    <row r="520" spans="1:22" x14ac:dyDescent="0.25">
      <c r="A520" s="15" t="s">
        <v>68</v>
      </c>
      <c r="B520" s="15">
        <v>2020</v>
      </c>
      <c r="C520" s="15" t="s">
        <v>47</v>
      </c>
      <c r="D520" s="15" t="s">
        <v>60</v>
      </c>
      <c r="E520" s="15" t="s">
        <v>74</v>
      </c>
      <c r="F520" s="15" t="s">
        <v>75</v>
      </c>
      <c r="G520" s="15" t="s">
        <v>71</v>
      </c>
      <c r="H520" s="15" t="s">
        <v>73</v>
      </c>
      <c r="I520" s="15" t="s">
        <v>76</v>
      </c>
      <c r="J520" s="15">
        <v>283</v>
      </c>
      <c r="K520" s="15">
        <v>404.69</v>
      </c>
      <c r="N520" s="7">
        <v>2022</v>
      </c>
      <c r="O520" s="7" t="s">
        <v>50</v>
      </c>
      <c r="P520" s="7" t="s">
        <v>32</v>
      </c>
      <c r="Q520" s="11" t="s">
        <v>33</v>
      </c>
      <c r="R520" s="12">
        <v>78</v>
      </c>
      <c r="S520" s="28">
        <v>2517.46</v>
      </c>
      <c r="T520" s="12">
        <v>5126.4639999999999</v>
      </c>
      <c r="U520" s="9">
        <v>503.49200000000002</v>
      </c>
      <c r="V520" s="10" t="s">
        <v>21</v>
      </c>
    </row>
    <row r="521" spans="1:22" x14ac:dyDescent="0.25">
      <c r="A521" s="15" t="s">
        <v>59</v>
      </c>
      <c r="B521" s="15">
        <v>2020</v>
      </c>
      <c r="C521" s="15" t="s">
        <v>47</v>
      </c>
      <c r="D521" s="15" t="s">
        <v>60</v>
      </c>
      <c r="E521" s="15" t="s">
        <v>74</v>
      </c>
      <c r="F521" s="15" t="s">
        <v>75</v>
      </c>
      <c r="G521" s="15" t="s">
        <v>71</v>
      </c>
      <c r="H521" s="15" t="s">
        <v>73</v>
      </c>
      <c r="I521" s="15" t="s">
        <v>76</v>
      </c>
      <c r="J521" s="15">
        <v>277</v>
      </c>
      <c r="K521" s="15">
        <v>396.11</v>
      </c>
      <c r="N521" s="7">
        <v>2022</v>
      </c>
      <c r="O521" s="7" t="s">
        <v>50</v>
      </c>
      <c r="P521" s="7" t="s">
        <v>32</v>
      </c>
      <c r="Q521" s="11" t="s">
        <v>34</v>
      </c>
      <c r="R521" s="12">
        <v>76</v>
      </c>
      <c r="S521" s="28">
        <v>2288.4499999999998</v>
      </c>
      <c r="T521" s="12">
        <v>5126.1279999999997</v>
      </c>
      <c r="U521" s="9">
        <v>457.69</v>
      </c>
      <c r="V521" s="10" t="s">
        <v>21</v>
      </c>
    </row>
    <row r="522" spans="1:22" x14ac:dyDescent="0.25">
      <c r="A522" s="15" t="s">
        <v>66</v>
      </c>
      <c r="B522" s="15">
        <v>2020</v>
      </c>
      <c r="C522" s="15" t="s">
        <v>51</v>
      </c>
      <c r="D522" s="15" t="s">
        <v>60</v>
      </c>
      <c r="E522" s="15" t="s">
        <v>74</v>
      </c>
      <c r="F522" s="15" t="s">
        <v>75</v>
      </c>
      <c r="G522" s="15" t="s">
        <v>71</v>
      </c>
      <c r="H522" s="15" t="s">
        <v>73</v>
      </c>
      <c r="I522" s="15" t="s">
        <v>65</v>
      </c>
      <c r="J522" s="15">
        <v>226</v>
      </c>
      <c r="K522" s="15">
        <v>323.18</v>
      </c>
      <c r="N522" s="7">
        <v>2022</v>
      </c>
      <c r="O522" s="7" t="s">
        <v>50</v>
      </c>
      <c r="P522" s="7" t="s">
        <v>32</v>
      </c>
      <c r="Q522" s="11" t="s">
        <v>35</v>
      </c>
      <c r="R522" s="12">
        <v>46</v>
      </c>
      <c r="S522" s="28">
        <v>100</v>
      </c>
      <c r="T522" s="12">
        <v>224</v>
      </c>
      <c r="U522" s="9">
        <v>20</v>
      </c>
      <c r="V522" s="10" t="s">
        <v>21</v>
      </c>
    </row>
    <row r="523" spans="1:22" x14ac:dyDescent="0.25">
      <c r="A523" s="15" t="s">
        <v>59</v>
      </c>
      <c r="B523" s="15">
        <v>2020</v>
      </c>
      <c r="C523" s="15" t="s">
        <v>51</v>
      </c>
      <c r="D523" s="15" t="s">
        <v>60</v>
      </c>
      <c r="E523" s="15" t="s">
        <v>74</v>
      </c>
      <c r="F523" s="15" t="s">
        <v>75</v>
      </c>
      <c r="G523" s="15" t="s">
        <v>71</v>
      </c>
      <c r="H523" s="15" t="s">
        <v>64</v>
      </c>
      <c r="I523" s="15" t="s">
        <v>65</v>
      </c>
      <c r="J523" s="15">
        <v>220</v>
      </c>
      <c r="K523" s="15">
        <v>314.60000000000002</v>
      </c>
      <c r="N523" s="7">
        <v>2022</v>
      </c>
      <c r="O523" s="7" t="s">
        <v>50</v>
      </c>
      <c r="P523" s="7" t="s">
        <v>32</v>
      </c>
      <c r="Q523" s="11" t="s">
        <v>36</v>
      </c>
      <c r="R523" s="12">
        <v>34</v>
      </c>
      <c r="S523" s="28">
        <v>2288.4</v>
      </c>
      <c r="T523" s="12">
        <v>5126.0160000000005</v>
      </c>
      <c r="U523" s="9">
        <v>457.68000000000006</v>
      </c>
      <c r="V523" s="10" t="s">
        <v>42</v>
      </c>
    </row>
    <row r="524" spans="1:22" x14ac:dyDescent="0.25">
      <c r="A524" s="15" t="s">
        <v>68</v>
      </c>
      <c r="B524" s="15">
        <v>2020</v>
      </c>
      <c r="C524" s="15" t="s">
        <v>51</v>
      </c>
      <c r="D524" s="15" t="s">
        <v>60</v>
      </c>
      <c r="E524" s="15" t="s">
        <v>74</v>
      </c>
      <c r="F524" s="15" t="s">
        <v>75</v>
      </c>
      <c r="G524" s="15" t="s">
        <v>71</v>
      </c>
      <c r="H524" s="15" t="s">
        <v>64</v>
      </c>
      <c r="I524" s="15" t="s">
        <v>65</v>
      </c>
      <c r="J524" s="15">
        <v>214</v>
      </c>
      <c r="K524" s="15">
        <v>306.02</v>
      </c>
      <c r="N524" s="7">
        <v>2022</v>
      </c>
      <c r="O524" s="7" t="s">
        <v>50</v>
      </c>
      <c r="P524" s="7" t="s">
        <v>23</v>
      </c>
      <c r="Q524" s="8" t="s">
        <v>37</v>
      </c>
      <c r="R524" s="9">
        <v>7</v>
      </c>
      <c r="S524" s="27">
        <v>200</v>
      </c>
      <c r="T524" s="9">
        <v>224</v>
      </c>
      <c r="U524" s="9">
        <v>40</v>
      </c>
      <c r="V524" s="10" t="s">
        <v>42</v>
      </c>
    </row>
    <row r="525" spans="1:22" x14ac:dyDescent="0.25">
      <c r="A525" s="15" t="s">
        <v>59</v>
      </c>
      <c r="B525" s="15">
        <v>2020</v>
      </c>
      <c r="C525" s="15" t="s">
        <v>51</v>
      </c>
      <c r="D525" s="15" t="s">
        <v>60</v>
      </c>
      <c r="E525" s="15" t="s">
        <v>74</v>
      </c>
      <c r="F525" s="15" t="s">
        <v>75</v>
      </c>
      <c r="G525" s="15" t="s">
        <v>71</v>
      </c>
      <c r="H525" s="15" t="s">
        <v>64</v>
      </c>
      <c r="I525" s="15" t="s">
        <v>65</v>
      </c>
      <c r="J525" s="15">
        <v>223</v>
      </c>
      <c r="K525" s="15">
        <v>318.89</v>
      </c>
      <c r="N525" s="7">
        <v>2022</v>
      </c>
      <c r="O525" s="7" t="s">
        <v>50</v>
      </c>
      <c r="P525" s="7" t="s">
        <v>32</v>
      </c>
      <c r="Q525" s="11" t="s">
        <v>39</v>
      </c>
      <c r="R525" s="12">
        <v>3</v>
      </c>
      <c r="S525" s="28">
        <v>2288.65</v>
      </c>
      <c r="T525" s="12">
        <v>5126.576</v>
      </c>
      <c r="U525" s="9">
        <v>457.73</v>
      </c>
      <c r="V525" s="10" t="s">
        <v>42</v>
      </c>
    </row>
    <row r="526" spans="1:22" x14ac:dyDescent="0.25">
      <c r="A526" s="15" t="s">
        <v>68</v>
      </c>
      <c r="B526" s="15">
        <v>2020</v>
      </c>
      <c r="C526" s="15" t="s">
        <v>51</v>
      </c>
      <c r="D526" s="15" t="s">
        <v>60</v>
      </c>
      <c r="E526" s="15" t="s">
        <v>74</v>
      </c>
      <c r="F526" s="15" t="s">
        <v>75</v>
      </c>
      <c r="G526" s="15" t="s">
        <v>71</v>
      </c>
      <c r="H526" s="15" t="s">
        <v>64</v>
      </c>
      <c r="I526" s="15" t="s">
        <v>65</v>
      </c>
      <c r="J526" s="15">
        <v>217</v>
      </c>
      <c r="K526" s="15">
        <v>310.31</v>
      </c>
      <c r="N526" s="7">
        <v>2022</v>
      </c>
      <c r="O526" s="7" t="s">
        <v>50</v>
      </c>
      <c r="P526" s="7" t="s">
        <v>38</v>
      </c>
      <c r="Q526" s="11" t="s">
        <v>38</v>
      </c>
      <c r="R526" s="12">
        <v>2</v>
      </c>
      <c r="S526" s="28">
        <v>6600</v>
      </c>
      <c r="T526" s="12">
        <v>7392</v>
      </c>
      <c r="U526" s="9">
        <v>1320</v>
      </c>
      <c r="V526" s="10" t="s">
        <v>42</v>
      </c>
    </row>
    <row r="527" spans="1:22" x14ac:dyDescent="0.25">
      <c r="A527" s="15" t="s">
        <v>59</v>
      </c>
      <c r="B527" s="15">
        <v>2020</v>
      </c>
      <c r="C527" s="15" t="s">
        <v>51</v>
      </c>
      <c r="D527" s="15" t="s">
        <v>60</v>
      </c>
      <c r="E527" s="15" t="s">
        <v>74</v>
      </c>
      <c r="F527" s="15" t="s">
        <v>75</v>
      </c>
      <c r="G527" s="15" t="s">
        <v>71</v>
      </c>
      <c r="H527" s="15" t="s">
        <v>64</v>
      </c>
      <c r="I527" s="15" t="s">
        <v>65</v>
      </c>
      <c r="J527" s="15">
        <v>211</v>
      </c>
      <c r="K527" s="15">
        <v>301.73</v>
      </c>
      <c r="N527" s="7">
        <v>2022</v>
      </c>
      <c r="O527" s="7" t="s">
        <v>51</v>
      </c>
      <c r="P527" s="7" t="s">
        <v>19</v>
      </c>
      <c r="Q527" s="8" t="s">
        <v>20</v>
      </c>
      <c r="R527" s="9">
        <v>3566</v>
      </c>
      <c r="S527" s="27">
        <v>4577.3</v>
      </c>
      <c r="T527" s="9">
        <v>5126.576</v>
      </c>
      <c r="U527" s="9">
        <v>915.46</v>
      </c>
      <c r="V527" s="10" t="s">
        <v>42</v>
      </c>
    </row>
    <row r="528" spans="1:22" x14ac:dyDescent="0.25">
      <c r="A528" s="15" t="s">
        <v>59</v>
      </c>
      <c r="B528" s="15">
        <v>2020</v>
      </c>
      <c r="C528" s="15" t="s">
        <v>46</v>
      </c>
      <c r="D528" s="15" t="s">
        <v>60</v>
      </c>
      <c r="E528" s="15" t="s">
        <v>74</v>
      </c>
      <c r="F528" s="15" t="s">
        <v>75</v>
      </c>
      <c r="G528" s="15" t="s">
        <v>71</v>
      </c>
      <c r="H528" s="15" t="s">
        <v>64</v>
      </c>
      <c r="I528" s="15" t="s">
        <v>76</v>
      </c>
      <c r="J528" s="15">
        <v>304</v>
      </c>
      <c r="K528" s="15">
        <v>434.72</v>
      </c>
      <c r="N528" s="7">
        <v>2022</v>
      </c>
      <c r="O528" s="7" t="s">
        <v>51</v>
      </c>
      <c r="P528" s="7" t="s">
        <v>19</v>
      </c>
      <c r="Q528" s="8" t="s">
        <v>22</v>
      </c>
      <c r="R528" s="9">
        <v>2498</v>
      </c>
      <c r="S528" s="27">
        <v>8000</v>
      </c>
      <c r="T528" s="9">
        <v>8960</v>
      </c>
      <c r="U528" s="9">
        <v>1600</v>
      </c>
      <c r="V528" s="10" t="s">
        <v>42</v>
      </c>
    </row>
    <row r="529" spans="1:22" x14ac:dyDescent="0.25">
      <c r="A529" s="15" t="s">
        <v>66</v>
      </c>
      <c r="B529" s="15">
        <v>2020</v>
      </c>
      <c r="C529" s="15" t="s">
        <v>46</v>
      </c>
      <c r="D529" s="15" t="s">
        <v>60</v>
      </c>
      <c r="E529" s="15" t="s">
        <v>74</v>
      </c>
      <c r="F529" s="15" t="s">
        <v>75</v>
      </c>
      <c r="G529" s="15" t="s">
        <v>71</v>
      </c>
      <c r="H529" s="15" t="s">
        <v>64</v>
      </c>
      <c r="I529" s="15" t="s">
        <v>76</v>
      </c>
      <c r="J529" s="15">
        <v>298</v>
      </c>
      <c r="K529" s="15">
        <v>426.14</v>
      </c>
      <c r="N529" s="7">
        <v>2022</v>
      </c>
      <c r="O529" s="7" t="s">
        <v>51</v>
      </c>
      <c r="P529" s="7" t="s">
        <v>23</v>
      </c>
      <c r="Q529" s="8" t="s">
        <v>24</v>
      </c>
      <c r="R529" s="9">
        <v>1245</v>
      </c>
      <c r="S529" s="27">
        <v>4577.2</v>
      </c>
      <c r="T529" s="9">
        <v>5126.4639999999999</v>
      </c>
      <c r="U529" s="9">
        <v>915.44</v>
      </c>
      <c r="V529" s="10" t="s">
        <v>42</v>
      </c>
    </row>
    <row r="530" spans="1:22" x14ac:dyDescent="0.25">
      <c r="A530" s="15" t="s">
        <v>66</v>
      </c>
      <c r="B530" s="15">
        <v>2020</v>
      </c>
      <c r="C530" s="15" t="s">
        <v>46</v>
      </c>
      <c r="D530" s="15" t="s">
        <v>60</v>
      </c>
      <c r="E530" s="15" t="s">
        <v>74</v>
      </c>
      <c r="F530" s="15" t="s">
        <v>75</v>
      </c>
      <c r="G530" s="15" t="s">
        <v>71</v>
      </c>
      <c r="H530" s="15" t="s">
        <v>64</v>
      </c>
      <c r="I530" s="15" t="s">
        <v>76</v>
      </c>
      <c r="J530" s="15">
        <v>292</v>
      </c>
      <c r="K530" s="15">
        <v>417.56</v>
      </c>
      <c r="N530" s="7">
        <v>2022</v>
      </c>
      <c r="O530" s="7" t="s">
        <v>51</v>
      </c>
      <c r="P530" s="7" t="s">
        <v>25</v>
      </c>
      <c r="Q530" s="11" t="s">
        <v>26</v>
      </c>
      <c r="R530" s="12">
        <v>644</v>
      </c>
      <c r="S530" s="28">
        <v>5743.5</v>
      </c>
      <c r="T530" s="12">
        <v>6432.72</v>
      </c>
      <c r="U530" s="9">
        <v>1148.7</v>
      </c>
      <c r="V530" s="10" t="s">
        <v>42</v>
      </c>
    </row>
    <row r="531" spans="1:22" x14ac:dyDescent="0.25">
      <c r="A531" s="15" t="s">
        <v>68</v>
      </c>
      <c r="B531" s="15">
        <v>2020</v>
      </c>
      <c r="C531" s="15" t="s">
        <v>46</v>
      </c>
      <c r="D531" s="15" t="s">
        <v>60</v>
      </c>
      <c r="E531" s="15" t="s">
        <v>74</v>
      </c>
      <c r="F531" s="15" t="s">
        <v>75</v>
      </c>
      <c r="G531" s="15" t="s">
        <v>71</v>
      </c>
      <c r="H531" s="15" t="s">
        <v>64</v>
      </c>
      <c r="I531" s="15" t="s">
        <v>76</v>
      </c>
      <c r="J531" s="15">
        <v>301</v>
      </c>
      <c r="K531" s="15">
        <v>430.43</v>
      </c>
      <c r="N531" s="7">
        <v>2022</v>
      </c>
      <c r="O531" s="7" t="s">
        <v>51</v>
      </c>
      <c r="P531" s="7" t="s">
        <v>27</v>
      </c>
      <c r="Q531" s="11" t="s">
        <v>28</v>
      </c>
      <c r="R531" s="12">
        <v>643</v>
      </c>
      <c r="S531" s="28">
        <v>7000</v>
      </c>
      <c r="T531" s="12">
        <v>7840</v>
      </c>
      <c r="U531" s="9">
        <v>1400</v>
      </c>
      <c r="V531" s="10" t="s">
        <v>42</v>
      </c>
    </row>
    <row r="532" spans="1:22" x14ac:dyDescent="0.25">
      <c r="A532" s="15" t="s">
        <v>66</v>
      </c>
      <c r="B532" s="15">
        <v>2020</v>
      </c>
      <c r="C532" s="15" t="s">
        <v>46</v>
      </c>
      <c r="D532" s="15" t="s">
        <v>60</v>
      </c>
      <c r="E532" s="15" t="s">
        <v>74</v>
      </c>
      <c r="F532" s="15" t="s">
        <v>75</v>
      </c>
      <c r="G532" s="15" t="s">
        <v>71</v>
      </c>
      <c r="H532" s="15" t="s">
        <v>64</v>
      </c>
      <c r="I532" s="15" t="s">
        <v>76</v>
      </c>
      <c r="J532" s="15">
        <v>295</v>
      </c>
      <c r="K532" s="15">
        <v>421.85</v>
      </c>
      <c r="N532" s="7">
        <v>2022</v>
      </c>
      <c r="O532" s="7" t="s">
        <v>51</v>
      </c>
      <c r="P532" s="7" t="s">
        <v>25</v>
      </c>
      <c r="Q532" s="11" t="s">
        <v>29</v>
      </c>
      <c r="R532" s="12">
        <v>455</v>
      </c>
      <c r="S532" s="28">
        <v>4578.6000000000004</v>
      </c>
      <c r="T532" s="12">
        <v>5128.0320000000002</v>
      </c>
      <c r="U532" s="9">
        <v>915.72000000000014</v>
      </c>
      <c r="V532" s="10" t="s">
        <v>42</v>
      </c>
    </row>
    <row r="533" spans="1:22" x14ac:dyDescent="0.25">
      <c r="A533" s="15" t="s">
        <v>66</v>
      </c>
      <c r="B533" s="15">
        <v>2020</v>
      </c>
      <c r="C533" s="15" t="s">
        <v>45</v>
      </c>
      <c r="D533" s="15" t="s">
        <v>60</v>
      </c>
      <c r="E533" s="15" t="s">
        <v>74</v>
      </c>
      <c r="F533" s="15" t="s">
        <v>75</v>
      </c>
      <c r="G533" s="15" t="s">
        <v>71</v>
      </c>
      <c r="H533" s="15" t="s">
        <v>64</v>
      </c>
      <c r="I533" s="15" t="s">
        <v>65</v>
      </c>
      <c r="J533" s="15">
        <v>322</v>
      </c>
      <c r="K533" s="15">
        <v>460.46000000000004</v>
      </c>
      <c r="N533" s="7">
        <v>2022</v>
      </c>
      <c r="O533" s="7" t="s">
        <v>51</v>
      </c>
      <c r="P533" s="7" t="s">
        <v>27</v>
      </c>
      <c r="Q533" s="11" t="s">
        <v>30</v>
      </c>
      <c r="R533" s="13">
        <v>345</v>
      </c>
      <c r="S533" s="29">
        <v>7000</v>
      </c>
      <c r="T533" s="13">
        <v>7840</v>
      </c>
      <c r="U533" s="9">
        <v>1400</v>
      </c>
      <c r="V533" s="10" t="s">
        <v>42</v>
      </c>
    </row>
    <row r="534" spans="1:22" x14ac:dyDescent="0.25">
      <c r="A534" s="15" t="s">
        <v>59</v>
      </c>
      <c r="B534" s="15">
        <v>2020</v>
      </c>
      <c r="C534" s="15" t="s">
        <v>45</v>
      </c>
      <c r="D534" s="15" t="s">
        <v>60</v>
      </c>
      <c r="E534" s="15" t="s">
        <v>74</v>
      </c>
      <c r="F534" s="15" t="s">
        <v>75</v>
      </c>
      <c r="G534" s="15" t="s">
        <v>71</v>
      </c>
      <c r="H534" s="15" t="s">
        <v>64</v>
      </c>
      <c r="I534" s="15" t="s">
        <v>76</v>
      </c>
      <c r="J534" s="15">
        <v>316</v>
      </c>
      <c r="K534" s="15">
        <v>451.88</v>
      </c>
      <c r="N534" s="7">
        <v>2022</v>
      </c>
      <c r="O534" s="7" t="s">
        <v>51</v>
      </c>
      <c r="P534" s="7" t="s">
        <v>23</v>
      </c>
      <c r="Q534" s="8" t="s">
        <v>31</v>
      </c>
      <c r="R534" s="9">
        <v>122</v>
      </c>
      <c r="S534" s="27">
        <v>100</v>
      </c>
      <c r="T534" s="9">
        <v>112</v>
      </c>
      <c r="U534" s="9">
        <v>20</v>
      </c>
      <c r="V534" s="10" t="s">
        <v>42</v>
      </c>
    </row>
    <row r="535" spans="1:22" x14ac:dyDescent="0.25">
      <c r="A535" s="15" t="s">
        <v>68</v>
      </c>
      <c r="B535" s="15">
        <v>2020</v>
      </c>
      <c r="C535" s="15" t="s">
        <v>45</v>
      </c>
      <c r="D535" s="15" t="s">
        <v>60</v>
      </c>
      <c r="E535" s="15" t="s">
        <v>74</v>
      </c>
      <c r="F535" s="15" t="s">
        <v>75</v>
      </c>
      <c r="G535" s="15" t="s">
        <v>71</v>
      </c>
      <c r="H535" s="15" t="s">
        <v>64</v>
      </c>
      <c r="I535" s="15" t="s">
        <v>76</v>
      </c>
      <c r="J535" s="15">
        <v>310</v>
      </c>
      <c r="K535" s="15">
        <v>443.3</v>
      </c>
      <c r="N535" s="7">
        <v>2022</v>
      </c>
      <c r="O535" s="7" t="s">
        <v>51</v>
      </c>
      <c r="P535" s="7" t="s">
        <v>32</v>
      </c>
      <c r="Q535" s="11" t="s">
        <v>33</v>
      </c>
      <c r="R535" s="12">
        <v>78</v>
      </c>
      <c r="S535" s="28">
        <v>2288.6</v>
      </c>
      <c r="T535" s="12">
        <v>5126.4639999999999</v>
      </c>
      <c r="U535" s="9">
        <v>457.72</v>
      </c>
      <c r="V535" s="10" t="s">
        <v>42</v>
      </c>
    </row>
    <row r="536" spans="1:22" x14ac:dyDescent="0.25">
      <c r="A536" s="15" t="s">
        <v>59</v>
      </c>
      <c r="B536" s="15">
        <v>2020</v>
      </c>
      <c r="C536" s="15" t="s">
        <v>45</v>
      </c>
      <c r="D536" s="15" t="s">
        <v>60</v>
      </c>
      <c r="E536" s="15" t="s">
        <v>74</v>
      </c>
      <c r="F536" s="15" t="s">
        <v>75</v>
      </c>
      <c r="G536" s="15" t="s">
        <v>71</v>
      </c>
      <c r="H536" s="15" t="s">
        <v>64</v>
      </c>
      <c r="I536" s="15" t="s">
        <v>76</v>
      </c>
      <c r="J536" s="15">
        <v>319</v>
      </c>
      <c r="K536" s="15">
        <v>456.16999999999996</v>
      </c>
      <c r="N536" s="7">
        <v>2022</v>
      </c>
      <c r="O536" s="7" t="s">
        <v>51</v>
      </c>
      <c r="P536" s="7" t="s">
        <v>32</v>
      </c>
      <c r="Q536" s="11" t="s">
        <v>34</v>
      </c>
      <c r="R536" s="12">
        <v>76</v>
      </c>
      <c r="S536" s="28">
        <v>2288.4499999999998</v>
      </c>
      <c r="T536" s="12">
        <v>5126.1279999999997</v>
      </c>
      <c r="U536" s="9">
        <v>457.69</v>
      </c>
      <c r="V536" s="10" t="s">
        <v>42</v>
      </c>
    </row>
    <row r="537" spans="1:22" x14ac:dyDescent="0.25">
      <c r="A537" s="15" t="s">
        <v>66</v>
      </c>
      <c r="B537" s="15">
        <v>2020</v>
      </c>
      <c r="C537" s="15" t="s">
        <v>45</v>
      </c>
      <c r="D537" s="15" t="s">
        <v>60</v>
      </c>
      <c r="E537" s="15" t="s">
        <v>74</v>
      </c>
      <c r="F537" s="15" t="s">
        <v>75</v>
      </c>
      <c r="G537" s="15" t="s">
        <v>71</v>
      </c>
      <c r="H537" s="15" t="s">
        <v>64</v>
      </c>
      <c r="I537" s="15" t="s">
        <v>76</v>
      </c>
      <c r="J537" s="15">
        <v>313</v>
      </c>
      <c r="K537" s="15">
        <v>447.59000000000003</v>
      </c>
      <c r="N537" s="7">
        <v>2022</v>
      </c>
      <c r="O537" s="7" t="s">
        <v>51</v>
      </c>
      <c r="P537" s="7" t="s">
        <v>32</v>
      </c>
      <c r="Q537" s="11" t="s">
        <v>35</v>
      </c>
      <c r="R537" s="12">
        <v>46</v>
      </c>
      <c r="S537" s="28">
        <v>100</v>
      </c>
      <c r="T537" s="12">
        <v>224</v>
      </c>
      <c r="U537" s="9">
        <v>20</v>
      </c>
      <c r="V537" s="10" t="s">
        <v>42</v>
      </c>
    </row>
    <row r="538" spans="1:22" x14ac:dyDescent="0.25">
      <c r="A538" s="15" t="s">
        <v>66</v>
      </c>
      <c r="B538" s="15">
        <v>2020</v>
      </c>
      <c r="C538" s="15" t="s">
        <v>45</v>
      </c>
      <c r="D538" s="15" t="s">
        <v>60</v>
      </c>
      <c r="E538" s="15" t="s">
        <v>74</v>
      </c>
      <c r="F538" s="15" t="s">
        <v>75</v>
      </c>
      <c r="G538" s="15" t="s">
        <v>71</v>
      </c>
      <c r="H538" s="15" t="s">
        <v>64</v>
      </c>
      <c r="I538" s="15" t="s">
        <v>76</v>
      </c>
      <c r="J538" s="15">
        <v>307</v>
      </c>
      <c r="K538" s="15">
        <v>439.01</v>
      </c>
      <c r="N538" s="7">
        <v>2022</v>
      </c>
      <c r="O538" s="7" t="s">
        <v>51</v>
      </c>
      <c r="P538" s="7" t="s">
        <v>32</v>
      </c>
      <c r="Q538" s="11" t="s">
        <v>36</v>
      </c>
      <c r="R538" s="12">
        <v>34</v>
      </c>
      <c r="S538" s="28">
        <v>2288.4</v>
      </c>
      <c r="T538" s="12">
        <v>5126.0160000000005</v>
      </c>
      <c r="U538" s="9">
        <v>457.68000000000006</v>
      </c>
      <c r="V538" s="10" t="s">
        <v>42</v>
      </c>
    </row>
    <row r="539" spans="1:22" x14ac:dyDescent="0.25">
      <c r="A539" s="15" t="s">
        <v>59</v>
      </c>
      <c r="B539" s="15">
        <v>2020</v>
      </c>
      <c r="C539" s="15" t="s">
        <v>44</v>
      </c>
      <c r="D539" s="15" t="s">
        <v>60</v>
      </c>
      <c r="E539" s="15" t="s">
        <v>74</v>
      </c>
      <c r="F539" s="15" t="s">
        <v>75</v>
      </c>
      <c r="G539" s="15" t="s">
        <v>71</v>
      </c>
      <c r="H539" s="15" t="s">
        <v>64</v>
      </c>
      <c r="I539" s="15" t="s">
        <v>65</v>
      </c>
      <c r="J539" s="15">
        <v>334</v>
      </c>
      <c r="K539" s="15">
        <v>477.62</v>
      </c>
      <c r="N539" s="7">
        <v>2022</v>
      </c>
      <c r="O539" s="7" t="s">
        <v>51</v>
      </c>
      <c r="P539" s="7" t="s">
        <v>23</v>
      </c>
      <c r="Q539" s="8" t="s">
        <v>37</v>
      </c>
      <c r="R539" s="9">
        <v>7</v>
      </c>
      <c r="S539" s="27">
        <v>200</v>
      </c>
      <c r="T539" s="9">
        <v>224</v>
      </c>
      <c r="U539" s="9">
        <v>40</v>
      </c>
      <c r="V539" s="10" t="s">
        <v>42</v>
      </c>
    </row>
    <row r="540" spans="1:22" x14ac:dyDescent="0.25">
      <c r="A540" s="15" t="s">
        <v>66</v>
      </c>
      <c r="B540" s="15">
        <v>2020</v>
      </c>
      <c r="C540" s="15" t="s">
        <v>44</v>
      </c>
      <c r="D540" s="15" t="s">
        <v>60</v>
      </c>
      <c r="E540" s="15" t="s">
        <v>74</v>
      </c>
      <c r="F540" s="15" t="s">
        <v>75</v>
      </c>
      <c r="G540" s="15" t="s">
        <v>71</v>
      </c>
      <c r="H540" s="15" t="s">
        <v>64</v>
      </c>
      <c r="I540" s="15" t="s">
        <v>65</v>
      </c>
      <c r="J540" s="15">
        <v>328</v>
      </c>
      <c r="K540" s="15">
        <v>469.03999999999996</v>
      </c>
      <c r="N540" s="7">
        <v>2022</v>
      </c>
      <c r="O540" s="7" t="s">
        <v>51</v>
      </c>
      <c r="P540" s="7" t="s">
        <v>32</v>
      </c>
      <c r="Q540" s="11" t="s">
        <v>39</v>
      </c>
      <c r="R540" s="12">
        <v>3</v>
      </c>
      <c r="S540" s="28">
        <v>2288.65</v>
      </c>
      <c r="T540" s="12">
        <v>5126.576</v>
      </c>
      <c r="U540" s="9">
        <v>457.73</v>
      </c>
      <c r="V540" s="10" t="s">
        <v>42</v>
      </c>
    </row>
    <row r="541" spans="1:22" x14ac:dyDescent="0.25">
      <c r="A541" s="15" t="s">
        <v>68</v>
      </c>
      <c r="B541" s="15">
        <v>2020</v>
      </c>
      <c r="C541" s="15" t="s">
        <v>44</v>
      </c>
      <c r="D541" s="15" t="s">
        <v>60</v>
      </c>
      <c r="E541" s="15" t="s">
        <v>74</v>
      </c>
      <c r="F541" s="15" t="s">
        <v>75</v>
      </c>
      <c r="G541" s="15" t="s">
        <v>71</v>
      </c>
      <c r="H541" s="15" t="s">
        <v>64</v>
      </c>
      <c r="I541" s="15" t="s">
        <v>65</v>
      </c>
      <c r="J541" s="15">
        <v>337</v>
      </c>
      <c r="K541" s="15">
        <v>481.90999999999997</v>
      </c>
      <c r="N541" s="7">
        <v>2022</v>
      </c>
      <c r="O541" s="7" t="s">
        <v>51</v>
      </c>
      <c r="P541" s="7" t="s">
        <v>38</v>
      </c>
      <c r="Q541" s="11" t="s">
        <v>38</v>
      </c>
      <c r="R541" s="12">
        <v>2</v>
      </c>
      <c r="S541" s="28">
        <v>6600</v>
      </c>
      <c r="T541" s="12">
        <v>7392</v>
      </c>
      <c r="U541" s="9">
        <v>1320</v>
      </c>
      <c r="V541" s="10" t="s">
        <v>42</v>
      </c>
    </row>
    <row r="542" spans="1:22" x14ac:dyDescent="0.25">
      <c r="A542" s="15" t="s">
        <v>66</v>
      </c>
      <c r="B542" s="15">
        <v>2020</v>
      </c>
      <c r="C542" s="15" t="s">
        <v>44</v>
      </c>
      <c r="D542" s="15" t="s">
        <v>60</v>
      </c>
      <c r="E542" s="15" t="s">
        <v>74</v>
      </c>
      <c r="F542" s="15" t="s">
        <v>75</v>
      </c>
      <c r="G542" s="15" t="s">
        <v>71</v>
      </c>
      <c r="H542" s="15" t="s">
        <v>64</v>
      </c>
      <c r="I542" s="15" t="s">
        <v>65</v>
      </c>
      <c r="J542" s="15">
        <v>331</v>
      </c>
      <c r="K542" s="15">
        <v>473.33</v>
      </c>
      <c r="N542" s="7">
        <v>2023</v>
      </c>
      <c r="O542" s="7" t="s">
        <v>18</v>
      </c>
      <c r="P542" s="7" t="s">
        <v>19</v>
      </c>
      <c r="Q542" s="8" t="s">
        <v>20</v>
      </c>
      <c r="R542" s="9">
        <v>3566</v>
      </c>
      <c r="S542" s="27">
        <v>5492.76</v>
      </c>
      <c r="T542" s="9">
        <v>5126.576</v>
      </c>
      <c r="U542" s="9">
        <v>1098.5520000000001</v>
      </c>
      <c r="V542" s="10" t="s">
        <v>42</v>
      </c>
    </row>
    <row r="543" spans="1:22" x14ac:dyDescent="0.25">
      <c r="A543" s="15" t="s">
        <v>69</v>
      </c>
      <c r="B543" s="15">
        <v>2020</v>
      </c>
      <c r="C543" s="15" t="s">
        <v>44</v>
      </c>
      <c r="D543" s="15" t="s">
        <v>60</v>
      </c>
      <c r="E543" s="15" t="s">
        <v>74</v>
      </c>
      <c r="F543" s="15" t="s">
        <v>75</v>
      </c>
      <c r="G543" s="15" t="s">
        <v>71</v>
      </c>
      <c r="H543" s="15" t="s">
        <v>64</v>
      </c>
      <c r="I543" s="15" t="s">
        <v>65</v>
      </c>
      <c r="J543" s="15">
        <v>325</v>
      </c>
      <c r="K543" s="15">
        <v>464.75</v>
      </c>
      <c r="N543" s="7">
        <v>2023</v>
      </c>
      <c r="O543" s="7" t="s">
        <v>18</v>
      </c>
      <c r="P543" s="7" t="s">
        <v>19</v>
      </c>
      <c r="Q543" s="8" t="s">
        <v>22</v>
      </c>
      <c r="R543" s="9">
        <v>2498</v>
      </c>
      <c r="S543" s="27">
        <v>9600</v>
      </c>
      <c r="T543" s="9">
        <v>8960</v>
      </c>
      <c r="U543" s="9">
        <v>1920</v>
      </c>
      <c r="V543" s="10" t="s">
        <v>42</v>
      </c>
    </row>
    <row r="544" spans="1:22" x14ac:dyDescent="0.25">
      <c r="A544" s="15" t="s">
        <v>59</v>
      </c>
      <c r="B544" s="15">
        <v>2020</v>
      </c>
      <c r="C544" s="15" t="s">
        <v>50</v>
      </c>
      <c r="D544" s="15" t="s">
        <v>60</v>
      </c>
      <c r="E544" s="15" t="s">
        <v>74</v>
      </c>
      <c r="F544" s="15" t="s">
        <v>75</v>
      </c>
      <c r="G544" s="15" t="s">
        <v>71</v>
      </c>
      <c r="H544" s="15" t="s">
        <v>64</v>
      </c>
      <c r="I544" s="15" t="s">
        <v>65</v>
      </c>
      <c r="J544" s="15">
        <v>238</v>
      </c>
      <c r="K544" s="15">
        <v>340.34000000000003</v>
      </c>
      <c r="N544" s="7">
        <v>2023</v>
      </c>
      <c r="O544" s="7" t="s">
        <v>18</v>
      </c>
      <c r="P544" s="7" t="s">
        <v>23</v>
      </c>
      <c r="Q544" s="8" t="s">
        <v>24</v>
      </c>
      <c r="R544" s="9">
        <v>1245</v>
      </c>
      <c r="S544" s="27">
        <v>5492.6399999999994</v>
      </c>
      <c r="T544" s="9">
        <v>5126.4639999999999</v>
      </c>
      <c r="U544" s="9">
        <v>1098.528</v>
      </c>
      <c r="V544" s="10" t="s">
        <v>42</v>
      </c>
    </row>
    <row r="545" spans="1:22" x14ac:dyDescent="0.25">
      <c r="A545" s="15" t="s">
        <v>59</v>
      </c>
      <c r="B545" s="15">
        <v>2020</v>
      </c>
      <c r="C545" s="15" t="s">
        <v>50</v>
      </c>
      <c r="D545" s="15" t="s">
        <v>60</v>
      </c>
      <c r="E545" s="15" t="s">
        <v>74</v>
      </c>
      <c r="F545" s="15" t="s">
        <v>75</v>
      </c>
      <c r="G545" s="15" t="s">
        <v>71</v>
      </c>
      <c r="H545" s="15" t="s">
        <v>64</v>
      </c>
      <c r="I545" s="15" t="s">
        <v>65</v>
      </c>
      <c r="J545" s="15">
        <v>232</v>
      </c>
      <c r="K545" s="15">
        <v>331.76</v>
      </c>
      <c r="N545" s="7">
        <v>2023</v>
      </c>
      <c r="O545" s="7" t="s">
        <v>18</v>
      </c>
      <c r="P545" s="7" t="s">
        <v>25</v>
      </c>
      <c r="Q545" s="11" t="s">
        <v>26</v>
      </c>
      <c r="R545" s="12">
        <v>644</v>
      </c>
      <c r="S545" s="28">
        <v>6892.2</v>
      </c>
      <c r="T545" s="12">
        <v>6432.72</v>
      </c>
      <c r="U545" s="9">
        <v>1378.44</v>
      </c>
      <c r="V545" s="10" t="s">
        <v>42</v>
      </c>
    </row>
    <row r="546" spans="1:22" x14ac:dyDescent="0.25">
      <c r="A546" s="15" t="s">
        <v>70</v>
      </c>
      <c r="B546" s="15">
        <v>2020</v>
      </c>
      <c r="C546" s="15" t="s">
        <v>50</v>
      </c>
      <c r="D546" s="15" t="s">
        <v>60</v>
      </c>
      <c r="E546" s="15" t="s">
        <v>74</v>
      </c>
      <c r="F546" s="15" t="s">
        <v>75</v>
      </c>
      <c r="G546" s="15" t="s">
        <v>71</v>
      </c>
      <c r="H546" s="15" t="s">
        <v>64</v>
      </c>
      <c r="I546" s="15" t="s">
        <v>65</v>
      </c>
      <c r="J546" s="15">
        <v>241</v>
      </c>
      <c r="K546" s="15">
        <v>344.63</v>
      </c>
      <c r="N546" s="7">
        <v>2023</v>
      </c>
      <c r="O546" s="7" t="s">
        <v>18</v>
      </c>
      <c r="P546" s="7" t="s">
        <v>27</v>
      </c>
      <c r="Q546" s="11" t="s">
        <v>28</v>
      </c>
      <c r="R546" s="12">
        <v>643</v>
      </c>
      <c r="S546" s="28">
        <v>8400</v>
      </c>
      <c r="T546" s="12">
        <v>7840</v>
      </c>
      <c r="U546" s="9">
        <v>1680</v>
      </c>
      <c r="V546" s="10" t="s">
        <v>21</v>
      </c>
    </row>
    <row r="547" spans="1:22" x14ac:dyDescent="0.25">
      <c r="A547" s="15" t="s">
        <v>59</v>
      </c>
      <c r="B547" s="15">
        <v>2020</v>
      </c>
      <c r="C547" s="15" t="s">
        <v>50</v>
      </c>
      <c r="D547" s="15" t="s">
        <v>60</v>
      </c>
      <c r="E547" s="15" t="s">
        <v>74</v>
      </c>
      <c r="F547" s="15" t="s">
        <v>75</v>
      </c>
      <c r="G547" s="15" t="s">
        <v>71</v>
      </c>
      <c r="H547" s="15" t="s">
        <v>64</v>
      </c>
      <c r="I547" s="15" t="s">
        <v>65</v>
      </c>
      <c r="J547" s="15">
        <v>235</v>
      </c>
      <c r="K547" s="15">
        <v>336.05</v>
      </c>
      <c r="N547" s="7">
        <v>2023</v>
      </c>
      <c r="O547" s="7" t="s">
        <v>18</v>
      </c>
      <c r="P547" s="7" t="s">
        <v>25</v>
      </c>
      <c r="Q547" s="11" t="s">
        <v>29</v>
      </c>
      <c r="R547" s="12">
        <v>455</v>
      </c>
      <c r="S547" s="28">
        <v>5494.3200000000006</v>
      </c>
      <c r="T547" s="12">
        <v>5128.0320000000002</v>
      </c>
      <c r="U547" s="9">
        <v>1098.8640000000003</v>
      </c>
      <c r="V547" s="10" t="s">
        <v>21</v>
      </c>
    </row>
    <row r="548" spans="1:22" x14ac:dyDescent="0.25">
      <c r="A548" s="15" t="s">
        <v>66</v>
      </c>
      <c r="B548" s="15">
        <v>2020</v>
      </c>
      <c r="C548" s="15" t="s">
        <v>50</v>
      </c>
      <c r="D548" s="15" t="s">
        <v>60</v>
      </c>
      <c r="E548" s="15" t="s">
        <v>74</v>
      </c>
      <c r="F548" s="15" t="s">
        <v>75</v>
      </c>
      <c r="G548" s="15" t="s">
        <v>71</v>
      </c>
      <c r="H548" s="15" t="s">
        <v>64</v>
      </c>
      <c r="I548" s="15" t="s">
        <v>65</v>
      </c>
      <c r="J548" s="15">
        <v>229</v>
      </c>
      <c r="K548" s="15">
        <v>327.47000000000003</v>
      </c>
      <c r="N548" s="7">
        <v>2023</v>
      </c>
      <c r="O548" s="7" t="s">
        <v>18</v>
      </c>
      <c r="P548" s="7" t="s">
        <v>27</v>
      </c>
      <c r="Q548" s="11" t="s">
        <v>30</v>
      </c>
      <c r="R548" s="13">
        <v>345</v>
      </c>
      <c r="S548" s="29">
        <v>8400</v>
      </c>
      <c r="T548" s="13">
        <v>7840</v>
      </c>
      <c r="U548" s="9">
        <v>1680</v>
      </c>
      <c r="V548" s="10" t="s">
        <v>21</v>
      </c>
    </row>
    <row r="549" spans="1:22" x14ac:dyDescent="0.25">
      <c r="A549" s="15" t="s">
        <v>66</v>
      </c>
      <c r="B549" s="15">
        <v>2020</v>
      </c>
      <c r="C549" s="15" t="s">
        <v>49</v>
      </c>
      <c r="D549" s="15" t="s">
        <v>60</v>
      </c>
      <c r="E549" s="15" t="s">
        <v>74</v>
      </c>
      <c r="F549" s="15" t="s">
        <v>75</v>
      </c>
      <c r="G549" s="15" t="s">
        <v>71</v>
      </c>
      <c r="H549" s="15" t="s">
        <v>64</v>
      </c>
      <c r="I549" s="15" t="s">
        <v>76</v>
      </c>
      <c r="J549" s="15">
        <v>256</v>
      </c>
      <c r="K549" s="15">
        <v>366.08</v>
      </c>
      <c r="N549" s="7">
        <v>2023</v>
      </c>
      <c r="O549" s="7" t="s">
        <v>18</v>
      </c>
      <c r="P549" s="7" t="s">
        <v>23</v>
      </c>
      <c r="Q549" s="8" t="s">
        <v>31</v>
      </c>
      <c r="R549" s="9">
        <v>122</v>
      </c>
      <c r="S549" s="27">
        <v>120</v>
      </c>
      <c r="T549" s="9">
        <v>112</v>
      </c>
      <c r="U549" s="9">
        <v>24</v>
      </c>
      <c r="V549" s="10" t="s">
        <v>21</v>
      </c>
    </row>
    <row r="550" spans="1:22" x14ac:dyDescent="0.25">
      <c r="A550" s="15" t="s">
        <v>68</v>
      </c>
      <c r="B550" s="15">
        <v>2020</v>
      </c>
      <c r="C550" s="15" t="s">
        <v>49</v>
      </c>
      <c r="D550" s="15" t="s">
        <v>60</v>
      </c>
      <c r="E550" s="15" t="s">
        <v>74</v>
      </c>
      <c r="F550" s="15" t="s">
        <v>75</v>
      </c>
      <c r="G550" s="15" t="s">
        <v>71</v>
      </c>
      <c r="H550" s="15" t="s">
        <v>64</v>
      </c>
      <c r="I550" s="15" t="s">
        <v>76</v>
      </c>
      <c r="J550" s="15">
        <v>250</v>
      </c>
      <c r="K550" s="15">
        <v>357.5</v>
      </c>
      <c r="N550" s="7">
        <v>2023</v>
      </c>
      <c r="O550" s="7" t="s">
        <v>18</v>
      </c>
      <c r="P550" s="7" t="s">
        <v>32</v>
      </c>
      <c r="Q550" s="11" t="s">
        <v>33</v>
      </c>
      <c r="R550" s="12">
        <v>78</v>
      </c>
      <c r="S550" s="28">
        <v>2288.6</v>
      </c>
      <c r="T550" s="12">
        <v>5126.4639999999999</v>
      </c>
      <c r="U550" s="9">
        <v>457.72</v>
      </c>
      <c r="V550" s="10" t="s">
        <v>21</v>
      </c>
    </row>
    <row r="551" spans="1:22" x14ac:dyDescent="0.25">
      <c r="A551" s="15" t="s">
        <v>59</v>
      </c>
      <c r="B551" s="15">
        <v>2020</v>
      </c>
      <c r="C551" s="15" t="s">
        <v>49</v>
      </c>
      <c r="D551" s="15" t="s">
        <v>60</v>
      </c>
      <c r="E551" s="15" t="s">
        <v>74</v>
      </c>
      <c r="F551" s="15" t="s">
        <v>75</v>
      </c>
      <c r="G551" s="15" t="s">
        <v>71</v>
      </c>
      <c r="H551" s="15" t="s">
        <v>64</v>
      </c>
      <c r="I551" s="15" t="s">
        <v>65</v>
      </c>
      <c r="J551" s="15">
        <v>244</v>
      </c>
      <c r="K551" s="15">
        <v>348.92</v>
      </c>
      <c r="N551" s="7">
        <v>2023</v>
      </c>
      <c r="O551" s="7" t="s">
        <v>18</v>
      </c>
      <c r="P551" s="7" t="s">
        <v>32</v>
      </c>
      <c r="Q551" s="11" t="s">
        <v>34</v>
      </c>
      <c r="R551" s="12">
        <v>76</v>
      </c>
      <c r="S551" s="28">
        <v>2288.4499999999998</v>
      </c>
      <c r="T551" s="12">
        <v>5126.1279999999997</v>
      </c>
      <c r="U551" s="9">
        <v>457.69</v>
      </c>
      <c r="V551" s="10" t="s">
        <v>21</v>
      </c>
    </row>
    <row r="552" spans="1:22" x14ac:dyDescent="0.25">
      <c r="A552" s="15" t="s">
        <v>66</v>
      </c>
      <c r="B552" s="15">
        <v>2020</v>
      </c>
      <c r="C552" s="15" t="s">
        <v>49</v>
      </c>
      <c r="D552" s="15" t="s">
        <v>60</v>
      </c>
      <c r="E552" s="15" t="s">
        <v>74</v>
      </c>
      <c r="F552" s="15" t="s">
        <v>75</v>
      </c>
      <c r="G552" s="15" t="s">
        <v>71</v>
      </c>
      <c r="H552" s="15" t="s">
        <v>64</v>
      </c>
      <c r="I552" s="15" t="s">
        <v>76</v>
      </c>
      <c r="J552" s="15">
        <v>253</v>
      </c>
      <c r="K552" s="15">
        <v>361.78999999999996</v>
      </c>
      <c r="N552" s="7">
        <v>2023</v>
      </c>
      <c r="O552" s="7" t="s">
        <v>18</v>
      </c>
      <c r="P552" s="7" t="s">
        <v>32</v>
      </c>
      <c r="Q552" s="11" t="s">
        <v>35</v>
      </c>
      <c r="R552" s="12">
        <v>46</v>
      </c>
      <c r="S552" s="28">
        <v>100</v>
      </c>
      <c r="T552" s="12">
        <v>224</v>
      </c>
      <c r="U552" s="9">
        <v>20</v>
      </c>
      <c r="V552" s="10" t="s">
        <v>21</v>
      </c>
    </row>
    <row r="553" spans="1:22" x14ac:dyDescent="0.25">
      <c r="A553" s="15" t="s">
        <v>59</v>
      </c>
      <c r="B553" s="15">
        <v>2020</v>
      </c>
      <c r="C553" s="15" t="s">
        <v>49</v>
      </c>
      <c r="D553" s="15" t="s">
        <v>60</v>
      </c>
      <c r="E553" s="15" t="s">
        <v>74</v>
      </c>
      <c r="F553" s="15" t="s">
        <v>75</v>
      </c>
      <c r="G553" s="15" t="s">
        <v>71</v>
      </c>
      <c r="H553" s="15" t="s">
        <v>64</v>
      </c>
      <c r="I553" s="15" t="s">
        <v>76</v>
      </c>
      <c r="J553" s="15">
        <v>247</v>
      </c>
      <c r="K553" s="15">
        <v>353.21</v>
      </c>
      <c r="N553" s="7">
        <v>2023</v>
      </c>
      <c r="O553" s="7" t="s">
        <v>18</v>
      </c>
      <c r="P553" s="7" t="s">
        <v>32</v>
      </c>
      <c r="Q553" s="11" t="s">
        <v>36</v>
      </c>
      <c r="R553" s="12">
        <v>34</v>
      </c>
      <c r="S553" s="28">
        <v>2288.4</v>
      </c>
      <c r="T553" s="12">
        <v>5126.0160000000005</v>
      </c>
      <c r="U553" s="9">
        <v>457.68000000000006</v>
      </c>
      <c r="V553" s="10" t="s">
        <v>21</v>
      </c>
    </row>
    <row r="554" spans="1:22" x14ac:dyDescent="0.25">
      <c r="A554" s="15" t="s">
        <v>66</v>
      </c>
      <c r="B554" s="15">
        <v>2020</v>
      </c>
      <c r="C554" s="15" t="s">
        <v>48</v>
      </c>
      <c r="D554" s="15" t="s">
        <v>60</v>
      </c>
      <c r="E554" s="15" t="s">
        <v>74</v>
      </c>
      <c r="F554" s="15" t="s">
        <v>75</v>
      </c>
      <c r="G554" s="15" t="s">
        <v>71</v>
      </c>
      <c r="H554" s="15" t="s">
        <v>64</v>
      </c>
      <c r="I554" s="15" t="s">
        <v>76</v>
      </c>
      <c r="J554" s="15">
        <v>274</v>
      </c>
      <c r="K554" s="15">
        <v>391.82</v>
      </c>
      <c r="N554" s="7">
        <v>2023</v>
      </c>
      <c r="O554" s="7" t="s">
        <v>18</v>
      </c>
      <c r="P554" s="7" t="s">
        <v>23</v>
      </c>
      <c r="Q554" s="8" t="s">
        <v>37</v>
      </c>
      <c r="R554" s="9">
        <v>7</v>
      </c>
      <c r="S554" s="27">
        <v>200</v>
      </c>
      <c r="T554" s="9">
        <v>224</v>
      </c>
      <c r="U554" s="9">
        <v>40</v>
      </c>
      <c r="V554" s="10" t="s">
        <v>21</v>
      </c>
    </row>
    <row r="555" spans="1:22" x14ac:dyDescent="0.25">
      <c r="A555" s="15" t="s">
        <v>59</v>
      </c>
      <c r="B555" s="15">
        <v>2020</v>
      </c>
      <c r="C555" s="15" t="s">
        <v>48</v>
      </c>
      <c r="D555" s="15" t="s">
        <v>60</v>
      </c>
      <c r="E555" s="15" t="s">
        <v>74</v>
      </c>
      <c r="F555" s="15" t="s">
        <v>75</v>
      </c>
      <c r="G555" s="15" t="s">
        <v>71</v>
      </c>
      <c r="H555" s="15" t="s">
        <v>64</v>
      </c>
      <c r="I555" s="15" t="s">
        <v>76</v>
      </c>
      <c r="J555" s="15">
        <v>268</v>
      </c>
      <c r="K555" s="15">
        <v>383.24</v>
      </c>
      <c r="N555" s="7">
        <v>2023</v>
      </c>
      <c r="O555" s="7" t="s">
        <v>18</v>
      </c>
      <c r="P555" s="7" t="s">
        <v>38</v>
      </c>
      <c r="Q555" s="11" t="s">
        <v>38</v>
      </c>
      <c r="R555" s="12">
        <v>3</v>
      </c>
      <c r="S555" s="28">
        <v>4577.3</v>
      </c>
      <c r="T555" s="12">
        <v>7392</v>
      </c>
      <c r="U555" s="9">
        <v>915.46</v>
      </c>
      <c r="V555" s="10" t="s">
        <v>21</v>
      </c>
    </row>
    <row r="556" spans="1:22" x14ac:dyDescent="0.25">
      <c r="A556" s="15" t="s">
        <v>68</v>
      </c>
      <c r="B556" s="15">
        <v>2020</v>
      </c>
      <c r="C556" s="15" t="s">
        <v>48</v>
      </c>
      <c r="D556" s="15" t="s">
        <v>60</v>
      </c>
      <c r="E556" s="15" t="s">
        <v>74</v>
      </c>
      <c r="F556" s="15" t="s">
        <v>75</v>
      </c>
      <c r="G556" s="15" t="s">
        <v>71</v>
      </c>
      <c r="H556" s="15" t="s">
        <v>64</v>
      </c>
      <c r="I556" s="15" t="s">
        <v>76</v>
      </c>
      <c r="J556" s="15">
        <v>262</v>
      </c>
      <c r="K556" s="15">
        <v>374.65999999999997</v>
      </c>
      <c r="N556" s="7">
        <v>2023</v>
      </c>
      <c r="O556" s="7" t="s">
        <v>18</v>
      </c>
      <c r="P556" s="7" t="s">
        <v>32</v>
      </c>
      <c r="Q556" s="11" t="s">
        <v>39</v>
      </c>
      <c r="R556" s="12">
        <v>3</v>
      </c>
      <c r="S556" s="28">
        <v>3300</v>
      </c>
      <c r="T556" s="12">
        <v>5126.576</v>
      </c>
      <c r="U556" s="9">
        <v>660</v>
      </c>
      <c r="V556" s="10" t="s">
        <v>21</v>
      </c>
    </row>
    <row r="557" spans="1:22" x14ac:dyDescent="0.25">
      <c r="A557" s="15" t="s">
        <v>66</v>
      </c>
      <c r="B557" s="15">
        <v>2020</v>
      </c>
      <c r="C557" s="15" t="s">
        <v>48</v>
      </c>
      <c r="D557" s="15" t="s">
        <v>60</v>
      </c>
      <c r="E557" s="15" t="s">
        <v>74</v>
      </c>
      <c r="F557" s="15" t="s">
        <v>75</v>
      </c>
      <c r="G557" s="15" t="s">
        <v>71</v>
      </c>
      <c r="H557" s="15" t="s">
        <v>64</v>
      </c>
      <c r="I557" s="15" t="s">
        <v>76</v>
      </c>
      <c r="J557" s="15">
        <v>271</v>
      </c>
      <c r="K557" s="15">
        <v>387.53</v>
      </c>
      <c r="N557" s="7">
        <v>2023</v>
      </c>
      <c r="O557" s="7" t="s">
        <v>40</v>
      </c>
      <c r="P557" s="7" t="s">
        <v>19</v>
      </c>
      <c r="Q557" s="8" t="s">
        <v>20</v>
      </c>
      <c r="R557" s="9">
        <v>3566</v>
      </c>
      <c r="S557" s="27">
        <v>4577.3</v>
      </c>
      <c r="T557" s="9">
        <v>5126.576</v>
      </c>
      <c r="U557" s="9">
        <v>915.46</v>
      </c>
      <c r="V557" s="10" t="s">
        <v>21</v>
      </c>
    </row>
    <row r="558" spans="1:22" x14ac:dyDescent="0.25">
      <c r="A558" s="15" t="s">
        <v>68</v>
      </c>
      <c r="B558" s="15">
        <v>2020</v>
      </c>
      <c r="C558" s="15" t="s">
        <v>48</v>
      </c>
      <c r="D558" s="15" t="s">
        <v>60</v>
      </c>
      <c r="E558" s="15" t="s">
        <v>74</v>
      </c>
      <c r="F558" s="15" t="s">
        <v>75</v>
      </c>
      <c r="G558" s="15" t="s">
        <v>71</v>
      </c>
      <c r="H558" s="15" t="s">
        <v>64</v>
      </c>
      <c r="I558" s="15" t="s">
        <v>76</v>
      </c>
      <c r="J558" s="15">
        <v>265</v>
      </c>
      <c r="K558" s="15">
        <v>378.95</v>
      </c>
      <c r="N558" s="7">
        <v>2023</v>
      </c>
      <c r="O558" s="7" t="s">
        <v>40</v>
      </c>
      <c r="P558" s="7" t="s">
        <v>19</v>
      </c>
      <c r="Q558" s="8" t="s">
        <v>22</v>
      </c>
      <c r="R558" s="9">
        <v>2498</v>
      </c>
      <c r="S558" s="27">
        <v>8000</v>
      </c>
      <c r="T558" s="9">
        <v>8960</v>
      </c>
      <c r="U558" s="9">
        <v>1600</v>
      </c>
      <c r="V558" s="10" t="s">
        <v>21</v>
      </c>
    </row>
    <row r="559" spans="1:22" x14ac:dyDescent="0.25">
      <c r="A559" s="15" t="s">
        <v>59</v>
      </c>
      <c r="B559" s="15">
        <v>2020</v>
      </c>
      <c r="C559" s="15" t="s">
        <v>48</v>
      </c>
      <c r="D559" s="15" t="s">
        <v>60</v>
      </c>
      <c r="E559" s="15" t="s">
        <v>74</v>
      </c>
      <c r="F559" s="15" t="s">
        <v>75</v>
      </c>
      <c r="G559" s="15" t="s">
        <v>71</v>
      </c>
      <c r="H559" s="15" t="s">
        <v>64</v>
      </c>
      <c r="I559" s="15" t="s">
        <v>76</v>
      </c>
      <c r="J559" s="15">
        <v>259</v>
      </c>
      <c r="K559" s="15">
        <v>370.37</v>
      </c>
      <c r="N559" s="7">
        <v>2023</v>
      </c>
      <c r="O559" s="7" t="s">
        <v>40</v>
      </c>
      <c r="P559" s="7" t="s">
        <v>23</v>
      </c>
      <c r="Q559" s="8" t="s">
        <v>24</v>
      </c>
      <c r="R559" s="9">
        <v>1245</v>
      </c>
      <c r="S559" s="27">
        <v>4577.2</v>
      </c>
      <c r="T559" s="9">
        <v>5126.4639999999999</v>
      </c>
      <c r="U559" s="9">
        <v>915.44</v>
      </c>
      <c r="V559" s="10" t="s">
        <v>21</v>
      </c>
    </row>
    <row r="560" spans="1:22" x14ac:dyDescent="0.25">
      <c r="A560" s="15" t="s">
        <v>68</v>
      </c>
      <c r="B560" s="15">
        <v>2020</v>
      </c>
      <c r="C560" s="15" t="s">
        <v>43</v>
      </c>
      <c r="D560" s="15" t="s">
        <v>72</v>
      </c>
      <c r="E560" s="15" t="s">
        <v>74</v>
      </c>
      <c r="F560" s="15" t="s">
        <v>75</v>
      </c>
      <c r="G560" s="15" t="s">
        <v>71</v>
      </c>
      <c r="H560" s="15" t="s">
        <v>64</v>
      </c>
      <c r="I560" s="15" t="s">
        <v>76</v>
      </c>
      <c r="J560" s="15">
        <v>158</v>
      </c>
      <c r="K560" s="15">
        <v>225.94</v>
      </c>
      <c r="N560" s="7">
        <v>2023</v>
      </c>
      <c r="O560" s="7" t="s">
        <v>40</v>
      </c>
      <c r="P560" s="7" t="s">
        <v>25</v>
      </c>
      <c r="Q560" s="11" t="s">
        <v>26</v>
      </c>
      <c r="R560" s="12">
        <v>644</v>
      </c>
      <c r="S560" s="28">
        <v>5743.5</v>
      </c>
      <c r="T560" s="12">
        <v>6432.72</v>
      </c>
      <c r="U560" s="9">
        <v>1148.7</v>
      </c>
      <c r="V560" s="10" t="s">
        <v>21</v>
      </c>
    </row>
    <row r="561" spans="1:22" x14ac:dyDescent="0.25">
      <c r="A561" s="15" t="s">
        <v>59</v>
      </c>
      <c r="B561" s="15">
        <v>2020</v>
      </c>
      <c r="C561" s="15" t="s">
        <v>43</v>
      </c>
      <c r="D561" s="15" t="s">
        <v>72</v>
      </c>
      <c r="E561" s="15" t="s">
        <v>74</v>
      </c>
      <c r="F561" s="15" t="s">
        <v>75</v>
      </c>
      <c r="G561" s="15" t="s">
        <v>71</v>
      </c>
      <c r="H561" s="15" t="s">
        <v>64</v>
      </c>
      <c r="I561" s="15" t="s">
        <v>76</v>
      </c>
      <c r="J561" s="15">
        <v>206</v>
      </c>
      <c r="K561" s="15">
        <v>294.58</v>
      </c>
      <c r="N561" s="7">
        <v>2023</v>
      </c>
      <c r="O561" s="7" t="s">
        <v>40</v>
      </c>
      <c r="P561" s="7" t="s">
        <v>27</v>
      </c>
      <c r="Q561" s="11" t="s">
        <v>28</v>
      </c>
      <c r="R561" s="12">
        <v>643</v>
      </c>
      <c r="S561" s="28">
        <v>7000</v>
      </c>
      <c r="T561" s="12">
        <v>7840</v>
      </c>
      <c r="U561" s="9">
        <v>1400</v>
      </c>
      <c r="V561" s="10" t="s">
        <v>21</v>
      </c>
    </row>
    <row r="562" spans="1:22" x14ac:dyDescent="0.25">
      <c r="A562" s="15" t="s">
        <v>66</v>
      </c>
      <c r="B562" s="15">
        <v>2020</v>
      </c>
      <c r="C562" s="15" t="s">
        <v>43</v>
      </c>
      <c r="D562" s="15" t="s">
        <v>72</v>
      </c>
      <c r="E562" s="15" t="s">
        <v>74</v>
      </c>
      <c r="F562" s="15" t="s">
        <v>75</v>
      </c>
      <c r="G562" s="15" t="s">
        <v>71</v>
      </c>
      <c r="H562" s="15" t="s">
        <v>64</v>
      </c>
      <c r="I562" s="15" t="s">
        <v>76</v>
      </c>
      <c r="J562" s="15">
        <v>134</v>
      </c>
      <c r="K562" s="15">
        <v>191.62</v>
      </c>
      <c r="N562" s="7">
        <v>2023</v>
      </c>
      <c r="O562" s="7" t="s">
        <v>40</v>
      </c>
      <c r="P562" s="7" t="s">
        <v>25</v>
      </c>
      <c r="Q562" s="11" t="s">
        <v>29</v>
      </c>
      <c r="R562" s="12">
        <v>455</v>
      </c>
      <c r="S562" s="28">
        <v>4578.6000000000004</v>
      </c>
      <c r="T562" s="12">
        <v>5128.0320000000002</v>
      </c>
      <c r="U562" s="9">
        <v>915.72000000000014</v>
      </c>
      <c r="V562" s="10" t="s">
        <v>21</v>
      </c>
    </row>
    <row r="563" spans="1:22" x14ac:dyDescent="0.25">
      <c r="A563" s="15" t="s">
        <v>68</v>
      </c>
      <c r="B563" s="15">
        <v>2020</v>
      </c>
      <c r="C563" s="15" t="s">
        <v>43</v>
      </c>
      <c r="D563" s="15" t="s">
        <v>72</v>
      </c>
      <c r="E563" s="15" t="s">
        <v>74</v>
      </c>
      <c r="F563" s="15" t="s">
        <v>75</v>
      </c>
      <c r="G563" s="15" t="s">
        <v>71</v>
      </c>
      <c r="H563" s="15" t="s">
        <v>64</v>
      </c>
      <c r="I563" s="15" t="s">
        <v>76</v>
      </c>
      <c r="J563" s="15">
        <v>160</v>
      </c>
      <c r="K563" s="15">
        <v>228.8</v>
      </c>
      <c r="N563" s="7">
        <v>2023</v>
      </c>
      <c r="O563" s="7" t="s">
        <v>40</v>
      </c>
      <c r="P563" s="7" t="s">
        <v>27</v>
      </c>
      <c r="Q563" s="11" t="s">
        <v>30</v>
      </c>
      <c r="R563" s="13">
        <v>345</v>
      </c>
      <c r="S563" s="29">
        <v>7000</v>
      </c>
      <c r="T563" s="13">
        <v>7840</v>
      </c>
      <c r="U563" s="9">
        <v>1400</v>
      </c>
      <c r="V563" s="10" t="s">
        <v>21</v>
      </c>
    </row>
    <row r="564" spans="1:22" x14ac:dyDescent="0.25">
      <c r="A564" s="15" t="s">
        <v>68</v>
      </c>
      <c r="B564" s="15">
        <v>2020</v>
      </c>
      <c r="C564" s="15" t="s">
        <v>43</v>
      </c>
      <c r="D564" s="15" t="s">
        <v>72</v>
      </c>
      <c r="E564" s="15" t="s">
        <v>74</v>
      </c>
      <c r="F564" s="15" t="s">
        <v>75</v>
      </c>
      <c r="G564" s="15" t="s">
        <v>71</v>
      </c>
      <c r="H564" s="15" t="s">
        <v>64</v>
      </c>
      <c r="I564" s="15" t="s">
        <v>76</v>
      </c>
      <c r="J564" s="15">
        <v>208</v>
      </c>
      <c r="K564" s="15">
        <v>297.44</v>
      </c>
      <c r="N564" s="7">
        <v>2023</v>
      </c>
      <c r="O564" s="7" t="s">
        <v>40</v>
      </c>
      <c r="P564" s="7" t="s">
        <v>23</v>
      </c>
      <c r="Q564" s="8" t="s">
        <v>31</v>
      </c>
      <c r="R564" s="9">
        <v>122</v>
      </c>
      <c r="S564" s="27">
        <v>100</v>
      </c>
      <c r="T564" s="9">
        <v>112</v>
      </c>
      <c r="U564" s="9">
        <v>20</v>
      </c>
      <c r="V564" s="10" t="s">
        <v>21</v>
      </c>
    </row>
    <row r="565" spans="1:22" x14ac:dyDescent="0.25">
      <c r="A565" s="15" t="s">
        <v>68</v>
      </c>
      <c r="B565" s="15">
        <v>2020</v>
      </c>
      <c r="C565" s="15" t="s">
        <v>43</v>
      </c>
      <c r="D565" s="15" t="s">
        <v>72</v>
      </c>
      <c r="E565" s="15" t="s">
        <v>74</v>
      </c>
      <c r="F565" s="15" t="s">
        <v>75</v>
      </c>
      <c r="G565" s="15" t="s">
        <v>71</v>
      </c>
      <c r="H565" s="15" t="s">
        <v>64</v>
      </c>
      <c r="I565" s="15" t="s">
        <v>76</v>
      </c>
      <c r="J565" s="15">
        <v>136</v>
      </c>
      <c r="K565" s="15">
        <v>194.48</v>
      </c>
      <c r="N565" s="7">
        <v>2023</v>
      </c>
      <c r="O565" s="7" t="s">
        <v>40</v>
      </c>
      <c r="P565" s="7" t="s">
        <v>32</v>
      </c>
      <c r="Q565" s="11" t="s">
        <v>33</v>
      </c>
      <c r="R565" s="12">
        <v>78</v>
      </c>
      <c r="S565" s="28">
        <v>2288.6</v>
      </c>
      <c r="T565" s="12">
        <v>5126.4639999999999</v>
      </c>
      <c r="U565" s="9">
        <v>457.72</v>
      </c>
      <c r="V565" s="10" t="s">
        <v>21</v>
      </c>
    </row>
    <row r="566" spans="1:22" x14ac:dyDescent="0.25">
      <c r="A566" s="15" t="s">
        <v>59</v>
      </c>
      <c r="B566" s="15">
        <v>2020</v>
      </c>
      <c r="C566" s="15" t="s">
        <v>43</v>
      </c>
      <c r="D566" s="15" t="s">
        <v>72</v>
      </c>
      <c r="E566" s="15" t="s">
        <v>74</v>
      </c>
      <c r="F566" s="15" t="s">
        <v>75</v>
      </c>
      <c r="G566" s="15" t="s">
        <v>71</v>
      </c>
      <c r="H566" s="15" t="s">
        <v>64</v>
      </c>
      <c r="I566" s="15" t="s">
        <v>76</v>
      </c>
      <c r="J566" s="15">
        <v>812</v>
      </c>
      <c r="K566" s="15">
        <v>1161.1599999999999</v>
      </c>
      <c r="N566" s="7">
        <v>2023</v>
      </c>
      <c r="O566" s="7" t="s">
        <v>40</v>
      </c>
      <c r="P566" s="7" t="s">
        <v>32</v>
      </c>
      <c r="Q566" s="11" t="s">
        <v>34</v>
      </c>
      <c r="R566" s="12">
        <v>76</v>
      </c>
      <c r="S566" s="28">
        <v>2288.4499999999998</v>
      </c>
      <c r="T566" s="12">
        <v>5126.1279999999997</v>
      </c>
      <c r="U566" s="9">
        <v>457.69</v>
      </c>
      <c r="V566" s="10" t="s">
        <v>21</v>
      </c>
    </row>
    <row r="567" spans="1:22" x14ac:dyDescent="0.25">
      <c r="A567" s="15" t="s">
        <v>66</v>
      </c>
      <c r="B567" s="15">
        <v>2020</v>
      </c>
      <c r="C567" s="15" t="s">
        <v>43</v>
      </c>
      <c r="D567" s="15" t="s">
        <v>72</v>
      </c>
      <c r="E567" s="15" t="s">
        <v>74</v>
      </c>
      <c r="F567" s="15" t="s">
        <v>75</v>
      </c>
      <c r="G567" s="15" t="s">
        <v>71</v>
      </c>
      <c r="H567" s="15" t="s">
        <v>64</v>
      </c>
      <c r="I567" s="15" t="s">
        <v>76</v>
      </c>
      <c r="J567" s="15">
        <v>899</v>
      </c>
      <c r="K567" s="15">
        <v>1285.57</v>
      </c>
      <c r="N567" s="7">
        <v>2023</v>
      </c>
      <c r="O567" s="7" t="s">
        <v>40</v>
      </c>
      <c r="P567" s="7" t="s">
        <v>32</v>
      </c>
      <c r="Q567" s="11" t="s">
        <v>35</v>
      </c>
      <c r="R567" s="12">
        <v>46</v>
      </c>
      <c r="S567" s="28">
        <v>100</v>
      </c>
      <c r="T567" s="12">
        <v>224</v>
      </c>
      <c r="U567" s="9">
        <v>20</v>
      </c>
      <c r="V567" s="10" t="s">
        <v>21</v>
      </c>
    </row>
    <row r="568" spans="1:22" x14ac:dyDescent="0.25">
      <c r="A568" s="15" t="s">
        <v>66</v>
      </c>
      <c r="B568" s="15">
        <v>2020</v>
      </c>
      <c r="C568" s="15" t="s">
        <v>43</v>
      </c>
      <c r="D568" s="15" t="s">
        <v>72</v>
      </c>
      <c r="E568" s="15" t="s">
        <v>74</v>
      </c>
      <c r="F568" s="15" t="s">
        <v>75</v>
      </c>
      <c r="G568" s="15" t="s">
        <v>71</v>
      </c>
      <c r="H568" s="15" t="s">
        <v>64</v>
      </c>
      <c r="I568" s="15" t="s">
        <v>76</v>
      </c>
      <c r="J568" s="15">
        <v>852</v>
      </c>
      <c r="K568" s="15">
        <v>526.24</v>
      </c>
      <c r="N568" s="7">
        <v>2023</v>
      </c>
      <c r="O568" s="7" t="s">
        <v>40</v>
      </c>
      <c r="P568" s="7" t="s">
        <v>32</v>
      </c>
      <c r="Q568" s="11" t="s">
        <v>36</v>
      </c>
      <c r="R568" s="12">
        <v>34</v>
      </c>
      <c r="S568" s="28">
        <v>2288.4</v>
      </c>
      <c r="T568" s="12">
        <v>5126.0160000000005</v>
      </c>
      <c r="U568" s="9">
        <v>457.68000000000006</v>
      </c>
      <c r="V568" s="10" t="s">
        <v>21</v>
      </c>
    </row>
    <row r="569" spans="1:22" x14ac:dyDescent="0.25">
      <c r="A569" s="15" t="s">
        <v>66</v>
      </c>
      <c r="B569" s="15">
        <v>2020</v>
      </c>
      <c r="C569" s="15" t="s">
        <v>43</v>
      </c>
      <c r="D569" s="15" t="s">
        <v>72</v>
      </c>
      <c r="E569" s="15" t="s">
        <v>74</v>
      </c>
      <c r="F569" s="15" t="s">
        <v>75</v>
      </c>
      <c r="G569" s="15" t="s">
        <v>71</v>
      </c>
      <c r="H569" s="15" t="s">
        <v>64</v>
      </c>
      <c r="I569" s="15" t="s">
        <v>76</v>
      </c>
      <c r="J569" s="15">
        <v>885</v>
      </c>
      <c r="K569" s="15">
        <v>526.24</v>
      </c>
      <c r="N569" s="7">
        <v>2023</v>
      </c>
      <c r="O569" s="7" t="s">
        <v>40</v>
      </c>
      <c r="P569" s="7" t="s">
        <v>23</v>
      </c>
      <c r="Q569" s="8" t="s">
        <v>37</v>
      </c>
      <c r="R569" s="9">
        <v>7</v>
      </c>
      <c r="S569" s="27">
        <v>200</v>
      </c>
      <c r="T569" s="9">
        <v>224</v>
      </c>
      <c r="U569" s="9">
        <v>40</v>
      </c>
      <c r="V569" s="10" t="s">
        <v>21</v>
      </c>
    </row>
    <row r="570" spans="1:22" x14ac:dyDescent="0.25">
      <c r="A570" s="15" t="s">
        <v>59</v>
      </c>
      <c r="B570" s="15">
        <v>2020</v>
      </c>
      <c r="C570" s="15" t="s">
        <v>43</v>
      </c>
      <c r="D570" s="15" t="s">
        <v>72</v>
      </c>
      <c r="E570" s="15" t="s">
        <v>74</v>
      </c>
      <c r="F570" s="15" t="s">
        <v>75</v>
      </c>
      <c r="G570" s="15" t="s">
        <v>71</v>
      </c>
      <c r="H570" s="15" t="s">
        <v>64</v>
      </c>
      <c r="I570" s="15" t="s">
        <v>76</v>
      </c>
      <c r="J570" s="15">
        <v>135</v>
      </c>
      <c r="K570" s="15">
        <v>193.05</v>
      </c>
      <c r="N570" s="7">
        <v>2023</v>
      </c>
      <c r="O570" s="7" t="s">
        <v>40</v>
      </c>
      <c r="P570" s="7" t="s">
        <v>32</v>
      </c>
      <c r="Q570" s="11" t="s">
        <v>39</v>
      </c>
      <c r="R570" s="12">
        <v>3</v>
      </c>
      <c r="S570" s="28">
        <v>3300</v>
      </c>
      <c r="T570" s="12">
        <v>5126.576</v>
      </c>
      <c r="U570" s="9">
        <v>660</v>
      </c>
      <c r="V570" s="10" t="s">
        <v>21</v>
      </c>
    </row>
    <row r="571" spans="1:22" x14ac:dyDescent="0.25">
      <c r="A571" s="15" t="s">
        <v>68</v>
      </c>
      <c r="B571" s="15">
        <v>2020</v>
      </c>
      <c r="C571" s="15" t="s">
        <v>43</v>
      </c>
      <c r="D571" s="15" t="s">
        <v>72</v>
      </c>
      <c r="E571" s="15" t="s">
        <v>74</v>
      </c>
      <c r="F571" s="15" t="s">
        <v>75</v>
      </c>
      <c r="G571" s="15" t="s">
        <v>71</v>
      </c>
      <c r="H571" s="15" t="s">
        <v>64</v>
      </c>
      <c r="I571" s="15" t="s">
        <v>76</v>
      </c>
      <c r="J571" s="15">
        <v>163</v>
      </c>
      <c r="K571" s="15">
        <v>233.09</v>
      </c>
      <c r="N571" s="7">
        <v>2023</v>
      </c>
      <c r="O571" s="7" t="s">
        <v>40</v>
      </c>
      <c r="P571" s="7" t="s">
        <v>38</v>
      </c>
      <c r="Q571" s="11" t="s">
        <v>38</v>
      </c>
      <c r="R571" s="12">
        <v>2</v>
      </c>
      <c r="S571" s="28">
        <v>6600</v>
      </c>
      <c r="T571" s="12">
        <v>7392</v>
      </c>
      <c r="U571" s="9">
        <v>1320</v>
      </c>
      <c r="V571" s="10" t="s">
        <v>21</v>
      </c>
    </row>
    <row r="572" spans="1:22" x14ac:dyDescent="0.25">
      <c r="A572" s="15" t="s">
        <v>66</v>
      </c>
      <c r="B572" s="15">
        <v>2020</v>
      </c>
      <c r="C572" s="15" t="s">
        <v>43</v>
      </c>
      <c r="D572" s="15" t="s">
        <v>72</v>
      </c>
      <c r="E572" s="15" t="s">
        <v>74</v>
      </c>
      <c r="F572" s="15" t="s">
        <v>75</v>
      </c>
      <c r="G572" s="15" t="s">
        <v>71</v>
      </c>
      <c r="H572" s="15" t="s">
        <v>64</v>
      </c>
      <c r="I572" s="15" t="s">
        <v>76</v>
      </c>
      <c r="J572" s="15">
        <v>205</v>
      </c>
      <c r="K572" s="15">
        <v>293.14999999999998</v>
      </c>
      <c r="N572" s="7">
        <v>2023</v>
      </c>
      <c r="O572" s="7" t="s">
        <v>41</v>
      </c>
      <c r="P572" s="7" t="s">
        <v>19</v>
      </c>
      <c r="Q572" s="8" t="s">
        <v>20</v>
      </c>
      <c r="R572" s="9">
        <v>3566</v>
      </c>
      <c r="S572" s="27">
        <v>4577.3</v>
      </c>
      <c r="T572" s="9">
        <v>5126.576</v>
      </c>
      <c r="U572" s="9">
        <v>915.46</v>
      </c>
      <c r="V572" s="10" t="s">
        <v>21</v>
      </c>
    </row>
    <row r="573" spans="1:22" x14ac:dyDescent="0.25">
      <c r="A573" s="15" t="s">
        <v>68</v>
      </c>
      <c r="B573" s="15">
        <v>2020</v>
      </c>
      <c r="C573" s="15" t="s">
        <v>43</v>
      </c>
      <c r="D573" s="15" t="s">
        <v>72</v>
      </c>
      <c r="E573" s="15" t="s">
        <v>74</v>
      </c>
      <c r="F573" s="15" t="s">
        <v>75</v>
      </c>
      <c r="G573" s="15" t="s">
        <v>71</v>
      </c>
      <c r="H573" s="15" t="s">
        <v>64</v>
      </c>
      <c r="I573" s="15" t="s">
        <v>76</v>
      </c>
      <c r="J573" s="15">
        <v>133</v>
      </c>
      <c r="K573" s="15">
        <v>190.19</v>
      </c>
      <c r="N573" s="7">
        <v>2023</v>
      </c>
      <c r="O573" s="7" t="s">
        <v>41</v>
      </c>
      <c r="P573" s="7" t="s">
        <v>19</v>
      </c>
      <c r="Q573" s="8" t="s">
        <v>22</v>
      </c>
      <c r="R573" s="9">
        <v>2498</v>
      </c>
      <c r="S573" s="27">
        <v>8000</v>
      </c>
      <c r="T573" s="9">
        <v>8960</v>
      </c>
      <c r="U573" s="9">
        <v>1600</v>
      </c>
      <c r="V573" s="10" t="s">
        <v>21</v>
      </c>
    </row>
    <row r="574" spans="1:22" x14ac:dyDescent="0.25">
      <c r="A574" s="15" t="s">
        <v>66</v>
      </c>
      <c r="B574" s="15">
        <v>2020</v>
      </c>
      <c r="C574" s="15" t="s">
        <v>43</v>
      </c>
      <c r="D574" s="15" t="s">
        <v>72</v>
      </c>
      <c r="E574" s="15" t="s">
        <v>74</v>
      </c>
      <c r="F574" s="15" t="s">
        <v>75</v>
      </c>
      <c r="G574" s="15" t="s">
        <v>71</v>
      </c>
      <c r="H574" s="15" t="s">
        <v>64</v>
      </c>
      <c r="I574" s="15" t="s">
        <v>76</v>
      </c>
      <c r="J574" s="15">
        <v>821</v>
      </c>
      <c r="K574" s="15">
        <v>1174.03</v>
      </c>
      <c r="N574" s="7">
        <v>2023</v>
      </c>
      <c r="O574" s="7" t="s">
        <v>41</v>
      </c>
      <c r="P574" s="7" t="s">
        <v>23</v>
      </c>
      <c r="Q574" s="8" t="s">
        <v>24</v>
      </c>
      <c r="R574" s="9">
        <v>1245</v>
      </c>
      <c r="S574" s="27">
        <v>4577.2</v>
      </c>
      <c r="T574" s="9">
        <v>5126.4639999999999</v>
      </c>
      <c r="U574" s="9">
        <v>915.44</v>
      </c>
      <c r="V574" s="10" t="s">
        <v>21</v>
      </c>
    </row>
    <row r="575" spans="1:22" x14ac:dyDescent="0.25">
      <c r="A575" s="15" t="s">
        <v>66</v>
      </c>
      <c r="B575" s="15">
        <v>2020</v>
      </c>
      <c r="C575" s="15" t="s">
        <v>43</v>
      </c>
      <c r="D575" s="15" t="s">
        <v>72</v>
      </c>
      <c r="E575" s="15" t="s">
        <v>74</v>
      </c>
      <c r="F575" s="15" t="s">
        <v>75</v>
      </c>
      <c r="G575" s="15" t="s">
        <v>71</v>
      </c>
      <c r="H575" s="15" t="s">
        <v>64</v>
      </c>
      <c r="I575" s="15" t="s">
        <v>76</v>
      </c>
      <c r="J575" s="15">
        <v>854</v>
      </c>
      <c r="K575" s="15">
        <v>1221.22</v>
      </c>
      <c r="N575" s="7">
        <v>2023</v>
      </c>
      <c r="O575" s="7" t="s">
        <v>41</v>
      </c>
      <c r="P575" s="7" t="s">
        <v>25</v>
      </c>
      <c r="Q575" s="11" t="s">
        <v>26</v>
      </c>
      <c r="R575" s="12">
        <v>644</v>
      </c>
      <c r="S575" s="28">
        <v>10000</v>
      </c>
      <c r="T575" s="12">
        <v>6432.72</v>
      </c>
      <c r="U575" s="9">
        <v>2000</v>
      </c>
      <c r="V575" s="10" t="s">
        <v>21</v>
      </c>
    </row>
    <row r="576" spans="1:22" x14ac:dyDescent="0.25">
      <c r="A576" s="15" t="s">
        <v>68</v>
      </c>
      <c r="B576" s="15">
        <v>2020</v>
      </c>
      <c r="C576" s="15" t="s">
        <v>43</v>
      </c>
      <c r="D576" s="15" t="s">
        <v>72</v>
      </c>
      <c r="E576" s="15" t="s">
        <v>74</v>
      </c>
      <c r="F576" s="15" t="s">
        <v>75</v>
      </c>
      <c r="G576" s="15" t="s">
        <v>71</v>
      </c>
      <c r="H576" s="15" t="s">
        <v>64</v>
      </c>
      <c r="I576" s="15" t="s">
        <v>76</v>
      </c>
      <c r="J576" s="15">
        <v>131</v>
      </c>
      <c r="K576" s="15">
        <v>187.32999999999998</v>
      </c>
      <c r="N576" s="7">
        <v>2023</v>
      </c>
      <c r="O576" s="7" t="s">
        <v>41</v>
      </c>
      <c r="P576" s="7" t="s">
        <v>27</v>
      </c>
      <c r="Q576" s="11" t="s">
        <v>28</v>
      </c>
      <c r="R576" s="12">
        <v>643</v>
      </c>
      <c r="S576" s="28">
        <v>7000</v>
      </c>
      <c r="T576" s="12">
        <v>7840</v>
      </c>
      <c r="U576" s="9">
        <v>1400</v>
      </c>
      <c r="V576" s="10" t="s">
        <v>21</v>
      </c>
    </row>
    <row r="577" spans="1:22" x14ac:dyDescent="0.25">
      <c r="A577" s="15" t="s">
        <v>59</v>
      </c>
      <c r="B577" s="15">
        <v>2020</v>
      </c>
      <c r="C577" s="15" t="s">
        <v>47</v>
      </c>
      <c r="D577" s="15" t="s">
        <v>72</v>
      </c>
      <c r="E577" s="15" t="s">
        <v>74</v>
      </c>
      <c r="F577" s="15" t="s">
        <v>75</v>
      </c>
      <c r="G577" s="15" t="s">
        <v>71</v>
      </c>
      <c r="H577" s="15" t="s">
        <v>64</v>
      </c>
      <c r="I577" s="15" t="s">
        <v>76</v>
      </c>
      <c r="J577" s="15">
        <v>140</v>
      </c>
      <c r="K577" s="15">
        <v>200.2</v>
      </c>
      <c r="N577" s="7">
        <v>2023</v>
      </c>
      <c r="O577" s="7" t="s">
        <v>41</v>
      </c>
      <c r="P577" s="7" t="s">
        <v>25</v>
      </c>
      <c r="Q577" s="11" t="s">
        <v>29</v>
      </c>
      <c r="R577" s="12">
        <v>455</v>
      </c>
      <c r="S577" s="28">
        <v>4578.6000000000004</v>
      </c>
      <c r="T577" s="12">
        <v>5128.0320000000002</v>
      </c>
      <c r="U577" s="9">
        <v>915.72000000000014</v>
      </c>
      <c r="V577" s="10" t="s">
        <v>21</v>
      </c>
    </row>
    <row r="578" spans="1:22" x14ac:dyDescent="0.25">
      <c r="A578" s="15" t="s">
        <v>59</v>
      </c>
      <c r="B578" s="15">
        <v>2020</v>
      </c>
      <c r="C578" s="15" t="s">
        <v>47</v>
      </c>
      <c r="D578" s="15" t="s">
        <v>72</v>
      </c>
      <c r="E578" s="15" t="s">
        <v>74</v>
      </c>
      <c r="F578" s="15" t="s">
        <v>75</v>
      </c>
      <c r="G578" s="15" t="s">
        <v>71</v>
      </c>
      <c r="H578" s="15" t="s">
        <v>64</v>
      </c>
      <c r="I578" s="15" t="s">
        <v>76</v>
      </c>
      <c r="J578" s="15">
        <v>188</v>
      </c>
      <c r="K578" s="15">
        <v>268.84000000000003</v>
      </c>
      <c r="N578" s="7">
        <v>2023</v>
      </c>
      <c r="O578" s="7" t="s">
        <v>41</v>
      </c>
      <c r="P578" s="7" t="s">
        <v>27</v>
      </c>
      <c r="Q578" s="11" t="s">
        <v>30</v>
      </c>
      <c r="R578" s="13">
        <v>345</v>
      </c>
      <c r="S578" s="29">
        <v>7000</v>
      </c>
      <c r="T578" s="13">
        <v>7840</v>
      </c>
      <c r="U578" s="9">
        <v>1400</v>
      </c>
      <c r="V578" s="10" t="s">
        <v>21</v>
      </c>
    </row>
    <row r="579" spans="1:22" x14ac:dyDescent="0.25">
      <c r="A579" s="15" t="s">
        <v>68</v>
      </c>
      <c r="B579" s="15">
        <v>2020</v>
      </c>
      <c r="C579" s="15" t="s">
        <v>47</v>
      </c>
      <c r="D579" s="15" t="s">
        <v>72</v>
      </c>
      <c r="E579" s="15" t="s">
        <v>74</v>
      </c>
      <c r="F579" s="15" t="s">
        <v>75</v>
      </c>
      <c r="G579" s="15" t="s">
        <v>71</v>
      </c>
      <c r="H579" s="15" t="s">
        <v>64</v>
      </c>
      <c r="I579" s="15" t="s">
        <v>76</v>
      </c>
      <c r="J579" s="15">
        <v>356</v>
      </c>
      <c r="K579" s="15">
        <v>509.08</v>
      </c>
      <c r="N579" s="7">
        <v>2023</v>
      </c>
      <c r="O579" s="7" t="s">
        <v>41</v>
      </c>
      <c r="P579" s="7" t="s">
        <v>23</v>
      </c>
      <c r="Q579" s="8" t="s">
        <v>31</v>
      </c>
      <c r="R579" s="9">
        <v>122</v>
      </c>
      <c r="S579" s="27">
        <v>100</v>
      </c>
      <c r="T579" s="9">
        <v>112</v>
      </c>
      <c r="U579" s="9">
        <v>20</v>
      </c>
      <c r="V579" s="10" t="s">
        <v>21</v>
      </c>
    </row>
    <row r="580" spans="1:22" x14ac:dyDescent="0.25">
      <c r="A580" s="15" t="s">
        <v>59</v>
      </c>
      <c r="B580" s="15">
        <v>2020</v>
      </c>
      <c r="C580" s="15" t="s">
        <v>47</v>
      </c>
      <c r="D580" s="15" t="s">
        <v>72</v>
      </c>
      <c r="E580" s="15" t="s">
        <v>74</v>
      </c>
      <c r="F580" s="15" t="s">
        <v>75</v>
      </c>
      <c r="G580" s="15" t="s">
        <v>71</v>
      </c>
      <c r="H580" s="15" t="s">
        <v>64</v>
      </c>
      <c r="I580" s="15" t="s">
        <v>76</v>
      </c>
      <c r="J580" s="15">
        <v>184</v>
      </c>
      <c r="K580" s="15">
        <v>263.12</v>
      </c>
      <c r="N580" s="7">
        <v>2023</v>
      </c>
      <c r="O580" s="7" t="s">
        <v>41</v>
      </c>
      <c r="P580" s="7" t="s">
        <v>32</v>
      </c>
      <c r="Q580" s="11" t="s">
        <v>33</v>
      </c>
      <c r="R580" s="12">
        <v>78</v>
      </c>
      <c r="S580" s="28">
        <v>2288.6</v>
      </c>
      <c r="T580" s="12">
        <v>5126.4639999999999</v>
      </c>
      <c r="U580" s="9">
        <v>457.72</v>
      </c>
      <c r="V580" s="10" t="s">
        <v>21</v>
      </c>
    </row>
    <row r="581" spans="1:22" x14ac:dyDescent="0.25">
      <c r="A581" s="15" t="s">
        <v>66</v>
      </c>
      <c r="B581" s="15">
        <v>2020</v>
      </c>
      <c r="C581" s="15" t="s">
        <v>47</v>
      </c>
      <c r="D581" s="15" t="s">
        <v>72</v>
      </c>
      <c r="E581" s="15" t="s">
        <v>74</v>
      </c>
      <c r="F581" s="15" t="s">
        <v>75</v>
      </c>
      <c r="G581" s="15" t="s">
        <v>71</v>
      </c>
      <c r="H581" s="15" t="s">
        <v>64</v>
      </c>
      <c r="I581" s="15" t="s">
        <v>76</v>
      </c>
      <c r="J581" s="15">
        <v>358</v>
      </c>
      <c r="K581" s="15">
        <v>511.94</v>
      </c>
      <c r="N581" s="7">
        <v>2023</v>
      </c>
      <c r="O581" s="7" t="s">
        <v>41</v>
      </c>
      <c r="P581" s="7" t="s">
        <v>32</v>
      </c>
      <c r="Q581" s="11" t="s">
        <v>34</v>
      </c>
      <c r="R581" s="12">
        <v>76</v>
      </c>
      <c r="S581" s="28">
        <v>2288.4499999999998</v>
      </c>
      <c r="T581" s="12">
        <v>5126.1279999999997</v>
      </c>
      <c r="U581" s="9">
        <v>457.69</v>
      </c>
      <c r="V581" s="10" t="s">
        <v>21</v>
      </c>
    </row>
    <row r="582" spans="1:22" x14ac:dyDescent="0.25">
      <c r="A582" s="15" t="s">
        <v>70</v>
      </c>
      <c r="B582" s="15">
        <v>2020</v>
      </c>
      <c r="C582" s="15" t="s">
        <v>47</v>
      </c>
      <c r="D582" s="15" t="s">
        <v>72</v>
      </c>
      <c r="E582" s="15" t="s">
        <v>74</v>
      </c>
      <c r="F582" s="15" t="s">
        <v>75</v>
      </c>
      <c r="G582" s="15" t="s">
        <v>71</v>
      </c>
      <c r="H582" s="15" t="s">
        <v>64</v>
      </c>
      <c r="I582" s="15" t="s">
        <v>76</v>
      </c>
      <c r="J582" s="15">
        <v>816</v>
      </c>
      <c r="K582" s="15">
        <v>1166.8800000000001</v>
      </c>
      <c r="N582" s="7">
        <v>2023</v>
      </c>
      <c r="O582" s="7" t="s">
        <v>41</v>
      </c>
      <c r="P582" s="7" t="s">
        <v>32</v>
      </c>
      <c r="Q582" s="11" t="s">
        <v>35</v>
      </c>
      <c r="R582" s="12">
        <v>46</v>
      </c>
      <c r="S582" s="28">
        <v>100</v>
      </c>
      <c r="T582" s="12">
        <v>224</v>
      </c>
      <c r="U582" s="9">
        <v>20</v>
      </c>
      <c r="V582" s="10" t="s">
        <v>21</v>
      </c>
    </row>
    <row r="583" spans="1:22" x14ac:dyDescent="0.25">
      <c r="A583" s="15" t="s">
        <v>68</v>
      </c>
      <c r="B583" s="15">
        <v>2020</v>
      </c>
      <c r="C583" s="15" t="s">
        <v>47</v>
      </c>
      <c r="D583" s="15" t="s">
        <v>72</v>
      </c>
      <c r="E583" s="15" t="s">
        <v>74</v>
      </c>
      <c r="F583" s="15" t="s">
        <v>75</v>
      </c>
      <c r="G583" s="15" t="s">
        <v>71</v>
      </c>
      <c r="H583" s="15" t="s">
        <v>64</v>
      </c>
      <c r="I583" s="15" t="s">
        <v>76</v>
      </c>
      <c r="J583" s="15">
        <v>849</v>
      </c>
      <c r="K583" s="15">
        <v>1214.07</v>
      </c>
      <c r="N583" s="7">
        <v>2023</v>
      </c>
      <c r="O583" s="7" t="s">
        <v>41</v>
      </c>
      <c r="P583" s="7" t="s">
        <v>32</v>
      </c>
      <c r="Q583" s="11" t="s">
        <v>36</v>
      </c>
      <c r="R583" s="12">
        <v>34</v>
      </c>
      <c r="S583" s="28">
        <v>2288.4</v>
      </c>
      <c r="T583" s="12">
        <v>5126.0160000000005</v>
      </c>
      <c r="U583" s="9">
        <v>457.68000000000006</v>
      </c>
      <c r="V583" s="10" t="s">
        <v>21</v>
      </c>
    </row>
    <row r="584" spans="1:22" x14ac:dyDescent="0.25">
      <c r="A584" s="15" t="s">
        <v>59</v>
      </c>
      <c r="B584" s="15">
        <v>2020</v>
      </c>
      <c r="C584" s="15" t="s">
        <v>47</v>
      </c>
      <c r="D584" s="15" t="s">
        <v>72</v>
      </c>
      <c r="E584" s="15" t="s">
        <v>74</v>
      </c>
      <c r="F584" s="15" t="s">
        <v>75</v>
      </c>
      <c r="G584" s="15" t="s">
        <v>71</v>
      </c>
      <c r="H584" s="15" t="s">
        <v>64</v>
      </c>
      <c r="I584" s="15" t="s">
        <v>76</v>
      </c>
      <c r="J584" s="15">
        <v>902</v>
      </c>
      <c r="K584" s="15">
        <v>1289.8600000000001</v>
      </c>
      <c r="N584" s="7">
        <v>2023</v>
      </c>
      <c r="O584" s="7" t="s">
        <v>41</v>
      </c>
      <c r="P584" s="7" t="s">
        <v>23</v>
      </c>
      <c r="Q584" s="8" t="s">
        <v>37</v>
      </c>
      <c r="R584" s="9">
        <v>7</v>
      </c>
      <c r="S584" s="27">
        <v>200</v>
      </c>
      <c r="T584" s="9">
        <v>224</v>
      </c>
      <c r="U584" s="9">
        <v>40</v>
      </c>
      <c r="V584" s="10" t="s">
        <v>21</v>
      </c>
    </row>
    <row r="585" spans="1:22" x14ac:dyDescent="0.25">
      <c r="A585" s="15" t="s">
        <v>59</v>
      </c>
      <c r="B585" s="15">
        <v>2020</v>
      </c>
      <c r="C585" s="15" t="s">
        <v>47</v>
      </c>
      <c r="D585" s="15" t="s">
        <v>72</v>
      </c>
      <c r="E585" s="15" t="s">
        <v>74</v>
      </c>
      <c r="F585" s="15" t="s">
        <v>75</v>
      </c>
      <c r="G585" s="15" t="s">
        <v>71</v>
      </c>
      <c r="H585" s="15" t="s">
        <v>64</v>
      </c>
      <c r="I585" s="15" t="s">
        <v>76</v>
      </c>
      <c r="J585" s="15">
        <v>855</v>
      </c>
      <c r="K585" s="15">
        <v>526.24</v>
      </c>
      <c r="N585" s="7">
        <v>2023</v>
      </c>
      <c r="O585" s="7" t="s">
        <v>41</v>
      </c>
      <c r="P585" s="7" t="s">
        <v>32</v>
      </c>
      <c r="Q585" s="11" t="s">
        <v>39</v>
      </c>
      <c r="R585" s="12">
        <v>3</v>
      </c>
      <c r="S585" s="28">
        <v>2288.65</v>
      </c>
      <c r="T585" s="12">
        <v>5126.576</v>
      </c>
      <c r="U585" s="9">
        <v>457.73</v>
      </c>
      <c r="V585" s="10" t="s">
        <v>21</v>
      </c>
    </row>
    <row r="586" spans="1:22" x14ac:dyDescent="0.25">
      <c r="A586" s="15" t="s">
        <v>70</v>
      </c>
      <c r="B586" s="15">
        <v>2020</v>
      </c>
      <c r="C586" s="15" t="s">
        <v>47</v>
      </c>
      <c r="D586" s="15" t="s">
        <v>72</v>
      </c>
      <c r="E586" s="15" t="s">
        <v>74</v>
      </c>
      <c r="F586" s="15" t="s">
        <v>75</v>
      </c>
      <c r="G586" s="15" t="s">
        <v>71</v>
      </c>
      <c r="H586" s="15" t="s">
        <v>64</v>
      </c>
      <c r="I586" s="15" t="s">
        <v>76</v>
      </c>
      <c r="J586" s="15">
        <v>357</v>
      </c>
      <c r="K586" s="15">
        <v>510.51</v>
      </c>
      <c r="N586" s="7">
        <v>2023</v>
      </c>
      <c r="O586" s="7" t="s">
        <v>41</v>
      </c>
      <c r="P586" s="7" t="s">
        <v>38</v>
      </c>
      <c r="Q586" s="11" t="s">
        <v>38</v>
      </c>
      <c r="R586" s="12">
        <v>2</v>
      </c>
      <c r="S586" s="28">
        <v>6600</v>
      </c>
      <c r="T586" s="12">
        <v>7392</v>
      </c>
      <c r="U586" s="9">
        <v>1320</v>
      </c>
      <c r="V586" s="10" t="s">
        <v>21</v>
      </c>
    </row>
    <row r="587" spans="1:22" x14ac:dyDescent="0.25">
      <c r="A587" s="15" t="s">
        <v>66</v>
      </c>
      <c r="B587" s="15">
        <v>2020</v>
      </c>
      <c r="C587" s="15" t="s">
        <v>47</v>
      </c>
      <c r="D587" s="15" t="s">
        <v>72</v>
      </c>
      <c r="E587" s="15" t="s">
        <v>74</v>
      </c>
      <c r="F587" s="15" t="s">
        <v>75</v>
      </c>
      <c r="G587" s="15" t="s">
        <v>71</v>
      </c>
      <c r="H587" s="15" t="s">
        <v>64</v>
      </c>
      <c r="I587" s="15" t="s">
        <v>76</v>
      </c>
      <c r="J587" s="15">
        <v>139</v>
      </c>
      <c r="K587" s="15">
        <v>198.76999999999998</v>
      </c>
      <c r="N587" s="7">
        <v>2023</v>
      </c>
      <c r="O587" s="7" t="s">
        <v>43</v>
      </c>
      <c r="P587" s="7" t="s">
        <v>19</v>
      </c>
      <c r="Q587" s="8" t="s">
        <v>20</v>
      </c>
      <c r="R587" s="9">
        <v>3566</v>
      </c>
      <c r="S587" s="27">
        <v>4577.3</v>
      </c>
      <c r="T587" s="9">
        <v>5126.576</v>
      </c>
      <c r="U587" s="9">
        <v>915.46</v>
      </c>
      <c r="V587" s="10" t="s">
        <v>21</v>
      </c>
    </row>
    <row r="588" spans="1:22" x14ac:dyDescent="0.25">
      <c r="A588" s="15" t="s">
        <v>69</v>
      </c>
      <c r="B588" s="15">
        <v>2020</v>
      </c>
      <c r="C588" s="15" t="s">
        <v>47</v>
      </c>
      <c r="D588" s="15" t="s">
        <v>72</v>
      </c>
      <c r="E588" s="15" t="s">
        <v>74</v>
      </c>
      <c r="F588" s="15" t="s">
        <v>75</v>
      </c>
      <c r="G588" s="15" t="s">
        <v>71</v>
      </c>
      <c r="H588" s="15" t="s">
        <v>64</v>
      </c>
      <c r="I588" s="15" t="s">
        <v>76</v>
      </c>
      <c r="J588" s="15">
        <v>187</v>
      </c>
      <c r="K588" s="15">
        <v>267.40999999999997</v>
      </c>
      <c r="N588" s="7">
        <v>2023</v>
      </c>
      <c r="O588" s="7" t="s">
        <v>43</v>
      </c>
      <c r="P588" s="7" t="s">
        <v>19</v>
      </c>
      <c r="Q588" s="8" t="s">
        <v>22</v>
      </c>
      <c r="R588" s="9">
        <v>2498</v>
      </c>
      <c r="S588" s="27">
        <v>8000</v>
      </c>
      <c r="T588" s="9">
        <v>8960</v>
      </c>
      <c r="U588" s="9">
        <v>1600</v>
      </c>
      <c r="V588" s="10" t="s">
        <v>42</v>
      </c>
    </row>
    <row r="589" spans="1:22" x14ac:dyDescent="0.25">
      <c r="A589" s="15" t="s">
        <v>68</v>
      </c>
      <c r="B589" s="15">
        <v>2020</v>
      </c>
      <c r="C589" s="15" t="s">
        <v>47</v>
      </c>
      <c r="D589" s="15" t="s">
        <v>72</v>
      </c>
      <c r="E589" s="15" t="s">
        <v>74</v>
      </c>
      <c r="F589" s="15" t="s">
        <v>75</v>
      </c>
      <c r="G589" s="15" t="s">
        <v>71</v>
      </c>
      <c r="H589" s="15" t="s">
        <v>64</v>
      </c>
      <c r="I589" s="15" t="s">
        <v>76</v>
      </c>
      <c r="J589" s="15">
        <v>825</v>
      </c>
      <c r="K589" s="15">
        <v>1179.75</v>
      </c>
      <c r="N589" s="7">
        <v>2023</v>
      </c>
      <c r="O589" s="7" t="s">
        <v>43</v>
      </c>
      <c r="P589" s="7" t="s">
        <v>23</v>
      </c>
      <c r="Q589" s="8" t="s">
        <v>24</v>
      </c>
      <c r="R589" s="9">
        <v>1245</v>
      </c>
      <c r="S589" s="27">
        <v>4577.2</v>
      </c>
      <c r="T589" s="9">
        <v>5126.4639999999999</v>
      </c>
      <c r="U589" s="9">
        <v>915.44</v>
      </c>
      <c r="V589" s="10" t="s">
        <v>42</v>
      </c>
    </row>
    <row r="590" spans="1:22" x14ac:dyDescent="0.25">
      <c r="A590" s="15" t="s">
        <v>66</v>
      </c>
      <c r="B590" s="15">
        <v>2020</v>
      </c>
      <c r="C590" s="15" t="s">
        <v>47</v>
      </c>
      <c r="D590" s="15" t="s">
        <v>72</v>
      </c>
      <c r="E590" s="15" t="s">
        <v>74</v>
      </c>
      <c r="F590" s="15" t="s">
        <v>75</v>
      </c>
      <c r="G590" s="15" t="s">
        <v>71</v>
      </c>
      <c r="H590" s="15" t="s">
        <v>64</v>
      </c>
      <c r="I590" s="15" t="s">
        <v>76</v>
      </c>
      <c r="J590" s="15">
        <v>858</v>
      </c>
      <c r="K590" s="15">
        <v>1226.94</v>
      </c>
      <c r="N590" s="7">
        <v>2023</v>
      </c>
      <c r="O590" s="7" t="s">
        <v>43</v>
      </c>
      <c r="P590" s="7" t="s">
        <v>25</v>
      </c>
      <c r="Q590" s="11" t="s">
        <v>26</v>
      </c>
      <c r="R590" s="12">
        <v>644</v>
      </c>
      <c r="S590" s="28">
        <v>15000</v>
      </c>
      <c r="T590" s="12">
        <v>6432.72</v>
      </c>
      <c r="U590" s="9">
        <v>3000</v>
      </c>
      <c r="V590" s="10" t="s">
        <v>42</v>
      </c>
    </row>
    <row r="591" spans="1:22" x14ac:dyDescent="0.25">
      <c r="A591" s="15" t="s">
        <v>59</v>
      </c>
      <c r="B591" s="15">
        <v>2020</v>
      </c>
      <c r="C591" s="15" t="s">
        <v>47</v>
      </c>
      <c r="D591" s="15" t="s">
        <v>72</v>
      </c>
      <c r="E591" s="15" t="s">
        <v>74</v>
      </c>
      <c r="F591" s="15" t="s">
        <v>75</v>
      </c>
      <c r="G591" s="15" t="s">
        <v>71</v>
      </c>
      <c r="H591" s="15" t="s">
        <v>64</v>
      </c>
      <c r="I591" s="15" t="s">
        <v>76</v>
      </c>
      <c r="J591" s="15">
        <v>359</v>
      </c>
      <c r="K591" s="15">
        <v>513.37</v>
      </c>
      <c r="N591" s="7">
        <v>2023</v>
      </c>
      <c r="O591" s="7" t="s">
        <v>43</v>
      </c>
      <c r="P591" s="7" t="s">
        <v>27</v>
      </c>
      <c r="Q591" s="11" t="s">
        <v>28</v>
      </c>
      <c r="R591" s="12">
        <v>643</v>
      </c>
      <c r="S591" s="28">
        <v>7000</v>
      </c>
      <c r="T591" s="12">
        <v>7840</v>
      </c>
      <c r="U591" s="9">
        <v>1400</v>
      </c>
      <c r="V591" s="10" t="s">
        <v>42</v>
      </c>
    </row>
    <row r="592" spans="1:22" x14ac:dyDescent="0.25">
      <c r="A592" s="15" t="s">
        <v>70</v>
      </c>
      <c r="B592" s="15">
        <v>2020</v>
      </c>
      <c r="C592" s="15" t="s">
        <v>51</v>
      </c>
      <c r="D592" s="15" t="s">
        <v>72</v>
      </c>
      <c r="E592" s="15" t="s">
        <v>74</v>
      </c>
      <c r="F592" s="15" t="s">
        <v>75</v>
      </c>
      <c r="G592" s="15" t="s">
        <v>71</v>
      </c>
      <c r="H592" s="15" t="s">
        <v>64</v>
      </c>
      <c r="I592" s="15" t="s">
        <v>76</v>
      </c>
      <c r="J592" s="15">
        <v>362</v>
      </c>
      <c r="K592" s="15">
        <v>517.66</v>
      </c>
      <c r="N592" s="7">
        <v>2023</v>
      </c>
      <c r="O592" s="7" t="s">
        <v>43</v>
      </c>
      <c r="P592" s="7" t="s">
        <v>25</v>
      </c>
      <c r="Q592" s="11" t="s">
        <v>29</v>
      </c>
      <c r="R592" s="12">
        <v>455</v>
      </c>
      <c r="S592" s="28">
        <v>14000</v>
      </c>
      <c r="T592" s="12">
        <v>5128.0320000000002</v>
      </c>
      <c r="U592" s="9">
        <v>2800</v>
      </c>
      <c r="V592" s="10" t="s">
        <v>42</v>
      </c>
    </row>
    <row r="593" spans="1:22" x14ac:dyDescent="0.25">
      <c r="A593" s="15" t="s">
        <v>68</v>
      </c>
      <c r="B593" s="15">
        <v>2020</v>
      </c>
      <c r="C593" s="15" t="s">
        <v>51</v>
      </c>
      <c r="D593" s="15" t="s">
        <v>72</v>
      </c>
      <c r="E593" s="15" t="s">
        <v>74</v>
      </c>
      <c r="F593" s="15" t="s">
        <v>75</v>
      </c>
      <c r="G593" s="15" t="s">
        <v>71</v>
      </c>
      <c r="H593" s="15" t="s">
        <v>64</v>
      </c>
      <c r="I593" s="15" t="s">
        <v>76</v>
      </c>
      <c r="J593" s="15">
        <v>164</v>
      </c>
      <c r="K593" s="15">
        <v>234.51999999999998</v>
      </c>
      <c r="N593" s="7">
        <v>2023</v>
      </c>
      <c r="O593" s="7" t="s">
        <v>43</v>
      </c>
      <c r="P593" s="7" t="s">
        <v>27</v>
      </c>
      <c r="Q593" s="11" t="s">
        <v>30</v>
      </c>
      <c r="R593" s="13">
        <v>345</v>
      </c>
      <c r="S593" s="29">
        <v>7000</v>
      </c>
      <c r="T593" s="13">
        <v>7840</v>
      </c>
      <c r="U593" s="9">
        <v>1400</v>
      </c>
      <c r="V593" s="10" t="s">
        <v>42</v>
      </c>
    </row>
    <row r="594" spans="1:22" x14ac:dyDescent="0.25">
      <c r="A594" s="15" t="s">
        <v>66</v>
      </c>
      <c r="B594" s="15">
        <v>2020</v>
      </c>
      <c r="C594" s="15" t="s">
        <v>51</v>
      </c>
      <c r="D594" s="15" t="s">
        <v>72</v>
      </c>
      <c r="E594" s="15" t="s">
        <v>74</v>
      </c>
      <c r="F594" s="15" t="s">
        <v>75</v>
      </c>
      <c r="G594" s="15" t="s">
        <v>71</v>
      </c>
      <c r="H594" s="15" t="s">
        <v>64</v>
      </c>
      <c r="I594" s="15" t="s">
        <v>76</v>
      </c>
      <c r="J594" s="15">
        <v>338</v>
      </c>
      <c r="K594" s="15">
        <v>483.34000000000003</v>
      </c>
      <c r="N594" s="7">
        <v>2023</v>
      </c>
      <c r="O594" s="7" t="s">
        <v>43</v>
      </c>
      <c r="P594" s="7" t="s">
        <v>23</v>
      </c>
      <c r="Q594" s="8" t="s">
        <v>31</v>
      </c>
      <c r="R594" s="9">
        <v>122</v>
      </c>
      <c r="S594" s="27">
        <v>100</v>
      </c>
      <c r="T594" s="9">
        <v>112</v>
      </c>
      <c r="U594" s="9">
        <v>20</v>
      </c>
      <c r="V594" s="10" t="s">
        <v>42</v>
      </c>
    </row>
    <row r="595" spans="1:22" x14ac:dyDescent="0.25">
      <c r="A595" s="15" t="s">
        <v>69</v>
      </c>
      <c r="B595" s="15">
        <v>2020</v>
      </c>
      <c r="C595" s="15" t="s">
        <v>51</v>
      </c>
      <c r="D595" s="15" t="s">
        <v>72</v>
      </c>
      <c r="E595" s="15" t="s">
        <v>74</v>
      </c>
      <c r="F595" s="15" t="s">
        <v>75</v>
      </c>
      <c r="G595" s="15" t="s">
        <v>71</v>
      </c>
      <c r="H595" s="15" t="s">
        <v>64</v>
      </c>
      <c r="I595" s="15" t="s">
        <v>76</v>
      </c>
      <c r="J595" s="15">
        <v>364</v>
      </c>
      <c r="K595" s="15">
        <v>520.52</v>
      </c>
      <c r="N595" s="7">
        <v>2023</v>
      </c>
      <c r="O595" s="7" t="s">
        <v>43</v>
      </c>
      <c r="P595" s="7" t="s">
        <v>32</v>
      </c>
      <c r="Q595" s="11" t="s">
        <v>33</v>
      </c>
      <c r="R595" s="12">
        <v>78</v>
      </c>
      <c r="S595" s="28">
        <v>2288.6</v>
      </c>
      <c r="T595" s="12">
        <v>5126.4639999999999</v>
      </c>
      <c r="U595" s="9">
        <v>457.72</v>
      </c>
      <c r="V595" s="10" t="s">
        <v>42</v>
      </c>
    </row>
    <row r="596" spans="1:22" x14ac:dyDescent="0.25">
      <c r="A596" s="15" t="s">
        <v>59</v>
      </c>
      <c r="B596" s="15">
        <v>2020</v>
      </c>
      <c r="C596" s="15" t="s">
        <v>51</v>
      </c>
      <c r="D596" s="15" t="s">
        <v>72</v>
      </c>
      <c r="E596" s="15" t="s">
        <v>74</v>
      </c>
      <c r="F596" s="15" t="s">
        <v>75</v>
      </c>
      <c r="G596" s="15" t="s">
        <v>71</v>
      </c>
      <c r="H596" s="15" t="s">
        <v>64</v>
      </c>
      <c r="I596" s="15" t="s">
        <v>76</v>
      </c>
      <c r="J596" s="15">
        <v>166</v>
      </c>
      <c r="K596" s="15">
        <v>237.38</v>
      </c>
      <c r="N596" s="7">
        <v>2023</v>
      </c>
      <c r="O596" s="7" t="s">
        <v>43</v>
      </c>
      <c r="P596" s="7" t="s">
        <v>32</v>
      </c>
      <c r="Q596" s="11" t="s">
        <v>34</v>
      </c>
      <c r="R596" s="12">
        <v>76</v>
      </c>
      <c r="S596" s="28">
        <v>2288.4499999999998</v>
      </c>
      <c r="T596" s="12">
        <v>5126.1279999999997</v>
      </c>
      <c r="U596" s="9">
        <v>457.69</v>
      </c>
      <c r="V596" s="10" t="s">
        <v>42</v>
      </c>
    </row>
    <row r="597" spans="1:22" x14ac:dyDescent="0.25">
      <c r="A597" s="15" t="s">
        <v>59</v>
      </c>
      <c r="B597" s="15">
        <v>2020</v>
      </c>
      <c r="C597" s="15" t="s">
        <v>51</v>
      </c>
      <c r="D597" s="15" t="s">
        <v>72</v>
      </c>
      <c r="E597" s="15" t="s">
        <v>74</v>
      </c>
      <c r="F597" s="15" t="s">
        <v>75</v>
      </c>
      <c r="G597" s="15" t="s">
        <v>71</v>
      </c>
      <c r="H597" s="15" t="s">
        <v>64</v>
      </c>
      <c r="I597" s="15" t="s">
        <v>76</v>
      </c>
      <c r="J597" s="15">
        <v>819</v>
      </c>
      <c r="K597" s="15">
        <v>1171.17</v>
      </c>
      <c r="N597" s="7">
        <v>2023</v>
      </c>
      <c r="O597" s="7" t="s">
        <v>43</v>
      </c>
      <c r="P597" s="7" t="s">
        <v>32</v>
      </c>
      <c r="Q597" s="11" t="s">
        <v>35</v>
      </c>
      <c r="R597" s="12">
        <v>46</v>
      </c>
      <c r="S597" s="28">
        <v>100</v>
      </c>
      <c r="T597" s="12">
        <v>224</v>
      </c>
      <c r="U597" s="9">
        <v>20</v>
      </c>
      <c r="V597" s="10" t="s">
        <v>42</v>
      </c>
    </row>
    <row r="598" spans="1:22" x14ac:dyDescent="0.25">
      <c r="A598" s="15" t="s">
        <v>59</v>
      </c>
      <c r="B598" s="15">
        <v>2020</v>
      </c>
      <c r="C598" s="15" t="s">
        <v>51</v>
      </c>
      <c r="D598" s="15" t="s">
        <v>72</v>
      </c>
      <c r="E598" s="15" t="s">
        <v>74</v>
      </c>
      <c r="F598" s="15" t="s">
        <v>75</v>
      </c>
      <c r="G598" s="15" t="s">
        <v>71</v>
      </c>
      <c r="H598" s="15" t="s">
        <v>64</v>
      </c>
      <c r="I598" s="15" t="s">
        <v>76</v>
      </c>
      <c r="J598" s="15">
        <v>853</v>
      </c>
      <c r="K598" s="15">
        <v>1219.79</v>
      </c>
      <c r="N598" s="7">
        <v>2023</v>
      </c>
      <c r="O598" s="7" t="s">
        <v>43</v>
      </c>
      <c r="P598" s="7" t="s">
        <v>32</v>
      </c>
      <c r="Q598" s="11" t="s">
        <v>36</v>
      </c>
      <c r="R598" s="12">
        <v>34</v>
      </c>
      <c r="S598" s="28">
        <v>2288.4</v>
      </c>
      <c r="T598" s="12">
        <v>5126.0160000000005</v>
      </c>
      <c r="U598" s="9">
        <v>457.68000000000006</v>
      </c>
      <c r="V598" s="10" t="s">
        <v>42</v>
      </c>
    </row>
    <row r="599" spans="1:22" x14ac:dyDescent="0.25">
      <c r="A599" s="15" t="s">
        <v>69</v>
      </c>
      <c r="B599" s="15">
        <v>2020</v>
      </c>
      <c r="C599" s="15" t="s">
        <v>51</v>
      </c>
      <c r="D599" s="15" t="s">
        <v>72</v>
      </c>
      <c r="E599" s="15" t="s">
        <v>74</v>
      </c>
      <c r="F599" s="15" t="s">
        <v>75</v>
      </c>
      <c r="G599" s="15" t="s">
        <v>71</v>
      </c>
      <c r="H599" s="15" t="s">
        <v>64</v>
      </c>
      <c r="I599" s="15" t="s">
        <v>76</v>
      </c>
      <c r="J599" s="15">
        <v>906</v>
      </c>
      <c r="K599" s="15">
        <v>1295.58</v>
      </c>
      <c r="N599" s="7">
        <v>2023</v>
      </c>
      <c r="O599" s="7" t="s">
        <v>43</v>
      </c>
      <c r="P599" s="7" t="s">
        <v>23</v>
      </c>
      <c r="Q599" s="8" t="s">
        <v>37</v>
      </c>
      <c r="R599" s="9">
        <v>7</v>
      </c>
      <c r="S599" s="27">
        <v>200</v>
      </c>
      <c r="T599" s="9">
        <v>224</v>
      </c>
      <c r="U599" s="9">
        <v>40</v>
      </c>
      <c r="V599" s="10" t="s">
        <v>42</v>
      </c>
    </row>
    <row r="600" spans="1:22" x14ac:dyDescent="0.25">
      <c r="A600" s="15" t="s">
        <v>69</v>
      </c>
      <c r="B600" s="15">
        <v>2020</v>
      </c>
      <c r="C600" s="15" t="s">
        <v>51</v>
      </c>
      <c r="D600" s="15" t="s">
        <v>72</v>
      </c>
      <c r="E600" s="15" t="s">
        <v>74</v>
      </c>
      <c r="F600" s="15" t="s">
        <v>75</v>
      </c>
      <c r="G600" s="15" t="s">
        <v>71</v>
      </c>
      <c r="H600" s="15" t="s">
        <v>64</v>
      </c>
      <c r="I600" s="15" t="s">
        <v>76</v>
      </c>
      <c r="J600" s="15">
        <v>859</v>
      </c>
      <c r="K600" s="15">
        <v>526.24</v>
      </c>
      <c r="N600" s="7">
        <v>2023</v>
      </c>
      <c r="O600" s="7" t="s">
        <v>43</v>
      </c>
      <c r="P600" s="7" t="s">
        <v>32</v>
      </c>
      <c r="Q600" s="11" t="s">
        <v>39</v>
      </c>
      <c r="R600" s="12">
        <v>3</v>
      </c>
      <c r="S600" s="28">
        <v>2288.65</v>
      </c>
      <c r="T600" s="12">
        <v>5126.576</v>
      </c>
      <c r="U600" s="9">
        <v>457.73</v>
      </c>
      <c r="V600" s="10" t="s">
        <v>42</v>
      </c>
    </row>
    <row r="601" spans="1:22" x14ac:dyDescent="0.25">
      <c r="A601" s="15" t="s">
        <v>59</v>
      </c>
      <c r="B601" s="15">
        <v>2020</v>
      </c>
      <c r="C601" s="15" t="s">
        <v>51</v>
      </c>
      <c r="D601" s="15" t="s">
        <v>72</v>
      </c>
      <c r="E601" s="15" t="s">
        <v>74</v>
      </c>
      <c r="F601" s="15" t="s">
        <v>75</v>
      </c>
      <c r="G601" s="15" t="s">
        <v>71</v>
      </c>
      <c r="H601" s="15" t="s">
        <v>64</v>
      </c>
      <c r="I601" s="15" t="s">
        <v>76</v>
      </c>
      <c r="J601" s="15">
        <v>165</v>
      </c>
      <c r="K601" s="15">
        <v>526.24</v>
      </c>
      <c r="N601" s="7">
        <v>2023</v>
      </c>
      <c r="O601" s="7" t="s">
        <v>43</v>
      </c>
      <c r="P601" s="7" t="s">
        <v>38</v>
      </c>
      <c r="Q601" s="11" t="s">
        <v>38</v>
      </c>
      <c r="R601" s="12">
        <v>2</v>
      </c>
      <c r="S601" s="28">
        <v>7920</v>
      </c>
      <c r="T601" s="12">
        <v>7392</v>
      </c>
      <c r="U601" s="9">
        <v>1584</v>
      </c>
      <c r="V601" s="10" t="s">
        <v>42</v>
      </c>
    </row>
    <row r="602" spans="1:22" x14ac:dyDescent="0.25">
      <c r="A602" s="15" t="s">
        <v>59</v>
      </c>
      <c r="B602" s="15">
        <v>2020</v>
      </c>
      <c r="C602" s="15" t="s">
        <v>51</v>
      </c>
      <c r="D602" s="15" t="s">
        <v>72</v>
      </c>
      <c r="E602" s="15" t="s">
        <v>74</v>
      </c>
      <c r="F602" s="15" t="s">
        <v>75</v>
      </c>
      <c r="G602" s="15" t="s">
        <v>71</v>
      </c>
      <c r="H602" s="15" t="s">
        <v>64</v>
      </c>
      <c r="I602" s="15" t="s">
        <v>76</v>
      </c>
      <c r="J602" s="15">
        <v>339</v>
      </c>
      <c r="K602" s="15">
        <v>484.77</v>
      </c>
      <c r="N602" s="7">
        <v>2023</v>
      </c>
      <c r="O602" s="7" t="s">
        <v>44</v>
      </c>
      <c r="P602" s="7" t="s">
        <v>19</v>
      </c>
      <c r="Q602" s="8" t="s">
        <v>20</v>
      </c>
      <c r="R602" s="9">
        <v>3566</v>
      </c>
      <c r="S602" s="27">
        <v>4577.3</v>
      </c>
      <c r="T602" s="9">
        <v>5126.576</v>
      </c>
      <c r="U602" s="9">
        <v>915.46</v>
      </c>
      <c r="V602" s="10" t="s">
        <v>42</v>
      </c>
    </row>
    <row r="603" spans="1:22" x14ac:dyDescent="0.25">
      <c r="A603" s="15" t="s">
        <v>68</v>
      </c>
      <c r="B603" s="15">
        <v>2020</v>
      </c>
      <c r="C603" s="15" t="s">
        <v>51</v>
      </c>
      <c r="D603" s="15" t="s">
        <v>72</v>
      </c>
      <c r="E603" s="15" t="s">
        <v>74</v>
      </c>
      <c r="F603" s="15" t="s">
        <v>75</v>
      </c>
      <c r="G603" s="15" t="s">
        <v>71</v>
      </c>
      <c r="H603" s="15" t="s">
        <v>64</v>
      </c>
      <c r="I603" s="15" t="s">
        <v>76</v>
      </c>
      <c r="J603" s="15">
        <v>163</v>
      </c>
      <c r="K603" s="15">
        <v>233.09</v>
      </c>
      <c r="N603" s="7">
        <v>2023</v>
      </c>
      <c r="O603" s="7" t="s">
        <v>44</v>
      </c>
      <c r="P603" s="7" t="s">
        <v>19</v>
      </c>
      <c r="Q603" s="8" t="s">
        <v>22</v>
      </c>
      <c r="R603" s="9">
        <v>2498</v>
      </c>
      <c r="S603" s="27">
        <v>8800</v>
      </c>
      <c r="T603" s="9">
        <v>8960</v>
      </c>
      <c r="U603" s="9">
        <v>1760</v>
      </c>
      <c r="V603" s="10" t="s">
        <v>42</v>
      </c>
    </row>
    <row r="604" spans="1:22" x14ac:dyDescent="0.25">
      <c r="A604" s="15" t="s">
        <v>69</v>
      </c>
      <c r="B604" s="15">
        <v>2020</v>
      </c>
      <c r="C604" s="15" t="s">
        <v>51</v>
      </c>
      <c r="D604" s="15" t="s">
        <v>72</v>
      </c>
      <c r="E604" s="15" t="s">
        <v>74</v>
      </c>
      <c r="F604" s="15" t="s">
        <v>75</v>
      </c>
      <c r="G604" s="15" t="s">
        <v>71</v>
      </c>
      <c r="H604" s="15" t="s">
        <v>64</v>
      </c>
      <c r="I604" s="15" t="s">
        <v>76</v>
      </c>
      <c r="J604" s="15">
        <v>337</v>
      </c>
      <c r="K604" s="15">
        <v>481.90999999999997</v>
      </c>
      <c r="N604" s="7">
        <v>2023</v>
      </c>
      <c r="O604" s="7" t="s">
        <v>44</v>
      </c>
      <c r="P604" s="7" t="s">
        <v>23</v>
      </c>
      <c r="Q604" s="8" t="s">
        <v>24</v>
      </c>
      <c r="R604" s="9">
        <v>1245</v>
      </c>
      <c r="S604" s="27">
        <v>5034.92</v>
      </c>
      <c r="T604" s="9">
        <v>5126.4639999999999</v>
      </c>
      <c r="U604" s="9">
        <v>1006.984</v>
      </c>
      <c r="V604" s="10" t="s">
        <v>42</v>
      </c>
    </row>
    <row r="605" spans="1:22" x14ac:dyDescent="0.25">
      <c r="A605" s="15" t="s">
        <v>66</v>
      </c>
      <c r="B605" s="15">
        <v>2020</v>
      </c>
      <c r="C605" s="15" t="s">
        <v>51</v>
      </c>
      <c r="D605" s="15" t="s">
        <v>72</v>
      </c>
      <c r="E605" s="15" t="s">
        <v>74</v>
      </c>
      <c r="F605" s="15" t="s">
        <v>75</v>
      </c>
      <c r="G605" s="15" t="s">
        <v>71</v>
      </c>
      <c r="H605" s="15" t="s">
        <v>64</v>
      </c>
      <c r="I605" s="15" t="s">
        <v>76</v>
      </c>
      <c r="J605" s="15">
        <v>828</v>
      </c>
      <c r="K605" s="15">
        <v>1184.04</v>
      </c>
      <c r="N605" s="7">
        <v>2023</v>
      </c>
      <c r="O605" s="7" t="s">
        <v>44</v>
      </c>
      <c r="P605" s="7" t="s">
        <v>25</v>
      </c>
      <c r="Q605" s="11" t="s">
        <v>26</v>
      </c>
      <c r="R605" s="12">
        <v>644</v>
      </c>
      <c r="S605" s="28">
        <v>6317.85</v>
      </c>
      <c r="T605" s="12">
        <v>6432.72</v>
      </c>
      <c r="U605" s="9">
        <v>1263.5700000000002</v>
      </c>
      <c r="V605" s="10" t="s">
        <v>42</v>
      </c>
    </row>
    <row r="606" spans="1:22" x14ac:dyDescent="0.25">
      <c r="A606" s="15" t="s">
        <v>66</v>
      </c>
      <c r="B606" s="15">
        <v>2020</v>
      </c>
      <c r="C606" s="15" t="s">
        <v>51</v>
      </c>
      <c r="D606" s="15" t="s">
        <v>72</v>
      </c>
      <c r="E606" s="15" t="s">
        <v>74</v>
      </c>
      <c r="F606" s="15" t="s">
        <v>75</v>
      </c>
      <c r="G606" s="15" t="s">
        <v>71</v>
      </c>
      <c r="H606" s="15" t="s">
        <v>64</v>
      </c>
      <c r="I606" s="15" t="s">
        <v>76</v>
      </c>
      <c r="J606" s="15">
        <v>861</v>
      </c>
      <c r="K606" s="15">
        <v>1231.23</v>
      </c>
      <c r="N606" s="7">
        <v>2023</v>
      </c>
      <c r="O606" s="7" t="s">
        <v>44</v>
      </c>
      <c r="P606" s="7" t="s">
        <v>27</v>
      </c>
      <c r="Q606" s="11" t="s">
        <v>28</v>
      </c>
      <c r="R606" s="12">
        <v>643</v>
      </c>
      <c r="S606" s="28">
        <v>7700</v>
      </c>
      <c r="T606" s="12">
        <v>7840</v>
      </c>
      <c r="U606" s="9">
        <v>1540</v>
      </c>
      <c r="V606" s="10" t="s">
        <v>42</v>
      </c>
    </row>
    <row r="607" spans="1:22" x14ac:dyDescent="0.25">
      <c r="A607" s="15" t="s">
        <v>70</v>
      </c>
      <c r="B607" s="15">
        <v>2020</v>
      </c>
      <c r="C607" s="15" t="s">
        <v>51</v>
      </c>
      <c r="D607" s="15" t="s">
        <v>72</v>
      </c>
      <c r="E607" s="15" t="s">
        <v>74</v>
      </c>
      <c r="F607" s="15" t="s">
        <v>75</v>
      </c>
      <c r="G607" s="15" t="s">
        <v>71</v>
      </c>
      <c r="H607" s="15" t="s">
        <v>64</v>
      </c>
      <c r="I607" s="15" t="s">
        <v>76</v>
      </c>
      <c r="J607" s="15">
        <v>335</v>
      </c>
      <c r="K607" s="15">
        <v>479.05</v>
      </c>
      <c r="N607" s="7">
        <v>2023</v>
      </c>
      <c r="O607" s="7" t="s">
        <v>44</v>
      </c>
      <c r="P607" s="7" t="s">
        <v>25</v>
      </c>
      <c r="Q607" s="11" t="s">
        <v>29</v>
      </c>
      <c r="R607" s="12">
        <v>455</v>
      </c>
      <c r="S607" s="28">
        <v>5036.46</v>
      </c>
      <c r="T607" s="12">
        <v>5128.0320000000002</v>
      </c>
      <c r="U607" s="9">
        <v>1007.292</v>
      </c>
      <c r="V607" s="10" t="s">
        <v>42</v>
      </c>
    </row>
    <row r="608" spans="1:22" x14ac:dyDescent="0.25">
      <c r="A608" s="15" t="s">
        <v>59</v>
      </c>
      <c r="B608" s="15">
        <v>2020</v>
      </c>
      <c r="C608" s="15" t="s">
        <v>40</v>
      </c>
      <c r="D608" s="15" t="s">
        <v>72</v>
      </c>
      <c r="E608" s="15" t="s">
        <v>74</v>
      </c>
      <c r="F608" s="15" t="s">
        <v>75</v>
      </c>
      <c r="G608" s="15" t="s">
        <v>71</v>
      </c>
      <c r="H608" s="15" t="s">
        <v>64</v>
      </c>
      <c r="I608" s="15" t="s">
        <v>76</v>
      </c>
      <c r="J608" s="15">
        <v>170</v>
      </c>
      <c r="K608" s="15">
        <v>243.1</v>
      </c>
      <c r="N608" s="7">
        <v>2023</v>
      </c>
      <c r="O608" s="7" t="s">
        <v>44</v>
      </c>
      <c r="P608" s="7" t="s">
        <v>27</v>
      </c>
      <c r="Q608" s="11" t="s">
        <v>30</v>
      </c>
      <c r="R608" s="13">
        <v>345</v>
      </c>
      <c r="S608" s="29">
        <v>7700</v>
      </c>
      <c r="T608" s="13">
        <v>7840</v>
      </c>
      <c r="U608" s="9">
        <v>1540</v>
      </c>
      <c r="V608" s="10" t="s">
        <v>42</v>
      </c>
    </row>
    <row r="609" spans="1:22" x14ac:dyDescent="0.25">
      <c r="A609" s="15" t="s">
        <v>68</v>
      </c>
      <c r="B609" s="15">
        <v>2020</v>
      </c>
      <c r="C609" s="15" t="s">
        <v>40</v>
      </c>
      <c r="D609" s="15" t="s">
        <v>72</v>
      </c>
      <c r="E609" s="15" t="s">
        <v>74</v>
      </c>
      <c r="F609" s="15" t="s">
        <v>75</v>
      </c>
      <c r="G609" s="15" t="s">
        <v>71</v>
      </c>
      <c r="H609" s="15" t="s">
        <v>64</v>
      </c>
      <c r="I609" s="15" t="s">
        <v>76</v>
      </c>
      <c r="J609" s="15">
        <v>218</v>
      </c>
      <c r="K609" s="15">
        <v>311.74</v>
      </c>
      <c r="N609" s="7">
        <v>2023</v>
      </c>
      <c r="O609" s="7" t="s">
        <v>44</v>
      </c>
      <c r="P609" s="7" t="s">
        <v>23</v>
      </c>
      <c r="Q609" s="8" t="s">
        <v>31</v>
      </c>
      <c r="R609" s="9">
        <v>122</v>
      </c>
      <c r="S609" s="27">
        <v>110</v>
      </c>
      <c r="T609" s="9">
        <v>112</v>
      </c>
      <c r="U609" s="9">
        <v>22</v>
      </c>
      <c r="V609" s="10" t="s">
        <v>42</v>
      </c>
    </row>
    <row r="610" spans="1:22" x14ac:dyDescent="0.25">
      <c r="A610" s="15" t="s">
        <v>66</v>
      </c>
      <c r="B610" s="15">
        <v>2020</v>
      </c>
      <c r="C610" s="15" t="s">
        <v>40</v>
      </c>
      <c r="D610" s="15" t="s">
        <v>72</v>
      </c>
      <c r="E610" s="15" t="s">
        <v>74</v>
      </c>
      <c r="F610" s="15" t="s">
        <v>75</v>
      </c>
      <c r="G610" s="15" t="s">
        <v>71</v>
      </c>
      <c r="H610" s="15" t="s">
        <v>64</v>
      </c>
      <c r="I610" s="15" t="s">
        <v>76</v>
      </c>
      <c r="J610" s="15">
        <v>146</v>
      </c>
      <c r="K610" s="15">
        <v>208.78</v>
      </c>
      <c r="N610" s="7">
        <v>2023</v>
      </c>
      <c r="O610" s="7" t="s">
        <v>44</v>
      </c>
      <c r="P610" s="7" t="s">
        <v>32</v>
      </c>
      <c r="Q610" s="11" t="s">
        <v>33</v>
      </c>
      <c r="R610" s="12">
        <v>78</v>
      </c>
      <c r="S610" s="28">
        <v>2517.46</v>
      </c>
      <c r="T610" s="12">
        <v>5126.4639999999999</v>
      </c>
      <c r="U610" s="9">
        <v>503.49200000000002</v>
      </c>
      <c r="V610" s="10" t="s">
        <v>42</v>
      </c>
    </row>
    <row r="611" spans="1:22" x14ac:dyDescent="0.25">
      <c r="A611" s="15" t="s">
        <v>68</v>
      </c>
      <c r="B611" s="15">
        <v>2020</v>
      </c>
      <c r="C611" s="15" t="s">
        <v>40</v>
      </c>
      <c r="D611" s="15" t="s">
        <v>72</v>
      </c>
      <c r="E611" s="15" t="s">
        <v>74</v>
      </c>
      <c r="F611" s="15" t="s">
        <v>75</v>
      </c>
      <c r="G611" s="15" t="s">
        <v>71</v>
      </c>
      <c r="H611" s="15" t="s">
        <v>64</v>
      </c>
      <c r="I611" s="15" t="s">
        <v>76</v>
      </c>
      <c r="J611" s="15">
        <v>172</v>
      </c>
      <c r="K611" s="15">
        <v>245.95999999999998</v>
      </c>
      <c r="N611" s="7">
        <v>2023</v>
      </c>
      <c r="O611" s="7" t="s">
        <v>44</v>
      </c>
      <c r="P611" s="7" t="s">
        <v>32</v>
      </c>
      <c r="Q611" s="11" t="s">
        <v>34</v>
      </c>
      <c r="R611" s="12">
        <v>76</v>
      </c>
      <c r="S611" s="28">
        <v>2288.4499999999998</v>
      </c>
      <c r="T611" s="12">
        <v>5126.1279999999997</v>
      </c>
      <c r="U611" s="9">
        <v>457.69</v>
      </c>
      <c r="V611" s="10" t="s">
        <v>42</v>
      </c>
    </row>
    <row r="612" spans="1:22" x14ac:dyDescent="0.25">
      <c r="A612" s="15" t="s">
        <v>69</v>
      </c>
      <c r="B612" s="15">
        <v>2020</v>
      </c>
      <c r="C612" s="15" t="s">
        <v>40</v>
      </c>
      <c r="D612" s="15" t="s">
        <v>72</v>
      </c>
      <c r="E612" s="15" t="s">
        <v>74</v>
      </c>
      <c r="F612" s="15" t="s">
        <v>75</v>
      </c>
      <c r="G612" s="15" t="s">
        <v>71</v>
      </c>
      <c r="H612" s="15" t="s">
        <v>64</v>
      </c>
      <c r="I612" s="15" t="s">
        <v>76</v>
      </c>
      <c r="J612" s="15">
        <v>220</v>
      </c>
      <c r="K612" s="15">
        <v>314.60000000000002</v>
      </c>
      <c r="N612" s="7">
        <v>2023</v>
      </c>
      <c r="O612" s="7" t="s">
        <v>44</v>
      </c>
      <c r="P612" s="7" t="s">
        <v>32</v>
      </c>
      <c r="Q612" s="11" t="s">
        <v>35</v>
      </c>
      <c r="R612" s="12">
        <v>46</v>
      </c>
      <c r="S612" s="28">
        <v>100</v>
      </c>
      <c r="T612" s="12">
        <v>224</v>
      </c>
      <c r="U612" s="9">
        <v>20</v>
      </c>
      <c r="V612" s="10" t="s">
        <v>42</v>
      </c>
    </row>
    <row r="613" spans="1:22" x14ac:dyDescent="0.25">
      <c r="A613" s="15" t="s">
        <v>59</v>
      </c>
      <c r="B613" s="15">
        <v>2020</v>
      </c>
      <c r="C613" s="15" t="s">
        <v>40</v>
      </c>
      <c r="D613" s="15" t="s">
        <v>72</v>
      </c>
      <c r="E613" s="15" t="s">
        <v>74</v>
      </c>
      <c r="F613" s="15" t="s">
        <v>75</v>
      </c>
      <c r="G613" s="15" t="s">
        <v>71</v>
      </c>
      <c r="H613" s="15" t="s">
        <v>64</v>
      </c>
      <c r="I613" s="15" t="s">
        <v>76</v>
      </c>
      <c r="J613" s="15">
        <v>142</v>
      </c>
      <c r="K613" s="15">
        <v>203.06</v>
      </c>
      <c r="N613" s="7">
        <v>2023</v>
      </c>
      <c r="O613" s="7" t="s">
        <v>44</v>
      </c>
      <c r="P613" s="7" t="s">
        <v>32</v>
      </c>
      <c r="Q613" s="11" t="s">
        <v>36</v>
      </c>
      <c r="R613" s="12">
        <v>34</v>
      </c>
      <c r="S613" s="28">
        <v>2288.4</v>
      </c>
      <c r="T613" s="12">
        <v>5126.0160000000005</v>
      </c>
      <c r="U613" s="9">
        <v>457.68000000000006</v>
      </c>
      <c r="V613" s="10" t="s">
        <v>21</v>
      </c>
    </row>
    <row r="614" spans="1:22" x14ac:dyDescent="0.25">
      <c r="A614" s="15" t="s">
        <v>59</v>
      </c>
      <c r="B614" s="15">
        <v>2020</v>
      </c>
      <c r="C614" s="15" t="s">
        <v>40</v>
      </c>
      <c r="D614" s="15" t="s">
        <v>72</v>
      </c>
      <c r="E614" s="15" t="s">
        <v>74</v>
      </c>
      <c r="F614" s="15" t="s">
        <v>75</v>
      </c>
      <c r="G614" s="15" t="s">
        <v>71</v>
      </c>
      <c r="H614" s="15" t="s">
        <v>64</v>
      </c>
      <c r="I614" s="15" t="s">
        <v>76</v>
      </c>
      <c r="J614" s="15">
        <v>844</v>
      </c>
      <c r="K614" s="15">
        <v>1206.92</v>
      </c>
      <c r="N614" s="7">
        <v>2023</v>
      </c>
      <c r="O614" s="7" t="s">
        <v>44</v>
      </c>
      <c r="P614" s="7" t="s">
        <v>23</v>
      </c>
      <c r="Q614" s="8" t="s">
        <v>37</v>
      </c>
      <c r="R614" s="9">
        <v>7</v>
      </c>
      <c r="S614" s="27">
        <v>200</v>
      </c>
      <c r="T614" s="9">
        <v>224</v>
      </c>
      <c r="U614" s="9">
        <v>40</v>
      </c>
      <c r="V614" s="10" t="s">
        <v>21</v>
      </c>
    </row>
    <row r="615" spans="1:22" x14ac:dyDescent="0.25">
      <c r="A615" s="15" t="s">
        <v>59</v>
      </c>
      <c r="B615" s="15">
        <v>2020</v>
      </c>
      <c r="C615" s="15" t="s">
        <v>40</v>
      </c>
      <c r="D615" s="15" t="s">
        <v>72</v>
      </c>
      <c r="E615" s="15" t="s">
        <v>74</v>
      </c>
      <c r="F615" s="15" t="s">
        <v>75</v>
      </c>
      <c r="G615" s="15" t="s">
        <v>71</v>
      </c>
      <c r="H615" s="15" t="s">
        <v>64</v>
      </c>
      <c r="I615" s="15" t="s">
        <v>76</v>
      </c>
      <c r="J615" s="15">
        <v>897</v>
      </c>
      <c r="K615" s="15">
        <v>1282.71</v>
      </c>
      <c r="N615" s="7">
        <v>2023</v>
      </c>
      <c r="O615" s="7" t="s">
        <v>44</v>
      </c>
      <c r="P615" s="7" t="s">
        <v>32</v>
      </c>
      <c r="Q615" s="11" t="s">
        <v>39</v>
      </c>
      <c r="R615" s="12">
        <v>3</v>
      </c>
      <c r="S615" s="28">
        <v>3300</v>
      </c>
      <c r="T615" s="12">
        <v>5126.576</v>
      </c>
      <c r="U615" s="9">
        <v>660</v>
      </c>
      <c r="V615" s="10" t="s">
        <v>21</v>
      </c>
    </row>
    <row r="616" spans="1:22" x14ac:dyDescent="0.25">
      <c r="A616" s="15" t="s">
        <v>59</v>
      </c>
      <c r="B616" s="15">
        <v>2020</v>
      </c>
      <c r="C616" s="15" t="s">
        <v>40</v>
      </c>
      <c r="D616" s="15" t="s">
        <v>72</v>
      </c>
      <c r="E616" s="15" t="s">
        <v>74</v>
      </c>
      <c r="F616" s="15" t="s">
        <v>75</v>
      </c>
      <c r="G616" s="15" t="s">
        <v>71</v>
      </c>
      <c r="H616" s="15" t="s">
        <v>64</v>
      </c>
      <c r="I616" s="15" t="s">
        <v>76</v>
      </c>
      <c r="J616" s="15">
        <v>850</v>
      </c>
      <c r="K616" s="15">
        <v>526.24</v>
      </c>
      <c r="N616" s="7">
        <v>2023</v>
      </c>
      <c r="O616" s="7" t="s">
        <v>44</v>
      </c>
      <c r="P616" s="7" t="s">
        <v>38</v>
      </c>
      <c r="Q616" s="11" t="s">
        <v>38</v>
      </c>
      <c r="R616" s="12">
        <v>2</v>
      </c>
      <c r="S616" s="28">
        <v>4577.3</v>
      </c>
      <c r="T616" s="12">
        <v>7392</v>
      </c>
      <c r="U616" s="9">
        <v>915.46</v>
      </c>
      <c r="V616" s="10" t="s">
        <v>21</v>
      </c>
    </row>
    <row r="617" spans="1:22" x14ac:dyDescent="0.25">
      <c r="A617" s="15" t="s">
        <v>66</v>
      </c>
      <c r="B617" s="15">
        <v>2020</v>
      </c>
      <c r="C617" s="15" t="s">
        <v>40</v>
      </c>
      <c r="D617" s="15" t="s">
        <v>72</v>
      </c>
      <c r="E617" s="15" t="s">
        <v>74</v>
      </c>
      <c r="F617" s="15" t="s">
        <v>75</v>
      </c>
      <c r="G617" s="15" t="s">
        <v>71</v>
      </c>
      <c r="H617" s="15" t="s">
        <v>64</v>
      </c>
      <c r="I617" s="15" t="s">
        <v>76</v>
      </c>
      <c r="J617" s="15">
        <v>883</v>
      </c>
      <c r="K617" s="15">
        <v>526.24</v>
      </c>
      <c r="N617" s="7">
        <v>2023</v>
      </c>
      <c r="O617" s="7" t="s">
        <v>45</v>
      </c>
      <c r="P617" s="7" t="s">
        <v>19</v>
      </c>
      <c r="Q617" s="8" t="s">
        <v>20</v>
      </c>
      <c r="R617" s="9">
        <v>3566</v>
      </c>
      <c r="S617" s="27">
        <v>4577.3</v>
      </c>
      <c r="T617" s="9">
        <v>5126.576</v>
      </c>
      <c r="U617" s="9">
        <v>915.46</v>
      </c>
      <c r="V617" s="10" t="s">
        <v>21</v>
      </c>
    </row>
    <row r="618" spans="1:22" x14ac:dyDescent="0.25">
      <c r="A618" s="15" t="s">
        <v>59</v>
      </c>
      <c r="B618" s="15">
        <v>2020</v>
      </c>
      <c r="C618" s="15" t="s">
        <v>40</v>
      </c>
      <c r="D618" s="15" t="s">
        <v>72</v>
      </c>
      <c r="E618" s="15" t="s">
        <v>74</v>
      </c>
      <c r="F618" s="15" t="s">
        <v>75</v>
      </c>
      <c r="G618" s="15" t="s">
        <v>71</v>
      </c>
      <c r="H618" s="15" t="s">
        <v>64</v>
      </c>
      <c r="I618" s="15" t="s">
        <v>76</v>
      </c>
      <c r="J618" s="15">
        <v>169</v>
      </c>
      <c r="K618" s="15">
        <v>241.67000000000002</v>
      </c>
      <c r="N618" s="7">
        <v>2023</v>
      </c>
      <c r="O618" s="7" t="s">
        <v>45</v>
      </c>
      <c r="P618" s="7" t="s">
        <v>19</v>
      </c>
      <c r="Q618" s="8" t="s">
        <v>22</v>
      </c>
      <c r="R618" s="9">
        <v>2498</v>
      </c>
      <c r="S618" s="27">
        <v>8000</v>
      </c>
      <c r="T618" s="9">
        <v>8960</v>
      </c>
      <c r="U618" s="9">
        <v>1600</v>
      </c>
      <c r="V618" s="10" t="s">
        <v>21</v>
      </c>
    </row>
    <row r="619" spans="1:22" x14ac:dyDescent="0.25">
      <c r="A619" s="15" t="s">
        <v>66</v>
      </c>
      <c r="B619" s="15">
        <v>2020</v>
      </c>
      <c r="C619" s="15" t="s">
        <v>40</v>
      </c>
      <c r="D619" s="15" t="s">
        <v>72</v>
      </c>
      <c r="E619" s="15" t="s">
        <v>74</v>
      </c>
      <c r="F619" s="15" t="s">
        <v>75</v>
      </c>
      <c r="G619" s="15" t="s">
        <v>71</v>
      </c>
      <c r="H619" s="15" t="s">
        <v>64</v>
      </c>
      <c r="I619" s="15" t="s">
        <v>76</v>
      </c>
      <c r="J619" s="15">
        <v>217</v>
      </c>
      <c r="K619" s="15">
        <v>310.31</v>
      </c>
      <c r="N619" s="7">
        <v>2023</v>
      </c>
      <c r="O619" s="7" t="s">
        <v>45</v>
      </c>
      <c r="P619" s="7" t="s">
        <v>23</v>
      </c>
      <c r="Q619" s="8" t="s">
        <v>24</v>
      </c>
      <c r="R619" s="9">
        <v>1245</v>
      </c>
      <c r="S619" s="27">
        <v>4577.2</v>
      </c>
      <c r="T619" s="9">
        <v>5126.4639999999999</v>
      </c>
      <c r="U619" s="9">
        <v>915.44</v>
      </c>
      <c r="V619" s="10" t="s">
        <v>21</v>
      </c>
    </row>
    <row r="620" spans="1:22" x14ac:dyDescent="0.25">
      <c r="A620" s="15" t="s">
        <v>68</v>
      </c>
      <c r="B620" s="15">
        <v>2020</v>
      </c>
      <c r="C620" s="15" t="s">
        <v>40</v>
      </c>
      <c r="D620" s="15" t="s">
        <v>72</v>
      </c>
      <c r="E620" s="15" t="s">
        <v>74</v>
      </c>
      <c r="F620" s="15" t="s">
        <v>75</v>
      </c>
      <c r="G620" s="15" t="s">
        <v>71</v>
      </c>
      <c r="H620" s="15" t="s">
        <v>64</v>
      </c>
      <c r="I620" s="15" t="s">
        <v>76</v>
      </c>
      <c r="J620" s="15">
        <v>145</v>
      </c>
      <c r="K620" s="15">
        <v>207.35</v>
      </c>
      <c r="N620" s="7">
        <v>2023</v>
      </c>
      <c r="O620" s="7" t="s">
        <v>45</v>
      </c>
      <c r="P620" s="7" t="s">
        <v>25</v>
      </c>
      <c r="Q620" s="11" t="s">
        <v>26</v>
      </c>
      <c r="R620" s="12">
        <v>644</v>
      </c>
      <c r="S620" s="28">
        <v>10000</v>
      </c>
      <c r="T620" s="12">
        <v>6432.72</v>
      </c>
      <c r="U620" s="9">
        <v>2000</v>
      </c>
      <c r="V620" s="10" t="s">
        <v>21</v>
      </c>
    </row>
    <row r="621" spans="1:22" x14ac:dyDescent="0.25">
      <c r="A621" s="15" t="s">
        <v>66</v>
      </c>
      <c r="B621" s="15">
        <v>2020</v>
      </c>
      <c r="C621" s="15" t="s">
        <v>40</v>
      </c>
      <c r="D621" s="15" t="s">
        <v>72</v>
      </c>
      <c r="E621" s="15" t="s">
        <v>74</v>
      </c>
      <c r="F621" s="15" t="s">
        <v>75</v>
      </c>
      <c r="G621" s="15" t="s">
        <v>71</v>
      </c>
      <c r="H621" s="15" t="s">
        <v>64</v>
      </c>
      <c r="I621" s="15" t="s">
        <v>76</v>
      </c>
      <c r="J621" s="15">
        <v>819</v>
      </c>
      <c r="K621" s="15">
        <v>1171.17</v>
      </c>
      <c r="N621" s="7">
        <v>2023</v>
      </c>
      <c r="O621" s="7" t="s">
        <v>45</v>
      </c>
      <c r="P621" s="7" t="s">
        <v>27</v>
      </c>
      <c r="Q621" s="11" t="s">
        <v>28</v>
      </c>
      <c r="R621" s="12">
        <v>643</v>
      </c>
      <c r="S621" s="28">
        <v>7000</v>
      </c>
      <c r="T621" s="12">
        <v>7840</v>
      </c>
      <c r="U621" s="9">
        <v>1400</v>
      </c>
      <c r="V621" s="10" t="s">
        <v>21</v>
      </c>
    </row>
    <row r="622" spans="1:22" x14ac:dyDescent="0.25">
      <c r="A622" s="15" t="s">
        <v>59</v>
      </c>
      <c r="B622" s="15">
        <v>2020</v>
      </c>
      <c r="C622" s="15" t="s">
        <v>40</v>
      </c>
      <c r="D622" s="15" t="s">
        <v>72</v>
      </c>
      <c r="E622" s="15" t="s">
        <v>74</v>
      </c>
      <c r="F622" s="15" t="s">
        <v>75</v>
      </c>
      <c r="G622" s="15" t="s">
        <v>71</v>
      </c>
      <c r="H622" s="15" t="s">
        <v>64</v>
      </c>
      <c r="I622" s="15" t="s">
        <v>76</v>
      </c>
      <c r="J622" s="15">
        <v>143</v>
      </c>
      <c r="K622" s="15">
        <v>204.49</v>
      </c>
      <c r="N622" s="7">
        <v>2023</v>
      </c>
      <c r="O622" s="7" t="s">
        <v>45</v>
      </c>
      <c r="P622" s="7" t="s">
        <v>25</v>
      </c>
      <c r="Q622" s="11" t="s">
        <v>29</v>
      </c>
      <c r="R622" s="12">
        <v>455</v>
      </c>
      <c r="S622" s="28">
        <v>8000</v>
      </c>
      <c r="T622" s="12">
        <v>5128.0320000000002</v>
      </c>
      <c r="U622" s="9">
        <v>1600</v>
      </c>
      <c r="V622" s="10" t="s">
        <v>21</v>
      </c>
    </row>
    <row r="623" spans="1:22" x14ac:dyDescent="0.25">
      <c r="A623" s="15" t="s">
        <v>70</v>
      </c>
      <c r="B623" s="15">
        <v>2020</v>
      </c>
      <c r="C623" s="15" t="s">
        <v>18</v>
      </c>
      <c r="D623" s="15" t="s">
        <v>72</v>
      </c>
      <c r="E623" s="15" t="s">
        <v>74</v>
      </c>
      <c r="F623" s="15" t="s">
        <v>75</v>
      </c>
      <c r="G623" s="15" t="s">
        <v>71</v>
      </c>
      <c r="H623" s="15" t="s">
        <v>64</v>
      </c>
      <c r="I623" s="15" t="s">
        <v>76</v>
      </c>
      <c r="J623" s="15">
        <v>176</v>
      </c>
      <c r="K623" s="15">
        <v>251.68</v>
      </c>
      <c r="N623" s="7">
        <v>2023</v>
      </c>
      <c r="O623" s="7" t="s">
        <v>45</v>
      </c>
      <c r="P623" s="7" t="s">
        <v>27</v>
      </c>
      <c r="Q623" s="11" t="s">
        <v>30</v>
      </c>
      <c r="R623" s="13">
        <v>345</v>
      </c>
      <c r="S623" s="29">
        <v>7000</v>
      </c>
      <c r="T623" s="13">
        <v>7840</v>
      </c>
      <c r="U623" s="9">
        <v>1400</v>
      </c>
      <c r="V623" s="10" t="s">
        <v>21</v>
      </c>
    </row>
    <row r="624" spans="1:22" x14ac:dyDescent="0.25">
      <c r="A624" s="15" t="s">
        <v>68</v>
      </c>
      <c r="B624" s="15">
        <v>2020</v>
      </c>
      <c r="C624" s="15" t="s">
        <v>18</v>
      </c>
      <c r="D624" s="15" t="s">
        <v>72</v>
      </c>
      <c r="E624" s="15" t="s">
        <v>74</v>
      </c>
      <c r="F624" s="15" t="s">
        <v>75</v>
      </c>
      <c r="G624" s="15" t="s">
        <v>71</v>
      </c>
      <c r="H624" s="15" t="s">
        <v>64</v>
      </c>
      <c r="I624" s="15" t="s">
        <v>76</v>
      </c>
      <c r="J624" s="15">
        <v>224</v>
      </c>
      <c r="K624" s="15">
        <v>320.32</v>
      </c>
      <c r="N624" s="7">
        <v>2023</v>
      </c>
      <c r="O624" s="7" t="s">
        <v>45</v>
      </c>
      <c r="P624" s="7" t="s">
        <v>23</v>
      </c>
      <c r="Q624" s="8" t="s">
        <v>31</v>
      </c>
      <c r="R624" s="9">
        <v>122</v>
      </c>
      <c r="S624" s="27">
        <v>100</v>
      </c>
      <c r="T624" s="9">
        <v>112</v>
      </c>
      <c r="U624" s="9">
        <v>20</v>
      </c>
      <c r="V624" s="10" t="s">
        <v>21</v>
      </c>
    </row>
    <row r="625" spans="1:22" x14ac:dyDescent="0.25">
      <c r="A625" s="15" t="s">
        <v>66</v>
      </c>
      <c r="B625" s="15">
        <v>2020</v>
      </c>
      <c r="C625" s="15" t="s">
        <v>18</v>
      </c>
      <c r="D625" s="15" t="s">
        <v>72</v>
      </c>
      <c r="E625" s="15" t="s">
        <v>74</v>
      </c>
      <c r="F625" s="15" t="s">
        <v>75</v>
      </c>
      <c r="G625" s="15" t="s">
        <v>71</v>
      </c>
      <c r="H625" s="15" t="s">
        <v>64</v>
      </c>
      <c r="I625" s="15" t="s">
        <v>76</v>
      </c>
      <c r="J625" s="15">
        <v>178</v>
      </c>
      <c r="K625" s="15">
        <v>254.54</v>
      </c>
      <c r="N625" s="7">
        <v>2023</v>
      </c>
      <c r="O625" s="7" t="s">
        <v>45</v>
      </c>
      <c r="P625" s="7" t="s">
        <v>32</v>
      </c>
      <c r="Q625" s="11" t="s">
        <v>33</v>
      </c>
      <c r="R625" s="12">
        <v>78</v>
      </c>
      <c r="S625" s="28">
        <v>2288.6</v>
      </c>
      <c r="T625" s="12">
        <v>5126.4639999999999</v>
      </c>
      <c r="U625" s="9">
        <v>457.72</v>
      </c>
      <c r="V625" s="10" t="s">
        <v>21</v>
      </c>
    </row>
    <row r="626" spans="1:22" x14ac:dyDescent="0.25">
      <c r="A626" s="15" t="s">
        <v>59</v>
      </c>
      <c r="B626" s="15">
        <v>2020</v>
      </c>
      <c r="C626" s="15" t="s">
        <v>18</v>
      </c>
      <c r="D626" s="15" t="s">
        <v>72</v>
      </c>
      <c r="E626" s="15" t="s">
        <v>74</v>
      </c>
      <c r="F626" s="15" t="s">
        <v>75</v>
      </c>
      <c r="G626" s="15" t="s">
        <v>71</v>
      </c>
      <c r="H626" s="15" t="s">
        <v>64</v>
      </c>
      <c r="I626" s="15" t="s">
        <v>76</v>
      </c>
      <c r="J626" s="15">
        <v>148</v>
      </c>
      <c r="K626" s="15">
        <v>211.64</v>
      </c>
      <c r="N626" s="7">
        <v>2023</v>
      </c>
      <c r="O626" s="7" t="s">
        <v>45</v>
      </c>
      <c r="P626" s="7" t="s">
        <v>32</v>
      </c>
      <c r="Q626" s="11" t="s">
        <v>34</v>
      </c>
      <c r="R626" s="12">
        <v>76</v>
      </c>
      <c r="S626" s="28">
        <v>2288.4499999999998</v>
      </c>
      <c r="T626" s="12">
        <v>5126.1279999999997</v>
      </c>
      <c r="U626" s="9">
        <v>457.69</v>
      </c>
      <c r="V626" s="10" t="s">
        <v>21</v>
      </c>
    </row>
    <row r="627" spans="1:22" x14ac:dyDescent="0.25">
      <c r="A627" s="15" t="s">
        <v>66</v>
      </c>
      <c r="B627" s="15">
        <v>2020</v>
      </c>
      <c r="C627" s="15" t="s">
        <v>18</v>
      </c>
      <c r="D627" s="15" t="s">
        <v>72</v>
      </c>
      <c r="E627" s="15" t="s">
        <v>74</v>
      </c>
      <c r="F627" s="15" t="s">
        <v>75</v>
      </c>
      <c r="G627" s="15" t="s">
        <v>71</v>
      </c>
      <c r="H627" s="15" t="s">
        <v>64</v>
      </c>
      <c r="I627" s="15" t="s">
        <v>76</v>
      </c>
      <c r="J627" s="15">
        <v>810</v>
      </c>
      <c r="K627" s="15">
        <v>1158.3</v>
      </c>
      <c r="N627" s="7">
        <v>2023</v>
      </c>
      <c r="O627" s="7" t="s">
        <v>45</v>
      </c>
      <c r="P627" s="7" t="s">
        <v>32</v>
      </c>
      <c r="Q627" s="11" t="s">
        <v>35</v>
      </c>
      <c r="R627" s="12">
        <v>46</v>
      </c>
      <c r="S627" s="28">
        <v>100</v>
      </c>
      <c r="T627" s="12">
        <v>224</v>
      </c>
      <c r="U627" s="9">
        <v>20</v>
      </c>
      <c r="V627" s="10" t="s">
        <v>21</v>
      </c>
    </row>
    <row r="628" spans="1:22" x14ac:dyDescent="0.25">
      <c r="A628" s="15" t="s">
        <v>68</v>
      </c>
      <c r="B628" s="15">
        <v>2020</v>
      </c>
      <c r="C628" s="15" t="s">
        <v>18</v>
      </c>
      <c r="D628" s="15" t="s">
        <v>72</v>
      </c>
      <c r="E628" s="15" t="s">
        <v>74</v>
      </c>
      <c r="F628" s="15" t="s">
        <v>75</v>
      </c>
      <c r="G628" s="15" t="s">
        <v>71</v>
      </c>
      <c r="H628" s="15" t="s">
        <v>64</v>
      </c>
      <c r="I628" s="15" t="s">
        <v>76</v>
      </c>
      <c r="J628" s="15">
        <v>843</v>
      </c>
      <c r="K628" s="15">
        <v>1205.49</v>
      </c>
      <c r="N628" s="7">
        <v>2023</v>
      </c>
      <c r="O628" s="7" t="s">
        <v>45</v>
      </c>
      <c r="P628" s="7" t="s">
        <v>32</v>
      </c>
      <c r="Q628" s="11" t="s">
        <v>36</v>
      </c>
      <c r="R628" s="12">
        <v>34</v>
      </c>
      <c r="S628" s="28">
        <v>2288.4</v>
      </c>
      <c r="T628" s="12">
        <v>5126.0160000000005</v>
      </c>
      <c r="U628" s="9">
        <v>457.68000000000006</v>
      </c>
      <c r="V628" s="10" t="s">
        <v>21</v>
      </c>
    </row>
    <row r="629" spans="1:22" x14ac:dyDescent="0.25">
      <c r="A629" s="15" t="s">
        <v>68</v>
      </c>
      <c r="B629" s="15">
        <v>2020</v>
      </c>
      <c r="C629" s="15" t="s">
        <v>18</v>
      </c>
      <c r="D629" s="15" t="s">
        <v>72</v>
      </c>
      <c r="E629" s="15" t="s">
        <v>74</v>
      </c>
      <c r="F629" s="15" t="s">
        <v>75</v>
      </c>
      <c r="G629" s="15" t="s">
        <v>71</v>
      </c>
      <c r="H629" s="15" t="s">
        <v>64</v>
      </c>
      <c r="I629" s="15" t="s">
        <v>76</v>
      </c>
      <c r="J629" s="15">
        <v>896</v>
      </c>
      <c r="K629" s="15">
        <v>1281.28</v>
      </c>
      <c r="N629" s="7">
        <v>2023</v>
      </c>
      <c r="O629" s="7" t="s">
        <v>45</v>
      </c>
      <c r="P629" s="7" t="s">
        <v>23</v>
      </c>
      <c r="Q629" s="8" t="s">
        <v>37</v>
      </c>
      <c r="R629" s="9">
        <v>7</v>
      </c>
      <c r="S629" s="27">
        <v>200</v>
      </c>
      <c r="T629" s="9">
        <v>224</v>
      </c>
      <c r="U629" s="9">
        <v>40</v>
      </c>
      <c r="V629" s="10" t="s">
        <v>21</v>
      </c>
    </row>
    <row r="630" spans="1:22" x14ac:dyDescent="0.25">
      <c r="A630" s="15" t="s">
        <v>59</v>
      </c>
      <c r="B630" s="15">
        <v>2020</v>
      </c>
      <c r="C630" s="15" t="s">
        <v>18</v>
      </c>
      <c r="D630" s="15" t="s">
        <v>72</v>
      </c>
      <c r="E630" s="15" t="s">
        <v>74</v>
      </c>
      <c r="F630" s="15" t="s">
        <v>62</v>
      </c>
      <c r="G630" s="15" t="s">
        <v>71</v>
      </c>
      <c r="H630" s="15" t="s">
        <v>64</v>
      </c>
      <c r="I630" s="15" t="s">
        <v>65</v>
      </c>
      <c r="J630" s="15">
        <v>818</v>
      </c>
      <c r="K630" s="15">
        <v>526.24</v>
      </c>
      <c r="N630" s="7">
        <v>2023</v>
      </c>
      <c r="O630" s="7" t="s">
        <v>45</v>
      </c>
      <c r="P630" s="7" t="s">
        <v>38</v>
      </c>
      <c r="Q630" s="11" t="s">
        <v>38</v>
      </c>
      <c r="R630" s="12">
        <v>3</v>
      </c>
      <c r="S630" s="28">
        <v>4577.3</v>
      </c>
      <c r="T630" s="12">
        <v>7392</v>
      </c>
      <c r="U630" s="9">
        <v>915.46</v>
      </c>
      <c r="V630" s="10" t="s">
        <v>42</v>
      </c>
    </row>
    <row r="631" spans="1:22" x14ac:dyDescent="0.25">
      <c r="A631" s="15" t="s">
        <v>68</v>
      </c>
      <c r="B631" s="15">
        <v>2020</v>
      </c>
      <c r="C631" s="15" t="s">
        <v>18</v>
      </c>
      <c r="D631" s="15" t="s">
        <v>72</v>
      </c>
      <c r="E631" s="15" t="s">
        <v>74</v>
      </c>
      <c r="F631" s="15" t="s">
        <v>75</v>
      </c>
      <c r="G631" s="15" t="s">
        <v>71</v>
      </c>
      <c r="H631" s="15" t="s">
        <v>64</v>
      </c>
      <c r="I631" s="15" t="s">
        <v>76</v>
      </c>
      <c r="J631" s="15">
        <v>849</v>
      </c>
      <c r="K631" s="15">
        <v>526.24</v>
      </c>
      <c r="N631" s="7">
        <v>2023</v>
      </c>
      <c r="O631" s="7" t="s">
        <v>45</v>
      </c>
      <c r="P631" s="7" t="s">
        <v>32</v>
      </c>
      <c r="Q631" s="11" t="s">
        <v>39</v>
      </c>
      <c r="R631" s="12">
        <v>3</v>
      </c>
      <c r="S631" s="28">
        <v>2288.65</v>
      </c>
      <c r="T631" s="12">
        <v>5126.576</v>
      </c>
      <c r="U631" s="9">
        <v>457.73</v>
      </c>
      <c r="V631" s="10" t="s">
        <v>42</v>
      </c>
    </row>
    <row r="632" spans="1:22" x14ac:dyDescent="0.25">
      <c r="A632" s="15" t="s">
        <v>59</v>
      </c>
      <c r="B632" s="15">
        <v>2020</v>
      </c>
      <c r="C632" s="15" t="s">
        <v>18</v>
      </c>
      <c r="D632" s="15" t="s">
        <v>72</v>
      </c>
      <c r="E632" s="15" t="s">
        <v>74</v>
      </c>
      <c r="F632" s="15" t="s">
        <v>75</v>
      </c>
      <c r="G632" s="15" t="s">
        <v>71</v>
      </c>
      <c r="H632" s="15" t="s">
        <v>64</v>
      </c>
      <c r="I632" s="15" t="s">
        <v>76</v>
      </c>
      <c r="J632" s="15">
        <v>882</v>
      </c>
      <c r="K632" s="15">
        <v>526.24</v>
      </c>
      <c r="N632" s="7">
        <v>2023</v>
      </c>
      <c r="O632" s="7" t="s">
        <v>46</v>
      </c>
      <c r="P632" s="7" t="s">
        <v>19</v>
      </c>
      <c r="Q632" s="8" t="s">
        <v>20</v>
      </c>
      <c r="R632" s="9">
        <v>3566</v>
      </c>
      <c r="S632" s="27">
        <v>4577.3</v>
      </c>
      <c r="T632" s="9">
        <v>5126.576</v>
      </c>
      <c r="U632" s="9">
        <v>915.46</v>
      </c>
      <c r="V632" s="10" t="s">
        <v>42</v>
      </c>
    </row>
    <row r="633" spans="1:22" x14ac:dyDescent="0.25">
      <c r="A633" s="15" t="s">
        <v>66</v>
      </c>
      <c r="B633" s="15">
        <v>2020</v>
      </c>
      <c r="C633" s="15" t="s">
        <v>18</v>
      </c>
      <c r="D633" s="15" t="s">
        <v>72</v>
      </c>
      <c r="E633" s="15" t="s">
        <v>74</v>
      </c>
      <c r="F633" s="15" t="s">
        <v>75</v>
      </c>
      <c r="G633" s="15" t="s">
        <v>71</v>
      </c>
      <c r="H633" s="15" t="s">
        <v>64</v>
      </c>
      <c r="I633" s="15" t="s">
        <v>76</v>
      </c>
      <c r="J633" s="15">
        <v>147</v>
      </c>
      <c r="K633" s="15">
        <v>210.21</v>
      </c>
      <c r="N633" s="7">
        <v>2023</v>
      </c>
      <c r="O633" s="7" t="s">
        <v>46</v>
      </c>
      <c r="P633" s="7" t="s">
        <v>19</v>
      </c>
      <c r="Q633" s="8" t="s">
        <v>22</v>
      </c>
      <c r="R633" s="9">
        <v>2498</v>
      </c>
      <c r="S633" s="27">
        <v>8000</v>
      </c>
      <c r="T633" s="9">
        <v>8960</v>
      </c>
      <c r="U633" s="9">
        <v>1600</v>
      </c>
      <c r="V633" s="10" t="s">
        <v>42</v>
      </c>
    </row>
    <row r="634" spans="1:22" x14ac:dyDescent="0.25">
      <c r="A634" s="15" t="s">
        <v>59</v>
      </c>
      <c r="B634" s="15">
        <v>2020</v>
      </c>
      <c r="C634" s="15" t="s">
        <v>18</v>
      </c>
      <c r="D634" s="15" t="s">
        <v>72</v>
      </c>
      <c r="E634" s="15" t="s">
        <v>74</v>
      </c>
      <c r="F634" s="15" t="s">
        <v>75</v>
      </c>
      <c r="G634" s="15" t="s">
        <v>71</v>
      </c>
      <c r="H634" s="15" t="s">
        <v>64</v>
      </c>
      <c r="I634" s="15" t="s">
        <v>76</v>
      </c>
      <c r="J634" s="15">
        <v>175</v>
      </c>
      <c r="K634" s="15">
        <v>250.25</v>
      </c>
      <c r="N634" s="7">
        <v>2023</v>
      </c>
      <c r="O634" s="7" t="s">
        <v>46</v>
      </c>
      <c r="P634" s="7" t="s">
        <v>23</v>
      </c>
      <c r="Q634" s="8" t="s">
        <v>24</v>
      </c>
      <c r="R634" s="9">
        <v>1245</v>
      </c>
      <c r="S634" s="27">
        <v>4577.2</v>
      </c>
      <c r="T634" s="9">
        <v>5126.4639999999999</v>
      </c>
      <c r="U634" s="9">
        <v>915.44</v>
      </c>
      <c r="V634" s="10" t="s">
        <v>42</v>
      </c>
    </row>
    <row r="635" spans="1:22" x14ac:dyDescent="0.25">
      <c r="A635" s="15" t="s">
        <v>69</v>
      </c>
      <c r="B635" s="15">
        <v>2020</v>
      </c>
      <c r="C635" s="15" t="s">
        <v>18</v>
      </c>
      <c r="D635" s="15" t="s">
        <v>72</v>
      </c>
      <c r="E635" s="15" t="s">
        <v>74</v>
      </c>
      <c r="F635" s="15" t="s">
        <v>75</v>
      </c>
      <c r="G635" s="15" t="s">
        <v>71</v>
      </c>
      <c r="H635" s="15" t="s">
        <v>64</v>
      </c>
      <c r="I635" s="15" t="s">
        <v>76</v>
      </c>
      <c r="J635" s="15">
        <v>223</v>
      </c>
      <c r="K635" s="15">
        <v>318.89</v>
      </c>
      <c r="N635" s="7">
        <v>2023</v>
      </c>
      <c r="O635" s="7" t="s">
        <v>46</v>
      </c>
      <c r="P635" s="7" t="s">
        <v>25</v>
      </c>
      <c r="Q635" s="11" t="s">
        <v>26</v>
      </c>
      <c r="R635" s="12">
        <v>644</v>
      </c>
      <c r="S635" s="28">
        <v>5743.5</v>
      </c>
      <c r="T635" s="12">
        <v>6432.72</v>
      </c>
      <c r="U635" s="9">
        <v>1148.7</v>
      </c>
      <c r="V635" s="10" t="s">
        <v>42</v>
      </c>
    </row>
    <row r="636" spans="1:22" x14ac:dyDescent="0.25">
      <c r="A636" s="15" t="s">
        <v>66</v>
      </c>
      <c r="B636" s="15">
        <v>2020</v>
      </c>
      <c r="C636" s="15" t="s">
        <v>18</v>
      </c>
      <c r="D636" s="15" t="s">
        <v>72</v>
      </c>
      <c r="E636" s="15" t="s">
        <v>74</v>
      </c>
      <c r="F636" s="15" t="s">
        <v>75</v>
      </c>
      <c r="G636" s="15" t="s">
        <v>71</v>
      </c>
      <c r="H636" s="15" t="s">
        <v>64</v>
      </c>
      <c r="I636" s="15" t="s">
        <v>76</v>
      </c>
      <c r="J636" s="15">
        <v>151</v>
      </c>
      <c r="K636" s="15">
        <v>215.93</v>
      </c>
      <c r="N636" s="7">
        <v>2023</v>
      </c>
      <c r="O636" s="7" t="s">
        <v>46</v>
      </c>
      <c r="P636" s="7" t="s">
        <v>27</v>
      </c>
      <c r="Q636" s="11" t="s">
        <v>28</v>
      </c>
      <c r="R636" s="12">
        <v>643</v>
      </c>
      <c r="S636" s="28">
        <v>7000</v>
      </c>
      <c r="T636" s="12">
        <v>7840</v>
      </c>
      <c r="U636" s="9">
        <v>1400</v>
      </c>
      <c r="V636" s="10" t="s">
        <v>42</v>
      </c>
    </row>
    <row r="637" spans="1:22" x14ac:dyDescent="0.25">
      <c r="A637" s="15" t="s">
        <v>69</v>
      </c>
      <c r="B637" s="15">
        <v>2020</v>
      </c>
      <c r="C637" s="15" t="s">
        <v>18</v>
      </c>
      <c r="D637" s="15" t="s">
        <v>72</v>
      </c>
      <c r="E637" s="15" t="s">
        <v>74</v>
      </c>
      <c r="F637" s="15" t="s">
        <v>75</v>
      </c>
      <c r="G637" s="15" t="s">
        <v>71</v>
      </c>
      <c r="H637" s="15" t="s">
        <v>64</v>
      </c>
      <c r="I637" s="15" t="s">
        <v>76</v>
      </c>
      <c r="J637" s="15">
        <v>852</v>
      </c>
      <c r="K637" s="15">
        <v>1218.3600000000001</v>
      </c>
      <c r="N637" s="7">
        <v>2023</v>
      </c>
      <c r="O637" s="7" t="s">
        <v>46</v>
      </c>
      <c r="P637" s="7" t="s">
        <v>25</v>
      </c>
      <c r="Q637" s="11" t="s">
        <v>29</v>
      </c>
      <c r="R637" s="12">
        <v>455</v>
      </c>
      <c r="S637" s="28">
        <v>4578.6000000000004</v>
      </c>
      <c r="T637" s="12">
        <v>5128.0320000000002</v>
      </c>
      <c r="U637" s="9">
        <v>915.72000000000014</v>
      </c>
      <c r="V637" s="10" t="s">
        <v>42</v>
      </c>
    </row>
    <row r="638" spans="1:22" x14ac:dyDescent="0.25">
      <c r="A638" s="15" t="s">
        <v>70</v>
      </c>
      <c r="B638" s="15">
        <v>2020</v>
      </c>
      <c r="C638" s="15" t="s">
        <v>18</v>
      </c>
      <c r="D638" s="15" t="s">
        <v>72</v>
      </c>
      <c r="E638" s="15" t="s">
        <v>74</v>
      </c>
      <c r="F638" s="15" t="s">
        <v>75</v>
      </c>
      <c r="G638" s="15" t="s">
        <v>71</v>
      </c>
      <c r="H638" s="15" t="s">
        <v>64</v>
      </c>
      <c r="I638" s="15" t="s">
        <v>76</v>
      </c>
      <c r="J638" s="15">
        <v>149</v>
      </c>
      <c r="K638" s="15">
        <v>213.07</v>
      </c>
      <c r="N638" s="7">
        <v>2023</v>
      </c>
      <c r="O638" s="7" t="s">
        <v>46</v>
      </c>
      <c r="P638" s="7" t="s">
        <v>27</v>
      </c>
      <c r="Q638" s="11" t="s">
        <v>30</v>
      </c>
      <c r="R638" s="13">
        <v>345</v>
      </c>
      <c r="S638" s="29">
        <v>7000</v>
      </c>
      <c r="T638" s="13">
        <v>7840</v>
      </c>
      <c r="U638" s="9">
        <v>1400</v>
      </c>
      <c r="V638" s="10" t="s">
        <v>42</v>
      </c>
    </row>
    <row r="639" spans="1:22" x14ac:dyDescent="0.25">
      <c r="A639" s="15" t="s">
        <v>66</v>
      </c>
      <c r="B639" s="15">
        <v>2020</v>
      </c>
      <c r="C639" s="15" t="s">
        <v>46</v>
      </c>
      <c r="D639" s="15" t="s">
        <v>72</v>
      </c>
      <c r="E639" s="15" t="s">
        <v>74</v>
      </c>
      <c r="F639" s="15" t="s">
        <v>75</v>
      </c>
      <c r="G639" s="15" t="s">
        <v>71</v>
      </c>
      <c r="H639" s="15" t="s">
        <v>64</v>
      </c>
      <c r="I639" s="15" t="s">
        <v>76</v>
      </c>
      <c r="J639" s="15">
        <v>146</v>
      </c>
      <c r="K639" s="15">
        <v>208.78</v>
      </c>
      <c r="N639" s="7">
        <v>2023</v>
      </c>
      <c r="O639" s="7" t="s">
        <v>46</v>
      </c>
      <c r="P639" s="7" t="s">
        <v>23</v>
      </c>
      <c r="Q639" s="8" t="s">
        <v>31</v>
      </c>
      <c r="R639" s="9">
        <v>122</v>
      </c>
      <c r="S639" s="27">
        <v>100</v>
      </c>
      <c r="T639" s="9">
        <v>112</v>
      </c>
      <c r="U639" s="9">
        <v>20</v>
      </c>
      <c r="V639" s="10" t="s">
        <v>42</v>
      </c>
    </row>
    <row r="640" spans="1:22" x14ac:dyDescent="0.25">
      <c r="A640" s="15" t="s">
        <v>59</v>
      </c>
      <c r="B640" s="15">
        <v>2020</v>
      </c>
      <c r="C640" s="15" t="s">
        <v>46</v>
      </c>
      <c r="D640" s="15" t="s">
        <v>72</v>
      </c>
      <c r="E640" s="15" t="s">
        <v>74</v>
      </c>
      <c r="F640" s="15" t="s">
        <v>75</v>
      </c>
      <c r="G640" s="15" t="s">
        <v>71</v>
      </c>
      <c r="H640" s="15" t="s">
        <v>64</v>
      </c>
      <c r="I640" s="15" t="s">
        <v>76</v>
      </c>
      <c r="J640" s="15">
        <v>362</v>
      </c>
      <c r="K640" s="15">
        <v>517.66</v>
      </c>
      <c r="N640" s="7">
        <v>2023</v>
      </c>
      <c r="O640" s="7" t="s">
        <v>46</v>
      </c>
      <c r="P640" s="7" t="s">
        <v>32</v>
      </c>
      <c r="Q640" s="11" t="s">
        <v>33</v>
      </c>
      <c r="R640" s="12">
        <v>78</v>
      </c>
      <c r="S640" s="28">
        <v>2288.6</v>
      </c>
      <c r="T640" s="12">
        <v>5126.4639999999999</v>
      </c>
      <c r="U640" s="9">
        <v>457.72</v>
      </c>
      <c r="V640" s="10" t="s">
        <v>42</v>
      </c>
    </row>
    <row r="641" spans="1:22" x14ac:dyDescent="0.25">
      <c r="A641" s="15" t="s">
        <v>66</v>
      </c>
      <c r="B641" s="15">
        <v>2020</v>
      </c>
      <c r="C641" s="15" t="s">
        <v>46</v>
      </c>
      <c r="D641" s="15" t="s">
        <v>72</v>
      </c>
      <c r="E641" s="15" t="s">
        <v>74</v>
      </c>
      <c r="F641" s="15" t="s">
        <v>75</v>
      </c>
      <c r="G641" s="15" t="s">
        <v>71</v>
      </c>
      <c r="H641" s="15" t="s">
        <v>64</v>
      </c>
      <c r="I641" s="15" t="s">
        <v>76</v>
      </c>
      <c r="J641" s="15">
        <v>142</v>
      </c>
      <c r="K641" s="15">
        <v>203.06</v>
      </c>
      <c r="N641" s="7">
        <v>2023</v>
      </c>
      <c r="O641" s="7" t="s">
        <v>46</v>
      </c>
      <c r="P641" s="7" t="s">
        <v>32</v>
      </c>
      <c r="Q641" s="11" t="s">
        <v>34</v>
      </c>
      <c r="R641" s="12">
        <v>76</v>
      </c>
      <c r="S641" s="28">
        <v>2288.4499999999998</v>
      </c>
      <c r="T641" s="12">
        <v>5126.1279999999997</v>
      </c>
      <c r="U641" s="9">
        <v>457.69</v>
      </c>
      <c r="V641" s="10" t="s">
        <v>42</v>
      </c>
    </row>
    <row r="642" spans="1:22" x14ac:dyDescent="0.25">
      <c r="A642" s="15" t="s">
        <v>66</v>
      </c>
      <c r="B642" s="15">
        <v>2020</v>
      </c>
      <c r="C642" s="15" t="s">
        <v>46</v>
      </c>
      <c r="D642" s="15" t="s">
        <v>72</v>
      </c>
      <c r="E642" s="15" t="s">
        <v>74</v>
      </c>
      <c r="F642" s="15" t="s">
        <v>75</v>
      </c>
      <c r="G642" s="15" t="s">
        <v>71</v>
      </c>
      <c r="H642" s="15" t="s">
        <v>64</v>
      </c>
      <c r="I642" s="15" t="s">
        <v>76</v>
      </c>
      <c r="J642" s="15">
        <v>190</v>
      </c>
      <c r="K642" s="15">
        <v>271.7</v>
      </c>
      <c r="N642" s="7">
        <v>2023</v>
      </c>
      <c r="O642" s="7" t="s">
        <v>46</v>
      </c>
      <c r="P642" s="7" t="s">
        <v>32</v>
      </c>
      <c r="Q642" s="11" t="s">
        <v>35</v>
      </c>
      <c r="R642" s="12">
        <v>46</v>
      </c>
      <c r="S642" s="28">
        <v>100</v>
      </c>
      <c r="T642" s="12">
        <v>224</v>
      </c>
      <c r="U642" s="9">
        <v>20</v>
      </c>
      <c r="V642" s="10" t="s">
        <v>42</v>
      </c>
    </row>
    <row r="643" spans="1:22" x14ac:dyDescent="0.25">
      <c r="A643" s="15" t="s">
        <v>59</v>
      </c>
      <c r="B643" s="15">
        <v>2020</v>
      </c>
      <c r="C643" s="15" t="s">
        <v>46</v>
      </c>
      <c r="D643" s="15" t="s">
        <v>72</v>
      </c>
      <c r="E643" s="15" t="s">
        <v>74</v>
      </c>
      <c r="F643" s="15" t="s">
        <v>75</v>
      </c>
      <c r="G643" s="15" t="s">
        <v>71</v>
      </c>
      <c r="H643" s="15" t="s">
        <v>64</v>
      </c>
      <c r="I643" s="15" t="s">
        <v>76</v>
      </c>
      <c r="J643" s="15">
        <v>364</v>
      </c>
      <c r="K643" s="15">
        <v>520.52</v>
      </c>
      <c r="N643" s="7">
        <v>2023</v>
      </c>
      <c r="O643" s="7" t="s">
        <v>46</v>
      </c>
      <c r="P643" s="7" t="s">
        <v>32</v>
      </c>
      <c r="Q643" s="11" t="s">
        <v>36</v>
      </c>
      <c r="R643" s="12">
        <v>34</v>
      </c>
      <c r="S643" s="28">
        <v>2288.4</v>
      </c>
      <c r="T643" s="12">
        <v>5126.0160000000005</v>
      </c>
      <c r="U643" s="9">
        <v>457.68000000000006</v>
      </c>
      <c r="V643" s="10" t="s">
        <v>42</v>
      </c>
    </row>
    <row r="644" spans="1:22" x14ac:dyDescent="0.25">
      <c r="A644" s="15" t="s">
        <v>59</v>
      </c>
      <c r="B644" s="15">
        <v>2020</v>
      </c>
      <c r="C644" s="15" t="s">
        <v>46</v>
      </c>
      <c r="D644" s="15" t="s">
        <v>72</v>
      </c>
      <c r="E644" s="15" t="s">
        <v>74</v>
      </c>
      <c r="F644" s="15" t="s">
        <v>75</v>
      </c>
      <c r="G644" s="15" t="s">
        <v>71</v>
      </c>
      <c r="H644" s="15" t="s">
        <v>64</v>
      </c>
      <c r="I644" s="15" t="s">
        <v>76</v>
      </c>
      <c r="J644" s="15">
        <v>815</v>
      </c>
      <c r="K644" s="15">
        <v>1165.45</v>
      </c>
      <c r="N644" s="7">
        <v>2023</v>
      </c>
      <c r="O644" s="7" t="s">
        <v>46</v>
      </c>
      <c r="P644" s="7" t="s">
        <v>23</v>
      </c>
      <c r="Q644" s="8" t="s">
        <v>37</v>
      </c>
      <c r="R644" s="9">
        <v>7</v>
      </c>
      <c r="S644" s="27">
        <v>200</v>
      </c>
      <c r="T644" s="9">
        <v>224</v>
      </c>
      <c r="U644" s="9">
        <v>40</v>
      </c>
      <c r="V644" s="10" t="s">
        <v>42</v>
      </c>
    </row>
    <row r="645" spans="1:22" x14ac:dyDescent="0.25">
      <c r="A645" s="15" t="s">
        <v>68</v>
      </c>
      <c r="B645" s="15">
        <v>2020</v>
      </c>
      <c r="C645" s="15" t="s">
        <v>46</v>
      </c>
      <c r="D645" s="15" t="s">
        <v>72</v>
      </c>
      <c r="E645" s="15" t="s">
        <v>74</v>
      </c>
      <c r="F645" s="15" t="s">
        <v>75</v>
      </c>
      <c r="G645" s="15" t="s">
        <v>71</v>
      </c>
      <c r="H645" s="15" t="s">
        <v>64</v>
      </c>
      <c r="I645" s="15" t="s">
        <v>76</v>
      </c>
      <c r="J645" s="15">
        <v>848</v>
      </c>
      <c r="K645" s="15">
        <v>1212.6399999999999</v>
      </c>
      <c r="N645" s="7">
        <v>2023</v>
      </c>
      <c r="O645" s="7" t="s">
        <v>46</v>
      </c>
      <c r="P645" s="7" t="s">
        <v>32</v>
      </c>
      <c r="Q645" s="11" t="s">
        <v>39</v>
      </c>
      <c r="R645" s="12">
        <v>3</v>
      </c>
      <c r="S645" s="28">
        <v>2288.65</v>
      </c>
      <c r="T645" s="12">
        <v>5126.576</v>
      </c>
      <c r="U645" s="9">
        <v>457.73</v>
      </c>
      <c r="V645" s="10" t="s">
        <v>42</v>
      </c>
    </row>
    <row r="646" spans="1:22" x14ac:dyDescent="0.25">
      <c r="A646" s="15" t="s">
        <v>59</v>
      </c>
      <c r="B646" s="15">
        <v>2020</v>
      </c>
      <c r="C646" s="15" t="s">
        <v>46</v>
      </c>
      <c r="D646" s="15" t="s">
        <v>72</v>
      </c>
      <c r="E646" s="15" t="s">
        <v>74</v>
      </c>
      <c r="F646" s="15" t="s">
        <v>75</v>
      </c>
      <c r="G646" s="15" t="s">
        <v>71</v>
      </c>
      <c r="H646" s="15" t="s">
        <v>64</v>
      </c>
      <c r="I646" s="15" t="s">
        <v>76</v>
      </c>
      <c r="J646" s="15">
        <v>901</v>
      </c>
      <c r="K646" s="15">
        <v>1288.43</v>
      </c>
      <c r="N646" s="7">
        <v>2023</v>
      </c>
      <c r="O646" s="7" t="s">
        <v>46</v>
      </c>
      <c r="P646" s="7" t="s">
        <v>38</v>
      </c>
      <c r="Q646" s="11" t="s">
        <v>38</v>
      </c>
      <c r="R646" s="12">
        <v>2</v>
      </c>
      <c r="S646" s="28">
        <v>6600</v>
      </c>
      <c r="T646" s="12">
        <v>7392</v>
      </c>
      <c r="U646" s="9">
        <v>1320</v>
      </c>
      <c r="V646" s="10" t="s">
        <v>21</v>
      </c>
    </row>
    <row r="647" spans="1:22" x14ac:dyDescent="0.25">
      <c r="A647" s="15" t="s">
        <v>59</v>
      </c>
      <c r="B647" s="15">
        <v>2020</v>
      </c>
      <c r="C647" s="15" t="s">
        <v>46</v>
      </c>
      <c r="D647" s="15" t="s">
        <v>72</v>
      </c>
      <c r="E647" s="15" t="s">
        <v>74</v>
      </c>
      <c r="F647" s="15" t="s">
        <v>75</v>
      </c>
      <c r="G647" s="15" t="s">
        <v>71</v>
      </c>
      <c r="H647" s="15" t="s">
        <v>64</v>
      </c>
      <c r="I647" s="15" t="s">
        <v>76</v>
      </c>
      <c r="J647" s="15">
        <v>854</v>
      </c>
      <c r="K647" s="15">
        <v>526.24</v>
      </c>
      <c r="N647" s="7">
        <v>2023</v>
      </c>
      <c r="O647" s="7" t="s">
        <v>47</v>
      </c>
      <c r="P647" s="7" t="s">
        <v>19</v>
      </c>
      <c r="Q647" s="8" t="s">
        <v>20</v>
      </c>
      <c r="R647" s="9">
        <v>3566</v>
      </c>
      <c r="S647" s="27">
        <v>4577.3</v>
      </c>
      <c r="T647" s="9">
        <v>5126.576</v>
      </c>
      <c r="U647" s="9">
        <v>915.46</v>
      </c>
      <c r="V647" s="10" t="s">
        <v>21</v>
      </c>
    </row>
    <row r="648" spans="1:22" x14ac:dyDescent="0.25">
      <c r="A648" s="15" t="s">
        <v>66</v>
      </c>
      <c r="B648" s="15">
        <v>2020</v>
      </c>
      <c r="C648" s="15" t="s">
        <v>46</v>
      </c>
      <c r="D648" s="15" t="s">
        <v>72</v>
      </c>
      <c r="E648" s="15" t="s">
        <v>74</v>
      </c>
      <c r="F648" s="15" t="s">
        <v>75</v>
      </c>
      <c r="G648" s="15" t="s">
        <v>71</v>
      </c>
      <c r="H648" s="15" t="s">
        <v>64</v>
      </c>
      <c r="I648" s="15" t="s">
        <v>76</v>
      </c>
      <c r="J648" s="15">
        <v>189</v>
      </c>
      <c r="K648" s="15">
        <v>526.24</v>
      </c>
      <c r="N648" s="7">
        <v>2023</v>
      </c>
      <c r="O648" s="7" t="s">
        <v>47</v>
      </c>
      <c r="P648" s="7" t="s">
        <v>19</v>
      </c>
      <c r="Q648" s="8" t="s">
        <v>22</v>
      </c>
      <c r="R648" s="9">
        <v>2498</v>
      </c>
      <c r="S648" s="27">
        <v>8000</v>
      </c>
      <c r="T648" s="9">
        <v>8960</v>
      </c>
      <c r="U648" s="9">
        <v>1600</v>
      </c>
      <c r="V648" s="10" t="s">
        <v>21</v>
      </c>
    </row>
    <row r="649" spans="1:22" x14ac:dyDescent="0.25">
      <c r="A649" s="15" t="s">
        <v>59</v>
      </c>
      <c r="B649" s="15">
        <v>2020</v>
      </c>
      <c r="C649" s="15" t="s">
        <v>46</v>
      </c>
      <c r="D649" s="15" t="s">
        <v>72</v>
      </c>
      <c r="E649" s="15" t="s">
        <v>74</v>
      </c>
      <c r="F649" s="15" t="s">
        <v>75</v>
      </c>
      <c r="G649" s="15" t="s">
        <v>71</v>
      </c>
      <c r="H649" s="15" t="s">
        <v>64</v>
      </c>
      <c r="I649" s="15" t="s">
        <v>76</v>
      </c>
      <c r="J649" s="15">
        <v>363</v>
      </c>
      <c r="K649" s="15">
        <v>519.09</v>
      </c>
      <c r="N649" s="7">
        <v>2023</v>
      </c>
      <c r="O649" s="7" t="s">
        <v>47</v>
      </c>
      <c r="P649" s="7" t="s">
        <v>23</v>
      </c>
      <c r="Q649" s="8" t="s">
        <v>24</v>
      </c>
      <c r="R649" s="9">
        <v>1245</v>
      </c>
      <c r="S649" s="27">
        <v>4577.2</v>
      </c>
      <c r="T649" s="9">
        <v>5126.4639999999999</v>
      </c>
      <c r="U649" s="9">
        <v>915.44</v>
      </c>
      <c r="V649" s="10" t="s">
        <v>21</v>
      </c>
    </row>
    <row r="650" spans="1:22" x14ac:dyDescent="0.25">
      <c r="A650" s="15" t="s">
        <v>59</v>
      </c>
      <c r="B650" s="15">
        <v>2020</v>
      </c>
      <c r="C650" s="15" t="s">
        <v>46</v>
      </c>
      <c r="D650" s="15" t="s">
        <v>72</v>
      </c>
      <c r="E650" s="15" t="s">
        <v>74</v>
      </c>
      <c r="F650" s="15" t="s">
        <v>75</v>
      </c>
      <c r="G650" s="15" t="s">
        <v>71</v>
      </c>
      <c r="H650" s="15" t="s">
        <v>64</v>
      </c>
      <c r="I650" s="15" t="s">
        <v>76</v>
      </c>
      <c r="J650" s="15">
        <v>145</v>
      </c>
      <c r="K650" s="15">
        <v>207.35</v>
      </c>
      <c r="N650" s="7">
        <v>2023</v>
      </c>
      <c r="O650" s="7" t="s">
        <v>47</v>
      </c>
      <c r="P650" s="7" t="s">
        <v>25</v>
      </c>
      <c r="Q650" s="11" t="s">
        <v>26</v>
      </c>
      <c r="R650" s="12">
        <v>644</v>
      </c>
      <c r="S650" s="28">
        <v>5743.5</v>
      </c>
      <c r="T650" s="12">
        <v>6432.72</v>
      </c>
      <c r="U650" s="9">
        <v>1148.7</v>
      </c>
      <c r="V650" s="10" t="s">
        <v>21</v>
      </c>
    </row>
    <row r="651" spans="1:22" x14ac:dyDescent="0.25">
      <c r="A651" s="15" t="s">
        <v>59</v>
      </c>
      <c r="B651" s="15">
        <v>2020</v>
      </c>
      <c r="C651" s="15" t="s">
        <v>46</v>
      </c>
      <c r="D651" s="15" t="s">
        <v>72</v>
      </c>
      <c r="E651" s="15" t="s">
        <v>74</v>
      </c>
      <c r="F651" s="15" t="s">
        <v>75</v>
      </c>
      <c r="G651" s="15" t="s">
        <v>71</v>
      </c>
      <c r="H651" s="15" t="s">
        <v>64</v>
      </c>
      <c r="I651" s="15" t="s">
        <v>76</v>
      </c>
      <c r="J651" s="15">
        <v>193</v>
      </c>
      <c r="K651" s="15">
        <v>275.99</v>
      </c>
      <c r="N651" s="7">
        <v>2023</v>
      </c>
      <c r="O651" s="7" t="s">
        <v>47</v>
      </c>
      <c r="P651" s="7" t="s">
        <v>27</v>
      </c>
      <c r="Q651" s="11" t="s">
        <v>28</v>
      </c>
      <c r="R651" s="12">
        <v>643</v>
      </c>
      <c r="S651" s="28">
        <v>7000</v>
      </c>
      <c r="T651" s="12">
        <v>7840</v>
      </c>
      <c r="U651" s="9">
        <v>1400</v>
      </c>
      <c r="V651" s="10" t="s">
        <v>42</v>
      </c>
    </row>
    <row r="652" spans="1:22" x14ac:dyDescent="0.25">
      <c r="A652" s="15" t="s">
        <v>66</v>
      </c>
      <c r="B652" s="15">
        <v>2020</v>
      </c>
      <c r="C652" s="15" t="s">
        <v>46</v>
      </c>
      <c r="D652" s="15" t="s">
        <v>72</v>
      </c>
      <c r="E652" s="15" t="s">
        <v>74</v>
      </c>
      <c r="F652" s="15" t="s">
        <v>75</v>
      </c>
      <c r="G652" s="15" t="s">
        <v>71</v>
      </c>
      <c r="H652" s="15" t="s">
        <v>64</v>
      </c>
      <c r="I652" s="15" t="s">
        <v>76</v>
      </c>
      <c r="J652" s="15">
        <v>361</v>
      </c>
      <c r="K652" s="15">
        <v>516.23</v>
      </c>
      <c r="N652" s="7">
        <v>2023</v>
      </c>
      <c r="O652" s="7" t="s">
        <v>47</v>
      </c>
      <c r="P652" s="7" t="s">
        <v>25</v>
      </c>
      <c r="Q652" s="11" t="s">
        <v>29</v>
      </c>
      <c r="R652" s="12">
        <v>455</v>
      </c>
      <c r="S652" s="28">
        <v>5036.46</v>
      </c>
      <c r="T652" s="12">
        <v>5128.0320000000002</v>
      </c>
      <c r="U652" s="9">
        <v>1007.292</v>
      </c>
      <c r="V652" s="10" t="s">
        <v>42</v>
      </c>
    </row>
    <row r="653" spans="1:22" x14ac:dyDescent="0.25">
      <c r="A653" s="15" t="s">
        <v>59</v>
      </c>
      <c r="B653" s="15">
        <v>2020</v>
      </c>
      <c r="C653" s="15" t="s">
        <v>46</v>
      </c>
      <c r="D653" s="15" t="s">
        <v>72</v>
      </c>
      <c r="E653" s="15" t="s">
        <v>74</v>
      </c>
      <c r="F653" s="15" t="s">
        <v>75</v>
      </c>
      <c r="G653" s="15" t="s">
        <v>71</v>
      </c>
      <c r="H653" s="15" t="s">
        <v>64</v>
      </c>
      <c r="I653" s="15" t="s">
        <v>76</v>
      </c>
      <c r="J653" s="15">
        <v>824</v>
      </c>
      <c r="K653" s="15">
        <v>1178.32</v>
      </c>
      <c r="N653" s="7">
        <v>2023</v>
      </c>
      <c r="O653" s="7" t="s">
        <v>47</v>
      </c>
      <c r="P653" s="7" t="s">
        <v>27</v>
      </c>
      <c r="Q653" s="11" t="s">
        <v>30</v>
      </c>
      <c r="R653" s="13">
        <v>345</v>
      </c>
      <c r="S653" s="29">
        <v>7700</v>
      </c>
      <c r="T653" s="13">
        <v>7840</v>
      </c>
      <c r="U653" s="9">
        <v>1540</v>
      </c>
      <c r="V653" s="10" t="s">
        <v>42</v>
      </c>
    </row>
    <row r="654" spans="1:22" x14ac:dyDescent="0.25">
      <c r="A654" s="15" t="s">
        <v>66</v>
      </c>
      <c r="B654" s="15">
        <v>2020</v>
      </c>
      <c r="C654" s="15" t="s">
        <v>46</v>
      </c>
      <c r="D654" s="15" t="s">
        <v>72</v>
      </c>
      <c r="E654" s="15" t="s">
        <v>74</v>
      </c>
      <c r="F654" s="15" t="s">
        <v>75</v>
      </c>
      <c r="G654" s="15" t="s">
        <v>71</v>
      </c>
      <c r="H654" s="15" t="s">
        <v>64</v>
      </c>
      <c r="I654" s="15" t="s">
        <v>76</v>
      </c>
      <c r="J654" s="15">
        <v>857</v>
      </c>
      <c r="K654" s="15">
        <v>1225.51</v>
      </c>
      <c r="N654" s="7">
        <v>2023</v>
      </c>
      <c r="O654" s="7" t="s">
        <v>47</v>
      </c>
      <c r="P654" s="7" t="s">
        <v>23</v>
      </c>
      <c r="Q654" s="8" t="s">
        <v>31</v>
      </c>
      <c r="R654" s="9">
        <v>122</v>
      </c>
      <c r="S654" s="27">
        <v>110</v>
      </c>
      <c r="T654" s="9">
        <v>112</v>
      </c>
      <c r="U654" s="9">
        <v>22</v>
      </c>
      <c r="V654" s="10" t="s">
        <v>42</v>
      </c>
    </row>
    <row r="655" spans="1:22" x14ac:dyDescent="0.25">
      <c r="A655" s="15" t="s">
        <v>66</v>
      </c>
      <c r="B655" s="15">
        <v>2020</v>
      </c>
      <c r="C655" s="15" t="s">
        <v>46</v>
      </c>
      <c r="D655" s="15" t="s">
        <v>72</v>
      </c>
      <c r="E655" s="15" t="s">
        <v>74</v>
      </c>
      <c r="F655" s="15" t="s">
        <v>75</v>
      </c>
      <c r="G655" s="15" t="s">
        <v>71</v>
      </c>
      <c r="H655" s="15" t="s">
        <v>64</v>
      </c>
      <c r="I655" s="15" t="s">
        <v>76</v>
      </c>
      <c r="J655" s="15">
        <v>365</v>
      </c>
      <c r="K655" s="15">
        <v>521.95000000000005</v>
      </c>
      <c r="N655" s="7">
        <v>2023</v>
      </c>
      <c r="O655" s="7" t="s">
        <v>47</v>
      </c>
      <c r="P655" s="7" t="s">
        <v>32</v>
      </c>
      <c r="Q655" s="11" t="s">
        <v>33</v>
      </c>
      <c r="R655" s="12">
        <v>78</v>
      </c>
      <c r="S655" s="28">
        <v>2517.46</v>
      </c>
      <c r="T655" s="12">
        <v>5126.4639999999999</v>
      </c>
      <c r="U655" s="9">
        <v>503.49200000000002</v>
      </c>
      <c r="V655" s="10" t="s">
        <v>42</v>
      </c>
    </row>
    <row r="656" spans="1:22" x14ac:dyDescent="0.25">
      <c r="A656" s="15" t="s">
        <v>66</v>
      </c>
      <c r="B656" s="15">
        <v>2020</v>
      </c>
      <c r="C656" s="15" t="s">
        <v>45</v>
      </c>
      <c r="D656" s="15" t="s">
        <v>72</v>
      </c>
      <c r="E656" s="15" t="s">
        <v>74</v>
      </c>
      <c r="F656" s="15" t="s">
        <v>75</v>
      </c>
      <c r="G656" s="15" t="s">
        <v>71</v>
      </c>
      <c r="H656" s="15" t="s">
        <v>64</v>
      </c>
      <c r="I656" s="15" t="s">
        <v>76</v>
      </c>
      <c r="J656" s="15">
        <v>152</v>
      </c>
      <c r="K656" s="15">
        <v>217.36</v>
      </c>
      <c r="N656" s="7">
        <v>2023</v>
      </c>
      <c r="O656" s="7" t="s">
        <v>47</v>
      </c>
      <c r="P656" s="7" t="s">
        <v>32</v>
      </c>
      <c r="Q656" s="11" t="s">
        <v>34</v>
      </c>
      <c r="R656" s="12">
        <v>76</v>
      </c>
      <c r="S656" s="28">
        <v>2517.2949999999996</v>
      </c>
      <c r="T656" s="12">
        <v>5126.1279999999997</v>
      </c>
      <c r="U656" s="9">
        <v>503.45899999999995</v>
      </c>
      <c r="V656" s="10" t="s">
        <v>42</v>
      </c>
    </row>
    <row r="657" spans="1:22" x14ac:dyDescent="0.25">
      <c r="A657" s="15" t="s">
        <v>66</v>
      </c>
      <c r="B657" s="15">
        <v>2020</v>
      </c>
      <c r="C657" s="15" t="s">
        <v>45</v>
      </c>
      <c r="D657" s="15" t="s">
        <v>72</v>
      </c>
      <c r="E657" s="15" t="s">
        <v>74</v>
      </c>
      <c r="F657" s="15" t="s">
        <v>75</v>
      </c>
      <c r="G657" s="15" t="s">
        <v>71</v>
      </c>
      <c r="H657" s="15" t="s">
        <v>64</v>
      </c>
      <c r="I657" s="15" t="s">
        <v>76</v>
      </c>
      <c r="J657" s="15">
        <v>194</v>
      </c>
      <c r="K657" s="15">
        <v>277.42</v>
      </c>
      <c r="N657" s="7">
        <v>2023</v>
      </c>
      <c r="O657" s="7" t="s">
        <v>47</v>
      </c>
      <c r="P657" s="7" t="s">
        <v>32</v>
      </c>
      <c r="Q657" s="11" t="s">
        <v>35</v>
      </c>
      <c r="R657" s="12">
        <v>46</v>
      </c>
      <c r="S657" s="28">
        <v>115</v>
      </c>
      <c r="T657" s="12">
        <v>224</v>
      </c>
      <c r="U657" s="9">
        <v>23</v>
      </c>
      <c r="V657" s="10" t="s">
        <v>42</v>
      </c>
    </row>
    <row r="658" spans="1:22" x14ac:dyDescent="0.25">
      <c r="A658" s="15" t="s">
        <v>70</v>
      </c>
      <c r="B658" s="15">
        <v>2020</v>
      </c>
      <c r="C658" s="15" t="s">
        <v>45</v>
      </c>
      <c r="D658" s="15" t="s">
        <v>72</v>
      </c>
      <c r="E658" s="15" t="s">
        <v>74</v>
      </c>
      <c r="F658" s="15" t="s">
        <v>75</v>
      </c>
      <c r="G658" s="15" t="s">
        <v>71</v>
      </c>
      <c r="H658" s="15" t="s">
        <v>64</v>
      </c>
      <c r="I658" s="15" t="s">
        <v>76</v>
      </c>
      <c r="J658" s="15">
        <v>368</v>
      </c>
      <c r="K658" s="15">
        <v>526.24</v>
      </c>
      <c r="N658" s="7">
        <v>2023</v>
      </c>
      <c r="O658" s="7" t="s">
        <v>47</v>
      </c>
      <c r="P658" s="7" t="s">
        <v>32</v>
      </c>
      <c r="Q658" s="11" t="s">
        <v>36</v>
      </c>
      <c r="R658" s="12">
        <v>34</v>
      </c>
      <c r="S658" s="28">
        <v>2631.66</v>
      </c>
      <c r="T658" s="12">
        <v>5126.0160000000005</v>
      </c>
      <c r="U658" s="9">
        <v>526.33199999999999</v>
      </c>
      <c r="V658" s="10" t="s">
        <v>42</v>
      </c>
    </row>
    <row r="659" spans="1:22" x14ac:dyDescent="0.25">
      <c r="A659" s="15" t="s">
        <v>68</v>
      </c>
      <c r="B659" s="15">
        <v>2020</v>
      </c>
      <c r="C659" s="15" t="s">
        <v>45</v>
      </c>
      <c r="D659" s="15" t="s">
        <v>72</v>
      </c>
      <c r="E659" s="15" t="s">
        <v>74</v>
      </c>
      <c r="F659" s="15" t="s">
        <v>75</v>
      </c>
      <c r="G659" s="15" t="s">
        <v>71</v>
      </c>
      <c r="H659" s="15" t="s">
        <v>64</v>
      </c>
      <c r="I659" s="15" t="s">
        <v>76</v>
      </c>
      <c r="J659" s="15">
        <v>148</v>
      </c>
      <c r="K659" s="15">
        <v>211.64</v>
      </c>
      <c r="N659" s="7">
        <v>2023</v>
      </c>
      <c r="O659" s="7" t="s">
        <v>47</v>
      </c>
      <c r="P659" s="7" t="s">
        <v>23</v>
      </c>
      <c r="Q659" s="8" t="s">
        <v>37</v>
      </c>
      <c r="R659" s="9">
        <v>7</v>
      </c>
      <c r="S659" s="27">
        <v>230</v>
      </c>
      <c r="T659" s="9">
        <v>224</v>
      </c>
      <c r="U659" s="9">
        <v>46</v>
      </c>
      <c r="V659" s="10" t="s">
        <v>42</v>
      </c>
    </row>
    <row r="660" spans="1:22" x14ac:dyDescent="0.25">
      <c r="A660" s="15" t="s">
        <v>66</v>
      </c>
      <c r="B660" s="15">
        <v>2020</v>
      </c>
      <c r="C660" s="15" t="s">
        <v>45</v>
      </c>
      <c r="D660" s="15" t="s">
        <v>72</v>
      </c>
      <c r="E660" s="15" t="s">
        <v>74</v>
      </c>
      <c r="F660" s="15" t="s">
        <v>75</v>
      </c>
      <c r="G660" s="15" t="s">
        <v>71</v>
      </c>
      <c r="H660" s="15" t="s">
        <v>64</v>
      </c>
      <c r="I660" s="15" t="s">
        <v>76</v>
      </c>
      <c r="J660" s="15">
        <v>196</v>
      </c>
      <c r="K660" s="15">
        <v>280.27999999999997</v>
      </c>
      <c r="N660" s="7">
        <v>2023</v>
      </c>
      <c r="O660" s="7" t="s">
        <v>47</v>
      </c>
      <c r="P660" s="7" t="s">
        <v>32</v>
      </c>
      <c r="Q660" s="11" t="s">
        <v>39</v>
      </c>
      <c r="R660" s="12">
        <v>3</v>
      </c>
      <c r="S660" s="28">
        <v>2631.9475000000002</v>
      </c>
      <c r="T660" s="12">
        <v>5126.576</v>
      </c>
      <c r="U660" s="9">
        <v>526.38950000000011</v>
      </c>
      <c r="V660" s="10" t="s">
        <v>21</v>
      </c>
    </row>
    <row r="661" spans="1:22" x14ac:dyDescent="0.25">
      <c r="A661" s="15" t="s">
        <v>70</v>
      </c>
      <c r="B661" s="15">
        <v>2020</v>
      </c>
      <c r="C661" s="15" t="s">
        <v>45</v>
      </c>
      <c r="D661" s="15" t="s">
        <v>72</v>
      </c>
      <c r="E661" s="15" t="s">
        <v>74</v>
      </c>
      <c r="F661" s="15" t="s">
        <v>75</v>
      </c>
      <c r="G661" s="15" t="s">
        <v>71</v>
      </c>
      <c r="H661" s="15" t="s">
        <v>64</v>
      </c>
      <c r="I661" s="15" t="s">
        <v>76</v>
      </c>
      <c r="J661" s="15">
        <v>370</v>
      </c>
      <c r="K661" s="15">
        <v>529.1</v>
      </c>
      <c r="N661" s="7">
        <v>2023</v>
      </c>
      <c r="O661" s="7" t="s">
        <v>47</v>
      </c>
      <c r="P661" s="7" t="s">
        <v>38</v>
      </c>
      <c r="Q661" s="11" t="s">
        <v>38</v>
      </c>
      <c r="R661" s="12">
        <v>2</v>
      </c>
      <c r="S661" s="28">
        <v>7590</v>
      </c>
      <c r="T661" s="12">
        <v>7392</v>
      </c>
      <c r="U661" s="9">
        <v>1518</v>
      </c>
      <c r="V661" s="10" t="s">
        <v>42</v>
      </c>
    </row>
    <row r="662" spans="1:22" x14ac:dyDescent="0.25">
      <c r="A662" s="15" t="s">
        <v>66</v>
      </c>
      <c r="B662" s="15">
        <v>2020</v>
      </c>
      <c r="C662" s="15" t="s">
        <v>45</v>
      </c>
      <c r="D662" s="15" t="s">
        <v>72</v>
      </c>
      <c r="E662" s="15" t="s">
        <v>74</v>
      </c>
      <c r="F662" s="15" t="s">
        <v>75</v>
      </c>
      <c r="G662" s="15" t="s">
        <v>71</v>
      </c>
      <c r="H662" s="15" t="s">
        <v>64</v>
      </c>
      <c r="I662" s="15" t="s">
        <v>76</v>
      </c>
      <c r="J662" s="15">
        <v>814</v>
      </c>
      <c r="K662" s="15">
        <v>1164.02</v>
      </c>
      <c r="N662" s="7">
        <v>2023</v>
      </c>
      <c r="O662" s="7" t="s">
        <v>48</v>
      </c>
      <c r="P662" s="7" t="s">
        <v>19</v>
      </c>
      <c r="Q662" s="8" t="s">
        <v>20</v>
      </c>
      <c r="R662" s="9">
        <v>3566</v>
      </c>
      <c r="S662" s="27">
        <v>4577.3</v>
      </c>
      <c r="T662" s="9">
        <v>5126.576</v>
      </c>
      <c r="U662" s="9">
        <v>915.46</v>
      </c>
      <c r="V662" s="10" t="s">
        <v>42</v>
      </c>
    </row>
    <row r="663" spans="1:22" x14ac:dyDescent="0.25">
      <c r="A663" s="15" t="s">
        <v>59</v>
      </c>
      <c r="B663" s="15">
        <v>2020</v>
      </c>
      <c r="C663" s="15" t="s">
        <v>45</v>
      </c>
      <c r="D663" s="15" t="s">
        <v>72</v>
      </c>
      <c r="E663" s="15" t="s">
        <v>74</v>
      </c>
      <c r="F663" s="15" t="s">
        <v>75</v>
      </c>
      <c r="G663" s="15" t="s">
        <v>71</v>
      </c>
      <c r="H663" s="15" t="s">
        <v>64</v>
      </c>
      <c r="I663" s="15" t="s">
        <v>76</v>
      </c>
      <c r="J663" s="15">
        <v>847</v>
      </c>
      <c r="K663" s="15">
        <v>1211.21</v>
      </c>
      <c r="N663" s="7">
        <v>2023</v>
      </c>
      <c r="O663" s="7" t="s">
        <v>48</v>
      </c>
      <c r="P663" s="7" t="s">
        <v>19</v>
      </c>
      <c r="Q663" s="8" t="s">
        <v>22</v>
      </c>
      <c r="R663" s="9">
        <v>2498</v>
      </c>
      <c r="S663" s="27">
        <v>8000</v>
      </c>
      <c r="T663" s="9">
        <v>8960</v>
      </c>
      <c r="U663" s="9">
        <v>1600</v>
      </c>
      <c r="V663" s="10" t="s">
        <v>42</v>
      </c>
    </row>
    <row r="664" spans="1:22" x14ac:dyDescent="0.25">
      <c r="A664" s="15" t="s">
        <v>68</v>
      </c>
      <c r="B664" s="15">
        <v>2020</v>
      </c>
      <c r="C664" s="15" t="s">
        <v>45</v>
      </c>
      <c r="D664" s="15" t="s">
        <v>72</v>
      </c>
      <c r="E664" s="15" t="s">
        <v>74</v>
      </c>
      <c r="F664" s="15" t="s">
        <v>75</v>
      </c>
      <c r="G664" s="15" t="s">
        <v>71</v>
      </c>
      <c r="H664" s="15" t="s">
        <v>64</v>
      </c>
      <c r="I664" s="15" t="s">
        <v>76</v>
      </c>
      <c r="J664" s="15">
        <v>195</v>
      </c>
      <c r="K664" s="15">
        <v>526.24</v>
      </c>
      <c r="N664" s="7">
        <v>2023</v>
      </c>
      <c r="O664" s="7" t="s">
        <v>48</v>
      </c>
      <c r="P664" s="7" t="s">
        <v>23</v>
      </c>
      <c r="Q664" s="8" t="s">
        <v>24</v>
      </c>
      <c r="R664" s="9">
        <v>1245</v>
      </c>
      <c r="S664" s="27">
        <v>4577.2</v>
      </c>
      <c r="T664" s="9">
        <v>5126.4639999999999</v>
      </c>
      <c r="U664" s="9">
        <v>915.44</v>
      </c>
      <c r="V664" s="10" t="s">
        <v>42</v>
      </c>
    </row>
    <row r="665" spans="1:22" x14ac:dyDescent="0.25">
      <c r="A665" s="15" t="s">
        <v>66</v>
      </c>
      <c r="B665" s="15">
        <v>2020</v>
      </c>
      <c r="C665" s="15" t="s">
        <v>45</v>
      </c>
      <c r="D665" s="15" t="s">
        <v>72</v>
      </c>
      <c r="E665" s="15" t="s">
        <v>74</v>
      </c>
      <c r="F665" s="15" t="s">
        <v>75</v>
      </c>
      <c r="G665" s="15" t="s">
        <v>71</v>
      </c>
      <c r="H665" s="15" t="s">
        <v>64</v>
      </c>
      <c r="I665" s="15" t="s">
        <v>76</v>
      </c>
      <c r="J665" s="15">
        <v>369</v>
      </c>
      <c r="K665" s="15">
        <v>527.66999999999996</v>
      </c>
      <c r="N665" s="7">
        <v>2023</v>
      </c>
      <c r="O665" s="7" t="s">
        <v>48</v>
      </c>
      <c r="P665" s="7" t="s">
        <v>25</v>
      </c>
      <c r="Q665" s="11" t="s">
        <v>26</v>
      </c>
      <c r="R665" s="12">
        <v>644</v>
      </c>
      <c r="S665" s="28">
        <v>5743.5</v>
      </c>
      <c r="T665" s="12">
        <v>6432.72</v>
      </c>
      <c r="U665" s="9">
        <v>1148.7</v>
      </c>
      <c r="V665" s="10" t="s">
        <v>42</v>
      </c>
    </row>
    <row r="666" spans="1:22" x14ac:dyDescent="0.25">
      <c r="A666" s="15" t="s">
        <v>70</v>
      </c>
      <c r="B666" s="15">
        <v>2020</v>
      </c>
      <c r="C666" s="15" t="s">
        <v>45</v>
      </c>
      <c r="D666" s="15" t="s">
        <v>72</v>
      </c>
      <c r="E666" s="15" t="s">
        <v>74</v>
      </c>
      <c r="F666" s="15" t="s">
        <v>75</v>
      </c>
      <c r="G666" s="15" t="s">
        <v>71</v>
      </c>
      <c r="H666" s="15" t="s">
        <v>64</v>
      </c>
      <c r="I666" s="15" t="s">
        <v>76</v>
      </c>
      <c r="J666" s="15">
        <v>151</v>
      </c>
      <c r="K666" s="15">
        <v>215.93</v>
      </c>
      <c r="N666" s="7">
        <v>2023</v>
      </c>
      <c r="O666" s="7" t="s">
        <v>48</v>
      </c>
      <c r="P666" s="7" t="s">
        <v>27</v>
      </c>
      <c r="Q666" s="11" t="s">
        <v>28</v>
      </c>
      <c r="R666" s="12">
        <v>643</v>
      </c>
      <c r="S666" s="28">
        <v>7000</v>
      </c>
      <c r="T666" s="12">
        <v>7840</v>
      </c>
      <c r="U666" s="9">
        <v>1400</v>
      </c>
      <c r="V666" s="10" t="s">
        <v>42</v>
      </c>
    </row>
    <row r="667" spans="1:22" x14ac:dyDescent="0.25">
      <c r="A667" s="15" t="s">
        <v>66</v>
      </c>
      <c r="B667" s="15">
        <v>2020</v>
      </c>
      <c r="C667" s="15" t="s">
        <v>45</v>
      </c>
      <c r="D667" s="15" t="s">
        <v>72</v>
      </c>
      <c r="E667" s="15" t="s">
        <v>74</v>
      </c>
      <c r="F667" s="15" t="s">
        <v>75</v>
      </c>
      <c r="G667" s="15" t="s">
        <v>71</v>
      </c>
      <c r="H667" s="15" t="s">
        <v>64</v>
      </c>
      <c r="I667" s="15" t="s">
        <v>76</v>
      </c>
      <c r="J667" s="15">
        <v>199</v>
      </c>
      <c r="K667" s="15">
        <v>284.57</v>
      </c>
      <c r="N667" s="7">
        <v>2023</v>
      </c>
      <c r="O667" s="7" t="s">
        <v>48</v>
      </c>
      <c r="P667" s="7" t="s">
        <v>25</v>
      </c>
      <c r="Q667" s="11" t="s">
        <v>29</v>
      </c>
      <c r="R667" s="12">
        <v>455</v>
      </c>
      <c r="S667" s="28">
        <v>4578.6000000000004</v>
      </c>
      <c r="T667" s="12">
        <v>5128.0320000000002</v>
      </c>
      <c r="U667" s="9">
        <v>915.72000000000014</v>
      </c>
      <c r="V667" s="10" t="s">
        <v>42</v>
      </c>
    </row>
    <row r="668" spans="1:22" x14ac:dyDescent="0.25">
      <c r="A668" s="15" t="s">
        <v>68</v>
      </c>
      <c r="B668" s="15">
        <v>2020</v>
      </c>
      <c r="C668" s="15" t="s">
        <v>45</v>
      </c>
      <c r="D668" s="15" t="s">
        <v>72</v>
      </c>
      <c r="E668" s="15" t="s">
        <v>74</v>
      </c>
      <c r="F668" s="15" t="s">
        <v>75</v>
      </c>
      <c r="G668" s="15" t="s">
        <v>71</v>
      </c>
      <c r="H668" s="15" t="s">
        <v>64</v>
      </c>
      <c r="I668" s="15" t="s">
        <v>76</v>
      </c>
      <c r="J668" s="15">
        <v>367</v>
      </c>
      <c r="K668" s="15">
        <v>524.80999999999995</v>
      </c>
      <c r="N668" s="7">
        <v>2023</v>
      </c>
      <c r="O668" s="7" t="s">
        <v>48</v>
      </c>
      <c r="P668" s="7" t="s">
        <v>27</v>
      </c>
      <c r="Q668" s="11" t="s">
        <v>30</v>
      </c>
      <c r="R668" s="13">
        <v>345</v>
      </c>
      <c r="S668" s="29">
        <v>7000</v>
      </c>
      <c r="T668" s="13">
        <v>7840</v>
      </c>
      <c r="U668" s="9">
        <v>1400</v>
      </c>
      <c r="V668" s="10" t="s">
        <v>42</v>
      </c>
    </row>
    <row r="669" spans="1:22" x14ac:dyDescent="0.25">
      <c r="A669" s="15" t="s">
        <v>70</v>
      </c>
      <c r="B669" s="15">
        <v>2020</v>
      </c>
      <c r="C669" s="15" t="s">
        <v>45</v>
      </c>
      <c r="D669" s="15" t="s">
        <v>72</v>
      </c>
      <c r="E669" s="15" t="s">
        <v>74</v>
      </c>
      <c r="F669" s="15" t="s">
        <v>75</v>
      </c>
      <c r="G669" s="15" t="s">
        <v>71</v>
      </c>
      <c r="H669" s="15" t="s">
        <v>64</v>
      </c>
      <c r="I669" s="15" t="s">
        <v>76</v>
      </c>
      <c r="J669" s="15">
        <v>823</v>
      </c>
      <c r="K669" s="15">
        <v>1176.8899999999999</v>
      </c>
      <c r="N669" s="7">
        <v>2023</v>
      </c>
      <c r="O669" s="7" t="s">
        <v>48</v>
      </c>
      <c r="P669" s="7" t="s">
        <v>23</v>
      </c>
      <c r="Q669" s="8" t="s">
        <v>31</v>
      </c>
      <c r="R669" s="9">
        <v>122</v>
      </c>
      <c r="S669" s="27">
        <v>100</v>
      </c>
      <c r="T669" s="9">
        <v>112</v>
      </c>
      <c r="U669" s="9">
        <v>20</v>
      </c>
      <c r="V669" s="10" t="s">
        <v>42</v>
      </c>
    </row>
    <row r="670" spans="1:22" x14ac:dyDescent="0.25">
      <c r="A670" s="15" t="s">
        <v>59</v>
      </c>
      <c r="B670" s="15">
        <v>2020</v>
      </c>
      <c r="C670" s="15" t="s">
        <v>45</v>
      </c>
      <c r="D670" s="15" t="s">
        <v>72</v>
      </c>
      <c r="E670" s="15" t="s">
        <v>74</v>
      </c>
      <c r="F670" s="15" t="s">
        <v>75</v>
      </c>
      <c r="G670" s="15" t="s">
        <v>71</v>
      </c>
      <c r="H670" s="15" t="s">
        <v>64</v>
      </c>
      <c r="I670" s="15" t="s">
        <v>76</v>
      </c>
      <c r="J670" s="15">
        <v>856</v>
      </c>
      <c r="K670" s="15">
        <v>1224.08</v>
      </c>
      <c r="N670" s="7">
        <v>2023</v>
      </c>
      <c r="O670" s="7" t="s">
        <v>48</v>
      </c>
      <c r="P670" s="7" t="s">
        <v>32</v>
      </c>
      <c r="Q670" s="11" t="s">
        <v>33</v>
      </c>
      <c r="R670" s="12">
        <v>78</v>
      </c>
      <c r="S670" s="28">
        <v>2288.6</v>
      </c>
      <c r="T670" s="12">
        <v>5126.4639999999999</v>
      </c>
      <c r="U670" s="9">
        <v>457.72</v>
      </c>
      <c r="V670" s="10" t="s">
        <v>42</v>
      </c>
    </row>
    <row r="671" spans="1:22" x14ac:dyDescent="0.25">
      <c r="A671" s="15" t="s">
        <v>66</v>
      </c>
      <c r="B671" s="15">
        <v>2020</v>
      </c>
      <c r="C671" s="15" t="s">
        <v>45</v>
      </c>
      <c r="D671" s="15" t="s">
        <v>72</v>
      </c>
      <c r="E671" s="15" t="s">
        <v>74</v>
      </c>
      <c r="F671" s="15" t="s">
        <v>75</v>
      </c>
      <c r="G671" s="15" t="s">
        <v>71</v>
      </c>
      <c r="H671" s="15" t="s">
        <v>64</v>
      </c>
      <c r="I671" s="15" t="s">
        <v>76</v>
      </c>
      <c r="J671" s="15">
        <v>371</v>
      </c>
      <c r="K671" s="15">
        <v>530.53</v>
      </c>
      <c r="N671" s="7">
        <v>2023</v>
      </c>
      <c r="O671" s="7" t="s">
        <v>48</v>
      </c>
      <c r="P671" s="7" t="s">
        <v>32</v>
      </c>
      <c r="Q671" s="11" t="s">
        <v>34</v>
      </c>
      <c r="R671" s="12">
        <v>76</v>
      </c>
      <c r="S671" s="28">
        <v>2288.4499999999998</v>
      </c>
      <c r="T671" s="12">
        <v>5126.1279999999997</v>
      </c>
      <c r="U671" s="9">
        <v>457.69</v>
      </c>
      <c r="V671" s="10" t="s">
        <v>42</v>
      </c>
    </row>
    <row r="672" spans="1:22" x14ac:dyDescent="0.25">
      <c r="A672" s="15" t="s">
        <v>66</v>
      </c>
      <c r="B672" s="15">
        <v>2020</v>
      </c>
      <c r="C672" s="15" t="s">
        <v>41</v>
      </c>
      <c r="D672" s="15" t="s">
        <v>72</v>
      </c>
      <c r="E672" s="15" t="s">
        <v>74</v>
      </c>
      <c r="F672" s="15" t="s">
        <v>75</v>
      </c>
      <c r="G672" s="15" t="s">
        <v>71</v>
      </c>
      <c r="H672" s="15" t="s">
        <v>64</v>
      </c>
      <c r="I672" s="15" t="s">
        <v>76</v>
      </c>
      <c r="J672" s="15">
        <v>164</v>
      </c>
      <c r="K672" s="15">
        <v>234.51999999999998</v>
      </c>
      <c r="N672" s="7">
        <v>2023</v>
      </c>
      <c r="O672" s="7" t="s">
        <v>48</v>
      </c>
      <c r="P672" s="7" t="s">
        <v>32</v>
      </c>
      <c r="Q672" s="11" t="s">
        <v>35</v>
      </c>
      <c r="R672" s="12">
        <v>46</v>
      </c>
      <c r="S672" s="28">
        <v>100</v>
      </c>
      <c r="T672" s="12">
        <v>224</v>
      </c>
      <c r="U672" s="9">
        <v>20</v>
      </c>
      <c r="V672" s="10" t="s">
        <v>42</v>
      </c>
    </row>
    <row r="673" spans="1:22" x14ac:dyDescent="0.25">
      <c r="A673" s="15" t="s">
        <v>70</v>
      </c>
      <c r="B673" s="15">
        <v>2020</v>
      </c>
      <c r="C673" s="15" t="s">
        <v>41</v>
      </c>
      <c r="D673" s="15" t="s">
        <v>72</v>
      </c>
      <c r="E673" s="15" t="s">
        <v>74</v>
      </c>
      <c r="F673" s="15" t="s">
        <v>75</v>
      </c>
      <c r="G673" s="15" t="s">
        <v>71</v>
      </c>
      <c r="H673" s="15" t="s">
        <v>64</v>
      </c>
      <c r="I673" s="15" t="s">
        <v>76</v>
      </c>
      <c r="J673" s="15">
        <v>212</v>
      </c>
      <c r="K673" s="15">
        <v>303.15999999999997</v>
      </c>
      <c r="N673" s="7">
        <v>2023</v>
      </c>
      <c r="O673" s="7" t="s">
        <v>48</v>
      </c>
      <c r="P673" s="7" t="s">
        <v>32</v>
      </c>
      <c r="Q673" s="11" t="s">
        <v>36</v>
      </c>
      <c r="R673" s="12">
        <v>34</v>
      </c>
      <c r="S673" s="28">
        <v>2746.08</v>
      </c>
      <c r="T673" s="12">
        <v>5126.0160000000005</v>
      </c>
      <c r="U673" s="9">
        <v>549.21600000000001</v>
      </c>
      <c r="V673" s="10" t="s">
        <v>42</v>
      </c>
    </row>
    <row r="674" spans="1:22" x14ac:dyDescent="0.25">
      <c r="A674" s="15" t="s">
        <v>66</v>
      </c>
      <c r="B674" s="15">
        <v>2020</v>
      </c>
      <c r="C674" s="15" t="s">
        <v>41</v>
      </c>
      <c r="D674" s="15" t="s">
        <v>72</v>
      </c>
      <c r="E674" s="15" t="s">
        <v>74</v>
      </c>
      <c r="F674" s="15" t="s">
        <v>75</v>
      </c>
      <c r="G674" s="15" t="s">
        <v>71</v>
      </c>
      <c r="H674" s="15" t="s">
        <v>64</v>
      </c>
      <c r="I674" s="15" t="s">
        <v>76</v>
      </c>
      <c r="J674" s="15">
        <v>140</v>
      </c>
      <c r="K674" s="15">
        <v>200.2</v>
      </c>
      <c r="N674" s="7">
        <v>2023</v>
      </c>
      <c r="O674" s="7" t="s">
        <v>48</v>
      </c>
      <c r="P674" s="7" t="s">
        <v>23</v>
      </c>
      <c r="Q674" s="8" t="s">
        <v>37</v>
      </c>
      <c r="R674" s="9">
        <v>7</v>
      </c>
      <c r="S674" s="27">
        <v>240</v>
      </c>
      <c r="T674" s="9">
        <v>224</v>
      </c>
      <c r="U674" s="9">
        <v>48</v>
      </c>
      <c r="V674" s="10" t="s">
        <v>42</v>
      </c>
    </row>
    <row r="675" spans="1:22" x14ac:dyDescent="0.25">
      <c r="A675" s="15" t="s">
        <v>66</v>
      </c>
      <c r="B675" s="15">
        <v>2020</v>
      </c>
      <c r="C675" s="15" t="s">
        <v>41</v>
      </c>
      <c r="D675" s="15" t="s">
        <v>72</v>
      </c>
      <c r="E675" s="15" t="s">
        <v>74</v>
      </c>
      <c r="F675" s="15" t="s">
        <v>75</v>
      </c>
      <c r="G675" s="15" t="s">
        <v>71</v>
      </c>
      <c r="H675" s="15" t="s">
        <v>64</v>
      </c>
      <c r="I675" s="15" t="s">
        <v>76</v>
      </c>
      <c r="J675" s="15">
        <v>166</v>
      </c>
      <c r="K675" s="15">
        <v>237.38</v>
      </c>
      <c r="N675" s="7">
        <v>2023</v>
      </c>
      <c r="O675" s="7" t="s">
        <v>48</v>
      </c>
      <c r="P675" s="7" t="s">
        <v>32</v>
      </c>
      <c r="Q675" s="11" t="s">
        <v>39</v>
      </c>
      <c r="R675" s="12">
        <v>3</v>
      </c>
      <c r="S675" s="28">
        <v>2746.38</v>
      </c>
      <c r="T675" s="12">
        <v>5126.576</v>
      </c>
      <c r="U675" s="9">
        <v>549.27600000000007</v>
      </c>
      <c r="V675" s="10" t="s">
        <v>42</v>
      </c>
    </row>
    <row r="676" spans="1:22" x14ac:dyDescent="0.25">
      <c r="A676" s="15" t="s">
        <v>59</v>
      </c>
      <c r="B676" s="15">
        <v>2020</v>
      </c>
      <c r="C676" s="15" t="s">
        <v>41</v>
      </c>
      <c r="D676" s="15" t="s">
        <v>72</v>
      </c>
      <c r="E676" s="15" t="s">
        <v>74</v>
      </c>
      <c r="F676" s="15" t="s">
        <v>75</v>
      </c>
      <c r="G676" s="15" t="s">
        <v>71</v>
      </c>
      <c r="H676" s="15" t="s">
        <v>64</v>
      </c>
      <c r="I676" s="15" t="s">
        <v>76</v>
      </c>
      <c r="J676" s="15">
        <v>214</v>
      </c>
      <c r="K676" s="15">
        <v>306.02</v>
      </c>
      <c r="N676" s="7">
        <v>2023</v>
      </c>
      <c r="O676" s="7" t="s">
        <v>48</v>
      </c>
      <c r="P676" s="7" t="s">
        <v>38</v>
      </c>
      <c r="Q676" s="11" t="s">
        <v>38</v>
      </c>
      <c r="R676" s="12">
        <v>2</v>
      </c>
      <c r="S676" s="28">
        <v>7920</v>
      </c>
      <c r="T676" s="12">
        <v>7392</v>
      </c>
      <c r="U676" s="9">
        <v>1584</v>
      </c>
      <c r="V676" s="10" t="s">
        <v>42</v>
      </c>
    </row>
    <row r="677" spans="1:22" x14ac:dyDescent="0.25">
      <c r="A677" s="15" t="s">
        <v>59</v>
      </c>
      <c r="B677" s="15">
        <v>2020</v>
      </c>
      <c r="C677" s="15" t="s">
        <v>41</v>
      </c>
      <c r="D677" s="15" t="s">
        <v>72</v>
      </c>
      <c r="E677" s="15" t="s">
        <v>74</v>
      </c>
      <c r="F677" s="15" t="s">
        <v>75</v>
      </c>
      <c r="G677" s="15" t="s">
        <v>71</v>
      </c>
      <c r="H677" s="15" t="s">
        <v>64</v>
      </c>
      <c r="I677" s="15" t="s">
        <v>76</v>
      </c>
      <c r="J677" s="15">
        <v>811</v>
      </c>
      <c r="K677" s="15">
        <v>1159.73</v>
      </c>
      <c r="N677" s="7">
        <v>2023</v>
      </c>
      <c r="O677" s="7" t="s">
        <v>49</v>
      </c>
      <c r="P677" s="7" t="s">
        <v>19</v>
      </c>
      <c r="Q677" s="8" t="s">
        <v>20</v>
      </c>
      <c r="R677" s="9">
        <v>3566</v>
      </c>
      <c r="S677" s="27">
        <v>5035.0300000000007</v>
      </c>
      <c r="T677" s="9">
        <v>5126.576</v>
      </c>
      <c r="U677" s="9">
        <v>1007.0060000000002</v>
      </c>
      <c r="V677" s="10" t="s">
        <v>42</v>
      </c>
    </row>
    <row r="678" spans="1:22" x14ac:dyDescent="0.25">
      <c r="A678" s="15" t="s">
        <v>59</v>
      </c>
      <c r="B678" s="15">
        <v>2020</v>
      </c>
      <c r="C678" s="15" t="s">
        <v>41</v>
      </c>
      <c r="D678" s="15" t="s">
        <v>72</v>
      </c>
      <c r="E678" s="15" t="s">
        <v>74</v>
      </c>
      <c r="F678" s="15" t="s">
        <v>75</v>
      </c>
      <c r="G678" s="15" t="s">
        <v>71</v>
      </c>
      <c r="H678" s="15" t="s">
        <v>64</v>
      </c>
      <c r="I678" s="15" t="s">
        <v>76</v>
      </c>
      <c r="J678" s="15">
        <v>845</v>
      </c>
      <c r="K678" s="15">
        <v>1208.3499999999999</v>
      </c>
      <c r="N678" s="7">
        <v>2023</v>
      </c>
      <c r="O678" s="7" t="s">
        <v>49</v>
      </c>
      <c r="P678" s="7" t="s">
        <v>19</v>
      </c>
      <c r="Q678" s="8" t="s">
        <v>22</v>
      </c>
      <c r="R678" s="9">
        <v>2498</v>
      </c>
      <c r="S678" s="27">
        <v>9200</v>
      </c>
      <c r="T678" s="9">
        <v>8960</v>
      </c>
      <c r="U678" s="9">
        <v>1840</v>
      </c>
      <c r="V678" s="10" t="s">
        <v>42</v>
      </c>
    </row>
    <row r="679" spans="1:22" x14ac:dyDescent="0.25">
      <c r="A679" s="15" t="s">
        <v>66</v>
      </c>
      <c r="B679" s="15">
        <v>2020</v>
      </c>
      <c r="C679" s="15" t="s">
        <v>41</v>
      </c>
      <c r="D679" s="15" t="s">
        <v>72</v>
      </c>
      <c r="E679" s="15" t="s">
        <v>74</v>
      </c>
      <c r="F679" s="15" t="s">
        <v>75</v>
      </c>
      <c r="G679" s="15" t="s">
        <v>71</v>
      </c>
      <c r="H679" s="15" t="s">
        <v>64</v>
      </c>
      <c r="I679" s="15" t="s">
        <v>76</v>
      </c>
      <c r="J679" s="15">
        <v>898</v>
      </c>
      <c r="K679" s="15">
        <v>1284.1399999999999</v>
      </c>
      <c r="N679" s="7">
        <v>2023</v>
      </c>
      <c r="O679" s="7" t="s">
        <v>49</v>
      </c>
      <c r="P679" s="7" t="s">
        <v>23</v>
      </c>
      <c r="Q679" s="8" t="s">
        <v>24</v>
      </c>
      <c r="R679" s="9">
        <v>1245</v>
      </c>
      <c r="S679" s="27">
        <v>5263.78</v>
      </c>
      <c r="T679" s="9">
        <v>5126.4639999999999</v>
      </c>
      <c r="U679" s="9">
        <v>1052.7560000000001</v>
      </c>
      <c r="V679" s="10" t="s">
        <v>42</v>
      </c>
    </row>
    <row r="680" spans="1:22" x14ac:dyDescent="0.25">
      <c r="A680" s="15" t="s">
        <v>66</v>
      </c>
      <c r="B680" s="15">
        <v>2020</v>
      </c>
      <c r="C680" s="15" t="s">
        <v>41</v>
      </c>
      <c r="D680" s="15" t="s">
        <v>72</v>
      </c>
      <c r="E680" s="15" t="s">
        <v>74</v>
      </c>
      <c r="F680" s="15" t="s">
        <v>75</v>
      </c>
      <c r="G680" s="15" t="s">
        <v>71</v>
      </c>
      <c r="H680" s="15" t="s">
        <v>64</v>
      </c>
      <c r="I680" s="15" t="s">
        <v>76</v>
      </c>
      <c r="J680" s="15">
        <v>851</v>
      </c>
      <c r="K680" s="15">
        <v>526.24</v>
      </c>
      <c r="N680" s="7">
        <v>2023</v>
      </c>
      <c r="O680" s="7" t="s">
        <v>49</v>
      </c>
      <c r="P680" s="7" t="s">
        <v>25</v>
      </c>
      <c r="Q680" s="11" t="s">
        <v>26</v>
      </c>
      <c r="R680" s="12">
        <v>644</v>
      </c>
      <c r="S680" s="28">
        <v>6605.0249999999996</v>
      </c>
      <c r="T680" s="12">
        <v>6432.72</v>
      </c>
      <c r="U680" s="9">
        <v>1321.0050000000001</v>
      </c>
      <c r="V680" s="10" t="s">
        <v>42</v>
      </c>
    </row>
    <row r="681" spans="1:22" x14ac:dyDescent="0.25">
      <c r="A681" s="15" t="s">
        <v>59</v>
      </c>
      <c r="B681" s="15">
        <v>2020</v>
      </c>
      <c r="C681" s="15" t="s">
        <v>41</v>
      </c>
      <c r="D681" s="15" t="s">
        <v>72</v>
      </c>
      <c r="E681" s="15" t="s">
        <v>74</v>
      </c>
      <c r="F681" s="15" t="s">
        <v>75</v>
      </c>
      <c r="G681" s="15" t="s">
        <v>71</v>
      </c>
      <c r="H681" s="15" t="s">
        <v>64</v>
      </c>
      <c r="I681" s="15" t="s">
        <v>76</v>
      </c>
      <c r="J681" s="15">
        <v>884</v>
      </c>
      <c r="K681" s="15">
        <v>526.24</v>
      </c>
      <c r="N681" s="7">
        <v>2023</v>
      </c>
      <c r="O681" s="7" t="s">
        <v>49</v>
      </c>
      <c r="P681" s="7" t="s">
        <v>27</v>
      </c>
      <c r="Q681" s="11" t="s">
        <v>28</v>
      </c>
      <c r="R681" s="12">
        <v>643</v>
      </c>
      <c r="S681" s="28">
        <v>8400</v>
      </c>
      <c r="T681" s="12">
        <v>7840</v>
      </c>
      <c r="U681" s="9">
        <v>1680</v>
      </c>
      <c r="V681" s="10" t="s">
        <v>42</v>
      </c>
    </row>
    <row r="682" spans="1:22" x14ac:dyDescent="0.25">
      <c r="A682" s="15" t="s">
        <v>59</v>
      </c>
      <c r="B682" s="15">
        <v>2020</v>
      </c>
      <c r="C682" s="15" t="s">
        <v>41</v>
      </c>
      <c r="D682" s="15" t="s">
        <v>72</v>
      </c>
      <c r="E682" s="15" t="s">
        <v>74</v>
      </c>
      <c r="F682" s="15" t="s">
        <v>75</v>
      </c>
      <c r="G682" s="15" t="s">
        <v>71</v>
      </c>
      <c r="H682" s="15" t="s">
        <v>64</v>
      </c>
      <c r="I682" s="15" t="s">
        <v>76</v>
      </c>
      <c r="J682" s="15">
        <v>141</v>
      </c>
      <c r="K682" s="15">
        <v>201.63</v>
      </c>
      <c r="N682" s="7">
        <v>2023</v>
      </c>
      <c r="O682" s="7" t="s">
        <v>49</v>
      </c>
      <c r="P682" s="7" t="s">
        <v>25</v>
      </c>
      <c r="Q682" s="11" t="s">
        <v>29</v>
      </c>
      <c r="R682" s="12">
        <v>455</v>
      </c>
      <c r="S682" s="28">
        <v>5494.3200000000006</v>
      </c>
      <c r="T682" s="12">
        <v>5128.0320000000002</v>
      </c>
      <c r="U682" s="9">
        <v>1098.8640000000003</v>
      </c>
      <c r="V682" s="10" t="s">
        <v>42</v>
      </c>
    </row>
    <row r="683" spans="1:22" x14ac:dyDescent="0.25">
      <c r="A683" s="15" t="s">
        <v>66</v>
      </c>
      <c r="B683" s="15">
        <v>2020</v>
      </c>
      <c r="C683" s="15" t="s">
        <v>41</v>
      </c>
      <c r="D683" s="15" t="s">
        <v>72</v>
      </c>
      <c r="E683" s="15" t="s">
        <v>74</v>
      </c>
      <c r="F683" s="15" t="s">
        <v>75</v>
      </c>
      <c r="G683" s="15" t="s">
        <v>71</v>
      </c>
      <c r="H683" s="15" t="s">
        <v>64</v>
      </c>
      <c r="I683" s="15" t="s">
        <v>76</v>
      </c>
      <c r="J683" s="15">
        <v>211</v>
      </c>
      <c r="K683" s="15">
        <v>301.73</v>
      </c>
      <c r="N683" s="7">
        <v>2023</v>
      </c>
      <c r="O683" s="7" t="s">
        <v>49</v>
      </c>
      <c r="P683" s="7" t="s">
        <v>27</v>
      </c>
      <c r="Q683" s="11" t="s">
        <v>30</v>
      </c>
      <c r="R683" s="13">
        <v>345</v>
      </c>
      <c r="S683" s="29">
        <v>8400</v>
      </c>
      <c r="T683" s="13">
        <v>7840</v>
      </c>
      <c r="U683" s="9">
        <v>1680</v>
      </c>
      <c r="V683" s="10" t="s">
        <v>42</v>
      </c>
    </row>
    <row r="684" spans="1:22" x14ac:dyDescent="0.25">
      <c r="A684" s="15" t="s">
        <v>66</v>
      </c>
      <c r="B684" s="15">
        <v>2020</v>
      </c>
      <c r="C684" s="15" t="s">
        <v>41</v>
      </c>
      <c r="D684" s="15" t="s">
        <v>72</v>
      </c>
      <c r="E684" s="15" t="s">
        <v>74</v>
      </c>
      <c r="F684" s="15" t="s">
        <v>75</v>
      </c>
      <c r="G684" s="15" t="s">
        <v>71</v>
      </c>
      <c r="H684" s="15" t="s">
        <v>64</v>
      </c>
      <c r="I684" s="15" t="s">
        <v>76</v>
      </c>
      <c r="J684" s="15">
        <v>139</v>
      </c>
      <c r="K684" s="15">
        <v>198.76999999999998</v>
      </c>
      <c r="N684" s="7">
        <v>2023</v>
      </c>
      <c r="O684" s="7" t="s">
        <v>49</v>
      </c>
      <c r="P684" s="7" t="s">
        <v>23</v>
      </c>
      <c r="Q684" s="8" t="s">
        <v>31</v>
      </c>
      <c r="R684" s="9">
        <v>122</v>
      </c>
      <c r="S684" s="27">
        <v>120</v>
      </c>
      <c r="T684" s="9">
        <v>112</v>
      </c>
      <c r="U684" s="9">
        <v>24</v>
      </c>
      <c r="V684" s="10" t="s">
        <v>42</v>
      </c>
    </row>
    <row r="685" spans="1:22" x14ac:dyDescent="0.25">
      <c r="A685" s="15" t="s">
        <v>66</v>
      </c>
      <c r="B685" s="15">
        <v>2020</v>
      </c>
      <c r="C685" s="15" t="s">
        <v>41</v>
      </c>
      <c r="D685" s="15" t="s">
        <v>72</v>
      </c>
      <c r="E685" s="15" t="s">
        <v>74</v>
      </c>
      <c r="F685" s="15" t="s">
        <v>75</v>
      </c>
      <c r="G685" s="15" t="s">
        <v>71</v>
      </c>
      <c r="H685" s="15" t="s">
        <v>64</v>
      </c>
      <c r="I685" s="15" t="s">
        <v>76</v>
      </c>
      <c r="J685" s="15">
        <v>820</v>
      </c>
      <c r="K685" s="15">
        <v>1172.5999999999999</v>
      </c>
      <c r="N685" s="7">
        <v>2023</v>
      </c>
      <c r="O685" s="7" t="s">
        <v>49</v>
      </c>
      <c r="P685" s="7" t="s">
        <v>32</v>
      </c>
      <c r="Q685" s="11" t="s">
        <v>33</v>
      </c>
      <c r="R685" s="12">
        <v>78</v>
      </c>
      <c r="S685" s="28">
        <v>2517.46</v>
      </c>
      <c r="T685" s="12">
        <v>5126.4639999999999</v>
      </c>
      <c r="U685" s="9">
        <v>503.49200000000002</v>
      </c>
      <c r="V685" s="10" t="s">
        <v>42</v>
      </c>
    </row>
    <row r="686" spans="1:22" x14ac:dyDescent="0.25">
      <c r="A686" s="15" t="s">
        <v>66</v>
      </c>
      <c r="B686" s="15">
        <v>2020</v>
      </c>
      <c r="C686" s="15" t="s">
        <v>41</v>
      </c>
      <c r="D686" s="15" t="s">
        <v>72</v>
      </c>
      <c r="E686" s="15" t="s">
        <v>74</v>
      </c>
      <c r="F686" s="15" t="s">
        <v>75</v>
      </c>
      <c r="G686" s="15" t="s">
        <v>71</v>
      </c>
      <c r="H686" s="15" t="s">
        <v>64</v>
      </c>
      <c r="I686" s="15" t="s">
        <v>76</v>
      </c>
      <c r="J686" s="15">
        <v>853</v>
      </c>
      <c r="K686" s="15">
        <v>1219.79</v>
      </c>
      <c r="N686" s="7">
        <v>2023</v>
      </c>
      <c r="O686" s="7" t="s">
        <v>49</v>
      </c>
      <c r="P686" s="7" t="s">
        <v>32</v>
      </c>
      <c r="Q686" s="11" t="s">
        <v>34</v>
      </c>
      <c r="R686" s="12">
        <v>76</v>
      </c>
      <c r="S686" s="28">
        <v>2517.2949999999996</v>
      </c>
      <c r="T686" s="12">
        <v>5126.1279999999997</v>
      </c>
      <c r="U686" s="9">
        <v>503.45899999999995</v>
      </c>
      <c r="V686" s="10" t="s">
        <v>42</v>
      </c>
    </row>
    <row r="687" spans="1:22" x14ac:dyDescent="0.25">
      <c r="A687" s="15" t="s">
        <v>66</v>
      </c>
      <c r="B687" s="15">
        <v>2020</v>
      </c>
      <c r="C687" s="15" t="s">
        <v>41</v>
      </c>
      <c r="D687" s="15" t="s">
        <v>72</v>
      </c>
      <c r="E687" s="15" t="s">
        <v>74</v>
      </c>
      <c r="F687" s="15" t="s">
        <v>75</v>
      </c>
      <c r="G687" s="15" t="s">
        <v>71</v>
      </c>
      <c r="H687" s="15" t="s">
        <v>64</v>
      </c>
      <c r="I687" s="15" t="s">
        <v>76</v>
      </c>
      <c r="J687" s="15">
        <v>137</v>
      </c>
      <c r="K687" s="15">
        <v>195.91</v>
      </c>
      <c r="N687" s="7">
        <v>2023</v>
      </c>
      <c r="O687" s="7" t="s">
        <v>49</v>
      </c>
      <c r="P687" s="7" t="s">
        <v>32</v>
      </c>
      <c r="Q687" s="11" t="s">
        <v>35</v>
      </c>
      <c r="R687" s="12">
        <v>46</v>
      </c>
      <c r="S687" s="28">
        <v>110</v>
      </c>
      <c r="T687" s="12">
        <v>224</v>
      </c>
      <c r="U687" s="9">
        <v>22</v>
      </c>
      <c r="V687" s="10" t="s">
        <v>42</v>
      </c>
    </row>
    <row r="688" spans="1:22" x14ac:dyDescent="0.25">
      <c r="A688" s="15" t="s">
        <v>69</v>
      </c>
      <c r="B688" s="15">
        <v>2020</v>
      </c>
      <c r="C688" s="15" t="s">
        <v>44</v>
      </c>
      <c r="D688" s="15" t="s">
        <v>72</v>
      </c>
      <c r="E688" s="15" t="s">
        <v>74</v>
      </c>
      <c r="F688" s="15" t="s">
        <v>75</v>
      </c>
      <c r="G688" s="15" t="s">
        <v>71</v>
      </c>
      <c r="H688" s="15" t="s">
        <v>64</v>
      </c>
      <c r="I688" s="15" t="s">
        <v>76</v>
      </c>
      <c r="J688" s="15">
        <v>200</v>
      </c>
      <c r="K688" s="15">
        <v>286</v>
      </c>
      <c r="N688" s="7">
        <v>2023</v>
      </c>
      <c r="O688" s="7" t="s">
        <v>49</v>
      </c>
      <c r="P688" s="7" t="s">
        <v>32</v>
      </c>
      <c r="Q688" s="11" t="s">
        <v>36</v>
      </c>
      <c r="R688" s="12">
        <v>34</v>
      </c>
      <c r="S688" s="28">
        <v>2517.2400000000002</v>
      </c>
      <c r="T688" s="12">
        <v>5126.0160000000005</v>
      </c>
      <c r="U688" s="9">
        <v>503.44800000000009</v>
      </c>
      <c r="V688" s="10" t="s">
        <v>42</v>
      </c>
    </row>
    <row r="689" spans="1:22" x14ac:dyDescent="0.25">
      <c r="A689" s="15" t="s">
        <v>66</v>
      </c>
      <c r="B689" s="15">
        <v>2020</v>
      </c>
      <c r="C689" s="15" t="s">
        <v>44</v>
      </c>
      <c r="D689" s="15" t="s">
        <v>72</v>
      </c>
      <c r="E689" s="15" t="s">
        <v>74</v>
      </c>
      <c r="F689" s="15" t="s">
        <v>75</v>
      </c>
      <c r="G689" s="15" t="s">
        <v>71</v>
      </c>
      <c r="H689" s="15" t="s">
        <v>64</v>
      </c>
      <c r="I689" s="15" t="s">
        <v>76</v>
      </c>
      <c r="J689" s="15">
        <v>128</v>
      </c>
      <c r="K689" s="15">
        <v>183.04</v>
      </c>
      <c r="N689" s="7">
        <v>2023</v>
      </c>
      <c r="O689" s="7" t="s">
        <v>49</v>
      </c>
      <c r="P689" s="7" t="s">
        <v>23</v>
      </c>
      <c r="Q689" s="8" t="s">
        <v>37</v>
      </c>
      <c r="R689" s="9">
        <v>7</v>
      </c>
      <c r="S689" s="27">
        <v>220</v>
      </c>
      <c r="T689" s="9">
        <v>224</v>
      </c>
      <c r="U689" s="9">
        <v>44</v>
      </c>
      <c r="V689" s="10" t="s">
        <v>42</v>
      </c>
    </row>
    <row r="690" spans="1:22" x14ac:dyDescent="0.25">
      <c r="A690" s="15" t="s">
        <v>66</v>
      </c>
      <c r="B690" s="15">
        <v>2020</v>
      </c>
      <c r="C690" s="15" t="s">
        <v>44</v>
      </c>
      <c r="D690" s="15" t="s">
        <v>72</v>
      </c>
      <c r="E690" s="15" t="s">
        <v>74</v>
      </c>
      <c r="F690" s="15" t="s">
        <v>75</v>
      </c>
      <c r="G690" s="15" t="s">
        <v>71</v>
      </c>
      <c r="H690" s="15" t="s">
        <v>64</v>
      </c>
      <c r="I690" s="15" t="s">
        <v>76</v>
      </c>
      <c r="J690" s="15">
        <v>154</v>
      </c>
      <c r="K690" s="15">
        <v>220.22</v>
      </c>
      <c r="N690" s="7">
        <v>2023</v>
      </c>
      <c r="O690" s="7" t="s">
        <v>49</v>
      </c>
      <c r="P690" s="7" t="s">
        <v>32</v>
      </c>
      <c r="Q690" s="11" t="s">
        <v>39</v>
      </c>
      <c r="R690" s="12">
        <v>3</v>
      </c>
      <c r="S690" s="28">
        <v>2517.5150000000003</v>
      </c>
      <c r="T690" s="12">
        <v>5126.576</v>
      </c>
      <c r="U690" s="9">
        <v>503.5030000000001</v>
      </c>
      <c r="V690" s="10" t="s">
        <v>42</v>
      </c>
    </row>
    <row r="691" spans="1:22" x14ac:dyDescent="0.25">
      <c r="A691" s="15" t="s">
        <v>66</v>
      </c>
      <c r="B691" s="15">
        <v>2020</v>
      </c>
      <c r="C691" s="15" t="s">
        <v>44</v>
      </c>
      <c r="D691" s="15" t="s">
        <v>72</v>
      </c>
      <c r="E691" s="15" t="s">
        <v>74</v>
      </c>
      <c r="F691" s="15" t="s">
        <v>75</v>
      </c>
      <c r="G691" s="15" t="s">
        <v>71</v>
      </c>
      <c r="H691" s="15" t="s">
        <v>64</v>
      </c>
      <c r="I691" s="15" t="s">
        <v>76</v>
      </c>
      <c r="J691" s="15">
        <v>202</v>
      </c>
      <c r="K691" s="15">
        <v>288.86</v>
      </c>
      <c r="N691" s="7">
        <v>2023</v>
      </c>
      <c r="O691" s="7" t="s">
        <v>49</v>
      </c>
      <c r="P691" s="7" t="s">
        <v>38</v>
      </c>
      <c r="Q691" s="11" t="s">
        <v>38</v>
      </c>
      <c r="R691" s="12">
        <v>2</v>
      </c>
      <c r="S691" s="28">
        <v>7260</v>
      </c>
      <c r="T691" s="12">
        <v>7392</v>
      </c>
      <c r="U691" s="9">
        <v>1452</v>
      </c>
      <c r="V691" s="10" t="s">
        <v>42</v>
      </c>
    </row>
    <row r="692" spans="1:22" x14ac:dyDescent="0.25">
      <c r="A692" s="15" t="s">
        <v>66</v>
      </c>
      <c r="B692" s="15">
        <v>2020</v>
      </c>
      <c r="C692" s="15" t="s">
        <v>44</v>
      </c>
      <c r="D692" s="15" t="s">
        <v>72</v>
      </c>
      <c r="E692" s="15" t="s">
        <v>74</v>
      </c>
      <c r="F692" s="15" t="s">
        <v>75</v>
      </c>
      <c r="G692" s="15" t="s">
        <v>71</v>
      </c>
      <c r="H692" s="15" t="s">
        <v>64</v>
      </c>
      <c r="I692" s="15" t="s">
        <v>76</v>
      </c>
      <c r="J692" s="15">
        <v>130</v>
      </c>
      <c r="K692" s="15">
        <v>185.9</v>
      </c>
      <c r="N692" s="7">
        <v>2023</v>
      </c>
      <c r="O692" s="7" t="s">
        <v>50</v>
      </c>
      <c r="P692" s="7" t="s">
        <v>19</v>
      </c>
      <c r="Q692" s="8" t="s">
        <v>20</v>
      </c>
      <c r="R692" s="9">
        <v>3566</v>
      </c>
      <c r="S692" s="27">
        <v>5263.8950000000004</v>
      </c>
      <c r="T692" s="9">
        <v>5126.576</v>
      </c>
      <c r="U692" s="9">
        <v>1052.7790000000002</v>
      </c>
      <c r="V692" s="10" t="s">
        <v>42</v>
      </c>
    </row>
    <row r="693" spans="1:22" x14ac:dyDescent="0.25">
      <c r="A693" s="15" t="s">
        <v>69</v>
      </c>
      <c r="B693" s="15">
        <v>2020</v>
      </c>
      <c r="C693" s="15" t="s">
        <v>44</v>
      </c>
      <c r="D693" s="15" t="s">
        <v>72</v>
      </c>
      <c r="E693" s="15" t="s">
        <v>74</v>
      </c>
      <c r="F693" s="15" t="s">
        <v>75</v>
      </c>
      <c r="G693" s="15" t="s">
        <v>71</v>
      </c>
      <c r="H693" s="15" t="s">
        <v>64</v>
      </c>
      <c r="I693" s="15" t="s">
        <v>76</v>
      </c>
      <c r="J693" s="15">
        <v>813</v>
      </c>
      <c r="K693" s="15">
        <v>1162.5899999999999</v>
      </c>
      <c r="N693" s="7">
        <v>2023</v>
      </c>
      <c r="O693" s="7" t="s">
        <v>50</v>
      </c>
      <c r="P693" s="7" t="s">
        <v>19</v>
      </c>
      <c r="Q693" s="8" t="s">
        <v>22</v>
      </c>
      <c r="R693" s="9">
        <v>2498</v>
      </c>
      <c r="S693" s="27">
        <v>8800</v>
      </c>
      <c r="T693" s="9">
        <v>8960</v>
      </c>
      <c r="U693" s="9">
        <v>1760</v>
      </c>
      <c r="V693" s="10" t="s">
        <v>42</v>
      </c>
    </row>
    <row r="694" spans="1:22" x14ac:dyDescent="0.25">
      <c r="A694" s="15" t="s">
        <v>68</v>
      </c>
      <c r="B694" s="15">
        <v>2020</v>
      </c>
      <c r="C694" s="15" t="s">
        <v>44</v>
      </c>
      <c r="D694" s="15" t="s">
        <v>72</v>
      </c>
      <c r="E694" s="15" t="s">
        <v>74</v>
      </c>
      <c r="F694" s="15" t="s">
        <v>75</v>
      </c>
      <c r="G694" s="15" t="s">
        <v>71</v>
      </c>
      <c r="H694" s="15" t="s">
        <v>64</v>
      </c>
      <c r="I694" s="15" t="s">
        <v>76</v>
      </c>
      <c r="J694" s="15">
        <v>846</v>
      </c>
      <c r="K694" s="15">
        <v>1209.78</v>
      </c>
      <c r="N694" s="7">
        <v>2023</v>
      </c>
      <c r="O694" s="7" t="s">
        <v>50</v>
      </c>
      <c r="P694" s="7" t="s">
        <v>23</v>
      </c>
      <c r="Q694" s="8" t="s">
        <v>24</v>
      </c>
      <c r="R694" s="9">
        <v>1245</v>
      </c>
      <c r="S694" s="27">
        <v>5034.92</v>
      </c>
      <c r="T694" s="9">
        <v>5126.4639999999999</v>
      </c>
      <c r="U694" s="9">
        <v>1006.984</v>
      </c>
      <c r="V694" s="10" t="s">
        <v>42</v>
      </c>
    </row>
    <row r="695" spans="1:22" x14ac:dyDescent="0.25">
      <c r="A695" s="15" t="s">
        <v>59</v>
      </c>
      <c r="B695" s="15">
        <v>2020</v>
      </c>
      <c r="C695" s="15" t="s">
        <v>44</v>
      </c>
      <c r="D695" s="15" t="s">
        <v>72</v>
      </c>
      <c r="E695" s="15" t="s">
        <v>74</v>
      </c>
      <c r="F695" s="15" t="s">
        <v>75</v>
      </c>
      <c r="G695" s="15" t="s">
        <v>71</v>
      </c>
      <c r="H695" s="15" t="s">
        <v>64</v>
      </c>
      <c r="I695" s="15" t="s">
        <v>76</v>
      </c>
      <c r="J695" s="15">
        <v>900</v>
      </c>
      <c r="K695" s="15">
        <v>1287</v>
      </c>
      <c r="N695" s="7">
        <v>2023</v>
      </c>
      <c r="O695" s="7" t="s">
        <v>50</v>
      </c>
      <c r="P695" s="7" t="s">
        <v>25</v>
      </c>
      <c r="Q695" s="11" t="s">
        <v>26</v>
      </c>
      <c r="R695" s="12">
        <v>644</v>
      </c>
      <c r="S695" s="28">
        <v>22000</v>
      </c>
      <c r="T695" s="12">
        <v>6432.72</v>
      </c>
      <c r="U695" s="9">
        <v>4400</v>
      </c>
      <c r="V695" s="10" t="s">
        <v>42</v>
      </c>
    </row>
    <row r="696" spans="1:22" x14ac:dyDescent="0.25">
      <c r="A696" s="15" t="s">
        <v>59</v>
      </c>
      <c r="B696" s="15">
        <v>2020</v>
      </c>
      <c r="C696" s="15" t="s">
        <v>44</v>
      </c>
      <c r="D696" s="15" t="s">
        <v>72</v>
      </c>
      <c r="E696" s="15" t="s">
        <v>74</v>
      </c>
      <c r="F696" s="15" t="s">
        <v>75</v>
      </c>
      <c r="G696" s="15" t="s">
        <v>71</v>
      </c>
      <c r="H696" s="15" t="s">
        <v>73</v>
      </c>
      <c r="I696" s="15" t="s">
        <v>76</v>
      </c>
      <c r="J696" s="15">
        <v>853</v>
      </c>
      <c r="K696" s="15">
        <v>526.24</v>
      </c>
      <c r="N696" s="7">
        <v>2023</v>
      </c>
      <c r="O696" s="7" t="s">
        <v>50</v>
      </c>
      <c r="P696" s="7" t="s">
        <v>27</v>
      </c>
      <c r="Q696" s="11" t="s">
        <v>28</v>
      </c>
      <c r="R696" s="12">
        <v>643</v>
      </c>
      <c r="S696" s="28">
        <v>7700</v>
      </c>
      <c r="T696" s="12">
        <v>7840</v>
      </c>
      <c r="U696" s="9">
        <v>1540</v>
      </c>
      <c r="V696" s="10" t="s">
        <v>42</v>
      </c>
    </row>
    <row r="697" spans="1:22" x14ac:dyDescent="0.25">
      <c r="A697" s="15" t="s">
        <v>66</v>
      </c>
      <c r="B697" s="15">
        <v>2020</v>
      </c>
      <c r="C697" s="15" t="s">
        <v>44</v>
      </c>
      <c r="D697" s="15" t="s">
        <v>72</v>
      </c>
      <c r="E697" s="15" t="s">
        <v>74</v>
      </c>
      <c r="F697" s="15" t="s">
        <v>75</v>
      </c>
      <c r="G697" s="15" t="s">
        <v>71</v>
      </c>
      <c r="H697" s="15" t="s">
        <v>73</v>
      </c>
      <c r="I697" s="15" t="s">
        <v>76</v>
      </c>
      <c r="J697" s="15">
        <v>886</v>
      </c>
      <c r="K697" s="15">
        <v>526.24</v>
      </c>
      <c r="N697" s="7">
        <v>2023</v>
      </c>
      <c r="O697" s="7" t="s">
        <v>50</v>
      </c>
      <c r="P697" s="7" t="s">
        <v>25</v>
      </c>
      <c r="Q697" s="11" t="s">
        <v>29</v>
      </c>
      <c r="R697" s="12">
        <v>455</v>
      </c>
      <c r="S697" s="28">
        <v>11111</v>
      </c>
      <c r="T697" s="12">
        <v>5128.0320000000002</v>
      </c>
      <c r="U697" s="9">
        <v>2222.2000000000003</v>
      </c>
      <c r="V697" s="10" t="s">
        <v>42</v>
      </c>
    </row>
    <row r="698" spans="1:22" x14ac:dyDescent="0.25">
      <c r="A698" s="15" t="s">
        <v>69</v>
      </c>
      <c r="B698" s="15">
        <v>2020</v>
      </c>
      <c r="C698" s="15" t="s">
        <v>44</v>
      </c>
      <c r="D698" s="15" t="s">
        <v>72</v>
      </c>
      <c r="E698" s="15" t="s">
        <v>74</v>
      </c>
      <c r="F698" s="15" t="s">
        <v>75</v>
      </c>
      <c r="G698" s="15" t="s">
        <v>71</v>
      </c>
      <c r="H698" s="15" t="s">
        <v>73</v>
      </c>
      <c r="I698" s="15" t="s">
        <v>76</v>
      </c>
      <c r="J698" s="15">
        <v>129</v>
      </c>
      <c r="K698" s="15">
        <v>184.47</v>
      </c>
      <c r="N698" s="7">
        <v>2023</v>
      </c>
      <c r="O698" s="7" t="s">
        <v>50</v>
      </c>
      <c r="P698" s="7" t="s">
        <v>27</v>
      </c>
      <c r="Q698" s="11" t="s">
        <v>30</v>
      </c>
      <c r="R698" s="13">
        <v>345</v>
      </c>
      <c r="S698" s="29">
        <v>7700</v>
      </c>
      <c r="T698" s="13">
        <v>7840</v>
      </c>
      <c r="U698" s="9">
        <v>1540</v>
      </c>
      <c r="V698" s="10" t="s">
        <v>42</v>
      </c>
    </row>
    <row r="699" spans="1:22" x14ac:dyDescent="0.25">
      <c r="A699" s="15" t="s">
        <v>66</v>
      </c>
      <c r="B699" s="15">
        <v>2020</v>
      </c>
      <c r="C699" s="15" t="s">
        <v>44</v>
      </c>
      <c r="D699" s="15" t="s">
        <v>72</v>
      </c>
      <c r="E699" s="15" t="s">
        <v>74</v>
      </c>
      <c r="F699" s="15" t="s">
        <v>75</v>
      </c>
      <c r="G699" s="15" t="s">
        <v>71</v>
      </c>
      <c r="H699" s="15" t="s">
        <v>73</v>
      </c>
      <c r="I699" s="15" t="s">
        <v>76</v>
      </c>
      <c r="J699" s="15">
        <v>157</v>
      </c>
      <c r="K699" s="15">
        <v>224.51</v>
      </c>
      <c r="N699" s="7">
        <v>2023</v>
      </c>
      <c r="O699" s="7" t="s">
        <v>50</v>
      </c>
      <c r="P699" s="7" t="s">
        <v>23</v>
      </c>
      <c r="Q699" s="8" t="s">
        <v>31</v>
      </c>
      <c r="R699" s="9">
        <v>122</v>
      </c>
      <c r="S699" s="27">
        <v>110</v>
      </c>
      <c r="T699" s="9">
        <v>112</v>
      </c>
      <c r="U699" s="9">
        <v>22</v>
      </c>
      <c r="V699" s="10" t="s">
        <v>42</v>
      </c>
    </row>
    <row r="700" spans="1:22" x14ac:dyDescent="0.25">
      <c r="A700" s="15" t="s">
        <v>66</v>
      </c>
      <c r="B700" s="15">
        <v>2020</v>
      </c>
      <c r="C700" s="15" t="s">
        <v>44</v>
      </c>
      <c r="D700" s="15" t="s">
        <v>72</v>
      </c>
      <c r="E700" s="15" t="s">
        <v>74</v>
      </c>
      <c r="F700" s="15" t="s">
        <v>75</v>
      </c>
      <c r="G700" s="15" t="s">
        <v>71</v>
      </c>
      <c r="H700" s="15" t="s">
        <v>73</v>
      </c>
      <c r="I700" s="15" t="s">
        <v>76</v>
      </c>
      <c r="J700" s="15">
        <v>127</v>
      </c>
      <c r="K700" s="15">
        <v>181.61</v>
      </c>
      <c r="N700" s="7">
        <v>2023</v>
      </c>
      <c r="O700" s="7" t="s">
        <v>50</v>
      </c>
      <c r="P700" s="7" t="s">
        <v>32</v>
      </c>
      <c r="Q700" s="11" t="s">
        <v>33</v>
      </c>
      <c r="R700" s="12">
        <v>78</v>
      </c>
      <c r="S700" s="28">
        <v>2517.46</v>
      </c>
      <c r="T700" s="12">
        <v>5126.4639999999999</v>
      </c>
      <c r="U700" s="9">
        <v>503.49200000000002</v>
      </c>
      <c r="V700" s="10" t="s">
        <v>42</v>
      </c>
    </row>
    <row r="701" spans="1:22" x14ac:dyDescent="0.25">
      <c r="A701" s="15" t="s">
        <v>66</v>
      </c>
      <c r="B701" s="15">
        <v>2020</v>
      </c>
      <c r="C701" s="15" t="s">
        <v>44</v>
      </c>
      <c r="D701" s="15" t="s">
        <v>72</v>
      </c>
      <c r="E701" s="15" t="s">
        <v>74</v>
      </c>
      <c r="F701" s="15" t="s">
        <v>75</v>
      </c>
      <c r="G701" s="15" t="s">
        <v>71</v>
      </c>
      <c r="H701" s="15" t="s">
        <v>73</v>
      </c>
      <c r="I701" s="15" t="s">
        <v>76</v>
      </c>
      <c r="J701" s="15">
        <v>822</v>
      </c>
      <c r="K701" s="15">
        <v>1175.46</v>
      </c>
      <c r="N701" s="7">
        <v>2023</v>
      </c>
      <c r="O701" s="7" t="s">
        <v>50</v>
      </c>
      <c r="P701" s="7" t="s">
        <v>32</v>
      </c>
      <c r="Q701" s="11" t="s">
        <v>34</v>
      </c>
      <c r="R701" s="12">
        <v>76</v>
      </c>
      <c r="S701" s="28">
        <v>2288.4499999999998</v>
      </c>
      <c r="T701" s="12">
        <v>5126.1279999999997</v>
      </c>
      <c r="U701" s="9">
        <v>457.69</v>
      </c>
      <c r="V701" s="10" t="s">
        <v>42</v>
      </c>
    </row>
    <row r="702" spans="1:22" x14ac:dyDescent="0.25">
      <c r="A702" s="15" t="s">
        <v>59</v>
      </c>
      <c r="B702" s="15">
        <v>2020</v>
      </c>
      <c r="C702" s="15" t="s">
        <v>44</v>
      </c>
      <c r="D702" s="15" t="s">
        <v>72</v>
      </c>
      <c r="E702" s="15" t="s">
        <v>74</v>
      </c>
      <c r="F702" s="15" t="s">
        <v>75</v>
      </c>
      <c r="G702" s="15" t="s">
        <v>71</v>
      </c>
      <c r="H702" s="15" t="s">
        <v>73</v>
      </c>
      <c r="I702" s="15" t="s">
        <v>76</v>
      </c>
      <c r="J702" s="15">
        <v>855</v>
      </c>
      <c r="K702" s="15">
        <v>1222.6500000000001</v>
      </c>
      <c r="N702" s="7">
        <v>2023</v>
      </c>
      <c r="O702" s="7" t="s">
        <v>50</v>
      </c>
      <c r="P702" s="7" t="s">
        <v>32</v>
      </c>
      <c r="Q702" s="11" t="s">
        <v>35</v>
      </c>
      <c r="R702" s="12">
        <v>46</v>
      </c>
      <c r="S702" s="28">
        <v>100</v>
      </c>
      <c r="T702" s="12">
        <v>224</v>
      </c>
      <c r="U702" s="9">
        <v>20</v>
      </c>
      <c r="V702" s="10" t="s">
        <v>42</v>
      </c>
    </row>
    <row r="703" spans="1:22" x14ac:dyDescent="0.25">
      <c r="A703" s="15" t="s">
        <v>59</v>
      </c>
      <c r="B703" s="15">
        <v>2020</v>
      </c>
      <c r="C703" s="15" t="s">
        <v>50</v>
      </c>
      <c r="D703" s="15" t="s">
        <v>72</v>
      </c>
      <c r="E703" s="15" t="s">
        <v>74</v>
      </c>
      <c r="F703" s="15" t="s">
        <v>75</v>
      </c>
      <c r="G703" s="15" t="s">
        <v>71</v>
      </c>
      <c r="H703" s="15" t="s">
        <v>73</v>
      </c>
      <c r="I703" s="15" t="s">
        <v>76</v>
      </c>
      <c r="J703" s="15">
        <v>368</v>
      </c>
      <c r="K703" s="15">
        <v>526.24</v>
      </c>
      <c r="N703" s="7">
        <v>2023</v>
      </c>
      <c r="O703" s="7" t="s">
        <v>50</v>
      </c>
      <c r="P703" s="7" t="s">
        <v>32</v>
      </c>
      <c r="Q703" s="11" t="s">
        <v>36</v>
      </c>
      <c r="R703" s="12">
        <v>34</v>
      </c>
      <c r="S703" s="28">
        <v>2288.4</v>
      </c>
      <c r="T703" s="12">
        <v>5126.0160000000005</v>
      </c>
      <c r="U703" s="9">
        <v>457.68000000000006</v>
      </c>
      <c r="V703" s="10" t="s">
        <v>42</v>
      </c>
    </row>
    <row r="704" spans="1:22" x14ac:dyDescent="0.25">
      <c r="A704" s="15" t="s">
        <v>59</v>
      </c>
      <c r="B704" s="15">
        <v>2020</v>
      </c>
      <c r="C704" s="15" t="s">
        <v>50</v>
      </c>
      <c r="D704" s="15" t="s">
        <v>72</v>
      </c>
      <c r="E704" s="15" t="s">
        <v>74</v>
      </c>
      <c r="F704" s="15" t="s">
        <v>75</v>
      </c>
      <c r="G704" s="15" t="s">
        <v>71</v>
      </c>
      <c r="H704" s="15" t="s">
        <v>73</v>
      </c>
      <c r="I704" s="15" t="s">
        <v>76</v>
      </c>
      <c r="J704" s="15">
        <v>170</v>
      </c>
      <c r="K704" s="15">
        <v>243.1</v>
      </c>
      <c r="N704" s="7">
        <v>2023</v>
      </c>
      <c r="O704" s="7" t="s">
        <v>50</v>
      </c>
      <c r="P704" s="7" t="s">
        <v>23</v>
      </c>
      <c r="Q704" s="8" t="s">
        <v>37</v>
      </c>
      <c r="R704" s="9">
        <v>7</v>
      </c>
      <c r="S704" s="27">
        <v>200</v>
      </c>
      <c r="T704" s="9">
        <v>224</v>
      </c>
      <c r="U704" s="9">
        <v>40</v>
      </c>
      <c r="V704" s="10" t="s">
        <v>42</v>
      </c>
    </row>
    <row r="705" spans="1:22" x14ac:dyDescent="0.25">
      <c r="A705" s="15" t="s">
        <v>66</v>
      </c>
      <c r="B705" s="15">
        <v>2020</v>
      </c>
      <c r="C705" s="15" t="s">
        <v>50</v>
      </c>
      <c r="D705" s="15" t="s">
        <v>72</v>
      </c>
      <c r="E705" s="15" t="s">
        <v>74</v>
      </c>
      <c r="F705" s="15" t="s">
        <v>75</v>
      </c>
      <c r="G705" s="15" t="s">
        <v>71</v>
      </c>
      <c r="H705" s="15" t="s">
        <v>73</v>
      </c>
      <c r="I705" s="15" t="s">
        <v>76</v>
      </c>
      <c r="J705" s="15">
        <v>344</v>
      </c>
      <c r="K705" s="15">
        <v>491.91999999999996</v>
      </c>
      <c r="N705" s="7">
        <v>2023</v>
      </c>
      <c r="O705" s="7" t="s">
        <v>50</v>
      </c>
      <c r="P705" s="7" t="s">
        <v>32</v>
      </c>
      <c r="Q705" s="11" t="s">
        <v>39</v>
      </c>
      <c r="R705" s="12">
        <v>3</v>
      </c>
      <c r="S705" s="28">
        <v>2288.65</v>
      </c>
      <c r="T705" s="12">
        <v>5126.576</v>
      </c>
      <c r="U705" s="9">
        <v>457.73</v>
      </c>
      <c r="V705" s="10" t="s">
        <v>42</v>
      </c>
    </row>
    <row r="706" spans="1:22" x14ac:dyDescent="0.25">
      <c r="A706" s="15" t="s">
        <v>66</v>
      </c>
      <c r="B706" s="15">
        <v>2020</v>
      </c>
      <c r="C706" s="15" t="s">
        <v>50</v>
      </c>
      <c r="D706" s="15" t="s">
        <v>72</v>
      </c>
      <c r="E706" s="15" t="s">
        <v>74</v>
      </c>
      <c r="F706" s="15" t="s">
        <v>75</v>
      </c>
      <c r="G706" s="15" t="s">
        <v>71</v>
      </c>
      <c r="H706" s="15" t="s">
        <v>73</v>
      </c>
      <c r="I706" s="15" t="s">
        <v>76</v>
      </c>
      <c r="J706" s="15">
        <v>370</v>
      </c>
      <c r="K706" s="15">
        <v>529.1</v>
      </c>
      <c r="N706" s="7">
        <v>2023</v>
      </c>
      <c r="O706" s="7" t="s">
        <v>50</v>
      </c>
      <c r="P706" s="7" t="s">
        <v>38</v>
      </c>
      <c r="Q706" s="11" t="s">
        <v>38</v>
      </c>
      <c r="R706" s="12">
        <v>2</v>
      </c>
      <c r="S706" s="28">
        <v>6600</v>
      </c>
      <c r="T706" s="12">
        <v>7392</v>
      </c>
      <c r="U706" s="9">
        <v>1320</v>
      </c>
      <c r="V706" s="10" t="s">
        <v>42</v>
      </c>
    </row>
    <row r="707" spans="1:22" x14ac:dyDescent="0.25">
      <c r="A707" s="15" t="s">
        <v>70</v>
      </c>
      <c r="B707" s="15">
        <v>2020</v>
      </c>
      <c r="C707" s="15" t="s">
        <v>50</v>
      </c>
      <c r="D707" s="15" t="s">
        <v>72</v>
      </c>
      <c r="E707" s="15" t="s">
        <v>74</v>
      </c>
      <c r="F707" s="15" t="s">
        <v>75</v>
      </c>
      <c r="G707" s="15" t="s">
        <v>71</v>
      </c>
      <c r="H707" s="15" t="s">
        <v>73</v>
      </c>
      <c r="I707" s="15" t="s">
        <v>76</v>
      </c>
      <c r="J707" s="15">
        <v>172</v>
      </c>
      <c r="K707" s="15">
        <v>245.95999999999998</v>
      </c>
      <c r="N707" s="7">
        <v>2023</v>
      </c>
      <c r="O707" s="7" t="s">
        <v>51</v>
      </c>
      <c r="P707" s="7" t="s">
        <v>19</v>
      </c>
      <c r="Q707" s="8" t="s">
        <v>20</v>
      </c>
      <c r="R707" s="9">
        <v>3566</v>
      </c>
      <c r="S707" s="27">
        <v>4577.3</v>
      </c>
      <c r="T707" s="9">
        <v>5126.576</v>
      </c>
      <c r="U707" s="9">
        <v>915.46</v>
      </c>
      <c r="V707" s="10" t="s">
        <v>42</v>
      </c>
    </row>
    <row r="708" spans="1:22" x14ac:dyDescent="0.25">
      <c r="A708" s="15" t="s">
        <v>68</v>
      </c>
      <c r="B708" s="15">
        <v>2020</v>
      </c>
      <c r="C708" s="15" t="s">
        <v>50</v>
      </c>
      <c r="D708" s="15" t="s">
        <v>72</v>
      </c>
      <c r="E708" s="15" t="s">
        <v>74</v>
      </c>
      <c r="F708" s="15" t="s">
        <v>75</v>
      </c>
      <c r="G708" s="15" t="s">
        <v>71</v>
      </c>
      <c r="H708" s="15" t="s">
        <v>73</v>
      </c>
      <c r="I708" s="15" t="s">
        <v>76</v>
      </c>
      <c r="J708" s="15">
        <v>340</v>
      </c>
      <c r="K708" s="15">
        <v>486.2</v>
      </c>
      <c r="N708" s="7">
        <v>2023</v>
      </c>
      <c r="O708" s="7" t="s">
        <v>51</v>
      </c>
      <c r="P708" s="7" t="s">
        <v>19</v>
      </c>
      <c r="Q708" s="8" t="s">
        <v>22</v>
      </c>
      <c r="R708" s="9">
        <v>2498</v>
      </c>
      <c r="S708" s="27">
        <v>8000</v>
      </c>
      <c r="T708" s="9">
        <v>8960</v>
      </c>
      <c r="U708" s="9">
        <v>1600</v>
      </c>
      <c r="V708" s="10" t="s">
        <v>42</v>
      </c>
    </row>
    <row r="709" spans="1:22" x14ac:dyDescent="0.25">
      <c r="A709" s="15" t="s">
        <v>66</v>
      </c>
      <c r="B709" s="15">
        <v>2020</v>
      </c>
      <c r="C709" s="15" t="s">
        <v>50</v>
      </c>
      <c r="D709" s="15" t="s">
        <v>72</v>
      </c>
      <c r="E709" s="15" t="s">
        <v>74</v>
      </c>
      <c r="F709" s="15" t="s">
        <v>75</v>
      </c>
      <c r="G709" s="15" t="s">
        <v>71</v>
      </c>
      <c r="H709" s="15" t="s">
        <v>73</v>
      </c>
      <c r="I709" s="15" t="s">
        <v>76</v>
      </c>
      <c r="J709" s="15">
        <v>852</v>
      </c>
      <c r="K709" s="15">
        <v>1218.3600000000001</v>
      </c>
      <c r="N709" s="7">
        <v>2023</v>
      </c>
      <c r="O709" s="7" t="s">
        <v>51</v>
      </c>
      <c r="P709" s="7" t="s">
        <v>23</v>
      </c>
      <c r="Q709" s="8" t="s">
        <v>24</v>
      </c>
      <c r="R709" s="9">
        <v>1245</v>
      </c>
      <c r="S709" s="27">
        <v>4577.2</v>
      </c>
      <c r="T709" s="9">
        <v>5126.4639999999999</v>
      </c>
      <c r="U709" s="9">
        <v>915.44</v>
      </c>
      <c r="V709" s="10" t="s">
        <v>42</v>
      </c>
    </row>
    <row r="710" spans="1:22" x14ac:dyDescent="0.25">
      <c r="A710" s="15" t="s">
        <v>66</v>
      </c>
      <c r="B710" s="15">
        <v>2020</v>
      </c>
      <c r="C710" s="15" t="s">
        <v>50</v>
      </c>
      <c r="D710" s="15" t="s">
        <v>72</v>
      </c>
      <c r="E710" s="15" t="s">
        <v>74</v>
      </c>
      <c r="F710" s="15" t="s">
        <v>75</v>
      </c>
      <c r="G710" s="15" t="s">
        <v>71</v>
      </c>
      <c r="H710" s="15" t="s">
        <v>73</v>
      </c>
      <c r="I710" s="15" t="s">
        <v>76</v>
      </c>
      <c r="J710" s="15">
        <v>905</v>
      </c>
      <c r="K710" s="15">
        <v>1294.1500000000001</v>
      </c>
      <c r="N710" s="7">
        <v>2023</v>
      </c>
      <c r="O710" s="7" t="s">
        <v>51</v>
      </c>
      <c r="P710" s="7" t="s">
        <v>25</v>
      </c>
      <c r="Q710" s="11" t="s">
        <v>26</v>
      </c>
      <c r="R710" s="12">
        <v>644</v>
      </c>
      <c r="S710" s="28">
        <v>5743.5</v>
      </c>
      <c r="T710" s="12">
        <v>6432.72</v>
      </c>
      <c r="U710" s="9">
        <v>1148.7</v>
      </c>
      <c r="V710" s="10" t="s">
        <v>42</v>
      </c>
    </row>
    <row r="711" spans="1:22" x14ac:dyDescent="0.25">
      <c r="A711" s="15" t="s">
        <v>66</v>
      </c>
      <c r="B711" s="15">
        <v>2020</v>
      </c>
      <c r="C711" s="15" t="s">
        <v>50</v>
      </c>
      <c r="D711" s="15" t="s">
        <v>72</v>
      </c>
      <c r="E711" s="15" t="s">
        <v>74</v>
      </c>
      <c r="F711" s="15" t="s">
        <v>75</v>
      </c>
      <c r="G711" s="15" t="s">
        <v>71</v>
      </c>
      <c r="H711" s="15" t="s">
        <v>73</v>
      </c>
      <c r="I711" s="15" t="s">
        <v>76</v>
      </c>
      <c r="J711" s="15">
        <v>858</v>
      </c>
      <c r="K711" s="15">
        <v>526.24</v>
      </c>
      <c r="N711" s="7">
        <v>2023</v>
      </c>
      <c r="O711" s="7" t="s">
        <v>51</v>
      </c>
      <c r="P711" s="7" t="s">
        <v>27</v>
      </c>
      <c r="Q711" s="11" t="s">
        <v>28</v>
      </c>
      <c r="R711" s="12">
        <v>643</v>
      </c>
      <c r="S711" s="28">
        <v>7000</v>
      </c>
      <c r="T711" s="12">
        <v>7840</v>
      </c>
      <c r="U711" s="9">
        <v>1400</v>
      </c>
      <c r="V711" s="10" t="s">
        <v>42</v>
      </c>
    </row>
    <row r="712" spans="1:22" x14ac:dyDescent="0.25">
      <c r="A712" s="15" t="s">
        <v>59</v>
      </c>
      <c r="B712" s="15">
        <v>2020</v>
      </c>
      <c r="C712" s="15" t="s">
        <v>50</v>
      </c>
      <c r="D712" s="15" t="s">
        <v>72</v>
      </c>
      <c r="E712" s="15" t="s">
        <v>74</v>
      </c>
      <c r="F712" s="15" t="s">
        <v>75</v>
      </c>
      <c r="G712" s="15" t="s">
        <v>71</v>
      </c>
      <c r="H712" s="15" t="s">
        <v>73</v>
      </c>
      <c r="I712" s="15" t="s">
        <v>76</v>
      </c>
      <c r="J712" s="15">
        <v>171</v>
      </c>
      <c r="K712" s="15">
        <v>526.24</v>
      </c>
      <c r="N712" s="7">
        <v>2023</v>
      </c>
      <c r="O712" s="7" t="s">
        <v>51</v>
      </c>
      <c r="P712" s="7" t="s">
        <v>25</v>
      </c>
      <c r="Q712" s="11" t="s">
        <v>29</v>
      </c>
      <c r="R712" s="12">
        <v>455</v>
      </c>
      <c r="S712" s="28">
        <v>4578.6000000000004</v>
      </c>
      <c r="T712" s="12">
        <v>5128.0320000000002</v>
      </c>
      <c r="U712" s="9">
        <v>915.72000000000014</v>
      </c>
      <c r="V712" s="10" t="s">
        <v>42</v>
      </c>
    </row>
    <row r="713" spans="1:22" x14ac:dyDescent="0.25">
      <c r="A713" s="15" t="s">
        <v>68</v>
      </c>
      <c r="B713" s="15">
        <v>2020</v>
      </c>
      <c r="C713" s="15" t="s">
        <v>50</v>
      </c>
      <c r="D713" s="15" t="s">
        <v>72</v>
      </c>
      <c r="E713" s="15" t="s">
        <v>74</v>
      </c>
      <c r="F713" s="15" t="s">
        <v>75</v>
      </c>
      <c r="G713" s="15" t="s">
        <v>71</v>
      </c>
      <c r="H713" s="15" t="s">
        <v>73</v>
      </c>
      <c r="I713" s="15" t="s">
        <v>76</v>
      </c>
      <c r="J713" s="15">
        <v>367</v>
      </c>
      <c r="K713" s="15">
        <v>524.80999999999995</v>
      </c>
      <c r="N713" s="7">
        <v>2023</v>
      </c>
      <c r="O713" s="7" t="s">
        <v>51</v>
      </c>
      <c r="P713" s="7" t="s">
        <v>27</v>
      </c>
      <c r="Q713" s="11" t="s">
        <v>30</v>
      </c>
      <c r="R713" s="13">
        <v>345</v>
      </c>
      <c r="S713" s="29">
        <v>7000</v>
      </c>
      <c r="T713" s="13">
        <v>7840</v>
      </c>
      <c r="U713" s="9">
        <v>1400</v>
      </c>
      <c r="V713" s="10" t="s">
        <v>42</v>
      </c>
    </row>
    <row r="714" spans="1:22" x14ac:dyDescent="0.25">
      <c r="A714" s="15" t="s">
        <v>59</v>
      </c>
      <c r="B714" s="15">
        <v>2020</v>
      </c>
      <c r="C714" s="15" t="s">
        <v>50</v>
      </c>
      <c r="D714" s="15" t="s">
        <v>72</v>
      </c>
      <c r="E714" s="15" t="s">
        <v>74</v>
      </c>
      <c r="F714" s="15" t="s">
        <v>75</v>
      </c>
      <c r="G714" s="15" t="s">
        <v>71</v>
      </c>
      <c r="H714" s="15" t="s">
        <v>73</v>
      </c>
      <c r="I714" s="15" t="s">
        <v>76</v>
      </c>
      <c r="J714" s="15">
        <v>169</v>
      </c>
      <c r="K714" s="15">
        <v>241.67000000000002</v>
      </c>
      <c r="N714" s="7">
        <v>2023</v>
      </c>
      <c r="O714" s="7" t="s">
        <v>51</v>
      </c>
      <c r="P714" s="7" t="s">
        <v>23</v>
      </c>
      <c r="Q714" s="8" t="s">
        <v>31</v>
      </c>
      <c r="R714" s="9">
        <v>122</v>
      </c>
      <c r="S714" s="27">
        <v>100</v>
      </c>
      <c r="T714" s="9">
        <v>112</v>
      </c>
      <c r="U714" s="9">
        <v>20</v>
      </c>
      <c r="V714" s="10" t="s">
        <v>42</v>
      </c>
    </row>
    <row r="715" spans="1:22" x14ac:dyDescent="0.25">
      <c r="A715" s="15" t="s">
        <v>66</v>
      </c>
      <c r="B715" s="15">
        <v>2020</v>
      </c>
      <c r="C715" s="15" t="s">
        <v>50</v>
      </c>
      <c r="D715" s="15" t="s">
        <v>72</v>
      </c>
      <c r="E715" s="15" t="s">
        <v>74</v>
      </c>
      <c r="F715" s="15" t="s">
        <v>75</v>
      </c>
      <c r="G715" s="15" t="s">
        <v>71</v>
      </c>
      <c r="H715" s="15" t="s">
        <v>73</v>
      </c>
      <c r="I715" s="15" t="s">
        <v>76</v>
      </c>
      <c r="J715" s="15">
        <v>343</v>
      </c>
      <c r="K715" s="15">
        <v>490.49</v>
      </c>
      <c r="N715" s="7">
        <v>2023</v>
      </c>
      <c r="O715" s="7" t="s">
        <v>51</v>
      </c>
      <c r="P715" s="7" t="s">
        <v>32</v>
      </c>
      <c r="Q715" s="11" t="s">
        <v>33</v>
      </c>
      <c r="R715" s="12">
        <v>78</v>
      </c>
      <c r="S715" s="28">
        <v>2288.6</v>
      </c>
      <c r="T715" s="12">
        <v>5126.4639999999999</v>
      </c>
      <c r="U715" s="9">
        <v>457.72</v>
      </c>
      <c r="V715" s="10" t="s">
        <v>42</v>
      </c>
    </row>
    <row r="716" spans="1:22" x14ac:dyDescent="0.25">
      <c r="A716" s="15" t="s">
        <v>66</v>
      </c>
      <c r="B716" s="15">
        <v>2020</v>
      </c>
      <c r="C716" s="15" t="s">
        <v>50</v>
      </c>
      <c r="D716" s="15" t="s">
        <v>72</v>
      </c>
      <c r="E716" s="15" t="s">
        <v>74</v>
      </c>
      <c r="F716" s="15" t="s">
        <v>75</v>
      </c>
      <c r="G716" s="15" t="s">
        <v>71</v>
      </c>
      <c r="H716" s="15" t="s">
        <v>73</v>
      </c>
      <c r="I716" s="15" t="s">
        <v>76</v>
      </c>
      <c r="J716" s="15">
        <v>827</v>
      </c>
      <c r="K716" s="15">
        <v>1182.6100000000001</v>
      </c>
      <c r="N716" s="7">
        <v>2023</v>
      </c>
      <c r="O716" s="7" t="s">
        <v>51</v>
      </c>
      <c r="P716" s="7" t="s">
        <v>32</v>
      </c>
      <c r="Q716" s="11" t="s">
        <v>34</v>
      </c>
      <c r="R716" s="12">
        <v>76</v>
      </c>
      <c r="S716" s="28">
        <v>2288.4499999999998</v>
      </c>
      <c r="T716" s="12">
        <v>5126.1279999999997</v>
      </c>
      <c r="U716" s="9">
        <v>457.69</v>
      </c>
      <c r="V716" s="10" t="s">
        <v>42</v>
      </c>
    </row>
    <row r="717" spans="1:22" x14ac:dyDescent="0.25">
      <c r="A717" s="15" t="s">
        <v>59</v>
      </c>
      <c r="B717" s="15">
        <v>2020</v>
      </c>
      <c r="C717" s="15" t="s">
        <v>50</v>
      </c>
      <c r="D717" s="15" t="s">
        <v>72</v>
      </c>
      <c r="E717" s="15" t="s">
        <v>74</v>
      </c>
      <c r="F717" s="15" t="s">
        <v>75</v>
      </c>
      <c r="G717" s="15" t="s">
        <v>71</v>
      </c>
      <c r="H717" s="15" t="s">
        <v>73</v>
      </c>
      <c r="I717" s="15" t="s">
        <v>76</v>
      </c>
      <c r="J717" s="15">
        <v>341</v>
      </c>
      <c r="K717" s="15">
        <v>487.63</v>
      </c>
      <c r="N717" s="7">
        <v>2023</v>
      </c>
      <c r="O717" s="7" t="s">
        <v>51</v>
      </c>
      <c r="P717" s="7" t="s">
        <v>32</v>
      </c>
      <c r="Q717" s="11" t="s">
        <v>35</v>
      </c>
      <c r="R717" s="12">
        <v>46</v>
      </c>
      <c r="S717" s="28">
        <v>100</v>
      </c>
      <c r="T717" s="12">
        <v>224</v>
      </c>
      <c r="U717" s="9">
        <v>20</v>
      </c>
      <c r="V717" s="10" t="s">
        <v>42</v>
      </c>
    </row>
    <row r="718" spans="1:22" x14ac:dyDescent="0.25">
      <c r="A718" s="15" t="s">
        <v>66</v>
      </c>
      <c r="B718" s="15">
        <v>2020</v>
      </c>
      <c r="C718" s="15" t="s">
        <v>49</v>
      </c>
      <c r="D718" s="15" t="s">
        <v>72</v>
      </c>
      <c r="E718" s="15" t="s">
        <v>74</v>
      </c>
      <c r="F718" s="15" t="s">
        <v>75</v>
      </c>
      <c r="G718" s="15" t="s">
        <v>71</v>
      </c>
      <c r="H718" s="15" t="s">
        <v>73</v>
      </c>
      <c r="I718" s="15" t="s">
        <v>76</v>
      </c>
      <c r="J718" s="15">
        <v>128</v>
      </c>
      <c r="K718" s="15">
        <v>183.04</v>
      </c>
      <c r="N718" s="7">
        <v>2023</v>
      </c>
      <c r="O718" s="7" t="s">
        <v>51</v>
      </c>
      <c r="P718" s="7" t="s">
        <v>32</v>
      </c>
      <c r="Q718" s="11" t="s">
        <v>36</v>
      </c>
      <c r="R718" s="12">
        <v>34</v>
      </c>
      <c r="S718" s="28">
        <v>2288.4</v>
      </c>
      <c r="T718" s="12">
        <v>5126.0160000000005</v>
      </c>
      <c r="U718" s="9">
        <v>457.68000000000006</v>
      </c>
      <c r="V718" s="10" t="s">
        <v>42</v>
      </c>
    </row>
    <row r="719" spans="1:22" x14ac:dyDescent="0.25">
      <c r="A719" s="15" t="s">
        <v>66</v>
      </c>
      <c r="B719" s="15">
        <v>2020</v>
      </c>
      <c r="C719" s="15" t="s">
        <v>49</v>
      </c>
      <c r="D719" s="15" t="s">
        <v>72</v>
      </c>
      <c r="E719" s="15" t="s">
        <v>74</v>
      </c>
      <c r="F719" s="15" t="s">
        <v>75</v>
      </c>
      <c r="G719" s="15" t="s">
        <v>71</v>
      </c>
      <c r="H719" s="15" t="s">
        <v>73</v>
      </c>
      <c r="I719" s="15" t="s">
        <v>76</v>
      </c>
      <c r="J719" s="15">
        <v>176</v>
      </c>
      <c r="K719" s="15">
        <v>251.68</v>
      </c>
      <c r="N719" s="7">
        <v>2023</v>
      </c>
      <c r="O719" s="7" t="s">
        <v>51</v>
      </c>
      <c r="P719" s="7" t="s">
        <v>23</v>
      </c>
      <c r="Q719" s="8" t="s">
        <v>37</v>
      </c>
      <c r="R719" s="9">
        <v>7</v>
      </c>
      <c r="S719" s="27">
        <v>200</v>
      </c>
      <c r="T719" s="9">
        <v>224</v>
      </c>
      <c r="U719" s="9">
        <v>40</v>
      </c>
      <c r="V719" s="10" t="s">
        <v>42</v>
      </c>
    </row>
    <row r="720" spans="1:22" x14ac:dyDescent="0.25">
      <c r="A720" s="15" t="s">
        <v>66</v>
      </c>
      <c r="B720" s="15">
        <v>2020</v>
      </c>
      <c r="C720" s="15" t="s">
        <v>49</v>
      </c>
      <c r="D720" s="15" t="s">
        <v>72</v>
      </c>
      <c r="E720" s="15" t="s">
        <v>74</v>
      </c>
      <c r="F720" s="15" t="s">
        <v>75</v>
      </c>
      <c r="G720" s="15" t="s">
        <v>71</v>
      </c>
      <c r="H720" s="15" t="s">
        <v>73</v>
      </c>
      <c r="I720" s="15" t="s">
        <v>76</v>
      </c>
      <c r="J720" s="15">
        <v>350</v>
      </c>
      <c r="K720" s="15">
        <v>500.5</v>
      </c>
      <c r="N720" s="7">
        <v>2023</v>
      </c>
      <c r="O720" s="7" t="s">
        <v>51</v>
      </c>
      <c r="P720" s="7" t="s">
        <v>32</v>
      </c>
      <c r="Q720" s="11" t="s">
        <v>39</v>
      </c>
      <c r="R720" s="12">
        <v>3</v>
      </c>
      <c r="S720" s="28">
        <v>2288.65</v>
      </c>
      <c r="T720" s="12">
        <v>5126.576</v>
      </c>
      <c r="U720" s="9">
        <v>457.73</v>
      </c>
      <c r="V720" s="10" t="s">
        <v>42</v>
      </c>
    </row>
    <row r="721" spans="1:22" x14ac:dyDescent="0.25">
      <c r="A721" s="15" t="s">
        <v>66</v>
      </c>
      <c r="B721" s="15">
        <v>2020</v>
      </c>
      <c r="C721" s="15" t="s">
        <v>49</v>
      </c>
      <c r="D721" s="15" t="s">
        <v>72</v>
      </c>
      <c r="E721" s="15" t="s">
        <v>74</v>
      </c>
      <c r="F721" s="15" t="s">
        <v>75</v>
      </c>
      <c r="G721" s="15" t="s">
        <v>71</v>
      </c>
      <c r="H721" s="15" t="s">
        <v>73</v>
      </c>
      <c r="I721" s="15" t="s">
        <v>76</v>
      </c>
      <c r="J721" s="15">
        <v>130</v>
      </c>
      <c r="K721" s="15">
        <v>185.9</v>
      </c>
      <c r="N721" s="7">
        <v>2023</v>
      </c>
      <c r="O721" s="7" t="s">
        <v>51</v>
      </c>
      <c r="P721" s="7" t="s">
        <v>38</v>
      </c>
      <c r="Q721" s="11" t="s">
        <v>38</v>
      </c>
      <c r="R721" s="12">
        <v>2</v>
      </c>
      <c r="S721" s="28">
        <v>6600</v>
      </c>
      <c r="T721" s="12">
        <v>7392</v>
      </c>
      <c r="U721" s="9">
        <v>1320</v>
      </c>
      <c r="V721" s="10" t="s">
        <v>42</v>
      </c>
    </row>
    <row r="722" spans="1:22" x14ac:dyDescent="0.25">
      <c r="A722" s="15" t="s">
        <v>69</v>
      </c>
      <c r="B722" s="15">
        <v>2020</v>
      </c>
      <c r="C722" s="15" t="s">
        <v>49</v>
      </c>
      <c r="D722" s="15" t="s">
        <v>72</v>
      </c>
      <c r="E722" s="15" t="s">
        <v>74</v>
      </c>
      <c r="F722" s="15" t="s">
        <v>75</v>
      </c>
      <c r="G722" s="15" t="s">
        <v>71</v>
      </c>
      <c r="H722" s="15" t="s">
        <v>73</v>
      </c>
      <c r="I722" s="15" t="s">
        <v>76</v>
      </c>
      <c r="J722" s="15">
        <v>346</v>
      </c>
      <c r="K722" s="15">
        <v>494.78</v>
      </c>
      <c r="N722" s="7">
        <v>2024</v>
      </c>
      <c r="O722" s="7" t="s">
        <v>18</v>
      </c>
      <c r="P722" s="7" t="s">
        <v>19</v>
      </c>
      <c r="Q722" s="8" t="s">
        <v>20</v>
      </c>
      <c r="R722" s="9">
        <v>3566</v>
      </c>
      <c r="S722" s="27">
        <v>4577.3</v>
      </c>
      <c r="T722" s="9">
        <v>5126.576</v>
      </c>
      <c r="U722" s="9">
        <v>915.46</v>
      </c>
      <c r="V722" s="10" t="s">
        <v>42</v>
      </c>
    </row>
    <row r="723" spans="1:22" x14ac:dyDescent="0.25">
      <c r="A723" s="15" t="s">
        <v>66</v>
      </c>
      <c r="B723" s="15">
        <v>2020</v>
      </c>
      <c r="C723" s="15" t="s">
        <v>49</v>
      </c>
      <c r="D723" s="15" t="s">
        <v>72</v>
      </c>
      <c r="E723" s="15" t="s">
        <v>74</v>
      </c>
      <c r="F723" s="15" t="s">
        <v>75</v>
      </c>
      <c r="G723" s="15" t="s">
        <v>71</v>
      </c>
      <c r="H723" s="15" t="s">
        <v>73</v>
      </c>
      <c r="I723" s="15" t="s">
        <v>76</v>
      </c>
      <c r="J723" s="15">
        <v>818</v>
      </c>
      <c r="K723" s="15">
        <v>1169.74</v>
      </c>
      <c r="N723" s="7">
        <v>2024</v>
      </c>
      <c r="O723" s="7" t="s">
        <v>18</v>
      </c>
      <c r="P723" s="7" t="s">
        <v>19</v>
      </c>
      <c r="Q723" s="8" t="s">
        <v>22</v>
      </c>
      <c r="R723" s="9">
        <v>2498</v>
      </c>
      <c r="S723" s="27">
        <v>8000</v>
      </c>
      <c r="T723" s="9">
        <v>8960</v>
      </c>
      <c r="U723" s="9">
        <v>1600</v>
      </c>
      <c r="V723" s="10" t="s">
        <v>42</v>
      </c>
    </row>
    <row r="724" spans="1:22" x14ac:dyDescent="0.25">
      <c r="A724" s="15" t="s">
        <v>59</v>
      </c>
      <c r="B724" s="15">
        <v>2020</v>
      </c>
      <c r="C724" s="15" t="s">
        <v>49</v>
      </c>
      <c r="D724" s="15" t="s">
        <v>72</v>
      </c>
      <c r="E724" s="15" t="s">
        <v>74</v>
      </c>
      <c r="F724" s="15" t="s">
        <v>75</v>
      </c>
      <c r="G724" s="15" t="s">
        <v>71</v>
      </c>
      <c r="H724" s="15" t="s">
        <v>73</v>
      </c>
      <c r="I724" s="15" t="s">
        <v>76</v>
      </c>
      <c r="J724" s="15">
        <v>851</v>
      </c>
      <c r="K724" s="15">
        <v>1216.93</v>
      </c>
      <c r="N724" s="7">
        <v>2024</v>
      </c>
      <c r="O724" s="7" t="s">
        <v>18</v>
      </c>
      <c r="P724" s="7" t="s">
        <v>23</v>
      </c>
      <c r="Q724" s="8" t="s">
        <v>24</v>
      </c>
      <c r="R724" s="9">
        <v>1245</v>
      </c>
      <c r="S724" s="27">
        <v>4577.2</v>
      </c>
      <c r="T724" s="9">
        <v>5126.4639999999999</v>
      </c>
      <c r="U724" s="9">
        <v>915.44</v>
      </c>
      <c r="V724" s="10" t="s">
        <v>42</v>
      </c>
    </row>
    <row r="725" spans="1:22" x14ac:dyDescent="0.25">
      <c r="A725" s="15" t="s">
        <v>68</v>
      </c>
      <c r="B725" s="15">
        <v>2020</v>
      </c>
      <c r="C725" s="15" t="s">
        <v>49</v>
      </c>
      <c r="D725" s="15" t="s">
        <v>72</v>
      </c>
      <c r="E725" s="15" t="s">
        <v>74</v>
      </c>
      <c r="F725" s="15" t="s">
        <v>75</v>
      </c>
      <c r="G725" s="15" t="s">
        <v>71</v>
      </c>
      <c r="H725" s="15" t="s">
        <v>73</v>
      </c>
      <c r="I725" s="15" t="s">
        <v>76</v>
      </c>
      <c r="J725" s="15">
        <v>904</v>
      </c>
      <c r="K725" s="15">
        <v>1292.72</v>
      </c>
      <c r="N725" s="7">
        <v>2024</v>
      </c>
      <c r="O725" s="7" t="s">
        <v>18</v>
      </c>
      <c r="P725" s="7" t="s">
        <v>25</v>
      </c>
      <c r="Q725" s="11" t="s">
        <v>26</v>
      </c>
      <c r="R725" s="12">
        <v>644</v>
      </c>
      <c r="S725" s="28">
        <v>5743.5</v>
      </c>
      <c r="T725" s="12">
        <v>6432.72</v>
      </c>
      <c r="U725" s="9">
        <v>1148.7</v>
      </c>
      <c r="V725" s="10" t="s">
        <v>42</v>
      </c>
    </row>
    <row r="726" spans="1:22" x14ac:dyDescent="0.25">
      <c r="A726" s="15" t="s">
        <v>68</v>
      </c>
      <c r="B726" s="15">
        <v>2020</v>
      </c>
      <c r="C726" s="15" t="s">
        <v>49</v>
      </c>
      <c r="D726" s="15" t="s">
        <v>72</v>
      </c>
      <c r="E726" s="15" t="s">
        <v>74</v>
      </c>
      <c r="F726" s="15" t="s">
        <v>75</v>
      </c>
      <c r="G726" s="15" t="s">
        <v>71</v>
      </c>
      <c r="H726" s="15" t="s">
        <v>73</v>
      </c>
      <c r="I726" s="15" t="s">
        <v>76</v>
      </c>
      <c r="J726" s="15">
        <v>857</v>
      </c>
      <c r="K726" s="15">
        <v>526.24</v>
      </c>
      <c r="N726" s="7">
        <v>2024</v>
      </c>
      <c r="O726" s="7" t="s">
        <v>18</v>
      </c>
      <c r="P726" s="7" t="s">
        <v>27</v>
      </c>
      <c r="Q726" s="11" t="s">
        <v>28</v>
      </c>
      <c r="R726" s="12">
        <v>643</v>
      </c>
      <c r="S726" s="28">
        <v>7000</v>
      </c>
      <c r="T726" s="12">
        <v>7840</v>
      </c>
      <c r="U726" s="9">
        <v>1400</v>
      </c>
      <c r="V726" s="10" t="s">
        <v>42</v>
      </c>
    </row>
    <row r="727" spans="1:22" x14ac:dyDescent="0.25">
      <c r="A727" s="15" t="s">
        <v>66</v>
      </c>
      <c r="B727" s="15">
        <v>2020</v>
      </c>
      <c r="C727" s="15" t="s">
        <v>49</v>
      </c>
      <c r="D727" s="15" t="s">
        <v>72</v>
      </c>
      <c r="E727" s="15" t="s">
        <v>74</v>
      </c>
      <c r="F727" s="15" t="s">
        <v>75</v>
      </c>
      <c r="G727" s="15" t="s">
        <v>71</v>
      </c>
      <c r="H727" s="15" t="s">
        <v>73</v>
      </c>
      <c r="I727" s="15" t="s">
        <v>76</v>
      </c>
      <c r="J727" s="15">
        <v>177</v>
      </c>
      <c r="K727" s="15">
        <v>526.24</v>
      </c>
      <c r="N727" s="7">
        <v>2024</v>
      </c>
      <c r="O727" s="7" t="s">
        <v>18</v>
      </c>
      <c r="P727" s="7" t="s">
        <v>25</v>
      </c>
      <c r="Q727" s="11" t="s">
        <v>29</v>
      </c>
      <c r="R727" s="12">
        <v>455</v>
      </c>
      <c r="S727" s="28">
        <v>4578.6000000000004</v>
      </c>
      <c r="T727" s="12">
        <v>5128.0320000000002</v>
      </c>
      <c r="U727" s="9">
        <v>915.72000000000014</v>
      </c>
      <c r="V727" s="10" t="s">
        <v>42</v>
      </c>
    </row>
    <row r="728" spans="1:22" x14ac:dyDescent="0.25">
      <c r="A728" s="15" t="s">
        <v>66</v>
      </c>
      <c r="B728" s="15">
        <v>2020</v>
      </c>
      <c r="C728" s="15" t="s">
        <v>49</v>
      </c>
      <c r="D728" s="15" t="s">
        <v>72</v>
      </c>
      <c r="E728" s="15" t="s">
        <v>74</v>
      </c>
      <c r="F728" s="15" t="s">
        <v>75</v>
      </c>
      <c r="G728" s="15" t="s">
        <v>71</v>
      </c>
      <c r="H728" s="15" t="s">
        <v>73</v>
      </c>
      <c r="I728" s="15" t="s">
        <v>76</v>
      </c>
      <c r="J728" s="15">
        <v>345</v>
      </c>
      <c r="K728" s="15">
        <v>493.35</v>
      </c>
      <c r="N728" s="7">
        <v>2024</v>
      </c>
      <c r="O728" s="7" t="s">
        <v>18</v>
      </c>
      <c r="P728" s="7" t="s">
        <v>27</v>
      </c>
      <c r="Q728" s="11" t="s">
        <v>30</v>
      </c>
      <c r="R728" s="13">
        <v>345</v>
      </c>
      <c r="S728" s="29">
        <v>7000</v>
      </c>
      <c r="T728" s="13">
        <v>7840</v>
      </c>
      <c r="U728" s="9">
        <v>1400</v>
      </c>
      <c r="V728" s="10" t="s">
        <v>42</v>
      </c>
    </row>
    <row r="729" spans="1:22" x14ac:dyDescent="0.25">
      <c r="A729" s="15" t="s">
        <v>69</v>
      </c>
      <c r="B729" s="15">
        <v>2020</v>
      </c>
      <c r="C729" s="15" t="s">
        <v>49</v>
      </c>
      <c r="D729" s="15" t="s">
        <v>72</v>
      </c>
      <c r="E729" s="15" t="s">
        <v>74</v>
      </c>
      <c r="F729" s="15" t="s">
        <v>75</v>
      </c>
      <c r="G729" s="15" t="s">
        <v>71</v>
      </c>
      <c r="H729" s="15" t="s">
        <v>73</v>
      </c>
      <c r="I729" s="15" t="s">
        <v>76</v>
      </c>
      <c r="J729" s="15">
        <v>127</v>
      </c>
      <c r="K729" s="15">
        <v>181.61</v>
      </c>
      <c r="N729" s="7">
        <v>2024</v>
      </c>
      <c r="O729" s="7" t="s">
        <v>18</v>
      </c>
      <c r="P729" s="7" t="s">
        <v>23</v>
      </c>
      <c r="Q729" s="8" t="s">
        <v>31</v>
      </c>
      <c r="R729" s="9">
        <v>122</v>
      </c>
      <c r="S729" s="27">
        <v>100</v>
      </c>
      <c r="T729" s="9">
        <v>112</v>
      </c>
      <c r="U729" s="9">
        <v>20</v>
      </c>
      <c r="V729" s="10" t="s">
        <v>42</v>
      </c>
    </row>
    <row r="730" spans="1:22" x14ac:dyDescent="0.25">
      <c r="A730" s="15" t="s">
        <v>68</v>
      </c>
      <c r="B730" s="15">
        <v>2020</v>
      </c>
      <c r="C730" s="15" t="s">
        <v>49</v>
      </c>
      <c r="D730" s="15" t="s">
        <v>72</v>
      </c>
      <c r="E730" s="15" t="s">
        <v>74</v>
      </c>
      <c r="F730" s="15" t="s">
        <v>75</v>
      </c>
      <c r="G730" s="15" t="s">
        <v>71</v>
      </c>
      <c r="H730" s="15" t="s">
        <v>73</v>
      </c>
      <c r="I730" s="15" t="s">
        <v>76</v>
      </c>
      <c r="J730" s="15">
        <v>175</v>
      </c>
      <c r="K730" s="15">
        <v>250.25</v>
      </c>
      <c r="N730" s="7">
        <v>2024</v>
      </c>
      <c r="O730" s="7" t="s">
        <v>18</v>
      </c>
      <c r="P730" s="7" t="s">
        <v>32</v>
      </c>
      <c r="Q730" s="11" t="s">
        <v>33</v>
      </c>
      <c r="R730" s="12">
        <v>78</v>
      </c>
      <c r="S730" s="28">
        <v>4577.2</v>
      </c>
      <c r="T730" s="12">
        <v>5126.4639999999999</v>
      </c>
      <c r="U730" s="9">
        <v>915.44</v>
      </c>
      <c r="V730" s="10" t="s">
        <v>42</v>
      </c>
    </row>
    <row r="731" spans="1:22" x14ac:dyDescent="0.25">
      <c r="A731" s="15" t="s">
        <v>66</v>
      </c>
      <c r="B731" s="15">
        <v>2020</v>
      </c>
      <c r="C731" s="15" t="s">
        <v>49</v>
      </c>
      <c r="D731" s="15" t="s">
        <v>72</v>
      </c>
      <c r="E731" s="15" t="s">
        <v>74</v>
      </c>
      <c r="F731" s="15" t="s">
        <v>75</v>
      </c>
      <c r="G731" s="15" t="s">
        <v>71</v>
      </c>
      <c r="H731" s="15" t="s">
        <v>73</v>
      </c>
      <c r="I731" s="15" t="s">
        <v>76</v>
      </c>
      <c r="J731" s="15">
        <v>349</v>
      </c>
      <c r="K731" s="15">
        <v>499.07</v>
      </c>
      <c r="N731" s="7">
        <v>2024</v>
      </c>
      <c r="O731" s="7" t="s">
        <v>18</v>
      </c>
      <c r="P731" s="7" t="s">
        <v>32</v>
      </c>
      <c r="Q731" s="11" t="s">
        <v>34</v>
      </c>
      <c r="R731" s="12">
        <v>76</v>
      </c>
      <c r="S731" s="28">
        <v>4576.8999999999996</v>
      </c>
      <c r="T731" s="12">
        <v>5126.1279999999997</v>
      </c>
      <c r="U731" s="9">
        <v>915.38</v>
      </c>
      <c r="V731" s="10" t="s">
        <v>42</v>
      </c>
    </row>
    <row r="732" spans="1:22" x14ac:dyDescent="0.25">
      <c r="A732" s="15" t="s">
        <v>66</v>
      </c>
      <c r="B732" s="15">
        <v>2020</v>
      </c>
      <c r="C732" s="15" t="s">
        <v>49</v>
      </c>
      <c r="D732" s="15" t="s">
        <v>72</v>
      </c>
      <c r="E732" s="15" t="s">
        <v>74</v>
      </c>
      <c r="F732" s="15" t="s">
        <v>75</v>
      </c>
      <c r="G732" s="15" t="s">
        <v>71</v>
      </c>
      <c r="H732" s="15" t="s">
        <v>73</v>
      </c>
      <c r="I732" s="15" t="s">
        <v>76</v>
      </c>
      <c r="J732" s="15">
        <v>826</v>
      </c>
      <c r="K732" s="15">
        <v>1181.18</v>
      </c>
      <c r="N732" s="7">
        <v>2024</v>
      </c>
      <c r="O732" s="7" t="s">
        <v>18</v>
      </c>
      <c r="P732" s="7" t="s">
        <v>32</v>
      </c>
      <c r="Q732" s="11" t="s">
        <v>35</v>
      </c>
      <c r="R732" s="12">
        <v>46</v>
      </c>
      <c r="S732" s="28">
        <v>200</v>
      </c>
      <c r="T732" s="12">
        <v>224</v>
      </c>
      <c r="U732" s="9">
        <v>40</v>
      </c>
      <c r="V732" s="10" t="s">
        <v>42</v>
      </c>
    </row>
    <row r="733" spans="1:22" x14ac:dyDescent="0.25">
      <c r="A733" s="15" t="s">
        <v>59</v>
      </c>
      <c r="B733" s="15">
        <v>2020</v>
      </c>
      <c r="C733" s="15" t="s">
        <v>49</v>
      </c>
      <c r="D733" s="15" t="s">
        <v>72</v>
      </c>
      <c r="E733" s="15" t="s">
        <v>74</v>
      </c>
      <c r="F733" s="15" t="s">
        <v>75</v>
      </c>
      <c r="G733" s="15" t="s">
        <v>71</v>
      </c>
      <c r="H733" s="15" t="s">
        <v>73</v>
      </c>
      <c r="I733" s="15" t="s">
        <v>76</v>
      </c>
      <c r="J733" s="15">
        <v>860</v>
      </c>
      <c r="K733" s="15">
        <v>1229.8</v>
      </c>
      <c r="N733" s="7">
        <v>2024</v>
      </c>
      <c r="O733" s="7" t="s">
        <v>18</v>
      </c>
      <c r="P733" s="7" t="s">
        <v>32</v>
      </c>
      <c r="Q733" s="11" t="s">
        <v>36</v>
      </c>
      <c r="R733" s="12">
        <v>34</v>
      </c>
      <c r="S733" s="28">
        <v>4576.8</v>
      </c>
      <c r="T733" s="12">
        <v>5126.0160000000005</v>
      </c>
      <c r="U733" s="9">
        <v>915.36000000000013</v>
      </c>
      <c r="V733" s="10" t="s">
        <v>42</v>
      </c>
    </row>
    <row r="734" spans="1:22" x14ac:dyDescent="0.25">
      <c r="A734" s="15" t="s">
        <v>66</v>
      </c>
      <c r="B734" s="15">
        <v>2020</v>
      </c>
      <c r="C734" s="15" t="s">
        <v>49</v>
      </c>
      <c r="D734" s="15" t="s">
        <v>72</v>
      </c>
      <c r="E734" s="15" t="s">
        <v>74</v>
      </c>
      <c r="F734" s="15" t="s">
        <v>75</v>
      </c>
      <c r="G734" s="15" t="s">
        <v>71</v>
      </c>
      <c r="H734" s="15" t="s">
        <v>73</v>
      </c>
      <c r="I734" s="15" t="s">
        <v>76</v>
      </c>
      <c r="J734" s="15">
        <v>347</v>
      </c>
      <c r="K734" s="15">
        <v>496.21000000000004</v>
      </c>
      <c r="N734" s="7">
        <v>2024</v>
      </c>
      <c r="O734" s="7" t="s">
        <v>18</v>
      </c>
      <c r="P734" s="7" t="s">
        <v>23</v>
      </c>
      <c r="Q734" s="8" t="s">
        <v>37</v>
      </c>
      <c r="R734" s="9">
        <v>7</v>
      </c>
      <c r="S734" s="27">
        <v>200</v>
      </c>
      <c r="T734" s="9">
        <v>224</v>
      </c>
      <c r="U734" s="9">
        <v>40</v>
      </c>
      <c r="V734" s="10" t="s">
        <v>42</v>
      </c>
    </row>
    <row r="735" spans="1:22" x14ac:dyDescent="0.25">
      <c r="A735" s="15" t="s">
        <v>69</v>
      </c>
      <c r="B735" s="15">
        <v>2020</v>
      </c>
      <c r="C735" s="15" t="s">
        <v>48</v>
      </c>
      <c r="D735" s="15" t="s">
        <v>72</v>
      </c>
      <c r="E735" s="15" t="s">
        <v>74</v>
      </c>
      <c r="F735" s="15" t="s">
        <v>75</v>
      </c>
      <c r="G735" s="15" t="s">
        <v>71</v>
      </c>
      <c r="H735" s="15" t="s">
        <v>73</v>
      </c>
      <c r="I735" s="15" t="s">
        <v>76</v>
      </c>
      <c r="J735" s="15">
        <v>134</v>
      </c>
      <c r="K735" s="15">
        <v>191.62</v>
      </c>
      <c r="N735" s="7">
        <v>2024</v>
      </c>
      <c r="O735" s="7" t="s">
        <v>18</v>
      </c>
      <c r="P735" s="7" t="s">
        <v>38</v>
      </c>
      <c r="Q735" s="11" t="s">
        <v>38</v>
      </c>
      <c r="R735" s="12">
        <v>3</v>
      </c>
      <c r="S735" s="28">
        <v>6600</v>
      </c>
      <c r="T735" s="12">
        <v>7392</v>
      </c>
      <c r="U735" s="9">
        <v>1320</v>
      </c>
      <c r="V735" s="10" t="s">
        <v>42</v>
      </c>
    </row>
    <row r="736" spans="1:22" x14ac:dyDescent="0.25">
      <c r="A736" s="15" t="s">
        <v>66</v>
      </c>
      <c r="B736" s="15">
        <v>2020</v>
      </c>
      <c r="C736" s="15" t="s">
        <v>48</v>
      </c>
      <c r="D736" s="15" t="s">
        <v>72</v>
      </c>
      <c r="E736" s="15" t="s">
        <v>74</v>
      </c>
      <c r="F736" s="15" t="s">
        <v>75</v>
      </c>
      <c r="G736" s="15" t="s">
        <v>71</v>
      </c>
      <c r="H736" s="15" t="s">
        <v>73</v>
      </c>
      <c r="I736" s="15" t="s">
        <v>76</v>
      </c>
      <c r="J736" s="15">
        <v>182</v>
      </c>
      <c r="K736" s="15">
        <v>260.26</v>
      </c>
      <c r="N736" s="7">
        <v>2024</v>
      </c>
      <c r="O736" s="7" t="s">
        <v>18</v>
      </c>
      <c r="P736" s="7" t="s">
        <v>32</v>
      </c>
      <c r="Q736" s="11" t="s">
        <v>39</v>
      </c>
      <c r="R736" s="12">
        <v>3</v>
      </c>
      <c r="S736" s="28">
        <v>4577.3</v>
      </c>
      <c r="T736" s="12">
        <v>5126.576</v>
      </c>
      <c r="U736" s="9">
        <v>915.46</v>
      </c>
      <c r="V736" s="10" t="s">
        <v>42</v>
      </c>
    </row>
    <row r="737" spans="1:22" x14ac:dyDescent="0.25">
      <c r="A737" s="15" t="s">
        <v>66</v>
      </c>
      <c r="B737" s="15">
        <v>2020</v>
      </c>
      <c r="C737" s="15" t="s">
        <v>48</v>
      </c>
      <c r="D737" s="15" t="s">
        <v>72</v>
      </c>
      <c r="E737" s="15" t="s">
        <v>74</v>
      </c>
      <c r="F737" s="15" t="s">
        <v>75</v>
      </c>
      <c r="G737" s="15" t="s">
        <v>71</v>
      </c>
      <c r="H737" s="15" t="s">
        <v>73</v>
      </c>
      <c r="I737" s="15" t="s">
        <v>76</v>
      </c>
      <c r="J737" s="15">
        <v>136</v>
      </c>
      <c r="K737" s="15">
        <v>194.48</v>
      </c>
      <c r="N737" s="7">
        <v>2024</v>
      </c>
      <c r="O737" s="7" t="s">
        <v>40</v>
      </c>
      <c r="P737" s="7" t="s">
        <v>19</v>
      </c>
      <c r="Q737" s="8" t="s">
        <v>20</v>
      </c>
      <c r="R737" s="9">
        <v>3566</v>
      </c>
      <c r="S737" s="27">
        <v>4577.3</v>
      </c>
      <c r="T737" s="9">
        <v>5126.576</v>
      </c>
      <c r="U737" s="9">
        <v>915.46</v>
      </c>
      <c r="V737" s="10" t="s">
        <v>42</v>
      </c>
    </row>
    <row r="738" spans="1:22" x14ac:dyDescent="0.25">
      <c r="A738" s="15" t="s">
        <v>59</v>
      </c>
      <c r="B738" s="15">
        <v>2020</v>
      </c>
      <c r="C738" s="15" t="s">
        <v>48</v>
      </c>
      <c r="D738" s="15" t="s">
        <v>72</v>
      </c>
      <c r="E738" s="15" t="s">
        <v>74</v>
      </c>
      <c r="F738" s="15" t="s">
        <v>75</v>
      </c>
      <c r="G738" s="15" t="s">
        <v>71</v>
      </c>
      <c r="H738" s="15" t="s">
        <v>73</v>
      </c>
      <c r="I738" s="15" t="s">
        <v>76</v>
      </c>
      <c r="J738" s="15">
        <v>178</v>
      </c>
      <c r="K738" s="15">
        <v>254.54</v>
      </c>
      <c r="N738" s="7">
        <v>2024</v>
      </c>
      <c r="O738" s="7" t="s">
        <v>40</v>
      </c>
      <c r="P738" s="7" t="s">
        <v>19</v>
      </c>
      <c r="Q738" s="8" t="s">
        <v>22</v>
      </c>
      <c r="R738" s="9">
        <v>2498</v>
      </c>
      <c r="S738" s="27">
        <v>8000</v>
      </c>
      <c r="T738" s="9">
        <v>8960</v>
      </c>
      <c r="U738" s="9">
        <v>1600</v>
      </c>
      <c r="V738" s="10" t="s">
        <v>42</v>
      </c>
    </row>
    <row r="739" spans="1:22" x14ac:dyDescent="0.25">
      <c r="A739" s="15" t="s">
        <v>68</v>
      </c>
      <c r="B739" s="15">
        <v>2020</v>
      </c>
      <c r="C739" s="15" t="s">
        <v>48</v>
      </c>
      <c r="D739" s="15" t="s">
        <v>72</v>
      </c>
      <c r="E739" s="15" t="s">
        <v>74</v>
      </c>
      <c r="F739" s="15" t="s">
        <v>75</v>
      </c>
      <c r="G739" s="15" t="s">
        <v>71</v>
      </c>
      <c r="H739" s="15" t="s">
        <v>73</v>
      </c>
      <c r="I739" s="15" t="s">
        <v>76</v>
      </c>
      <c r="J739" s="15">
        <v>352</v>
      </c>
      <c r="K739" s="15">
        <v>503.36</v>
      </c>
      <c r="N739" s="7">
        <v>2024</v>
      </c>
      <c r="O739" s="7" t="s">
        <v>40</v>
      </c>
      <c r="P739" s="7" t="s">
        <v>23</v>
      </c>
      <c r="Q739" s="8" t="s">
        <v>24</v>
      </c>
      <c r="R739" s="9">
        <v>1245</v>
      </c>
      <c r="S739" s="27">
        <v>4577.2</v>
      </c>
      <c r="T739" s="9">
        <v>5126.4639999999999</v>
      </c>
      <c r="U739" s="9">
        <v>915.44</v>
      </c>
      <c r="V739" s="10" t="s">
        <v>42</v>
      </c>
    </row>
    <row r="740" spans="1:22" x14ac:dyDescent="0.25">
      <c r="A740" s="15" t="s">
        <v>66</v>
      </c>
      <c r="B740" s="15">
        <v>2020</v>
      </c>
      <c r="C740" s="15" t="s">
        <v>48</v>
      </c>
      <c r="D740" s="15" t="s">
        <v>72</v>
      </c>
      <c r="E740" s="15" t="s">
        <v>74</v>
      </c>
      <c r="F740" s="15" t="s">
        <v>75</v>
      </c>
      <c r="G740" s="15" t="s">
        <v>71</v>
      </c>
      <c r="H740" s="15" t="s">
        <v>73</v>
      </c>
      <c r="I740" s="15" t="s">
        <v>76</v>
      </c>
      <c r="J740" s="15">
        <v>817</v>
      </c>
      <c r="K740" s="15">
        <v>1168.31</v>
      </c>
      <c r="N740" s="7">
        <v>2024</v>
      </c>
      <c r="O740" s="7" t="s">
        <v>40</v>
      </c>
      <c r="P740" s="7" t="s">
        <v>25</v>
      </c>
      <c r="Q740" s="11" t="s">
        <v>26</v>
      </c>
      <c r="R740" s="12">
        <v>644</v>
      </c>
      <c r="S740" s="28">
        <v>5743.5</v>
      </c>
      <c r="T740" s="12">
        <v>6432.72</v>
      </c>
      <c r="U740" s="9">
        <v>1148.7</v>
      </c>
      <c r="V740" s="10" t="s">
        <v>42</v>
      </c>
    </row>
    <row r="741" spans="1:22" x14ac:dyDescent="0.25">
      <c r="A741" s="15" t="s">
        <v>68</v>
      </c>
      <c r="B741" s="15">
        <v>2020</v>
      </c>
      <c r="C741" s="15" t="s">
        <v>48</v>
      </c>
      <c r="D741" s="15" t="s">
        <v>72</v>
      </c>
      <c r="E741" s="15" t="s">
        <v>74</v>
      </c>
      <c r="F741" s="15" t="s">
        <v>75</v>
      </c>
      <c r="G741" s="15" t="s">
        <v>71</v>
      </c>
      <c r="H741" s="15" t="s">
        <v>73</v>
      </c>
      <c r="I741" s="15" t="s">
        <v>76</v>
      </c>
      <c r="J741" s="15">
        <v>850</v>
      </c>
      <c r="K741" s="15">
        <v>1215.5</v>
      </c>
      <c r="N741" s="7">
        <v>2024</v>
      </c>
      <c r="O741" s="7" t="s">
        <v>40</v>
      </c>
      <c r="P741" s="7" t="s">
        <v>27</v>
      </c>
      <c r="Q741" s="11" t="s">
        <v>28</v>
      </c>
      <c r="R741" s="12">
        <v>643</v>
      </c>
      <c r="S741" s="28">
        <v>7000</v>
      </c>
      <c r="T741" s="12">
        <v>7840</v>
      </c>
      <c r="U741" s="9">
        <v>1400</v>
      </c>
      <c r="V741" s="10" t="s">
        <v>42</v>
      </c>
    </row>
    <row r="742" spans="1:22" x14ac:dyDescent="0.25">
      <c r="A742" s="15" t="s">
        <v>68</v>
      </c>
      <c r="B742" s="15">
        <v>2020</v>
      </c>
      <c r="C742" s="15" t="s">
        <v>48</v>
      </c>
      <c r="D742" s="15" t="s">
        <v>72</v>
      </c>
      <c r="E742" s="15" t="s">
        <v>74</v>
      </c>
      <c r="F742" s="15" t="s">
        <v>75</v>
      </c>
      <c r="G742" s="15" t="s">
        <v>71</v>
      </c>
      <c r="H742" s="15" t="s">
        <v>73</v>
      </c>
      <c r="I742" s="15" t="s">
        <v>76</v>
      </c>
      <c r="J742" s="15">
        <v>903</v>
      </c>
      <c r="K742" s="15">
        <v>1291.29</v>
      </c>
      <c r="N742" s="7">
        <v>2024</v>
      </c>
      <c r="O742" s="7" t="s">
        <v>40</v>
      </c>
      <c r="P742" s="7" t="s">
        <v>25</v>
      </c>
      <c r="Q742" s="11" t="s">
        <v>29</v>
      </c>
      <c r="R742" s="12">
        <v>455</v>
      </c>
      <c r="S742" s="28">
        <v>4578.6000000000004</v>
      </c>
      <c r="T742" s="12">
        <v>5128.0320000000002</v>
      </c>
      <c r="U742" s="9">
        <v>915.72000000000014</v>
      </c>
      <c r="V742" s="10" t="s">
        <v>42</v>
      </c>
    </row>
    <row r="743" spans="1:22" x14ac:dyDescent="0.25">
      <c r="A743" s="15" t="s">
        <v>68</v>
      </c>
      <c r="B743" s="15">
        <v>2020</v>
      </c>
      <c r="C743" s="15" t="s">
        <v>48</v>
      </c>
      <c r="D743" s="15" t="s">
        <v>72</v>
      </c>
      <c r="E743" s="15" t="s">
        <v>74</v>
      </c>
      <c r="F743" s="15" t="s">
        <v>75</v>
      </c>
      <c r="G743" s="15" t="s">
        <v>71</v>
      </c>
      <c r="H743" s="15" t="s">
        <v>73</v>
      </c>
      <c r="I743" s="15" t="s">
        <v>76</v>
      </c>
      <c r="J743" s="15">
        <v>856</v>
      </c>
      <c r="K743" s="15">
        <v>526.24</v>
      </c>
      <c r="N743" s="7">
        <v>2024</v>
      </c>
      <c r="O743" s="7" t="s">
        <v>40</v>
      </c>
      <c r="P743" s="7" t="s">
        <v>27</v>
      </c>
      <c r="Q743" s="11" t="s">
        <v>30</v>
      </c>
      <c r="R743" s="13">
        <v>345</v>
      </c>
      <c r="S743" s="29">
        <v>7000</v>
      </c>
      <c r="T743" s="13">
        <v>7840</v>
      </c>
      <c r="U743" s="9">
        <v>1400</v>
      </c>
      <c r="V743" s="10" t="s">
        <v>42</v>
      </c>
    </row>
    <row r="744" spans="1:22" x14ac:dyDescent="0.25">
      <c r="A744" s="15" t="s">
        <v>66</v>
      </c>
      <c r="B744" s="15">
        <v>2020</v>
      </c>
      <c r="C744" s="15" t="s">
        <v>48</v>
      </c>
      <c r="D744" s="15" t="s">
        <v>72</v>
      </c>
      <c r="E744" s="15" t="s">
        <v>74</v>
      </c>
      <c r="F744" s="15" t="s">
        <v>75</v>
      </c>
      <c r="G744" s="15" t="s">
        <v>71</v>
      </c>
      <c r="H744" s="15" t="s">
        <v>73</v>
      </c>
      <c r="I744" s="15" t="s">
        <v>76</v>
      </c>
      <c r="J744" s="15">
        <v>183</v>
      </c>
      <c r="K744" s="15">
        <v>526.24</v>
      </c>
      <c r="N744" s="7">
        <v>2024</v>
      </c>
      <c r="O744" s="7" t="s">
        <v>40</v>
      </c>
      <c r="P744" s="7" t="s">
        <v>23</v>
      </c>
      <c r="Q744" s="8" t="s">
        <v>31</v>
      </c>
      <c r="R744" s="9">
        <v>122</v>
      </c>
      <c r="S744" s="27">
        <v>100</v>
      </c>
      <c r="T744" s="9">
        <v>112</v>
      </c>
      <c r="U744" s="9">
        <v>20</v>
      </c>
      <c r="V744" s="10" t="s">
        <v>42</v>
      </c>
    </row>
    <row r="745" spans="1:22" x14ac:dyDescent="0.25">
      <c r="A745" s="15" t="s">
        <v>66</v>
      </c>
      <c r="B745" s="15">
        <v>2020</v>
      </c>
      <c r="C745" s="15" t="s">
        <v>48</v>
      </c>
      <c r="D745" s="15" t="s">
        <v>72</v>
      </c>
      <c r="E745" s="15" t="s">
        <v>74</v>
      </c>
      <c r="F745" s="15" t="s">
        <v>75</v>
      </c>
      <c r="G745" s="15" t="s">
        <v>71</v>
      </c>
      <c r="H745" s="15" t="s">
        <v>73</v>
      </c>
      <c r="I745" s="15" t="s">
        <v>76</v>
      </c>
      <c r="J745" s="15">
        <v>351</v>
      </c>
      <c r="K745" s="15">
        <v>501.93</v>
      </c>
      <c r="N745" s="7">
        <v>2024</v>
      </c>
      <c r="O745" s="7" t="s">
        <v>40</v>
      </c>
      <c r="P745" s="7" t="s">
        <v>32</v>
      </c>
      <c r="Q745" s="11" t="s">
        <v>33</v>
      </c>
      <c r="R745" s="12">
        <v>78</v>
      </c>
      <c r="S745" s="28">
        <v>4577.2</v>
      </c>
      <c r="T745" s="12">
        <v>5126.4639999999999</v>
      </c>
      <c r="U745" s="9">
        <v>915.44</v>
      </c>
      <c r="V745" s="10" t="s">
        <v>42</v>
      </c>
    </row>
    <row r="746" spans="1:22" x14ac:dyDescent="0.25">
      <c r="A746" s="15" t="s">
        <v>68</v>
      </c>
      <c r="B746" s="15">
        <v>2020</v>
      </c>
      <c r="C746" s="15" t="s">
        <v>48</v>
      </c>
      <c r="D746" s="15" t="s">
        <v>72</v>
      </c>
      <c r="E746" s="15" t="s">
        <v>74</v>
      </c>
      <c r="F746" s="15" t="s">
        <v>75</v>
      </c>
      <c r="G746" s="15" t="s">
        <v>71</v>
      </c>
      <c r="H746" s="15" t="s">
        <v>73</v>
      </c>
      <c r="I746" s="15" t="s">
        <v>76</v>
      </c>
      <c r="J746" s="15">
        <v>133</v>
      </c>
      <c r="K746" s="15">
        <v>190.19</v>
      </c>
      <c r="N746" s="7">
        <v>2024</v>
      </c>
      <c r="O746" s="7" t="s">
        <v>40</v>
      </c>
      <c r="P746" s="7" t="s">
        <v>32</v>
      </c>
      <c r="Q746" s="11" t="s">
        <v>34</v>
      </c>
      <c r="R746" s="12">
        <v>76</v>
      </c>
      <c r="S746" s="28">
        <v>4576.8999999999996</v>
      </c>
      <c r="T746" s="12">
        <v>5126.1279999999997</v>
      </c>
      <c r="U746" s="9">
        <v>915.38</v>
      </c>
      <c r="V746" s="10" t="s">
        <v>42</v>
      </c>
    </row>
    <row r="747" spans="1:22" x14ac:dyDescent="0.25">
      <c r="A747" s="15" t="s">
        <v>59</v>
      </c>
      <c r="B747" s="15">
        <v>2020</v>
      </c>
      <c r="C747" s="15" t="s">
        <v>48</v>
      </c>
      <c r="D747" s="15" t="s">
        <v>72</v>
      </c>
      <c r="E747" s="15" t="s">
        <v>74</v>
      </c>
      <c r="F747" s="15" t="s">
        <v>75</v>
      </c>
      <c r="G747" s="15" t="s">
        <v>71</v>
      </c>
      <c r="H747" s="15" t="s">
        <v>73</v>
      </c>
      <c r="I747" s="15" t="s">
        <v>76</v>
      </c>
      <c r="J747" s="15">
        <v>181</v>
      </c>
      <c r="K747" s="15">
        <v>258.83</v>
      </c>
      <c r="N747" s="7">
        <v>2024</v>
      </c>
      <c r="O747" s="7" t="s">
        <v>40</v>
      </c>
      <c r="P747" s="7" t="s">
        <v>32</v>
      </c>
      <c r="Q747" s="11" t="s">
        <v>35</v>
      </c>
      <c r="R747" s="12">
        <v>46</v>
      </c>
      <c r="S747" s="28">
        <v>200</v>
      </c>
      <c r="T747" s="12">
        <v>224</v>
      </c>
      <c r="U747" s="9">
        <v>40</v>
      </c>
      <c r="V747" s="10" t="s">
        <v>42</v>
      </c>
    </row>
    <row r="748" spans="1:22" x14ac:dyDescent="0.25">
      <c r="A748" s="15" t="s">
        <v>66</v>
      </c>
      <c r="B748" s="15">
        <v>2020</v>
      </c>
      <c r="C748" s="15" t="s">
        <v>48</v>
      </c>
      <c r="D748" s="15" t="s">
        <v>72</v>
      </c>
      <c r="E748" s="15" t="s">
        <v>74</v>
      </c>
      <c r="F748" s="15" t="s">
        <v>75</v>
      </c>
      <c r="G748" s="15" t="s">
        <v>71</v>
      </c>
      <c r="H748" s="15" t="s">
        <v>73</v>
      </c>
      <c r="I748" s="15" t="s">
        <v>76</v>
      </c>
      <c r="J748" s="15">
        <v>355</v>
      </c>
      <c r="K748" s="15">
        <v>507.65</v>
      </c>
      <c r="N748" s="7">
        <v>2024</v>
      </c>
      <c r="O748" s="7" t="s">
        <v>40</v>
      </c>
      <c r="P748" s="7" t="s">
        <v>32</v>
      </c>
      <c r="Q748" s="11" t="s">
        <v>36</v>
      </c>
      <c r="R748" s="12">
        <v>34</v>
      </c>
      <c r="S748" s="28">
        <v>4576.8</v>
      </c>
      <c r="T748" s="12">
        <v>5126.0160000000005</v>
      </c>
      <c r="U748" s="9">
        <v>915.36000000000013</v>
      </c>
      <c r="V748" s="10" t="s">
        <v>42</v>
      </c>
    </row>
    <row r="749" spans="1:22" x14ac:dyDescent="0.25">
      <c r="A749" s="15" t="s">
        <v>68</v>
      </c>
      <c r="B749" s="15">
        <v>2020</v>
      </c>
      <c r="C749" s="15" t="s">
        <v>48</v>
      </c>
      <c r="D749" s="15" t="s">
        <v>72</v>
      </c>
      <c r="E749" s="15" t="s">
        <v>74</v>
      </c>
      <c r="F749" s="15" t="s">
        <v>75</v>
      </c>
      <c r="G749" s="15" t="s">
        <v>71</v>
      </c>
      <c r="H749" s="15" t="s">
        <v>73</v>
      </c>
      <c r="I749" s="15" t="s">
        <v>76</v>
      </c>
      <c r="J749" s="15">
        <v>859</v>
      </c>
      <c r="K749" s="15">
        <v>1228.3699999999999</v>
      </c>
      <c r="N749" s="7">
        <v>2024</v>
      </c>
      <c r="O749" s="7" t="s">
        <v>40</v>
      </c>
      <c r="P749" s="7" t="s">
        <v>23</v>
      </c>
      <c r="Q749" s="8" t="s">
        <v>37</v>
      </c>
      <c r="R749" s="9">
        <v>7</v>
      </c>
      <c r="S749" s="27">
        <v>200</v>
      </c>
      <c r="T749" s="9">
        <v>224</v>
      </c>
      <c r="U749" s="9">
        <v>40</v>
      </c>
      <c r="V749" s="10" t="s">
        <v>42</v>
      </c>
    </row>
    <row r="750" spans="1:22" x14ac:dyDescent="0.25">
      <c r="A750" s="15" t="s">
        <v>69</v>
      </c>
      <c r="B750" s="15">
        <v>2020</v>
      </c>
      <c r="C750" s="15" t="s">
        <v>48</v>
      </c>
      <c r="D750" s="15" t="s">
        <v>72</v>
      </c>
      <c r="E750" s="15" t="s">
        <v>74</v>
      </c>
      <c r="F750" s="15" t="s">
        <v>75</v>
      </c>
      <c r="G750" s="15" t="s">
        <v>71</v>
      </c>
      <c r="H750" s="15" t="s">
        <v>73</v>
      </c>
      <c r="I750" s="15" t="s">
        <v>76</v>
      </c>
      <c r="J750" s="15">
        <v>353</v>
      </c>
      <c r="K750" s="15">
        <v>504.78999999999996</v>
      </c>
      <c r="N750" s="7">
        <v>2024</v>
      </c>
      <c r="O750" s="7" t="s">
        <v>40</v>
      </c>
      <c r="P750" s="7" t="s">
        <v>32</v>
      </c>
      <c r="Q750" s="11" t="s">
        <v>39</v>
      </c>
      <c r="R750" s="12">
        <v>3</v>
      </c>
      <c r="S750" s="28">
        <v>4577.3</v>
      </c>
      <c r="T750" s="12">
        <v>5126.576</v>
      </c>
      <c r="U750" s="9">
        <v>915.46</v>
      </c>
      <c r="V750" s="10" t="s">
        <v>42</v>
      </c>
    </row>
    <row r="751" spans="1:22" x14ac:dyDescent="0.25">
      <c r="A751" s="15" t="s">
        <v>59</v>
      </c>
      <c r="B751" s="15">
        <v>2020</v>
      </c>
      <c r="C751" s="15" t="s">
        <v>41</v>
      </c>
      <c r="D751" s="15" t="s">
        <v>60</v>
      </c>
      <c r="E751" s="15" t="s">
        <v>74</v>
      </c>
      <c r="F751" s="15" t="s">
        <v>62</v>
      </c>
      <c r="G751" s="15" t="s">
        <v>71</v>
      </c>
      <c r="H751" s="15" t="s">
        <v>73</v>
      </c>
      <c r="I751" s="15" t="s">
        <v>67</v>
      </c>
      <c r="J751" s="15">
        <v>364</v>
      </c>
      <c r="K751" s="15">
        <v>520.52</v>
      </c>
      <c r="N751" s="7">
        <v>2024</v>
      </c>
      <c r="O751" s="7" t="s">
        <v>40</v>
      </c>
      <c r="P751" s="7" t="s">
        <v>38</v>
      </c>
      <c r="Q751" s="11" t="s">
        <v>38</v>
      </c>
      <c r="R751" s="12">
        <v>2</v>
      </c>
      <c r="S751" s="28">
        <v>6600</v>
      </c>
      <c r="T751" s="12">
        <v>7392</v>
      </c>
      <c r="U751" s="9">
        <v>1320</v>
      </c>
      <c r="V751" s="10" t="s">
        <v>42</v>
      </c>
    </row>
    <row r="752" spans="1:22" x14ac:dyDescent="0.25">
      <c r="A752" s="15" t="s">
        <v>66</v>
      </c>
      <c r="B752" s="15">
        <v>2020</v>
      </c>
      <c r="C752" s="15" t="s">
        <v>41</v>
      </c>
      <c r="D752" s="15" t="s">
        <v>60</v>
      </c>
      <c r="E752" s="15" t="s">
        <v>74</v>
      </c>
      <c r="F752" s="15" t="s">
        <v>62</v>
      </c>
      <c r="G752" s="15" t="s">
        <v>71</v>
      </c>
      <c r="H752" s="15" t="s">
        <v>73</v>
      </c>
      <c r="I752" s="15" t="s">
        <v>65</v>
      </c>
      <c r="J752" s="15">
        <v>358</v>
      </c>
      <c r="K752" s="15">
        <v>511.94</v>
      </c>
      <c r="N752" s="7">
        <v>2024</v>
      </c>
      <c r="O752" s="7" t="s">
        <v>41</v>
      </c>
      <c r="P752" s="7" t="s">
        <v>19</v>
      </c>
      <c r="Q752" s="8" t="s">
        <v>20</v>
      </c>
      <c r="R752" s="9">
        <v>3566</v>
      </c>
      <c r="S752" s="27">
        <v>4577.3</v>
      </c>
      <c r="T752" s="9">
        <v>5126.576</v>
      </c>
      <c r="U752" s="9">
        <v>915.46</v>
      </c>
      <c r="V752" s="10" t="s">
        <v>42</v>
      </c>
    </row>
    <row r="753" spans="1:22" x14ac:dyDescent="0.25">
      <c r="A753" s="15" t="s">
        <v>59</v>
      </c>
      <c r="B753" s="15">
        <v>2020</v>
      </c>
      <c r="C753" s="15" t="s">
        <v>41</v>
      </c>
      <c r="D753" s="15" t="s">
        <v>60</v>
      </c>
      <c r="E753" s="15" t="s">
        <v>74</v>
      </c>
      <c r="F753" s="15" t="s">
        <v>62</v>
      </c>
      <c r="G753" s="15" t="s">
        <v>71</v>
      </c>
      <c r="H753" s="15" t="s">
        <v>73</v>
      </c>
      <c r="I753" s="15" t="s">
        <v>67</v>
      </c>
      <c r="J753" s="15">
        <v>367</v>
      </c>
      <c r="K753" s="15">
        <v>524.80999999999995</v>
      </c>
      <c r="N753" s="7">
        <v>2024</v>
      </c>
      <c r="O753" s="7" t="s">
        <v>41</v>
      </c>
      <c r="P753" s="7" t="s">
        <v>19</v>
      </c>
      <c r="Q753" s="8" t="s">
        <v>22</v>
      </c>
      <c r="R753" s="9">
        <v>2498</v>
      </c>
      <c r="S753" s="27">
        <v>8000</v>
      </c>
      <c r="T753" s="9">
        <v>8960</v>
      </c>
      <c r="U753" s="9">
        <v>1600</v>
      </c>
      <c r="V753" s="10" t="s">
        <v>42</v>
      </c>
    </row>
    <row r="754" spans="1:22" x14ac:dyDescent="0.25">
      <c r="A754" s="15" t="s">
        <v>70</v>
      </c>
      <c r="B754" s="15">
        <v>2020</v>
      </c>
      <c r="C754" s="15" t="s">
        <v>41</v>
      </c>
      <c r="D754" s="15" t="s">
        <v>60</v>
      </c>
      <c r="E754" s="15" t="s">
        <v>74</v>
      </c>
      <c r="F754" s="15" t="s">
        <v>62</v>
      </c>
      <c r="G754" s="15" t="s">
        <v>71</v>
      </c>
      <c r="H754" s="15" t="s">
        <v>73</v>
      </c>
      <c r="I754" s="15" t="s">
        <v>65</v>
      </c>
      <c r="J754" s="15">
        <v>361</v>
      </c>
      <c r="K754" s="15">
        <v>516.23</v>
      </c>
      <c r="N754" s="7">
        <v>2024</v>
      </c>
      <c r="O754" s="7" t="s">
        <v>41</v>
      </c>
      <c r="P754" s="7" t="s">
        <v>23</v>
      </c>
      <c r="Q754" s="8" t="s">
        <v>24</v>
      </c>
      <c r="R754" s="9">
        <v>1245</v>
      </c>
      <c r="S754" s="27">
        <v>4577.2</v>
      </c>
      <c r="T754" s="9">
        <v>5126.4639999999999</v>
      </c>
      <c r="U754" s="9">
        <v>915.44</v>
      </c>
      <c r="V754" s="10" t="s">
        <v>42</v>
      </c>
    </row>
    <row r="755" spans="1:22" x14ac:dyDescent="0.25">
      <c r="A755" s="15" t="s">
        <v>59</v>
      </c>
      <c r="B755" s="15">
        <v>2020</v>
      </c>
      <c r="C755" s="15" t="s">
        <v>41</v>
      </c>
      <c r="D755" s="15" t="s">
        <v>60</v>
      </c>
      <c r="E755" s="15" t="s">
        <v>74</v>
      </c>
      <c r="F755" s="15" t="s">
        <v>75</v>
      </c>
      <c r="G755" s="15" t="s">
        <v>71</v>
      </c>
      <c r="H755" s="15" t="s">
        <v>73</v>
      </c>
      <c r="I755" s="15" t="s">
        <v>65</v>
      </c>
      <c r="J755" s="15">
        <v>355</v>
      </c>
      <c r="K755" s="15">
        <v>507.65</v>
      </c>
      <c r="N755" s="7">
        <v>2024</v>
      </c>
      <c r="O755" s="7" t="s">
        <v>41</v>
      </c>
      <c r="P755" s="7" t="s">
        <v>25</v>
      </c>
      <c r="Q755" s="11" t="s">
        <v>26</v>
      </c>
      <c r="R755" s="12">
        <v>644</v>
      </c>
      <c r="S755" s="28">
        <v>5743.5</v>
      </c>
      <c r="T755" s="12">
        <v>6432.72</v>
      </c>
      <c r="U755" s="9">
        <v>1148.7</v>
      </c>
      <c r="V755" s="10" t="s">
        <v>21</v>
      </c>
    </row>
    <row r="756" spans="1:22" x14ac:dyDescent="0.25">
      <c r="A756" s="15" t="s">
        <v>69</v>
      </c>
      <c r="B756" s="15">
        <v>2020</v>
      </c>
      <c r="C756" s="15" t="s">
        <v>40</v>
      </c>
      <c r="D756" s="15" t="s">
        <v>72</v>
      </c>
      <c r="E756" s="15" t="s">
        <v>74</v>
      </c>
      <c r="F756" s="15" t="s">
        <v>62</v>
      </c>
      <c r="G756" s="15" t="s">
        <v>63</v>
      </c>
      <c r="H756" s="15" t="s">
        <v>73</v>
      </c>
      <c r="I756" s="15" t="s">
        <v>67</v>
      </c>
      <c r="J756" s="15">
        <v>780</v>
      </c>
      <c r="K756" s="15">
        <v>1115.4000000000001</v>
      </c>
      <c r="N756" s="7">
        <v>2024</v>
      </c>
      <c r="O756" s="7" t="s">
        <v>41</v>
      </c>
      <c r="P756" s="7" t="s">
        <v>27</v>
      </c>
      <c r="Q756" s="11" t="s">
        <v>28</v>
      </c>
      <c r="R756" s="12">
        <v>643</v>
      </c>
      <c r="S756" s="28">
        <v>7000</v>
      </c>
      <c r="T756" s="12">
        <v>7840</v>
      </c>
      <c r="U756" s="9">
        <v>1400</v>
      </c>
      <c r="V756" s="10" t="s">
        <v>21</v>
      </c>
    </row>
    <row r="757" spans="1:22" x14ac:dyDescent="0.25">
      <c r="A757" s="15" t="s">
        <v>68</v>
      </c>
      <c r="B757" s="15">
        <v>2020</v>
      </c>
      <c r="C757" s="15" t="s">
        <v>40</v>
      </c>
      <c r="D757" s="15" t="s">
        <v>72</v>
      </c>
      <c r="E757" s="15" t="s">
        <v>74</v>
      </c>
      <c r="F757" s="15" t="s">
        <v>62</v>
      </c>
      <c r="G757" s="15" t="s">
        <v>63</v>
      </c>
      <c r="H757" s="15" t="s">
        <v>73</v>
      </c>
      <c r="I757" s="15" t="s">
        <v>67</v>
      </c>
      <c r="J757" s="15">
        <v>781</v>
      </c>
      <c r="K757" s="15">
        <v>1116.83</v>
      </c>
      <c r="N757" s="7">
        <v>2024</v>
      </c>
      <c r="O757" s="7" t="s">
        <v>41</v>
      </c>
      <c r="P757" s="7" t="s">
        <v>25</v>
      </c>
      <c r="Q757" s="11" t="s">
        <v>29</v>
      </c>
      <c r="R757" s="12">
        <v>455</v>
      </c>
      <c r="S757" s="28">
        <v>4578.6000000000004</v>
      </c>
      <c r="T757" s="12">
        <v>5128.0320000000002</v>
      </c>
      <c r="U757" s="9">
        <v>915.72000000000014</v>
      </c>
      <c r="V757" s="10" t="s">
        <v>21</v>
      </c>
    </row>
    <row r="758" spans="1:22" x14ac:dyDescent="0.25">
      <c r="A758" s="15" t="s">
        <v>59</v>
      </c>
      <c r="B758" s="15">
        <v>2020</v>
      </c>
      <c r="C758" s="15" t="s">
        <v>40</v>
      </c>
      <c r="D758" s="15" t="s">
        <v>72</v>
      </c>
      <c r="E758" s="15" t="s">
        <v>74</v>
      </c>
      <c r="F758" s="15" t="s">
        <v>62</v>
      </c>
      <c r="G758" s="15" t="s">
        <v>63</v>
      </c>
      <c r="H758" s="15" t="s">
        <v>73</v>
      </c>
      <c r="I758" s="15" t="s">
        <v>67</v>
      </c>
      <c r="J758" s="15">
        <v>782</v>
      </c>
      <c r="K758" s="15">
        <v>1118.26</v>
      </c>
      <c r="N758" s="7">
        <v>2024</v>
      </c>
      <c r="O758" s="7" t="s">
        <v>41</v>
      </c>
      <c r="P758" s="7" t="s">
        <v>27</v>
      </c>
      <c r="Q758" s="11" t="s">
        <v>30</v>
      </c>
      <c r="R758" s="13">
        <v>345</v>
      </c>
      <c r="S758" s="29">
        <v>7000</v>
      </c>
      <c r="T758" s="13">
        <v>7840</v>
      </c>
      <c r="U758" s="9">
        <v>1400</v>
      </c>
      <c r="V758" s="10" t="s">
        <v>21</v>
      </c>
    </row>
    <row r="759" spans="1:22" x14ac:dyDescent="0.25">
      <c r="A759" s="15" t="s">
        <v>66</v>
      </c>
      <c r="B759" s="15">
        <v>2020</v>
      </c>
      <c r="C759" s="15" t="s">
        <v>40</v>
      </c>
      <c r="D759" s="15" t="s">
        <v>72</v>
      </c>
      <c r="E759" s="15" t="s">
        <v>74</v>
      </c>
      <c r="F759" s="15" t="s">
        <v>62</v>
      </c>
      <c r="G759" s="15" t="s">
        <v>63</v>
      </c>
      <c r="H759" s="15" t="s">
        <v>73</v>
      </c>
      <c r="I759" s="15" t="s">
        <v>67</v>
      </c>
      <c r="J759" s="15">
        <v>820</v>
      </c>
      <c r="K759" s="15">
        <v>526.24</v>
      </c>
      <c r="N759" s="7">
        <v>2024</v>
      </c>
      <c r="O759" s="7" t="s">
        <v>41</v>
      </c>
      <c r="P759" s="7" t="s">
        <v>23</v>
      </c>
      <c r="Q759" s="8" t="s">
        <v>31</v>
      </c>
      <c r="R759" s="9">
        <v>122</v>
      </c>
      <c r="S759" s="27">
        <v>100</v>
      </c>
      <c r="T759" s="9">
        <v>112</v>
      </c>
      <c r="U759" s="9">
        <v>20</v>
      </c>
      <c r="V759" s="10" t="s">
        <v>21</v>
      </c>
    </row>
    <row r="760" spans="1:22" x14ac:dyDescent="0.25">
      <c r="A760" s="15" t="s">
        <v>66</v>
      </c>
      <c r="B760" s="15">
        <v>2020</v>
      </c>
      <c r="C760" s="15" t="s">
        <v>40</v>
      </c>
      <c r="D760" s="15" t="s">
        <v>72</v>
      </c>
      <c r="E760" s="15" t="s">
        <v>74</v>
      </c>
      <c r="F760" s="15" t="s">
        <v>62</v>
      </c>
      <c r="G760" s="15" t="s">
        <v>63</v>
      </c>
      <c r="H760" s="15" t="s">
        <v>73</v>
      </c>
      <c r="I760" s="15" t="s">
        <v>67</v>
      </c>
      <c r="J760" s="15">
        <v>821</v>
      </c>
      <c r="K760" s="15">
        <v>526.24</v>
      </c>
      <c r="N760" s="7">
        <v>2024</v>
      </c>
      <c r="O760" s="7" t="s">
        <v>41</v>
      </c>
      <c r="P760" s="7" t="s">
        <v>32</v>
      </c>
      <c r="Q760" s="11" t="s">
        <v>33</v>
      </c>
      <c r="R760" s="12">
        <v>78</v>
      </c>
      <c r="S760" s="28">
        <v>4577.2</v>
      </c>
      <c r="T760" s="12">
        <v>5126.4639999999999</v>
      </c>
      <c r="U760" s="9">
        <v>915.44</v>
      </c>
      <c r="V760" s="10" t="s">
        <v>21</v>
      </c>
    </row>
    <row r="761" spans="1:22" x14ac:dyDescent="0.25">
      <c r="A761" s="15" t="s">
        <v>68</v>
      </c>
      <c r="B761" s="15">
        <v>2020</v>
      </c>
      <c r="C761" s="15" t="s">
        <v>18</v>
      </c>
      <c r="D761" s="15" t="s">
        <v>72</v>
      </c>
      <c r="E761" s="15" t="s">
        <v>74</v>
      </c>
      <c r="F761" s="15" t="s">
        <v>62</v>
      </c>
      <c r="G761" s="15" t="s">
        <v>63</v>
      </c>
      <c r="H761" s="15" t="s">
        <v>73</v>
      </c>
      <c r="I761" s="15" t="s">
        <v>65</v>
      </c>
      <c r="J761" s="15">
        <v>362</v>
      </c>
      <c r="K761" s="15">
        <v>517.66</v>
      </c>
      <c r="N761" s="7">
        <v>2024</v>
      </c>
      <c r="O761" s="7" t="s">
        <v>41</v>
      </c>
      <c r="P761" s="7" t="s">
        <v>32</v>
      </c>
      <c r="Q761" s="11" t="s">
        <v>34</v>
      </c>
      <c r="R761" s="12">
        <v>76</v>
      </c>
      <c r="S761" s="28">
        <v>4576.8999999999996</v>
      </c>
      <c r="T761" s="12">
        <v>5126.1279999999997</v>
      </c>
      <c r="U761" s="9">
        <v>915.38</v>
      </c>
      <c r="V761" s="10" t="s">
        <v>21</v>
      </c>
    </row>
    <row r="762" spans="1:22" x14ac:dyDescent="0.25">
      <c r="A762" s="15" t="s">
        <v>68</v>
      </c>
      <c r="B762" s="15">
        <v>2020</v>
      </c>
      <c r="C762" s="15" t="s">
        <v>18</v>
      </c>
      <c r="D762" s="15" t="s">
        <v>72</v>
      </c>
      <c r="E762" s="15" t="s">
        <v>74</v>
      </c>
      <c r="F762" s="15" t="s">
        <v>62</v>
      </c>
      <c r="G762" s="15" t="s">
        <v>63</v>
      </c>
      <c r="H762" s="15" t="s">
        <v>73</v>
      </c>
      <c r="I762" s="15" t="s">
        <v>65</v>
      </c>
      <c r="J762" s="15">
        <v>779</v>
      </c>
      <c r="K762" s="15">
        <v>1113.97</v>
      </c>
      <c r="N762" s="7">
        <v>2024</v>
      </c>
      <c r="O762" s="7" t="s">
        <v>41</v>
      </c>
      <c r="P762" s="7" t="s">
        <v>32</v>
      </c>
      <c r="Q762" s="11" t="s">
        <v>35</v>
      </c>
      <c r="R762" s="12">
        <v>46</v>
      </c>
      <c r="S762" s="28">
        <v>200</v>
      </c>
      <c r="T762" s="12">
        <v>224</v>
      </c>
      <c r="U762" s="9">
        <v>40</v>
      </c>
      <c r="V762" s="10" t="s">
        <v>21</v>
      </c>
    </row>
    <row r="763" spans="1:22" x14ac:dyDescent="0.25">
      <c r="A763" s="15" t="s">
        <v>69</v>
      </c>
      <c r="B763" s="15">
        <v>2020</v>
      </c>
      <c r="C763" s="15" t="s">
        <v>18</v>
      </c>
      <c r="D763" s="15" t="s">
        <v>72</v>
      </c>
      <c r="E763" s="15" t="s">
        <v>74</v>
      </c>
      <c r="F763" s="15" t="s">
        <v>62</v>
      </c>
      <c r="G763" s="15" t="s">
        <v>63</v>
      </c>
      <c r="H763" s="15" t="s">
        <v>73</v>
      </c>
      <c r="I763" s="15" t="s">
        <v>65</v>
      </c>
      <c r="J763" s="15">
        <v>819</v>
      </c>
      <c r="K763" s="15">
        <v>526.24</v>
      </c>
      <c r="N763" s="7">
        <v>2024</v>
      </c>
      <c r="O763" s="7" t="s">
        <v>41</v>
      </c>
      <c r="P763" s="7" t="s">
        <v>32</v>
      </c>
      <c r="Q763" s="11" t="s">
        <v>36</v>
      </c>
      <c r="R763" s="12">
        <v>34</v>
      </c>
      <c r="S763" s="28">
        <v>4576.8</v>
      </c>
      <c r="T763" s="12">
        <v>5126.0160000000005</v>
      </c>
      <c r="U763" s="9">
        <v>915.36000000000013</v>
      </c>
      <c r="V763" s="10" t="s">
        <v>21</v>
      </c>
    </row>
    <row r="764" spans="1:22" x14ac:dyDescent="0.25">
      <c r="A764" s="15" t="s">
        <v>69</v>
      </c>
      <c r="B764" s="15">
        <v>2020</v>
      </c>
      <c r="C764" s="15" t="s">
        <v>18</v>
      </c>
      <c r="D764" s="15" t="s">
        <v>72</v>
      </c>
      <c r="E764" s="15" t="s">
        <v>74</v>
      </c>
      <c r="F764" s="15" t="s">
        <v>62</v>
      </c>
      <c r="G764" s="15" t="s">
        <v>63</v>
      </c>
      <c r="H764" s="15" t="s">
        <v>73</v>
      </c>
      <c r="I764" s="15" t="s">
        <v>65</v>
      </c>
      <c r="J764" s="15">
        <v>361</v>
      </c>
      <c r="K764" s="15">
        <v>516.23</v>
      </c>
      <c r="N764" s="7">
        <v>2024</v>
      </c>
      <c r="O764" s="7" t="s">
        <v>41</v>
      </c>
      <c r="P764" s="7" t="s">
        <v>23</v>
      </c>
      <c r="Q764" s="8" t="s">
        <v>37</v>
      </c>
      <c r="R764" s="9">
        <v>7</v>
      </c>
      <c r="S764" s="27">
        <v>200</v>
      </c>
      <c r="T764" s="9">
        <v>224</v>
      </c>
      <c r="U764" s="9">
        <v>40</v>
      </c>
      <c r="V764" s="10" t="s">
        <v>21</v>
      </c>
    </row>
    <row r="765" spans="1:22" x14ac:dyDescent="0.25">
      <c r="A765" s="15" t="s">
        <v>66</v>
      </c>
      <c r="B765" s="15">
        <v>2020</v>
      </c>
      <c r="C765" s="15" t="s">
        <v>41</v>
      </c>
      <c r="D765" s="15" t="s">
        <v>72</v>
      </c>
      <c r="E765" s="15" t="s">
        <v>74</v>
      </c>
      <c r="F765" s="15" t="s">
        <v>62</v>
      </c>
      <c r="G765" s="15" t="s">
        <v>63</v>
      </c>
      <c r="H765" s="15" t="s">
        <v>73</v>
      </c>
      <c r="I765" s="15" t="s">
        <v>67</v>
      </c>
      <c r="J765" s="15">
        <v>822</v>
      </c>
      <c r="K765" s="15">
        <v>526.24</v>
      </c>
      <c r="N765" s="7">
        <v>2024</v>
      </c>
      <c r="O765" s="7" t="s">
        <v>41</v>
      </c>
      <c r="P765" s="7" t="s">
        <v>32</v>
      </c>
      <c r="Q765" s="11" t="s">
        <v>39</v>
      </c>
      <c r="R765" s="12">
        <v>3</v>
      </c>
      <c r="S765" s="28">
        <v>4577.3</v>
      </c>
      <c r="T765" s="12">
        <v>5126.576</v>
      </c>
      <c r="U765" s="9">
        <v>915.46</v>
      </c>
      <c r="V765" s="10" t="s">
        <v>21</v>
      </c>
    </row>
    <row r="766" spans="1:22" x14ac:dyDescent="0.25">
      <c r="A766" s="15" t="s">
        <v>66</v>
      </c>
      <c r="B766" s="15">
        <v>2021</v>
      </c>
      <c r="C766" s="15" t="s">
        <v>51</v>
      </c>
      <c r="D766" s="15" t="s">
        <v>60</v>
      </c>
      <c r="E766" s="15" t="s">
        <v>61</v>
      </c>
      <c r="F766" s="15" t="s">
        <v>62</v>
      </c>
      <c r="G766" s="15" t="s">
        <v>71</v>
      </c>
      <c r="H766" s="15" t="s">
        <v>64</v>
      </c>
      <c r="I766" s="15" t="s">
        <v>65</v>
      </c>
      <c r="J766" s="15">
        <v>278</v>
      </c>
      <c r="K766" s="15">
        <v>397.53999999999996</v>
      </c>
      <c r="N766" s="7">
        <v>2024</v>
      </c>
      <c r="O766" s="7" t="s">
        <v>41</v>
      </c>
      <c r="P766" s="7" t="s">
        <v>38</v>
      </c>
      <c r="Q766" s="11" t="s">
        <v>38</v>
      </c>
      <c r="R766" s="12">
        <v>2</v>
      </c>
      <c r="S766" s="28">
        <v>6600</v>
      </c>
      <c r="T766" s="12">
        <v>7392</v>
      </c>
      <c r="U766" s="9">
        <v>1320</v>
      </c>
      <c r="V766" s="10" t="s">
        <v>21</v>
      </c>
    </row>
    <row r="767" spans="1:22" x14ac:dyDescent="0.25">
      <c r="A767" s="15" t="s">
        <v>59</v>
      </c>
      <c r="B767" s="15">
        <v>2021</v>
      </c>
      <c r="C767" s="15" t="s">
        <v>51</v>
      </c>
      <c r="D767" s="15" t="s">
        <v>60</v>
      </c>
      <c r="E767" s="15" t="s">
        <v>61</v>
      </c>
      <c r="F767" s="15" t="s">
        <v>62</v>
      </c>
      <c r="G767" s="15" t="s">
        <v>71</v>
      </c>
      <c r="H767" s="15" t="s">
        <v>64</v>
      </c>
      <c r="I767" s="15" t="s">
        <v>65</v>
      </c>
      <c r="J767" s="15">
        <v>272</v>
      </c>
      <c r="K767" s="15">
        <v>388.96</v>
      </c>
      <c r="N767" s="7">
        <v>2024</v>
      </c>
      <c r="O767" s="7" t="s">
        <v>43</v>
      </c>
      <c r="P767" s="7" t="s">
        <v>19</v>
      </c>
      <c r="Q767" s="8" t="s">
        <v>20</v>
      </c>
      <c r="R767" s="9">
        <v>3566</v>
      </c>
      <c r="S767" s="27">
        <v>4577.3</v>
      </c>
      <c r="T767" s="9">
        <v>5126.576</v>
      </c>
      <c r="U767" s="9">
        <v>915.46</v>
      </c>
      <c r="V767" s="10" t="s">
        <v>21</v>
      </c>
    </row>
    <row r="768" spans="1:22" x14ac:dyDescent="0.25">
      <c r="A768" s="15" t="s">
        <v>59</v>
      </c>
      <c r="B768" s="15">
        <v>2021</v>
      </c>
      <c r="C768" s="15" t="s">
        <v>51</v>
      </c>
      <c r="D768" s="15" t="s">
        <v>60</v>
      </c>
      <c r="E768" s="15" t="s">
        <v>61</v>
      </c>
      <c r="F768" s="15" t="s">
        <v>62</v>
      </c>
      <c r="G768" s="15" t="s">
        <v>71</v>
      </c>
      <c r="H768" s="15" t="s">
        <v>64</v>
      </c>
      <c r="I768" s="15" t="s">
        <v>65</v>
      </c>
      <c r="J768" s="15">
        <v>266</v>
      </c>
      <c r="K768" s="15">
        <v>380.38</v>
      </c>
      <c r="N768" s="7">
        <v>2024</v>
      </c>
      <c r="O768" s="7" t="s">
        <v>43</v>
      </c>
      <c r="P768" s="7" t="s">
        <v>19</v>
      </c>
      <c r="Q768" s="8" t="s">
        <v>22</v>
      </c>
      <c r="R768" s="9">
        <v>2498</v>
      </c>
      <c r="S768" s="27">
        <v>8000</v>
      </c>
      <c r="T768" s="9">
        <v>8960</v>
      </c>
      <c r="U768" s="9">
        <v>1600</v>
      </c>
      <c r="V768" s="10" t="s">
        <v>21</v>
      </c>
    </row>
    <row r="769" spans="1:22" x14ac:dyDescent="0.25">
      <c r="A769" s="15" t="s">
        <v>68</v>
      </c>
      <c r="B769" s="15">
        <v>2021</v>
      </c>
      <c r="C769" s="15" t="s">
        <v>51</v>
      </c>
      <c r="D769" s="15" t="s">
        <v>60</v>
      </c>
      <c r="E769" s="15" t="s">
        <v>61</v>
      </c>
      <c r="F769" s="15" t="s">
        <v>62</v>
      </c>
      <c r="G769" s="15" t="s">
        <v>71</v>
      </c>
      <c r="H769" s="15" t="s">
        <v>64</v>
      </c>
      <c r="I769" s="15" t="s">
        <v>65</v>
      </c>
      <c r="J769" s="15">
        <v>276</v>
      </c>
      <c r="K769" s="15">
        <v>526.24</v>
      </c>
      <c r="N769" s="7">
        <v>2024</v>
      </c>
      <c r="O769" s="7" t="s">
        <v>43</v>
      </c>
      <c r="P769" s="7" t="s">
        <v>23</v>
      </c>
      <c r="Q769" s="8" t="s">
        <v>24</v>
      </c>
      <c r="R769" s="9">
        <v>1245</v>
      </c>
      <c r="S769" s="27">
        <v>4577.2</v>
      </c>
      <c r="T769" s="9">
        <v>5126.4639999999999</v>
      </c>
      <c r="U769" s="9">
        <v>915.44</v>
      </c>
      <c r="V769" s="10" t="s">
        <v>21</v>
      </c>
    </row>
    <row r="770" spans="1:22" x14ac:dyDescent="0.25">
      <c r="A770" s="15" t="s">
        <v>66</v>
      </c>
      <c r="B770" s="15">
        <v>2021</v>
      </c>
      <c r="C770" s="15" t="s">
        <v>51</v>
      </c>
      <c r="D770" s="15" t="s">
        <v>60</v>
      </c>
      <c r="E770" s="15" t="s">
        <v>61</v>
      </c>
      <c r="F770" s="15" t="s">
        <v>62</v>
      </c>
      <c r="G770" s="15" t="s">
        <v>71</v>
      </c>
      <c r="H770" s="15" t="s">
        <v>64</v>
      </c>
      <c r="I770" s="15" t="s">
        <v>65</v>
      </c>
      <c r="J770" s="15">
        <v>270</v>
      </c>
      <c r="K770" s="15">
        <v>526.24</v>
      </c>
      <c r="N770" s="7">
        <v>2024</v>
      </c>
      <c r="O770" s="7" t="s">
        <v>43</v>
      </c>
      <c r="P770" s="7" t="s">
        <v>25</v>
      </c>
      <c r="Q770" s="11" t="s">
        <v>26</v>
      </c>
      <c r="R770" s="12">
        <v>644</v>
      </c>
      <c r="S770" s="28">
        <v>5743.5</v>
      </c>
      <c r="T770" s="12">
        <v>6432.72</v>
      </c>
      <c r="U770" s="9">
        <v>1148.7</v>
      </c>
      <c r="V770" s="10" t="s">
        <v>21</v>
      </c>
    </row>
    <row r="771" spans="1:22" x14ac:dyDescent="0.25">
      <c r="A771" s="15" t="s">
        <v>66</v>
      </c>
      <c r="B771" s="15">
        <v>2021</v>
      </c>
      <c r="C771" s="15" t="s">
        <v>51</v>
      </c>
      <c r="D771" s="15" t="s">
        <v>60</v>
      </c>
      <c r="E771" s="15" t="s">
        <v>61</v>
      </c>
      <c r="F771" s="15" t="s">
        <v>62</v>
      </c>
      <c r="G771" s="15" t="s">
        <v>71</v>
      </c>
      <c r="H771" s="15" t="s">
        <v>64</v>
      </c>
      <c r="I771" s="15" t="s">
        <v>65</v>
      </c>
      <c r="J771" s="15">
        <v>279</v>
      </c>
      <c r="K771" s="15">
        <v>398.97</v>
      </c>
      <c r="N771" s="7">
        <v>2024</v>
      </c>
      <c r="O771" s="7" t="s">
        <v>43</v>
      </c>
      <c r="P771" s="7" t="s">
        <v>27</v>
      </c>
      <c r="Q771" s="11" t="s">
        <v>28</v>
      </c>
      <c r="R771" s="12">
        <v>643</v>
      </c>
      <c r="S771" s="28">
        <v>7000</v>
      </c>
      <c r="T771" s="12">
        <v>7840</v>
      </c>
      <c r="U771" s="9">
        <v>1400</v>
      </c>
      <c r="V771" s="10" t="s">
        <v>21</v>
      </c>
    </row>
    <row r="772" spans="1:22" x14ac:dyDescent="0.25">
      <c r="A772" s="15" t="s">
        <v>66</v>
      </c>
      <c r="B772" s="15">
        <v>2021</v>
      </c>
      <c r="C772" s="15" t="s">
        <v>51</v>
      </c>
      <c r="D772" s="15" t="s">
        <v>60</v>
      </c>
      <c r="E772" s="15" t="s">
        <v>61</v>
      </c>
      <c r="F772" s="15" t="s">
        <v>62</v>
      </c>
      <c r="G772" s="15" t="s">
        <v>71</v>
      </c>
      <c r="H772" s="15" t="s">
        <v>64</v>
      </c>
      <c r="I772" s="15" t="s">
        <v>65</v>
      </c>
      <c r="J772" s="15">
        <v>273</v>
      </c>
      <c r="K772" s="15">
        <v>390.39</v>
      </c>
      <c r="N772" s="7">
        <v>2024</v>
      </c>
      <c r="O772" s="7" t="s">
        <v>43</v>
      </c>
      <c r="P772" s="7" t="s">
        <v>25</v>
      </c>
      <c r="Q772" s="11" t="s">
        <v>29</v>
      </c>
      <c r="R772" s="12">
        <v>455</v>
      </c>
      <c r="S772" s="28">
        <v>4578.6000000000004</v>
      </c>
      <c r="T772" s="12">
        <v>5128.0320000000002</v>
      </c>
      <c r="U772" s="9">
        <v>915.72000000000014</v>
      </c>
      <c r="V772" s="10" t="s">
        <v>21</v>
      </c>
    </row>
    <row r="773" spans="1:22" x14ac:dyDescent="0.25">
      <c r="A773" s="15" t="s">
        <v>59</v>
      </c>
      <c r="B773" s="15">
        <v>2021</v>
      </c>
      <c r="C773" s="15" t="s">
        <v>51</v>
      </c>
      <c r="D773" s="15" t="s">
        <v>60</v>
      </c>
      <c r="E773" s="15" t="s">
        <v>61</v>
      </c>
      <c r="F773" s="15" t="s">
        <v>62</v>
      </c>
      <c r="G773" s="15" t="s">
        <v>71</v>
      </c>
      <c r="H773" s="15" t="s">
        <v>64</v>
      </c>
      <c r="I773" s="15" t="s">
        <v>65</v>
      </c>
      <c r="J773" s="15">
        <v>267</v>
      </c>
      <c r="K773" s="15">
        <v>381.81</v>
      </c>
      <c r="N773" s="7">
        <v>2024</v>
      </c>
      <c r="O773" s="7" t="s">
        <v>43</v>
      </c>
      <c r="P773" s="7" t="s">
        <v>27</v>
      </c>
      <c r="Q773" s="11" t="s">
        <v>30</v>
      </c>
      <c r="R773" s="13">
        <v>345</v>
      </c>
      <c r="S773" s="29">
        <v>7000</v>
      </c>
      <c r="T773" s="13">
        <v>7840</v>
      </c>
      <c r="U773" s="9">
        <v>1400</v>
      </c>
      <c r="V773" s="10" t="s">
        <v>21</v>
      </c>
    </row>
    <row r="774" spans="1:22" x14ac:dyDescent="0.25">
      <c r="A774" s="15" t="s">
        <v>66</v>
      </c>
      <c r="B774" s="15">
        <v>2021</v>
      </c>
      <c r="C774" s="15" t="s">
        <v>51</v>
      </c>
      <c r="D774" s="15" t="s">
        <v>60</v>
      </c>
      <c r="E774" s="15" t="s">
        <v>61</v>
      </c>
      <c r="F774" s="15" t="s">
        <v>62</v>
      </c>
      <c r="G774" s="15" t="s">
        <v>71</v>
      </c>
      <c r="H774" s="15" t="s">
        <v>64</v>
      </c>
      <c r="I774" s="15" t="s">
        <v>65</v>
      </c>
      <c r="J774" s="15">
        <v>275</v>
      </c>
      <c r="K774" s="15">
        <v>393.25</v>
      </c>
      <c r="N774" s="7">
        <v>2024</v>
      </c>
      <c r="O774" s="7" t="s">
        <v>43</v>
      </c>
      <c r="P774" s="7" t="s">
        <v>23</v>
      </c>
      <c r="Q774" s="8" t="s">
        <v>31</v>
      </c>
      <c r="R774" s="9">
        <v>122</v>
      </c>
      <c r="S774" s="27">
        <v>100</v>
      </c>
      <c r="T774" s="9">
        <v>112</v>
      </c>
      <c r="U774" s="9">
        <v>20</v>
      </c>
      <c r="V774" s="10" t="s">
        <v>21</v>
      </c>
    </row>
    <row r="775" spans="1:22" x14ac:dyDescent="0.25">
      <c r="A775" s="15" t="s">
        <v>66</v>
      </c>
      <c r="B775" s="15">
        <v>2021</v>
      </c>
      <c r="C775" s="15" t="s">
        <v>51</v>
      </c>
      <c r="D775" s="15" t="s">
        <v>60</v>
      </c>
      <c r="E775" s="15" t="s">
        <v>61</v>
      </c>
      <c r="F775" s="15" t="s">
        <v>62</v>
      </c>
      <c r="G775" s="15" t="s">
        <v>71</v>
      </c>
      <c r="H775" s="15" t="s">
        <v>64</v>
      </c>
      <c r="I775" s="15" t="s">
        <v>65</v>
      </c>
      <c r="J775" s="15">
        <v>269</v>
      </c>
      <c r="K775" s="15">
        <v>384.67</v>
      </c>
      <c r="N775" s="7">
        <v>2024</v>
      </c>
      <c r="O775" s="7" t="s">
        <v>43</v>
      </c>
      <c r="P775" s="7" t="s">
        <v>32</v>
      </c>
      <c r="Q775" s="11" t="s">
        <v>33</v>
      </c>
      <c r="R775" s="12">
        <v>78</v>
      </c>
      <c r="S775" s="28">
        <v>4577.2</v>
      </c>
      <c r="T775" s="12">
        <v>5126.4639999999999</v>
      </c>
      <c r="U775" s="9">
        <v>915.44</v>
      </c>
      <c r="V775" s="10" t="s">
        <v>21</v>
      </c>
    </row>
    <row r="776" spans="1:22" x14ac:dyDescent="0.25">
      <c r="A776" s="15" t="s">
        <v>68</v>
      </c>
      <c r="B776" s="15">
        <v>2021</v>
      </c>
      <c r="C776" s="15" t="s">
        <v>50</v>
      </c>
      <c r="D776" s="15" t="s">
        <v>60</v>
      </c>
      <c r="E776" s="15" t="s">
        <v>61</v>
      </c>
      <c r="F776" s="15" t="s">
        <v>62</v>
      </c>
      <c r="G776" s="15" t="s">
        <v>71</v>
      </c>
      <c r="H776" s="15" t="s">
        <v>64</v>
      </c>
      <c r="I776" s="15" t="s">
        <v>65</v>
      </c>
      <c r="J776" s="15">
        <v>296</v>
      </c>
      <c r="K776" s="15">
        <v>423.28</v>
      </c>
      <c r="N776" s="7">
        <v>2024</v>
      </c>
      <c r="O776" s="7" t="s">
        <v>43</v>
      </c>
      <c r="P776" s="7" t="s">
        <v>32</v>
      </c>
      <c r="Q776" s="11" t="s">
        <v>34</v>
      </c>
      <c r="R776" s="12">
        <v>76</v>
      </c>
      <c r="S776" s="28">
        <v>4576.8999999999996</v>
      </c>
      <c r="T776" s="12">
        <v>5126.1279999999997</v>
      </c>
      <c r="U776" s="9">
        <v>915.38</v>
      </c>
      <c r="V776" s="10" t="s">
        <v>21</v>
      </c>
    </row>
    <row r="777" spans="1:22" x14ac:dyDescent="0.25">
      <c r="A777" s="15" t="s">
        <v>66</v>
      </c>
      <c r="B777" s="15">
        <v>2021</v>
      </c>
      <c r="C777" s="15" t="s">
        <v>50</v>
      </c>
      <c r="D777" s="15" t="s">
        <v>60</v>
      </c>
      <c r="E777" s="15" t="s">
        <v>61</v>
      </c>
      <c r="F777" s="15" t="s">
        <v>62</v>
      </c>
      <c r="G777" s="15" t="s">
        <v>71</v>
      </c>
      <c r="H777" s="15" t="s">
        <v>64</v>
      </c>
      <c r="I777" s="15" t="s">
        <v>65</v>
      </c>
      <c r="J777" s="15">
        <v>290</v>
      </c>
      <c r="K777" s="15">
        <v>414.7</v>
      </c>
      <c r="N777" s="7">
        <v>2024</v>
      </c>
      <c r="O777" s="7" t="s">
        <v>43</v>
      </c>
      <c r="P777" s="7" t="s">
        <v>32</v>
      </c>
      <c r="Q777" s="11" t="s">
        <v>35</v>
      </c>
      <c r="R777" s="12">
        <v>46</v>
      </c>
      <c r="S777" s="28">
        <v>200</v>
      </c>
      <c r="T777" s="12">
        <v>224</v>
      </c>
      <c r="U777" s="9">
        <v>40</v>
      </c>
      <c r="V777" s="10" t="s">
        <v>21</v>
      </c>
    </row>
    <row r="778" spans="1:22" x14ac:dyDescent="0.25">
      <c r="A778" s="15" t="s">
        <v>69</v>
      </c>
      <c r="B778" s="15">
        <v>2021</v>
      </c>
      <c r="C778" s="15" t="s">
        <v>50</v>
      </c>
      <c r="D778" s="15" t="s">
        <v>60</v>
      </c>
      <c r="E778" s="15" t="s">
        <v>61</v>
      </c>
      <c r="F778" s="15" t="s">
        <v>62</v>
      </c>
      <c r="G778" s="15" t="s">
        <v>71</v>
      </c>
      <c r="H778" s="15" t="s">
        <v>64</v>
      </c>
      <c r="I778" s="15" t="s">
        <v>65</v>
      </c>
      <c r="J778" s="15">
        <v>284</v>
      </c>
      <c r="K778" s="15">
        <v>406.12</v>
      </c>
      <c r="N778" s="7">
        <v>2024</v>
      </c>
      <c r="O778" s="7" t="s">
        <v>43</v>
      </c>
      <c r="P778" s="7" t="s">
        <v>32</v>
      </c>
      <c r="Q778" s="11" t="s">
        <v>36</v>
      </c>
      <c r="R778" s="12">
        <v>34</v>
      </c>
      <c r="S778" s="28">
        <v>4576.8</v>
      </c>
      <c r="T778" s="12">
        <v>5126.0160000000005</v>
      </c>
      <c r="U778" s="9">
        <v>915.36000000000013</v>
      </c>
      <c r="V778" s="10" t="s">
        <v>21</v>
      </c>
    </row>
    <row r="779" spans="1:22" x14ac:dyDescent="0.25">
      <c r="A779" s="15" t="s">
        <v>70</v>
      </c>
      <c r="B779" s="15">
        <v>2021</v>
      </c>
      <c r="C779" s="15" t="s">
        <v>50</v>
      </c>
      <c r="D779" s="15" t="s">
        <v>60</v>
      </c>
      <c r="E779" s="15" t="s">
        <v>61</v>
      </c>
      <c r="F779" s="15" t="s">
        <v>62</v>
      </c>
      <c r="G779" s="15" t="s">
        <v>71</v>
      </c>
      <c r="H779" s="15" t="s">
        <v>64</v>
      </c>
      <c r="I779" s="15" t="s">
        <v>65</v>
      </c>
      <c r="J779" s="15">
        <v>294</v>
      </c>
      <c r="K779" s="15">
        <v>526.24</v>
      </c>
      <c r="N779" s="7">
        <v>2024</v>
      </c>
      <c r="O779" s="7" t="s">
        <v>43</v>
      </c>
      <c r="P779" s="7" t="s">
        <v>23</v>
      </c>
      <c r="Q779" s="8" t="s">
        <v>37</v>
      </c>
      <c r="R779" s="9">
        <v>7</v>
      </c>
      <c r="S779" s="27">
        <v>200</v>
      </c>
      <c r="T779" s="9">
        <v>224</v>
      </c>
      <c r="U779" s="9">
        <v>40</v>
      </c>
      <c r="V779" s="10" t="s">
        <v>21</v>
      </c>
    </row>
    <row r="780" spans="1:22" x14ac:dyDescent="0.25">
      <c r="A780" s="15" t="s">
        <v>59</v>
      </c>
      <c r="B780" s="15">
        <v>2021</v>
      </c>
      <c r="C780" s="15" t="s">
        <v>50</v>
      </c>
      <c r="D780" s="15" t="s">
        <v>60</v>
      </c>
      <c r="E780" s="15" t="s">
        <v>61</v>
      </c>
      <c r="F780" s="15" t="s">
        <v>62</v>
      </c>
      <c r="G780" s="15" t="s">
        <v>71</v>
      </c>
      <c r="H780" s="15" t="s">
        <v>64</v>
      </c>
      <c r="I780" s="15" t="s">
        <v>65</v>
      </c>
      <c r="J780" s="15">
        <v>288</v>
      </c>
      <c r="K780" s="15">
        <v>526.24</v>
      </c>
      <c r="N780" s="7">
        <v>2024</v>
      </c>
      <c r="O780" s="7" t="s">
        <v>43</v>
      </c>
      <c r="P780" s="7" t="s">
        <v>32</v>
      </c>
      <c r="Q780" s="11" t="s">
        <v>39</v>
      </c>
      <c r="R780" s="12">
        <v>3</v>
      </c>
      <c r="S780" s="28">
        <v>4577.3</v>
      </c>
      <c r="T780" s="12">
        <v>5126.576</v>
      </c>
      <c r="U780" s="9">
        <v>915.46</v>
      </c>
      <c r="V780" s="10" t="s">
        <v>21</v>
      </c>
    </row>
    <row r="781" spans="1:22" x14ac:dyDescent="0.25">
      <c r="A781" s="15" t="s">
        <v>59</v>
      </c>
      <c r="B781" s="15">
        <v>2021</v>
      </c>
      <c r="C781" s="15" t="s">
        <v>50</v>
      </c>
      <c r="D781" s="15" t="s">
        <v>60</v>
      </c>
      <c r="E781" s="15" t="s">
        <v>61</v>
      </c>
      <c r="F781" s="15" t="s">
        <v>62</v>
      </c>
      <c r="G781" s="15" t="s">
        <v>71</v>
      </c>
      <c r="H781" s="15" t="s">
        <v>64</v>
      </c>
      <c r="I781" s="15" t="s">
        <v>65</v>
      </c>
      <c r="J781" s="15">
        <v>282</v>
      </c>
      <c r="K781" s="15">
        <v>526.24</v>
      </c>
      <c r="N781" s="7">
        <v>2024</v>
      </c>
      <c r="O781" s="7" t="s">
        <v>43</v>
      </c>
      <c r="P781" s="7" t="s">
        <v>38</v>
      </c>
      <c r="Q781" s="11" t="s">
        <v>38</v>
      </c>
      <c r="R781" s="12">
        <v>2</v>
      </c>
      <c r="S781" s="28">
        <v>6600</v>
      </c>
      <c r="T781" s="12">
        <v>7392</v>
      </c>
      <c r="U781" s="9">
        <v>1320</v>
      </c>
      <c r="V781" s="10" t="s">
        <v>21</v>
      </c>
    </row>
    <row r="782" spans="1:22" x14ac:dyDescent="0.25">
      <c r="A782" s="15" t="s">
        <v>59</v>
      </c>
      <c r="B782" s="15">
        <v>2021</v>
      </c>
      <c r="C782" s="15" t="s">
        <v>50</v>
      </c>
      <c r="D782" s="15" t="s">
        <v>60</v>
      </c>
      <c r="E782" s="15" t="s">
        <v>61</v>
      </c>
      <c r="F782" s="15" t="s">
        <v>62</v>
      </c>
      <c r="G782" s="15" t="s">
        <v>71</v>
      </c>
      <c r="H782" s="15" t="s">
        <v>64</v>
      </c>
      <c r="I782" s="15" t="s">
        <v>65</v>
      </c>
      <c r="J782" s="15">
        <v>291</v>
      </c>
      <c r="K782" s="15">
        <v>416.13</v>
      </c>
      <c r="N782" s="7">
        <v>2024</v>
      </c>
      <c r="O782" s="7" t="s">
        <v>44</v>
      </c>
      <c r="P782" s="7" t="s">
        <v>19</v>
      </c>
      <c r="Q782" s="8" t="s">
        <v>20</v>
      </c>
      <c r="R782" s="9">
        <v>3566</v>
      </c>
      <c r="S782" s="27">
        <v>4577.3</v>
      </c>
      <c r="T782" s="9">
        <v>5126.576</v>
      </c>
      <c r="U782" s="9">
        <v>915.46</v>
      </c>
      <c r="V782" s="10" t="s">
        <v>21</v>
      </c>
    </row>
    <row r="783" spans="1:22" x14ac:dyDescent="0.25">
      <c r="A783" s="15" t="s">
        <v>70</v>
      </c>
      <c r="B783" s="15">
        <v>2021</v>
      </c>
      <c r="C783" s="15" t="s">
        <v>50</v>
      </c>
      <c r="D783" s="15" t="s">
        <v>60</v>
      </c>
      <c r="E783" s="15" t="s">
        <v>61</v>
      </c>
      <c r="F783" s="15" t="s">
        <v>62</v>
      </c>
      <c r="G783" s="15" t="s">
        <v>71</v>
      </c>
      <c r="H783" s="15" t="s">
        <v>64</v>
      </c>
      <c r="I783" s="15" t="s">
        <v>65</v>
      </c>
      <c r="J783" s="15">
        <v>285</v>
      </c>
      <c r="K783" s="15">
        <v>407.55</v>
      </c>
      <c r="N783" s="7">
        <v>2024</v>
      </c>
      <c r="O783" s="7" t="s">
        <v>44</v>
      </c>
      <c r="P783" s="7" t="s">
        <v>19</v>
      </c>
      <c r="Q783" s="8" t="s">
        <v>22</v>
      </c>
      <c r="R783" s="9">
        <v>2498</v>
      </c>
      <c r="S783" s="27">
        <v>8000</v>
      </c>
      <c r="T783" s="9">
        <v>8960</v>
      </c>
      <c r="U783" s="9">
        <v>1600</v>
      </c>
      <c r="V783" s="10" t="s">
        <v>21</v>
      </c>
    </row>
    <row r="784" spans="1:22" x14ac:dyDescent="0.25">
      <c r="A784" s="15" t="s">
        <v>69</v>
      </c>
      <c r="B784" s="15">
        <v>2021</v>
      </c>
      <c r="C784" s="15" t="s">
        <v>50</v>
      </c>
      <c r="D784" s="15" t="s">
        <v>60</v>
      </c>
      <c r="E784" s="15" t="s">
        <v>61</v>
      </c>
      <c r="F784" s="15" t="s">
        <v>62</v>
      </c>
      <c r="G784" s="15" t="s">
        <v>71</v>
      </c>
      <c r="H784" s="15" t="s">
        <v>64</v>
      </c>
      <c r="I784" s="15" t="s">
        <v>65</v>
      </c>
      <c r="J784" s="15">
        <v>293</v>
      </c>
      <c r="K784" s="15">
        <v>418.99</v>
      </c>
      <c r="N784" s="7">
        <v>2024</v>
      </c>
      <c r="O784" s="7" t="s">
        <v>44</v>
      </c>
      <c r="P784" s="7" t="s">
        <v>23</v>
      </c>
      <c r="Q784" s="8" t="s">
        <v>24</v>
      </c>
      <c r="R784" s="9">
        <v>1245</v>
      </c>
      <c r="S784" s="27">
        <v>4577.2</v>
      </c>
      <c r="T784" s="9">
        <v>5126.4639999999999</v>
      </c>
      <c r="U784" s="9">
        <v>915.44</v>
      </c>
      <c r="V784" s="10" t="s">
        <v>21</v>
      </c>
    </row>
    <row r="785" spans="1:22" x14ac:dyDescent="0.25">
      <c r="A785" s="15" t="s">
        <v>68</v>
      </c>
      <c r="B785" s="15">
        <v>2021</v>
      </c>
      <c r="C785" s="15" t="s">
        <v>50</v>
      </c>
      <c r="D785" s="15" t="s">
        <v>60</v>
      </c>
      <c r="E785" s="15" t="s">
        <v>61</v>
      </c>
      <c r="F785" s="15" t="s">
        <v>62</v>
      </c>
      <c r="G785" s="15" t="s">
        <v>71</v>
      </c>
      <c r="H785" s="15" t="s">
        <v>64</v>
      </c>
      <c r="I785" s="15" t="s">
        <v>65</v>
      </c>
      <c r="J785" s="15">
        <v>287</v>
      </c>
      <c r="K785" s="15">
        <v>410.40999999999997</v>
      </c>
      <c r="N785" s="7">
        <v>2024</v>
      </c>
      <c r="O785" s="7" t="s">
        <v>44</v>
      </c>
      <c r="P785" s="7" t="s">
        <v>25</v>
      </c>
      <c r="Q785" s="11" t="s">
        <v>26</v>
      </c>
      <c r="R785" s="12">
        <v>644</v>
      </c>
      <c r="S785" s="28">
        <v>5743.5</v>
      </c>
      <c r="T785" s="12">
        <v>6432.72</v>
      </c>
      <c r="U785" s="9">
        <v>1148.7</v>
      </c>
      <c r="V785" s="10" t="s">
        <v>21</v>
      </c>
    </row>
    <row r="786" spans="1:22" x14ac:dyDescent="0.25">
      <c r="A786" s="15" t="s">
        <v>59</v>
      </c>
      <c r="B786" s="15">
        <v>2021</v>
      </c>
      <c r="C786" s="15" t="s">
        <v>50</v>
      </c>
      <c r="D786" s="15" t="s">
        <v>60</v>
      </c>
      <c r="E786" s="15" t="s">
        <v>61</v>
      </c>
      <c r="F786" s="15" t="s">
        <v>62</v>
      </c>
      <c r="G786" s="15" t="s">
        <v>71</v>
      </c>
      <c r="H786" s="15" t="s">
        <v>64</v>
      </c>
      <c r="I786" s="15" t="s">
        <v>65</v>
      </c>
      <c r="J786" s="15">
        <v>281</v>
      </c>
      <c r="K786" s="15">
        <v>401.83</v>
      </c>
      <c r="N786" s="7">
        <v>2024</v>
      </c>
      <c r="O786" s="7" t="s">
        <v>44</v>
      </c>
      <c r="P786" s="7" t="s">
        <v>27</v>
      </c>
      <c r="Q786" s="11" t="s">
        <v>28</v>
      </c>
      <c r="R786" s="12">
        <v>643</v>
      </c>
      <c r="S786" s="28">
        <v>7000</v>
      </c>
      <c r="T786" s="12">
        <v>7840</v>
      </c>
      <c r="U786" s="9">
        <v>1400</v>
      </c>
      <c r="V786" s="10" t="s">
        <v>21</v>
      </c>
    </row>
    <row r="787" spans="1:22" x14ac:dyDescent="0.25">
      <c r="A787" s="15" t="s">
        <v>68</v>
      </c>
      <c r="B787" s="15">
        <v>2021</v>
      </c>
      <c r="C787" s="15" t="s">
        <v>49</v>
      </c>
      <c r="D787" s="15" t="s">
        <v>60</v>
      </c>
      <c r="E787" s="15" t="s">
        <v>61</v>
      </c>
      <c r="F787" s="15" t="s">
        <v>62</v>
      </c>
      <c r="G787" s="15" t="s">
        <v>71</v>
      </c>
      <c r="H787" s="15" t="s">
        <v>64</v>
      </c>
      <c r="I787" s="15" t="s">
        <v>65</v>
      </c>
      <c r="J787" s="15">
        <v>308</v>
      </c>
      <c r="K787" s="15">
        <v>440.44</v>
      </c>
      <c r="N787" s="7">
        <v>2024</v>
      </c>
      <c r="O787" s="7" t="s">
        <v>44</v>
      </c>
      <c r="P787" s="7" t="s">
        <v>25</v>
      </c>
      <c r="Q787" s="11" t="s">
        <v>29</v>
      </c>
      <c r="R787" s="12">
        <v>455</v>
      </c>
      <c r="S787" s="28">
        <v>4578.6000000000004</v>
      </c>
      <c r="T787" s="12">
        <v>5128.0320000000002</v>
      </c>
      <c r="U787" s="9">
        <v>915.72000000000014</v>
      </c>
      <c r="V787" s="10" t="s">
        <v>21</v>
      </c>
    </row>
    <row r="788" spans="1:22" x14ac:dyDescent="0.25">
      <c r="A788" s="15" t="s">
        <v>66</v>
      </c>
      <c r="B788" s="15">
        <v>2021</v>
      </c>
      <c r="C788" s="15" t="s">
        <v>49</v>
      </c>
      <c r="D788" s="15" t="s">
        <v>60</v>
      </c>
      <c r="E788" s="15" t="s">
        <v>61</v>
      </c>
      <c r="F788" s="15" t="s">
        <v>62</v>
      </c>
      <c r="G788" s="15" t="s">
        <v>71</v>
      </c>
      <c r="H788" s="15" t="s">
        <v>64</v>
      </c>
      <c r="I788" s="15" t="s">
        <v>65</v>
      </c>
      <c r="J788" s="15">
        <v>302</v>
      </c>
      <c r="K788" s="15">
        <v>431.86</v>
      </c>
      <c r="N788" s="7">
        <v>2024</v>
      </c>
      <c r="O788" s="7" t="s">
        <v>44</v>
      </c>
      <c r="P788" s="7" t="s">
        <v>27</v>
      </c>
      <c r="Q788" s="11" t="s">
        <v>30</v>
      </c>
      <c r="R788" s="13">
        <v>345</v>
      </c>
      <c r="S788" s="29">
        <v>7000</v>
      </c>
      <c r="T788" s="13">
        <v>7840</v>
      </c>
      <c r="U788" s="9">
        <v>1400</v>
      </c>
      <c r="V788" s="10" t="s">
        <v>21</v>
      </c>
    </row>
    <row r="789" spans="1:22" x14ac:dyDescent="0.25">
      <c r="A789" s="15" t="s">
        <v>66</v>
      </c>
      <c r="B789" s="15">
        <v>2021</v>
      </c>
      <c r="C789" s="15" t="s">
        <v>49</v>
      </c>
      <c r="D789" s="15" t="s">
        <v>60</v>
      </c>
      <c r="E789" s="15" t="s">
        <v>61</v>
      </c>
      <c r="F789" s="15" t="s">
        <v>62</v>
      </c>
      <c r="G789" s="15" t="s">
        <v>71</v>
      </c>
      <c r="H789" s="15" t="s">
        <v>64</v>
      </c>
      <c r="I789" s="15" t="s">
        <v>65</v>
      </c>
      <c r="J789" s="15">
        <v>306</v>
      </c>
      <c r="K789" s="15">
        <v>526.24</v>
      </c>
      <c r="N789" s="7">
        <v>2024</v>
      </c>
      <c r="O789" s="7" t="s">
        <v>44</v>
      </c>
      <c r="P789" s="7" t="s">
        <v>23</v>
      </c>
      <c r="Q789" s="8" t="s">
        <v>31</v>
      </c>
      <c r="R789" s="9">
        <v>122</v>
      </c>
      <c r="S789" s="27">
        <v>100</v>
      </c>
      <c r="T789" s="9">
        <v>112</v>
      </c>
      <c r="U789" s="9">
        <v>20</v>
      </c>
      <c r="V789" s="10" t="s">
        <v>21</v>
      </c>
    </row>
    <row r="790" spans="1:22" x14ac:dyDescent="0.25">
      <c r="A790" s="15" t="s">
        <v>69</v>
      </c>
      <c r="B790" s="15">
        <v>2021</v>
      </c>
      <c r="C790" s="15" t="s">
        <v>49</v>
      </c>
      <c r="D790" s="15" t="s">
        <v>60</v>
      </c>
      <c r="E790" s="15" t="s">
        <v>61</v>
      </c>
      <c r="F790" s="15" t="s">
        <v>62</v>
      </c>
      <c r="G790" s="15" t="s">
        <v>71</v>
      </c>
      <c r="H790" s="15" t="s">
        <v>64</v>
      </c>
      <c r="I790" s="15" t="s">
        <v>65</v>
      </c>
      <c r="J790" s="15">
        <v>300</v>
      </c>
      <c r="K790" s="15">
        <v>526.24</v>
      </c>
      <c r="N790" s="7">
        <v>2024</v>
      </c>
      <c r="O790" s="7" t="s">
        <v>44</v>
      </c>
      <c r="P790" s="7" t="s">
        <v>32</v>
      </c>
      <c r="Q790" s="11" t="s">
        <v>33</v>
      </c>
      <c r="R790" s="12">
        <v>78</v>
      </c>
      <c r="S790" s="28">
        <v>4577.2</v>
      </c>
      <c r="T790" s="12">
        <v>5126.4639999999999</v>
      </c>
      <c r="U790" s="9">
        <v>915.44</v>
      </c>
      <c r="V790" s="10" t="s">
        <v>21</v>
      </c>
    </row>
    <row r="791" spans="1:22" x14ac:dyDescent="0.25">
      <c r="A791" s="15" t="s">
        <v>68</v>
      </c>
      <c r="B791" s="15">
        <v>2021</v>
      </c>
      <c r="C791" s="15" t="s">
        <v>49</v>
      </c>
      <c r="D791" s="15" t="s">
        <v>60</v>
      </c>
      <c r="E791" s="15" t="s">
        <v>61</v>
      </c>
      <c r="F791" s="15" t="s">
        <v>62</v>
      </c>
      <c r="G791" s="15" t="s">
        <v>71</v>
      </c>
      <c r="H791" s="15" t="s">
        <v>64</v>
      </c>
      <c r="I791" s="15" t="s">
        <v>65</v>
      </c>
      <c r="J791" s="15">
        <v>309</v>
      </c>
      <c r="K791" s="15">
        <v>441.87</v>
      </c>
      <c r="N791" s="7">
        <v>2024</v>
      </c>
      <c r="O791" s="7" t="s">
        <v>44</v>
      </c>
      <c r="P791" s="7" t="s">
        <v>32</v>
      </c>
      <c r="Q791" s="11" t="s">
        <v>34</v>
      </c>
      <c r="R791" s="12">
        <v>76</v>
      </c>
      <c r="S791" s="28">
        <v>4576.8999999999996</v>
      </c>
      <c r="T791" s="12">
        <v>5126.1279999999997</v>
      </c>
      <c r="U791" s="9">
        <v>915.38</v>
      </c>
      <c r="V791" s="10" t="s">
        <v>21</v>
      </c>
    </row>
    <row r="792" spans="1:22" x14ac:dyDescent="0.25">
      <c r="A792" s="15" t="s">
        <v>68</v>
      </c>
      <c r="B792" s="15">
        <v>2021</v>
      </c>
      <c r="C792" s="15" t="s">
        <v>49</v>
      </c>
      <c r="D792" s="15" t="s">
        <v>60</v>
      </c>
      <c r="E792" s="15" t="s">
        <v>61</v>
      </c>
      <c r="F792" s="15" t="s">
        <v>62</v>
      </c>
      <c r="G792" s="15" t="s">
        <v>71</v>
      </c>
      <c r="H792" s="15" t="s">
        <v>64</v>
      </c>
      <c r="I792" s="15" t="s">
        <v>65</v>
      </c>
      <c r="J792" s="15">
        <v>303</v>
      </c>
      <c r="K792" s="15">
        <v>433.28999999999996</v>
      </c>
      <c r="N792" s="7">
        <v>2024</v>
      </c>
      <c r="O792" s="7" t="s">
        <v>44</v>
      </c>
      <c r="P792" s="7" t="s">
        <v>32</v>
      </c>
      <c r="Q792" s="11" t="s">
        <v>35</v>
      </c>
      <c r="R792" s="12">
        <v>46</v>
      </c>
      <c r="S792" s="28">
        <v>200</v>
      </c>
      <c r="T792" s="12">
        <v>224</v>
      </c>
      <c r="U792" s="9">
        <v>40</v>
      </c>
      <c r="V792" s="10" t="s">
        <v>21</v>
      </c>
    </row>
    <row r="793" spans="1:22" x14ac:dyDescent="0.25">
      <c r="A793" s="15" t="s">
        <v>68</v>
      </c>
      <c r="B793" s="15">
        <v>2021</v>
      </c>
      <c r="C793" s="15" t="s">
        <v>49</v>
      </c>
      <c r="D793" s="15" t="s">
        <v>60</v>
      </c>
      <c r="E793" s="15" t="s">
        <v>61</v>
      </c>
      <c r="F793" s="15" t="s">
        <v>62</v>
      </c>
      <c r="G793" s="15" t="s">
        <v>71</v>
      </c>
      <c r="H793" s="15" t="s">
        <v>64</v>
      </c>
      <c r="I793" s="15" t="s">
        <v>65</v>
      </c>
      <c r="J793" s="15">
        <v>297</v>
      </c>
      <c r="K793" s="15">
        <v>424.71</v>
      </c>
      <c r="N793" s="7">
        <v>2024</v>
      </c>
      <c r="O793" s="7" t="s">
        <v>44</v>
      </c>
      <c r="P793" s="7" t="s">
        <v>32</v>
      </c>
      <c r="Q793" s="11" t="s">
        <v>36</v>
      </c>
      <c r="R793" s="12">
        <v>34</v>
      </c>
      <c r="S793" s="28">
        <v>4576.8</v>
      </c>
      <c r="T793" s="12">
        <v>5126.0160000000005</v>
      </c>
      <c r="U793" s="9">
        <v>915.36000000000013</v>
      </c>
      <c r="V793" s="10" t="s">
        <v>21</v>
      </c>
    </row>
    <row r="794" spans="1:22" x14ac:dyDescent="0.25">
      <c r="A794" s="15" t="s">
        <v>59</v>
      </c>
      <c r="B794" s="15">
        <v>2021</v>
      </c>
      <c r="C794" s="15" t="s">
        <v>49</v>
      </c>
      <c r="D794" s="15" t="s">
        <v>60</v>
      </c>
      <c r="E794" s="15" t="s">
        <v>61</v>
      </c>
      <c r="F794" s="15" t="s">
        <v>62</v>
      </c>
      <c r="G794" s="15" t="s">
        <v>71</v>
      </c>
      <c r="H794" s="15" t="s">
        <v>64</v>
      </c>
      <c r="I794" s="15" t="s">
        <v>65</v>
      </c>
      <c r="J794" s="15">
        <v>305</v>
      </c>
      <c r="K794" s="15">
        <v>436.15</v>
      </c>
      <c r="N794" s="7">
        <v>2024</v>
      </c>
      <c r="O794" s="7" t="s">
        <v>44</v>
      </c>
      <c r="P794" s="7" t="s">
        <v>23</v>
      </c>
      <c r="Q794" s="8" t="s">
        <v>37</v>
      </c>
      <c r="R794" s="9">
        <v>7</v>
      </c>
      <c r="S794" s="27">
        <v>200</v>
      </c>
      <c r="T794" s="9">
        <v>224</v>
      </c>
      <c r="U794" s="9">
        <v>40</v>
      </c>
      <c r="V794" s="10" t="s">
        <v>21</v>
      </c>
    </row>
    <row r="795" spans="1:22" x14ac:dyDescent="0.25">
      <c r="A795" s="15" t="s">
        <v>59</v>
      </c>
      <c r="B795" s="15">
        <v>2021</v>
      </c>
      <c r="C795" s="15" t="s">
        <v>49</v>
      </c>
      <c r="D795" s="15" t="s">
        <v>60</v>
      </c>
      <c r="E795" s="15" t="s">
        <v>61</v>
      </c>
      <c r="F795" s="15" t="s">
        <v>62</v>
      </c>
      <c r="G795" s="15" t="s">
        <v>71</v>
      </c>
      <c r="H795" s="15" t="s">
        <v>64</v>
      </c>
      <c r="I795" s="15" t="s">
        <v>65</v>
      </c>
      <c r="J795" s="15">
        <v>299</v>
      </c>
      <c r="K795" s="15">
        <v>427.57</v>
      </c>
      <c r="N795" s="7">
        <v>2024</v>
      </c>
      <c r="O795" s="7" t="s">
        <v>44</v>
      </c>
      <c r="P795" s="7" t="s">
        <v>32</v>
      </c>
      <c r="Q795" s="11" t="s">
        <v>39</v>
      </c>
      <c r="R795" s="12">
        <v>3</v>
      </c>
      <c r="S795" s="28">
        <v>4577.3</v>
      </c>
      <c r="T795" s="12">
        <v>5126.576</v>
      </c>
      <c r="U795" s="9">
        <v>915.46</v>
      </c>
      <c r="V795" s="10" t="s">
        <v>21</v>
      </c>
    </row>
    <row r="796" spans="1:22" x14ac:dyDescent="0.25">
      <c r="A796" s="15" t="s">
        <v>59</v>
      </c>
      <c r="B796" s="15">
        <v>2021</v>
      </c>
      <c r="C796" s="15" t="s">
        <v>43</v>
      </c>
      <c r="D796" s="15" t="s">
        <v>60</v>
      </c>
      <c r="E796" s="15" t="s">
        <v>61</v>
      </c>
      <c r="F796" s="15" t="s">
        <v>62</v>
      </c>
      <c r="G796" s="15" t="s">
        <v>63</v>
      </c>
      <c r="H796" s="15" t="s">
        <v>64</v>
      </c>
      <c r="I796" s="15" t="s">
        <v>65</v>
      </c>
      <c r="J796" s="15">
        <v>158</v>
      </c>
      <c r="K796" s="15">
        <v>526.24</v>
      </c>
      <c r="N796" s="7">
        <v>2024</v>
      </c>
      <c r="O796" s="7" t="s">
        <v>44</v>
      </c>
      <c r="P796" s="7" t="s">
        <v>38</v>
      </c>
      <c r="Q796" s="11" t="s">
        <v>38</v>
      </c>
      <c r="R796" s="12">
        <v>2</v>
      </c>
      <c r="S796" s="28">
        <v>6600</v>
      </c>
      <c r="T796" s="12">
        <v>7392</v>
      </c>
      <c r="U796" s="9">
        <v>1320</v>
      </c>
      <c r="V796" s="10" t="s">
        <v>42</v>
      </c>
    </row>
    <row r="797" spans="1:22" x14ac:dyDescent="0.25">
      <c r="A797" s="15" t="s">
        <v>59</v>
      </c>
      <c r="B797" s="15">
        <v>2021</v>
      </c>
      <c r="C797" s="15" t="s">
        <v>43</v>
      </c>
      <c r="D797" s="15" t="s">
        <v>60</v>
      </c>
      <c r="E797" s="15" t="s">
        <v>61</v>
      </c>
      <c r="F797" s="15" t="s">
        <v>62</v>
      </c>
      <c r="G797" s="15" t="s">
        <v>63</v>
      </c>
      <c r="H797" s="15" t="s">
        <v>64</v>
      </c>
      <c r="I797" s="15" t="s">
        <v>65</v>
      </c>
      <c r="J797" s="15">
        <v>152</v>
      </c>
      <c r="K797" s="15">
        <v>526.24</v>
      </c>
      <c r="N797" s="7">
        <v>2024</v>
      </c>
      <c r="O797" s="7" t="s">
        <v>45</v>
      </c>
      <c r="P797" s="7" t="s">
        <v>19</v>
      </c>
      <c r="Q797" s="8" t="s">
        <v>20</v>
      </c>
      <c r="R797" s="9">
        <v>3566</v>
      </c>
      <c r="S797" s="27">
        <v>4577.3</v>
      </c>
      <c r="T797" s="9">
        <v>5126.576</v>
      </c>
      <c r="U797" s="9">
        <v>915.46</v>
      </c>
      <c r="V797" s="10" t="s">
        <v>42</v>
      </c>
    </row>
    <row r="798" spans="1:22" x14ac:dyDescent="0.25">
      <c r="A798" s="15" t="s">
        <v>66</v>
      </c>
      <c r="B798" s="15">
        <v>2021</v>
      </c>
      <c r="C798" s="15" t="s">
        <v>43</v>
      </c>
      <c r="D798" s="15" t="s">
        <v>60</v>
      </c>
      <c r="E798" s="15" t="s">
        <v>61</v>
      </c>
      <c r="F798" s="15" t="s">
        <v>62</v>
      </c>
      <c r="G798" s="15" t="s">
        <v>63</v>
      </c>
      <c r="H798" s="15" t="s">
        <v>64</v>
      </c>
      <c r="I798" s="15" t="s">
        <v>67</v>
      </c>
      <c r="J798" s="15">
        <v>170</v>
      </c>
      <c r="K798" s="15">
        <v>243.1</v>
      </c>
      <c r="N798" s="7">
        <v>2024</v>
      </c>
      <c r="O798" s="7" t="s">
        <v>45</v>
      </c>
      <c r="P798" s="7" t="s">
        <v>19</v>
      </c>
      <c r="Q798" s="8" t="s">
        <v>22</v>
      </c>
      <c r="R798" s="9">
        <v>2498</v>
      </c>
      <c r="S798" s="27">
        <v>8000</v>
      </c>
      <c r="T798" s="9">
        <v>8960</v>
      </c>
      <c r="U798" s="9">
        <v>1600</v>
      </c>
      <c r="V798" s="10" t="s">
        <v>42</v>
      </c>
    </row>
    <row r="799" spans="1:22" x14ac:dyDescent="0.25">
      <c r="A799" s="15" t="s">
        <v>66</v>
      </c>
      <c r="B799" s="15">
        <v>2021</v>
      </c>
      <c r="C799" s="15" t="s">
        <v>43</v>
      </c>
      <c r="D799" s="15" t="s">
        <v>60</v>
      </c>
      <c r="E799" s="15" t="s">
        <v>61</v>
      </c>
      <c r="F799" s="15" t="s">
        <v>62</v>
      </c>
      <c r="G799" s="15" t="s">
        <v>63</v>
      </c>
      <c r="H799" s="15" t="s">
        <v>64</v>
      </c>
      <c r="I799" s="15" t="s">
        <v>67</v>
      </c>
      <c r="J799" s="15">
        <v>218</v>
      </c>
      <c r="K799" s="15">
        <v>311.74</v>
      </c>
      <c r="N799" s="7">
        <v>2024</v>
      </c>
      <c r="O799" s="7" t="s">
        <v>45</v>
      </c>
      <c r="P799" s="7" t="s">
        <v>23</v>
      </c>
      <c r="Q799" s="8" t="s">
        <v>24</v>
      </c>
      <c r="R799" s="9">
        <v>1245</v>
      </c>
      <c r="S799" s="27">
        <v>4577.2</v>
      </c>
      <c r="T799" s="9">
        <v>5126.4639999999999</v>
      </c>
      <c r="U799" s="9">
        <v>915.44</v>
      </c>
      <c r="V799" s="10" t="s">
        <v>42</v>
      </c>
    </row>
    <row r="800" spans="1:22" x14ac:dyDescent="0.25">
      <c r="A800" s="15" t="s">
        <v>59</v>
      </c>
      <c r="B800" s="15">
        <v>2021</v>
      </c>
      <c r="C800" s="15" t="s">
        <v>43</v>
      </c>
      <c r="D800" s="15" t="s">
        <v>60</v>
      </c>
      <c r="E800" s="15" t="s">
        <v>61</v>
      </c>
      <c r="F800" s="15" t="s">
        <v>62</v>
      </c>
      <c r="G800" s="15" t="s">
        <v>63</v>
      </c>
      <c r="H800" s="15" t="s">
        <v>64</v>
      </c>
      <c r="I800" s="15" t="s">
        <v>67</v>
      </c>
      <c r="J800" s="15">
        <v>146</v>
      </c>
      <c r="K800" s="15">
        <v>208.78</v>
      </c>
      <c r="N800" s="7">
        <v>2024</v>
      </c>
      <c r="O800" s="7" t="s">
        <v>45</v>
      </c>
      <c r="P800" s="7" t="s">
        <v>25</v>
      </c>
      <c r="Q800" s="11" t="s">
        <v>26</v>
      </c>
      <c r="R800" s="12">
        <v>644</v>
      </c>
      <c r="S800" s="28">
        <v>5743.5</v>
      </c>
      <c r="T800" s="12">
        <v>6432.72</v>
      </c>
      <c r="U800" s="9">
        <v>1148.7</v>
      </c>
      <c r="V800" s="10" t="s">
        <v>42</v>
      </c>
    </row>
    <row r="801" spans="1:22" x14ac:dyDescent="0.25">
      <c r="A801" s="15" t="s">
        <v>68</v>
      </c>
      <c r="B801" s="15">
        <v>2021</v>
      </c>
      <c r="C801" s="15" t="s">
        <v>43</v>
      </c>
      <c r="D801" s="15" t="s">
        <v>60</v>
      </c>
      <c r="E801" s="15" t="s">
        <v>61</v>
      </c>
      <c r="F801" s="15" t="s">
        <v>62</v>
      </c>
      <c r="G801" s="15" t="s">
        <v>63</v>
      </c>
      <c r="H801" s="15" t="s">
        <v>64</v>
      </c>
      <c r="I801" s="15" t="s">
        <v>67</v>
      </c>
      <c r="J801" s="15">
        <v>172</v>
      </c>
      <c r="K801" s="15">
        <v>245.95999999999998</v>
      </c>
      <c r="N801" s="7">
        <v>2024</v>
      </c>
      <c r="O801" s="7" t="s">
        <v>45</v>
      </c>
      <c r="P801" s="7" t="s">
        <v>27</v>
      </c>
      <c r="Q801" s="11" t="s">
        <v>28</v>
      </c>
      <c r="R801" s="12">
        <v>643</v>
      </c>
      <c r="S801" s="28">
        <v>7000</v>
      </c>
      <c r="T801" s="12">
        <v>7840</v>
      </c>
      <c r="U801" s="9">
        <v>1400</v>
      </c>
      <c r="V801" s="10" t="s">
        <v>42</v>
      </c>
    </row>
    <row r="802" spans="1:22" x14ac:dyDescent="0.25">
      <c r="A802" s="15" t="s">
        <v>59</v>
      </c>
      <c r="B802" s="15">
        <v>2021</v>
      </c>
      <c r="C802" s="15" t="s">
        <v>43</v>
      </c>
      <c r="D802" s="15" t="s">
        <v>60</v>
      </c>
      <c r="E802" s="15" t="s">
        <v>61</v>
      </c>
      <c r="F802" s="15" t="s">
        <v>62</v>
      </c>
      <c r="G802" s="15" t="s">
        <v>63</v>
      </c>
      <c r="H802" s="15" t="s">
        <v>64</v>
      </c>
      <c r="I802" s="15" t="s">
        <v>67</v>
      </c>
      <c r="J802" s="15">
        <v>220</v>
      </c>
      <c r="K802" s="15">
        <v>314.60000000000002</v>
      </c>
      <c r="N802" s="7">
        <v>2024</v>
      </c>
      <c r="O802" s="7" t="s">
        <v>45</v>
      </c>
      <c r="P802" s="7" t="s">
        <v>25</v>
      </c>
      <c r="Q802" s="11" t="s">
        <v>29</v>
      </c>
      <c r="R802" s="12">
        <v>455</v>
      </c>
      <c r="S802" s="28">
        <v>4578.6000000000004</v>
      </c>
      <c r="T802" s="12">
        <v>5128.0320000000002</v>
      </c>
      <c r="U802" s="9">
        <v>915.72000000000014</v>
      </c>
      <c r="V802" s="10" t="s">
        <v>42</v>
      </c>
    </row>
    <row r="803" spans="1:22" x14ac:dyDescent="0.25">
      <c r="A803" s="15" t="s">
        <v>59</v>
      </c>
      <c r="B803" s="15">
        <v>2021</v>
      </c>
      <c r="C803" s="15" t="s">
        <v>43</v>
      </c>
      <c r="D803" s="15" t="s">
        <v>60</v>
      </c>
      <c r="E803" s="15" t="s">
        <v>61</v>
      </c>
      <c r="F803" s="15" t="s">
        <v>62</v>
      </c>
      <c r="G803" s="15" t="s">
        <v>63</v>
      </c>
      <c r="H803" s="15" t="s">
        <v>64</v>
      </c>
      <c r="I803" s="15" t="s">
        <v>67</v>
      </c>
      <c r="J803" s="15">
        <v>162</v>
      </c>
      <c r="K803" s="15">
        <v>526.24</v>
      </c>
      <c r="N803" s="7">
        <v>2024</v>
      </c>
      <c r="O803" s="7" t="s">
        <v>45</v>
      </c>
      <c r="P803" s="7" t="s">
        <v>27</v>
      </c>
      <c r="Q803" s="11" t="s">
        <v>30</v>
      </c>
      <c r="R803" s="13">
        <v>345</v>
      </c>
      <c r="S803" s="29">
        <v>7000</v>
      </c>
      <c r="T803" s="13">
        <v>7840</v>
      </c>
      <c r="U803" s="9">
        <v>1400</v>
      </c>
      <c r="V803" s="10" t="s">
        <v>42</v>
      </c>
    </row>
    <row r="804" spans="1:22" x14ac:dyDescent="0.25">
      <c r="A804" s="15" t="s">
        <v>66</v>
      </c>
      <c r="B804" s="15">
        <v>2021</v>
      </c>
      <c r="C804" s="15" t="s">
        <v>43</v>
      </c>
      <c r="D804" s="15" t="s">
        <v>60</v>
      </c>
      <c r="E804" s="15" t="s">
        <v>61</v>
      </c>
      <c r="F804" s="15" t="s">
        <v>62</v>
      </c>
      <c r="G804" s="15" t="s">
        <v>63</v>
      </c>
      <c r="H804" s="15" t="s">
        <v>64</v>
      </c>
      <c r="I804" s="15" t="s">
        <v>67</v>
      </c>
      <c r="J804" s="15">
        <v>156</v>
      </c>
      <c r="K804" s="15">
        <v>526.24</v>
      </c>
      <c r="N804" s="7">
        <v>2024</v>
      </c>
      <c r="O804" s="7" t="s">
        <v>45</v>
      </c>
      <c r="P804" s="7" t="s">
        <v>23</v>
      </c>
      <c r="Q804" s="8" t="s">
        <v>31</v>
      </c>
      <c r="R804" s="9">
        <v>122</v>
      </c>
      <c r="S804" s="27">
        <v>100</v>
      </c>
      <c r="T804" s="9">
        <v>112</v>
      </c>
      <c r="U804" s="9">
        <v>20</v>
      </c>
      <c r="V804" s="10" t="s">
        <v>42</v>
      </c>
    </row>
    <row r="805" spans="1:22" x14ac:dyDescent="0.25">
      <c r="A805" s="15" t="s">
        <v>66</v>
      </c>
      <c r="B805" s="15">
        <v>2021</v>
      </c>
      <c r="C805" s="15" t="s">
        <v>43</v>
      </c>
      <c r="D805" s="15" t="s">
        <v>60</v>
      </c>
      <c r="E805" s="15" t="s">
        <v>61</v>
      </c>
      <c r="F805" s="15" t="s">
        <v>62</v>
      </c>
      <c r="G805" s="15" t="s">
        <v>63</v>
      </c>
      <c r="H805" s="15" t="s">
        <v>64</v>
      </c>
      <c r="I805" s="15" t="s">
        <v>67</v>
      </c>
      <c r="J805" s="15">
        <v>150</v>
      </c>
      <c r="K805" s="15">
        <v>526.24</v>
      </c>
      <c r="N805" s="7">
        <v>2024</v>
      </c>
      <c r="O805" s="7" t="s">
        <v>45</v>
      </c>
      <c r="P805" s="7" t="s">
        <v>32</v>
      </c>
      <c r="Q805" s="11" t="s">
        <v>33</v>
      </c>
      <c r="R805" s="12">
        <v>78</v>
      </c>
      <c r="S805" s="28">
        <v>4577.2</v>
      </c>
      <c r="T805" s="12">
        <v>5126.4639999999999</v>
      </c>
      <c r="U805" s="9">
        <v>915.44</v>
      </c>
      <c r="V805" s="10" t="s">
        <v>42</v>
      </c>
    </row>
    <row r="806" spans="1:22" x14ac:dyDescent="0.25">
      <c r="A806" s="15" t="s">
        <v>66</v>
      </c>
      <c r="B806" s="15">
        <v>2021</v>
      </c>
      <c r="C806" s="15" t="s">
        <v>43</v>
      </c>
      <c r="D806" s="15" t="s">
        <v>60</v>
      </c>
      <c r="E806" s="15" t="s">
        <v>61</v>
      </c>
      <c r="F806" s="15" t="s">
        <v>62</v>
      </c>
      <c r="G806" s="15" t="s">
        <v>63</v>
      </c>
      <c r="H806" s="15" t="s">
        <v>64</v>
      </c>
      <c r="I806" s="15" t="s">
        <v>67</v>
      </c>
      <c r="J806" s="15">
        <v>687</v>
      </c>
      <c r="K806" s="15">
        <v>982.41</v>
      </c>
      <c r="N806" s="7">
        <v>2024</v>
      </c>
      <c r="O806" s="7" t="s">
        <v>45</v>
      </c>
      <c r="P806" s="7" t="s">
        <v>32</v>
      </c>
      <c r="Q806" s="11" t="s">
        <v>34</v>
      </c>
      <c r="R806" s="12">
        <v>76</v>
      </c>
      <c r="S806" s="28">
        <v>4576.8999999999996</v>
      </c>
      <c r="T806" s="12">
        <v>5126.1279999999997</v>
      </c>
      <c r="U806" s="9">
        <v>915.38</v>
      </c>
      <c r="V806" s="10" t="s">
        <v>42</v>
      </c>
    </row>
    <row r="807" spans="1:22" x14ac:dyDescent="0.25">
      <c r="A807" s="15" t="s">
        <v>59</v>
      </c>
      <c r="B807" s="15">
        <v>2021</v>
      </c>
      <c r="C807" s="15" t="s">
        <v>43</v>
      </c>
      <c r="D807" s="15" t="s">
        <v>60</v>
      </c>
      <c r="E807" s="15" t="s">
        <v>61</v>
      </c>
      <c r="F807" s="15" t="s">
        <v>62</v>
      </c>
      <c r="G807" s="15" t="s">
        <v>63</v>
      </c>
      <c r="H807" s="15" t="s">
        <v>64</v>
      </c>
      <c r="I807" s="15" t="s">
        <v>67</v>
      </c>
      <c r="J807" s="15">
        <v>721</v>
      </c>
      <c r="K807" s="15">
        <v>1031.03</v>
      </c>
      <c r="N807" s="7">
        <v>2024</v>
      </c>
      <c r="O807" s="7" t="s">
        <v>45</v>
      </c>
      <c r="P807" s="7" t="s">
        <v>32</v>
      </c>
      <c r="Q807" s="11" t="s">
        <v>35</v>
      </c>
      <c r="R807" s="12">
        <v>46</v>
      </c>
      <c r="S807" s="28">
        <v>200</v>
      </c>
      <c r="T807" s="12">
        <v>224</v>
      </c>
      <c r="U807" s="9">
        <v>40</v>
      </c>
      <c r="V807" s="10" t="s">
        <v>42</v>
      </c>
    </row>
    <row r="808" spans="1:22" x14ac:dyDescent="0.25">
      <c r="A808" s="15" t="s">
        <v>66</v>
      </c>
      <c r="B808" s="15">
        <v>2021</v>
      </c>
      <c r="C808" s="15" t="s">
        <v>43</v>
      </c>
      <c r="D808" s="15" t="s">
        <v>60</v>
      </c>
      <c r="E808" s="15" t="s">
        <v>61</v>
      </c>
      <c r="F808" s="15" t="s">
        <v>62</v>
      </c>
      <c r="G808" s="15" t="s">
        <v>63</v>
      </c>
      <c r="H808" s="15" t="s">
        <v>64</v>
      </c>
      <c r="I808" s="15" t="s">
        <v>67</v>
      </c>
      <c r="J808" s="15">
        <v>774</v>
      </c>
      <c r="K808" s="15">
        <v>1106.82</v>
      </c>
      <c r="N808" s="7">
        <v>2024</v>
      </c>
      <c r="O808" s="7" t="s">
        <v>45</v>
      </c>
      <c r="P808" s="7" t="s">
        <v>32</v>
      </c>
      <c r="Q808" s="11" t="s">
        <v>36</v>
      </c>
      <c r="R808" s="12">
        <v>34</v>
      </c>
      <c r="S808" s="28">
        <v>4576.8</v>
      </c>
      <c r="T808" s="12">
        <v>5126.0160000000005</v>
      </c>
      <c r="U808" s="9">
        <v>915.36000000000013</v>
      </c>
      <c r="V808" s="10" t="s">
        <v>42</v>
      </c>
    </row>
    <row r="809" spans="1:22" x14ac:dyDescent="0.25">
      <c r="A809" s="15" t="s">
        <v>59</v>
      </c>
      <c r="B809" s="15">
        <v>2021</v>
      </c>
      <c r="C809" s="15" t="s">
        <v>43</v>
      </c>
      <c r="D809" s="15" t="s">
        <v>60</v>
      </c>
      <c r="E809" s="15" t="s">
        <v>61</v>
      </c>
      <c r="F809" s="15" t="s">
        <v>62</v>
      </c>
      <c r="G809" s="15" t="s">
        <v>63</v>
      </c>
      <c r="H809" s="15" t="s">
        <v>64</v>
      </c>
      <c r="I809" s="15" t="s">
        <v>67</v>
      </c>
      <c r="J809" s="15">
        <v>159</v>
      </c>
      <c r="K809" s="15">
        <v>227.37</v>
      </c>
      <c r="N809" s="7">
        <v>2024</v>
      </c>
      <c r="O809" s="7" t="s">
        <v>45</v>
      </c>
      <c r="P809" s="7" t="s">
        <v>23</v>
      </c>
      <c r="Q809" s="8" t="s">
        <v>37</v>
      </c>
      <c r="R809" s="9">
        <v>7</v>
      </c>
      <c r="S809" s="27">
        <v>200</v>
      </c>
      <c r="T809" s="9">
        <v>224</v>
      </c>
      <c r="U809" s="9">
        <v>40</v>
      </c>
      <c r="V809" s="10" t="s">
        <v>42</v>
      </c>
    </row>
    <row r="810" spans="1:22" x14ac:dyDescent="0.25">
      <c r="A810" s="15" t="s">
        <v>66</v>
      </c>
      <c r="B810" s="15">
        <v>2021</v>
      </c>
      <c r="C810" s="15" t="s">
        <v>43</v>
      </c>
      <c r="D810" s="15" t="s">
        <v>60</v>
      </c>
      <c r="E810" s="15" t="s">
        <v>61</v>
      </c>
      <c r="F810" s="15" t="s">
        <v>62</v>
      </c>
      <c r="G810" s="15" t="s">
        <v>63</v>
      </c>
      <c r="H810" s="15" t="s">
        <v>64</v>
      </c>
      <c r="I810" s="15" t="s">
        <v>67</v>
      </c>
      <c r="J810" s="15">
        <v>153</v>
      </c>
      <c r="K810" s="15">
        <v>218.79</v>
      </c>
      <c r="N810" s="7">
        <v>2024</v>
      </c>
      <c r="O810" s="7" t="s">
        <v>45</v>
      </c>
      <c r="P810" s="7" t="s">
        <v>38</v>
      </c>
      <c r="Q810" s="11" t="s">
        <v>38</v>
      </c>
      <c r="R810" s="12">
        <v>3</v>
      </c>
      <c r="S810" s="28">
        <v>6600</v>
      </c>
      <c r="T810" s="12">
        <v>7392</v>
      </c>
      <c r="U810" s="9">
        <v>1320</v>
      </c>
      <c r="V810" s="10" t="s">
        <v>42</v>
      </c>
    </row>
    <row r="811" spans="1:22" x14ac:dyDescent="0.25">
      <c r="A811" s="15" t="s">
        <v>59</v>
      </c>
      <c r="B811" s="15">
        <v>2021</v>
      </c>
      <c r="C811" s="15" t="s">
        <v>43</v>
      </c>
      <c r="D811" s="15" t="s">
        <v>60</v>
      </c>
      <c r="E811" s="15" t="s">
        <v>61</v>
      </c>
      <c r="F811" s="15" t="s">
        <v>62</v>
      </c>
      <c r="G811" s="15" t="s">
        <v>63</v>
      </c>
      <c r="H811" s="15" t="s">
        <v>64</v>
      </c>
      <c r="I811" s="15" t="s">
        <v>67</v>
      </c>
      <c r="J811" s="15">
        <v>147</v>
      </c>
      <c r="K811" s="15">
        <v>210.21</v>
      </c>
      <c r="N811" s="7">
        <v>2024</v>
      </c>
      <c r="O811" s="7" t="s">
        <v>45</v>
      </c>
      <c r="P811" s="7" t="s">
        <v>32</v>
      </c>
      <c r="Q811" s="11" t="s">
        <v>39</v>
      </c>
      <c r="R811" s="12">
        <v>3</v>
      </c>
      <c r="S811" s="28">
        <v>4577.3</v>
      </c>
      <c r="T811" s="12">
        <v>5126.576</v>
      </c>
      <c r="U811" s="9">
        <v>915.46</v>
      </c>
      <c r="V811" s="10" t="s">
        <v>42</v>
      </c>
    </row>
    <row r="812" spans="1:22" x14ac:dyDescent="0.25">
      <c r="A812" s="15" t="s">
        <v>66</v>
      </c>
      <c r="B812" s="15">
        <v>2021</v>
      </c>
      <c r="C812" s="15" t="s">
        <v>43</v>
      </c>
      <c r="D812" s="15" t="s">
        <v>60</v>
      </c>
      <c r="E812" s="15" t="s">
        <v>61</v>
      </c>
      <c r="F812" s="15" t="s">
        <v>62</v>
      </c>
      <c r="G812" s="15" t="s">
        <v>63</v>
      </c>
      <c r="H812" s="15" t="s">
        <v>64</v>
      </c>
      <c r="I812" s="15" t="s">
        <v>67</v>
      </c>
      <c r="J812" s="15">
        <v>171</v>
      </c>
      <c r="K812" s="15">
        <v>244.53</v>
      </c>
      <c r="N812" s="7">
        <v>2024</v>
      </c>
      <c r="O812" s="7" t="s">
        <v>46</v>
      </c>
      <c r="P812" s="7" t="s">
        <v>19</v>
      </c>
      <c r="Q812" s="8" t="s">
        <v>20</v>
      </c>
      <c r="R812" s="9">
        <v>3566</v>
      </c>
      <c r="S812" s="27">
        <v>4577.3</v>
      </c>
      <c r="T812" s="9">
        <v>5126.576</v>
      </c>
      <c r="U812" s="9">
        <v>915.46</v>
      </c>
      <c r="V812" s="10" t="s">
        <v>42</v>
      </c>
    </row>
    <row r="813" spans="1:22" x14ac:dyDescent="0.25">
      <c r="A813" s="15" t="s">
        <v>66</v>
      </c>
      <c r="B813" s="15">
        <v>2021</v>
      </c>
      <c r="C813" s="15" t="s">
        <v>43</v>
      </c>
      <c r="D813" s="15" t="s">
        <v>60</v>
      </c>
      <c r="E813" s="15" t="s">
        <v>61</v>
      </c>
      <c r="F813" s="15" t="s">
        <v>62</v>
      </c>
      <c r="G813" s="15" t="s">
        <v>63</v>
      </c>
      <c r="H813" s="15" t="s">
        <v>64</v>
      </c>
      <c r="I813" s="15" t="s">
        <v>67</v>
      </c>
      <c r="J813" s="15">
        <v>760</v>
      </c>
      <c r="K813" s="15">
        <v>526.24</v>
      </c>
      <c r="N813" s="7">
        <v>2024</v>
      </c>
      <c r="O813" s="7" t="s">
        <v>46</v>
      </c>
      <c r="P813" s="7" t="s">
        <v>19</v>
      </c>
      <c r="Q813" s="8" t="s">
        <v>22</v>
      </c>
      <c r="R813" s="9">
        <v>2498</v>
      </c>
      <c r="S813" s="27">
        <v>8000</v>
      </c>
      <c r="T813" s="9">
        <v>8960</v>
      </c>
      <c r="U813" s="9">
        <v>1600</v>
      </c>
      <c r="V813" s="10" t="s">
        <v>42</v>
      </c>
    </row>
    <row r="814" spans="1:22" x14ac:dyDescent="0.25">
      <c r="A814" s="15" t="s">
        <v>66</v>
      </c>
      <c r="B814" s="15">
        <v>2021</v>
      </c>
      <c r="C814" s="15" t="s">
        <v>43</v>
      </c>
      <c r="D814" s="15" t="s">
        <v>60</v>
      </c>
      <c r="E814" s="15" t="s">
        <v>61</v>
      </c>
      <c r="F814" s="15" t="s">
        <v>62</v>
      </c>
      <c r="G814" s="15" t="s">
        <v>63</v>
      </c>
      <c r="H814" s="15" t="s">
        <v>64</v>
      </c>
      <c r="I814" s="15" t="s">
        <v>67</v>
      </c>
      <c r="J814" s="15">
        <v>813</v>
      </c>
      <c r="K814" s="15">
        <v>526.24</v>
      </c>
      <c r="N814" s="7">
        <v>2024</v>
      </c>
      <c r="O814" s="7" t="s">
        <v>46</v>
      </c>
      <c r="P814" s="7" t="s">
        <v>23</v>
      </c>
      <c r="Q814" s="8" t="s">
        <v>24</v>
      </c>
      <c r="R814" s="9">
        <v>1245</v>
      </c>
      <c r="S814" s="27">
        <v>4577.2</v>
      </c>
      <c r="T814" s="9">
        <v>5126.4639999999999</v>
      </c>
      <c r="U814" s="9">
        <v>915.44</v>
      </c>
      <c r="V814" s="10" t="s">
        <v>42</v>
      </c>
    </row>
    <row r="815" spans="1:22" x14ac:dyDescent="0.25">
      <c r="A815" s="15" t="s">
        <v>66</v>
      </c>
      <c r="B815" s="15">
        <v>2021</v>
      </c>
      <c r="C815" s="15" t="s">
        <v>43</v>
      </c>
      <c r="D815" s="15" t="s">
        <v>60</v>
      </c>
      <c r="E815" s="15" t="s">
        <v>61</v>
      </c>
      <c r="F815" s="15" t="s">
        <v>62</v>
      </c>
      <c r="G815" s="15" t="s">
        <v>63</v>
      </c>
      <c r="H815" s="15" t="s">
        <v>64</v>
      </c>
      <c r="I815" s="15" t="s">
        <v>67</v>
      </c>
      <c r="J815" s="15">
        <v>217</v>
      </c>
      <c r="K815" s="15">
        <v>310.31</v>
      </c>
      <c r="N815" s="7">
        <v>2024</v>
      </c>
      <c r="O815" s="7" t="s">
        <v>46</v>
      </c>
      <c r="P815" s="7" t="s">
        <v>25</v>
      </c>
      <c r="Q815" s="11" t="s">
        <v>26</v>
      </c>
      <c r="R815" s="12">
        <v>644</v>
      </c>
      <c r="S815" s="28">
        <v>5743.5</v>
      </c>
      <c r="T815" s="12">
        <v>6432.72</v>
      </c>
      <c r="U815" s="9">
        <v>1148.7</v>
      </c>
      <c r="V815" s="10" t="s">
        <v>42</v>
      </c>
    </row>
    <row r="816" spans="1:22" x14ac:dyDescent="0.25">
      <c r="A816" s="15" t="s">
        <v>68</v>
      </c>
      <c r="B816" s="15">
        <v>2021</v>
      </c>
      <c r="C816" s="15" t="s">
        <v>43</v>
      </c>
      <c r="D816" s="15" t="s">
        <v>60</v>
      </c>
      <c r="E816" s="15" t="s">
        <v>61</v>
      </c>
      <c r="F816" s="15" t="s">
        <v>62</v>
      </c>
      <c r="G816" s="15" t="s">
        <v>63</v>
      </c>
      <c r="H816" s="15" t="s">
        <v>64</v>
      </c>
      <c r="I816" s="15" t="s">
        <v>67</v>
      </c>
      <c r="J816" s="15">
        <v>145</v>
      </c>
      <c r="K816" s="15">
        <v>207.35</v>
      </c>
      <c r="N816" s="7">
        <v>2024</v>
      </c>
      <c r="O816" s="7" t="s">
        <v>46</v>
      </c>
      <c r="P816" s="7" t="s">
        <v>27</v>
      </c>
      <c r="Q816" s="11" t="s">
        <v>28</v>
      </c>
      <c r="R816" s="12">
        <v>643</v>
      </c>
      <c r="S816" s="28">
        <v>7000</v>
      </c>
      <c r="T816" s="12">
        <v>7840</v>
      </c>
      <c r="U816" s="9">
        <v>1400</v>
      </c>
      <c r="V816" s="10" t="s">
        <v>42</v>
      </c>
    </row>
    <row r="817" spans="1:22" x14ac:dyDescent="0.25">
      <c r="A817" s="15" t="s">
        <v>66</v>
      </c>
      <c r="B817" s="15">
        <v>2021</v>
      </c>
      <c r="C817" s="15" t="s">
        <v>43</v>
      </c>
      <c r="D817" s="15" t="s">
        <v>60</v>
      </c>
      <c r="E817" s="15" t="s">
        <v>61</v>
      </c>
      <c r="F817" s="15" t="s">
        <v>62</v>
      </c>
      <c r="G817" s="15" t="s">
        <v>63</v>
      </c>
      <c r="H817" s="15" t="s">
        <v>64</v>
      </c>
      <c r="I817" s="15" t="s">
        <v>65</v>
      </c>
      <c r="J817" s="15">
        <v>161</v>
      </c>
      <c r="K817" s="15">
        <v>230.23000000000002</v>
      </c>
      <c r="N817" s="7">
        <v>2024</v>
      </c>
      <c r="O817" s="7" t="s">
        <v>46</v>
      </c>
      <c r="P817" s="7" t="s">
        <v>25</v>
      </c>
      <c r="Q817" s="11" t="s">
        <v>29</v>
      </c>
      <c r="R817" s="12">
        <v>455</v>
      </c>
      <c r="S817" s="28">
        <v>4578.6000000000004</v>
      </c>
      <c r="T817" s="12">
        <v>5128.0320000000002</v>
      </c>
      <c r="U817" s="9">
        <v>915.72000000000014</v>
      </c>
      <c r="V817" s="10" t="s">
        <v>42</v>
      </c>
    </row>
    <row r="818" spans="1:22" x14ac:dyDescent="0.25">
      <c r="A818" s="15" t="s">
        <v>69</v>
      </c>
      <c r="B818" s="15">
        <v>2021</v>
      </c>
      <c r="C818" s="15" t="s">
        <v>43</v>
      </c>
      <c r="D818" s="15" t="s">
        <v>60</v>
      </c>
      <c r="E818" s="15" t="s">
        <v>61</v>
      </c>
      <c r="F818" s="15" t="s">
        <v>62</v>
      </c>
      <c r="G818" s="15" t="s">
        <v>63</v>
      </c>
      <c r="H818" s="15" t="s">
        <v>64</v>
      </c>
      <c r="I818" s="15" t="s">
        <v>65</v>
      </c>
      <c r="J818" s="15">
        <v>155</v>
      </c>
      <c r="K818" s="15">
        <v>221.65</v>
      </c>
      <c r="N818" s="7">
        <v>2024</v>
      </c>
      <c r="O818" s="7" t="s">
        <v>46</v>
      </c>
      <c r="P818" s="7" t="s">
        <v>27</v>
      </c>
      <c r="Q818" s="11" t="s">
        <v>30</v>
      </c>
      <c r="R818" s="13">
        <v>345</v>
      </c>
      <c r="S818" s="29">
        <v>7000</v>
      </c>
      <c r="T818" s="13">
        <v>7840</v>
      </c>
      <c r="U818" s="9">
        <v>1400</v>
      </c>
      <c r="V818" s="10" t="s">
        <v>42</v>
      </c>
    </row>
    <row r="819" spans="1:22" x14ac:dyDescent="0.25">
      <c r="A819" s="15" t="s">
        <v>66</v>
      </c>
      <c r="B819" s="15">
        <v>2021</v>
      </c>
      <c r="C819" s="15" t="s">
        <v>43</v>
      </c>
      <c r="D819" s="15" t="s">
        <v>60</v>
      </c>
      <c r="E819" s="15" t="s">
        <v>61</v>
      </c>
      <c r="F819" s="15" t="s">
        <v>62</v>
      </c>
      <c r="G819" s="15" t="s">
        <v>63</v>
      </c>
      <c r="H819" s="15" t="s">
        <v>64</v>
      </c>
      <c r="I819" s="15" t="s">
        <v>65</v>
      </c>
      <c r="J819" s="15">
        <v>149</v>
      </c>
      <c r="K819" s="15">
        <v>213.07</v>
      </c>
      <c r="N819" s="7">
        <v>2024</v>
      </c>
      <c r="O819" s="7" t="s">
        <v>46</v>
      </c>
      <c r="P819" s="7" t="s">
        <v>23</v>
      </c>
      <c r="Q819" s="8" t="s">
        <v>31</v>
      </c>
      <c r="R819" s="9">
        <v>122</v>
      </c>
      <c r="S819" s="27">
        <v>100</v>
      </c>
      <c r="T819" s="9">
        <v>112</v>
      </c>
      <c r="U819" s="9">
        <v>20</v>
      </c>
      <c r="V819" s="10" t="s">
        <v>21</v>
      </c>
    </row>
    <row r="820" spans="1:22" x14ac:dyDescent="0.25">
      <c r="A820" s="15" t="s">
        <v>59</v>
      </c>
      <c r="B820" s="15">
        <v>2021</v>
      </c>
      <c r="C820" s="15" t="s">
        <v>43</v>
      </c>
      <c r="D820" s="15" t="s">
        <v>60</v>
      </c>
      <c r="E820" s="15" t="s">
        <v>61</v>
      </c>
      <c r="F820" s="15" t="s">
        <v>62</v>
      </c>
      <c r="G820" s="15" t="s">
        <v>63</v>
      </c>
      <c r="H820" s="15" t="s">
        <v>64</v>
      </c>
      <c r="I820" s="15" t="s">
        <v>67</v>
      </c>
      <c r="J820" s="15">
        <v>173</v>
      </c>
      <c r="K820" s="15">
        <v>247.39</v>
      </c>
      <c r="N820" s="7">
        <v>2024</v>
      </c>
      <c r="O820" s="7" t="s">
        <v>46</v>
      </c>
      <c r="P820" s="7" t="s">
        <v>32</v>
      </c>
      <c r="Q820" s="11" t="s">
        <v>33</v>
      </c>
      <c r="R820" s="12">
        <v>78</v>
      </c>
      <c r="S820" s="28">
        <v>4577.2</v>
      </c>
      <c r="T820" s="12">
        <v>5126.4639999999999</v>
      </c>
      <c r="U820" s="9">
        <v>915.44</v>
      </c>
      <c r="V820" s="10" t="s">
        <v>21</v>
      </c>
    </row>
    <row r="821" spans="1:22" x14ac:dyDescent="0.25">
      <c r="A821" s="15" t="s">
        <v>59</v>
      </c>
      <c r="B821" s="15">
        <v>2021</v>
      </c>
      <c r="C821" s="15" t="s">
        <v>43</v>
      </c>
      <c r="D821" s="15" t="s">
        <v>60</v>
      </c>
      <c r="E821" s="15" t="s">
        <v>61</v>
      </c>
      <c r="F821" s="15" t="s">
        <v>62</v>
      </c>
      <c r="G821" s="15" t="s">
        <v>63</v>
      </c>
      <c r="H821" s="15" t="s">
        <v>64</v>
      </c>
      <c r="I821" s="15" t="s">
        <v>67</v>
      </c>
      <c r="J821" s="15">
        <v>221</v>
      </c>
      <c r="K821" s="15">
        <v>316.02999999999997</v>
      </c>
      <c r="N821" s="7">
        <v>2024</v>
      </c>
      <c r="O821" s="7" t="s">
        <v>46</v>
      </c>
      <c r="P821" s="7" t="s">
        <v>32</v>
      </c>
      <c r="Q821" s="11" t="s">
        <v>34</v>
      </c>
      <c r="R821" s="12">
        <v>76</v>
      </c>
      <c r="S821" s="28">
        <v>4576.8999999999996</v>
      </c>
      <c r="T821" s="12">
        <v>5126.1279999999997</v>
      </c>
      <c r="U821" s="9">
        <v>915.38</v>
      </c>
      <c r="V821" s="10" t="s">
        <v>21</v>
      </c>
    </row>
    <row r="822" spans="1:22" x14ac:dyDescent="0.25">
      <c r="A822" s="15" t="s">
        <v>66</v>
      </c>
      <c r="B822" s="15">
        <v>2021</v>
      </c>
      <c r="C822" s="15" t="s">
        <v>43</v>
      </c>
      <c r="D822" s="15" t="s">
        <v>60</v>
      </c>
      <c r="E822" s="15" t="s">
        <v>61</v>
      </c>
      <c r="F822" s="15" t="s">
        <v>62</v>
      </c>
      <c r="G822" s="15" t="s">
        <v>63</v>
      </c>
      <c r="H822" s="15" t="s">
        <v>64</v>
      </c>
      <c r="I822" s="15" t="s">
        <v>67</v>
      </c>
      <c r="J822" s="15">
        <v>783</v>
      </c>
      <c r="K822" s="15">
        <v>1119.69</v>
      </c>
      <c r="N822" s="7">
        <v>2024</v>
      </c>
      <c r="O822" s="7" t="s">
        <v>46</v>
      </c>
      <c r="P822" s="7" t="s">
        <v>32</v>
      </c>
      <c r="Q822" s="11" t="s">
        <v>35</v>
      </c>
      <c r="R822" s="12">
        <v>46</v>
      </c>
      <c r="S822" s="28">
        <v>200</v>
      </c>
      <c r="T822" s="12">
        <v>224</v>
      </c>
      <c r="U822" s="9">
        <v>40</v>
      </c>
      <c r="V822" s="10" t="s">
        <v>21</v>
      </c>
    </row>
    <row r="823" spans="1:22" x14ac:dyDescent="0.25">
      <c r="A823" s="15" t="s">
        <v>59</v>
      </c>
      <c r="B823" s="15">
        <v>2021</v>
      </c>
      <c r="C823" s="15" t="s">
        <v>47</v>
      </c>
      <c r="D823" s="15" t="s">
        <v>60</v>
      </c>
      <c r="E823" s="15" t="s">
        <v>61</v>
      </c>
      <c r="F823" s="15" t="s">
        <v>62</v>
      </c>
      <c r="G823" s="15" t="s">
        <v>63</v>
      </c>
      <c r="H823" s="15" t="s">
        <v>64</v>
      </c>
      <c r="I823" s="15" t="s">
        <v>65</v>
      </c>
      <c r="J823" s="15">
        <v>344</v>
      </c>
      <c r="K823" s="15">
        <v>491.91999999999996</v>
      </c>
      <c r="N823" s="7">
        <v>2024</v>
      </c>
      <c r="O823" s="7" t="s">
        <v>46</v>
      </c>
      <c r="P823" s="7" t="s">
        <v>32</v>
      </c>
      <c r="Q823" s="11" t="s">
        <v>36</v>
      </c>
      <c r="R823" s="12">
        <v>34</v>
      </c>
      <c r="S823" s="28">
        <v>4576.8</v>
      </c>
      <c r="T823" s="12">
        <v>5126.0160000000005</v>
      </c>
      <c r="U823" s="9">
        <v>915.36000000000013</v>
      </c>
      <c r="V823" s="10" t="s">
        <v>21</v>
      </c>
    </row>
    <row r="824" spans="1:22" x14ac:dyDescent="0.25">
      <c r="A824" s="15" t="s">
        <v>59</v>
      </c>
      <c r="B824" s="15">
        <v>2021</v>
      </c>
      <c r="C824" s="15" t="s">
        <v>47</v>
      </c>
      <c r="D824" s="15" t="s">
        <v>60</v>
      </c>
      <c r="E824" s="15" t="s">
        <v>61</v>
      </c>
      <c r="F824" s="15" t="s">
        <v>62</v>
      </c>
      <c r="G824" s="15" t="s">
        <v>63</v>
      </c>
      <c r="H824" s="15" t="s">
        <v>64</v>
      </c>
      <c r="I824" s="15" t="s">
        <v>65</v>
      </c>
      <c r="J824" s="15">
        <v>338</v>
      </c>
      <c r="K824" s="15">
        <v>483.34000000000003</v>
      </c>
      <c r="N824" s="7">
        <v>2024</v>
      </c>
      <c r="O824" s="7" t="s">
        <v>46</v>
      </c>
      <c r="P824" s="7" t="s">
        <v>23</v>
      </c>
      <c r="Q824" s="8" t="s">
        <v>37</v>
      </c>
      <c r="R824" s="9">
        <v>7</v>
      </c>
      <c r="S824" s="27">
        <v>200</v>
      </c>
      <c r="T824" s="9">
        <v>224</v>
      </c>
      <c r="U824" s="9">
        <v>40</v>
      </c>
      <c r="V824" s="10" t="s">
        <v>21</v>
      </c>
    </row>
    <row r="825" spans="1:22" x14ac:dyDescent="0.25">
      <c r="A825" s="15" t="s">
        <v>59</v>
      </c>
      <c r="B825" s="15">
        <v>2021</v>
      </c>
      <c r="C825" s="15" t="s">
        <v>47</v>
      </c>
      <c r="D825" s="15" t="s">
        <v>60</v>
      </c>
      <c r="E825" s="15" t="s">
        <v>61</v>
      </c>
      <c r="F825" s="15" t="s">
        <v>62</v>
      </c>
      <c r="G825" s="15" t="s">
        <v>63</v>
      </c>
      <c r="H825" s="15" t="s">
        <v>64</v>
      </c>
      <c r="I825" s="15" t="s">
        <v>65</v>
      </c>
      <c r="J825" s="15">
        <v>332</v>
      </c>
      <c r="K825" s="15">
        <v>474.76</v>
      </c>
      <c r="N825" s="7">
        <v>2024</v>
      </c>
      <c r="O825" s="7" t="s">
        <v>46</v>
      </c>
      <c r="P825" s="7" t="s">
        <v>32</v>
      </c>
      <c r="Q825" s="11" t="s">
        <v>39</v>
      </c>
      <c r="R825" s="12">
        <v>3</v>
      </c>
      <c r="S825" s="28">
        <v>4577.3</v>
      </c>
      <c r="T825" s="12">
        <v>5126.576</v>
      </c>
      <c r="U825" s="9">
        <v>915.46</v>
      </c>
      <c r="V825" s="10" t="s">
        <v>21</v>
      </c>
    </row>
    <row r="826" spans="1:22" x14ac:dyDescent="0.25">
      <c r="A826" s="15" t="s">
        <v>68</v>
      </c>
      <c r="B826" s="15">
        <v>2021</v>
      </c>
      <c r="C826" s="15" t="s">
        <v>47</v>
      </c>
      <c r="D826" s="15" t="s">
        <v>60</v>
      </c>
      <c r="E826" s="15" t="s">
        <v>61</v>
      </c>
      <c r="F826" s="15" t="s">
        <v>62</v>
      </c>
      <c r="G826" s="15" t="s">
        <v>63</v>
      </c>
      <c r="H826" s="15" t="s">
        <v>64</v>
      </c>
      <c r="I826" s="15" t="s">
        <v>67</v>
      </c>
      <c r="J826" s="15">
        <v>152</v>
      </c>
      <c r="K826" s="15">
        <v>206.72</v>
      </c>
      <c r="N826" s="7">
        <v>2024</v>
      </c>
      <c r="O826" s="7" t="s">
        <v>46</v>
      </c>
      <c r="P826" s="7" t="s">
        <v>38</v>
      </c>
      <c r="Q826" s="11" t="s">
        <v>38</v>
      </c>
      <c r="R826" s="12">
        <v>2</v>
      </c>
      <c r="S826" s="28">
        <v>6600</v>
      </c>
      <c r="T826" s="12">
        <v>7392</v>
      </c>
      <c r="U826" s="9">
        <v>1320</v>
      </c>
      <c r="V826" s="10" t="s">
        <v>21</v>
      </c>
    </row>
    <row r="827" spans="1:22" x14ac:dyDescent="0.25">
      <c r="A827" s="15" t="s">
        <v>68</v>
      </c>
      <c r="B827" s="15">
        <v>2021</v>
      </c>
      <c r="C827" s="15" t="s">
        <v>47</v>
      </c>
      <c r="D827" s="15" t="s">
        <v>60</v>
      </c>
      <c r="E827" s="15" t="s">
        <v>61</v>
      </c>
      <c r="F827" s="15" t="s">
        <v>62</v>
      </c>
      <c r="G827" s="15" t="s">
        <v>63</v>
      </c>
      <c r="H827" s="15" t="s">
        <v>64</v>
      </c>
      <c r="I827" s="15" t="s">
        <v>67</v>
      </c>
      <c r="J827" s="15">
        <v>368</v>
      </c>
      <c r="K827" s="15">
        <v>526.24</v>
      </c>
      <c r="N827" s="7">
        <v>2024</v>
      </c>
      <c r="O827" s="7" t="s">
        <v>47</v>
      </c>
      <c r="P827" s="7" t="s">
        <v>19</v>
      </c>
      <c r="Q827" s="8" t="s">
        <v>20</v>
      </c>
      <c r="R827" s="9">
        <v>3566</v>
      </c>
      <c r="S827" s="27">
        <v>4577.3</v>
      </c>
      <c r="T827" s="9">
        <v>5126.576</v>
      </c>
      <c r="U827" s="9">
        <v>915.46</v>
      </c>
      <c r="V827" s="10" t="s">
        <v>21</v>
      </c>
    </row>
    <row r="828" spans="1:22" x14ac:dyDescent="0.25">
      <c r="A828" s="15" t="s">
        <v>70</v>
      </c>
      <c r="B828" s="15">
        <v>2021</v>
      </c>
      <c r="C828" s="15" t="s">
        <v>47</v>
      </c>
      <c r="D828" s="15" t="s">
        <v>60</v>
      </c>
      <c r="E828" s="15" t="s">
        <v>61</v>
      </c>
      <c r="F828" s="15" t="s">
        <v>62</v>
      </c>
      <c r="G828" s="15" t="s">
        <v>63</v>
      </c>
      <c r="H828" s="15" t="s">
        <v>64</v>
      </c>
      <c r="I828" s="15" t="s">
        <v>67</v>
      </c>
      <c r="J828" s="15">
        <v>148</v>
      </c>
      <c r="K828" s="15">
        <v>211.64</v>
      </c>
      <c r="N828" s="7">
        <v>2024</v>
      </c>
      <c r="O828" s="7" t="s">
        <v>47</v>
      </c>
      <c r="P828" s="7" t="s">
        <v>19</v>
      </c>
      <c r="Q828" s="8" t="s">
        <v>22</v>
      </c>
      <c r="R828" s="9">
        <v>2498</v>
      </c>
      <c r="S828" s="27">
        <v>8000</v>
      </c>
      <c r="T828" s="9">
        <v>8960</v>
      </c>
      <c r="U828" s="9">
        <v>1600</v>
      </c>
      <c r="V828" s="10" t="s">
        <v>21</v>
      </c>
    </row>
    <row r="829" spans="1:22" x14ac:dyDescent="0.25">
      <c r="A829" s="15" t="s">
        <v>59</v>
      </c>
      <c r="B829" s="15">
        <v>2021</v>
      </c>
      <c r="C829" s="15" t="s">
        <v>47</v>
      </c>
      <c r="D829" s="15" t="s">
        <v>60</v>
      </c>
      <c r="E829" s="15" t="s">
        <v>61</v>
      </c>
      <c r="F829" s="15" t="s">
        <v>62</v>
      </c>
      <c r="G829" s="15" t="s">
        <v>63</v>
      </c>
      <c r="H829" s="15" t="s">
        <v>64</v>
      </c>
      <c r="I829" s="15" t="s">
        <v>67</v>
      </c>
      <c r="J829" s="15">
        <v>196</v>
      </c>
      <c r="K829" s="15">
        <v>280.27999999999997</v>
      </c>
      <c r="N829" s="7">
        <v>2024</v>
      </c>
      <c r="O829" s="7" t="s">
        <v>47</v>
      </c>
      <c r="P829" s="7" t="s">
        <v>23</v>
      </c>
      <c r="Q829" s="8" t="s">
        <v>24</v>
      </c>
      <c r="R829" s="9">
        <v>1245</v>
      </c>
      <c r="S829" s="27">
        <v>4577.2</v>
      </c>
      <c r="T829" s="9">
        <v>5126.4639999999999</v>
      </c>
      <c r="U829" s="9">
        <v>915.44</v>
      </c>
      <c r="V829" s="10" t="s">
        <v>21</v>
      </c>
    </row>
    <row r="830" spans="1:22" x14ac:dyDescent="0.25">
      <c r="A830" s="15" t="s">
        <v>59</v>
      </c>
      <c r="B830" s="15">
        <v>2021</v>
      </c>
      <c r="C830" s="15" t="s">
        <v>47</v>
      </c>
      <c r="D830" s="15" t="s">
        <v>60</v>
      </c>
      <c r="E830" s="15" t="s">
        <v>61</v>
      </c>
      <c r="F830" s="15" t="s">
        <v>62</v>
      </c>
      <c r="G830" s="15" t="s">
        <v>63</v>
      </c>
      <c r="H830" s="15" t="s">
        <v>64</v>
      </c>
      <c r="I830" s="15" t="s">
        <v>67</v>
      </c>
      <c r="J830" s="15">
        <v>370</v>
      </c>
      <c r="K830" s="15">
        <v>529.1</v>
      </c>
      <c r="N830" s="7">
        <v>2024</v>
      </c>
      <c r="O830" s="7" t="s">
        <v>47</v>
      </c>
      <c r="P830" s="7" t="s">
        <v>25</v>
      </c>
      <c r="Q830" s="11" t="s">
        <v>26</v>
      </c>
      <c r="R830" s="12">
        <v>644</v>
      </c>
      <c r="S830" s="28">
        <v>5743.5</v>
      </c>
      <c r="T830" s="12">
        <v>6432.72</v>
      </c>
      <c r="U830" s="9">
        <v>1148.7</v>
      </c>
      <c r="V830" s="10" t="s">
        <v>21</v>
      </c>
    </row>
    <row r="831" spans="1:22" x14ac:dyDescent="0.25">
      <c r="A831" s="15" t="s">
        <v>68</v>
      </c>
      <c r="B831" s="15">
        <v>2021</v>
      </c>
      <c r="C831" s="15" t="s">
        <v>47</v>
      </c>
      <c r="D831" s="15" t="s">
        <v>60</v>
      </c>
      <c r="E831" s="15" t="s">
        <v>61</v>
      </c>
      <c r="F831" s="15" t="s">
        <v>62</v>
      </c>
      <c r="G831" s="15" t="s">
        <v>63</v>
      </c>
      <c r="H831" s="15" t="s">
        <v>64</v>
      </c>
      <c r="I831" s="15" t="s">
        <v>65</v>
      </c>
      <c r="J831" s="15">
        <v>342</v>
      </c>
      <c r="K831" s="15">
        <v>526.24</v>
      </c>
      <c r="N831" s="7">
        <v>2024</v>
      </c>
      <c r="O831" s="7" t="s">
        <v>47</v>
      </c>
      <c r="P831" s="7" t="s">
        <v>27</v>
      </c>
      <c r="Q831" s="11" t="s">
        <v>28</v>
      </c>
      <c r="R831" s="12">
        <v>643</v>
      </c>
      <c r="S831" s="28">
        <v>7000</v>
      </c>
      <c r="T831" s="12">
        <v>7840</v>
      </c>
      <c r="U831" s="9">
        <v>1400</v>
      </c>
      <c r="V831" s="10" t="s">
        <v>21</v>
      </c>
    </row>
    <row r="832" spans="1:22" x14ac:dyDescent="0.25">
      <c r="A832" s="15" t="s">
        <v>66</v>
      </c>
      <c r="B832" s="15">
        <v>2021</v>
      </c>
      <c r="C832" s="15" t="s">
        <v>47</v>
      </c>
      <c r="D832" s="15" t="s">
        <v>60</v>
      </c>
      <c r="E832" s="15" t="s">
        <v>61</v>
      </c>
      <c r="F832" s="15" t="s">
        <v>62</v>
      </c>
      <c r="G832" s="15" t="s">
        <v>63</v>
      </c>
      <c r="H832" s="15" t="s">
        <v>64</v>
      </c>
      <c r="I832" s="15" t="s">
        <v>65</v>
      </c>
      <c r="J832" s="15">
        <v>336</v>
      </c>
      <c r="K832" s="15">
        <v>526.24</v>
      </c>
      <c r="N832" s="7">
        <v>2024</v>
      </c>
      <c r="O832" s="7" t="s">
        <v>47</v>
      </c>
      <c r="P832" s="7" t="s">
        <v>25</v>
      </c>
      <c r="Q832" s="11" t="s">
        <v>29</v>
      </c>
      <c r="R832" s="12">
        <v>455</v>
      </c>
      <c r="S832" s="28">
        <v>4578.6000000000004</v>
      </c>
      <c r="T832" s="12">
        <v>5128.0320000000002</v>
      </c>
      <c r="U832" s="9">
        <v>915.72000000000014</v>
      </c>
      <c r="V832" s="10" t="s">
        <v>21</v>
      </c>
    </row>
    <row r="833" spans="1:22" x14ac:dyDescent="0.25">
      <c r="A833" s="15" t="s">
        <v>59</v>
      </c>
      <c r="B833" s="15">
        <v>2021</v>
      </c>
      <c r="C833" s="15" t="s">
        <v>47</v>
      </c>
      <c r="D833" s="15" t="s">
        <v>60</v>
      </c>
      <c r="E833" s="15" t="s">
        <v>61</v>
      </c>
      <c r="F833" s="15" t="s">
        <v>62</v>
      </c>
      <c r="G833" s="15" t="s">
        <v>63</v>
      </c>
      <c r="H833" s="15" t="s">
        <v>64</v>
      </c>
      <c r="I833" s="15" t="s">
        <v>65</v>
      </c>
      <c r="J833" s="15">
        <v>330</v>
      </c>
      <c r="K833" s="15">
        <v>526.24</v>
      </c>
      <c r="N833" s="7">
        <v>2024</v>
      </c>
      <c r="O833" s="7" t="s">
        <v>47</v>
      </c>
      <c r="P833" s="7" t="s">
        <v>27</v>
      </c>
      <c r="Q833" s="11" t="s">
        <v>30</v>
      </c>
      <c r="R833" s="13">
        <v>345</v>
      </c>
      <c r="S833" s="29">
        <v>7000</v>
      </c>
      <c r="T833" s="13">
        <v>7840</v>
      </c>
      <c r="U833" s="9">
        <v>1400</v>
      </c>
      <c r="V833" s="10" t="s">
        <v>21</v>
      </c>
    </row>
    <row r="834" spans="1:22" x14ac:dyDescent="0.25">
      <c r="A834" s="15" t="s">
        <v>59</v>
      </c>
      <c r="B834" s="15">
        <v>2021</v>
      </c>
      <c r="C834" s="15" t="s">
        <v>47</v>
      </c>
      <c r="D834" s="15" t="s">
        <v>60</v>
      </c>
      <c r="E834" s="15" t="s">
        <v>61</v>
      </c>
      <c r="F834" s="15" t="s">
        <v>62</v>
      </c>
      <c r="G834" s="15" t="s">
        <v>63</v>
      </c>
      <c r="H834" s="15" t="s">
        <v>64</v>
      </c>
      <c r="I834" s="15" t="s">
        <v>67</v>
      </c>
      <c r="J834" s="15">
        <v>691</v>
      </c>
      <c r="K834" s="15">
        <v>988.13</v>
      </c>
      <c r="N834" s="7">
        <v>2024</v>
      </c>
      <c r="O834" s="7" t="s">
        <v>47</v>
      </c>
      <c r="P834" s="7" t="s">
        <v>23</v>
      </c>
      <c r="Q834" s="8" t="s">
        <v>31</v>
      </c>
      <c r="R834" s="9">
        <v>122</v>
      </c>
      <c r="S834" s="27">
        <v>100</v>
      </c>
      <c r="T834" s="9">
        <v>112</v>
      </c>
      <c r="U834" s="9">
        <v>20</v>
      </c>
      <c r="V834" s="10" t="s">
        <v>21</v>
      </c>
    </row>
    <row r="835" spans="1:22" x14ac:dyDescent="0.25">
      <c r="A835" s="15" t="s">
        <v>59</v>
      </c>
      <c r="B835" s="15">
        <v>2021</v>
      </c>
      <c r="C835" s="15" t="s">
        <v>47</v>
      </c>
      <c r="D835" s="15" t="s">
        <v>60</v>
      </c>
      <c r="E835" s="15" t="s">
        <v>61</v>
      </c>
      <c r="F835" s="15" t="s">
        <v>62</v>
      </c>
      <c r="G835" s="15" t="s">
        <v>63</v>
      </c>
      <c r="H835" s="15" t="s">
        <v>64</v>
      </c>
      <c r="I835" s="15" t="s">
        <v>67</v>
      </c>
      <c r="J835" s="15">
        <v>724</v>
      </c>
      <c r="K835" s="15">
        <v>1035.32</v>
      </c>
      <c r="N835" s="7">
        <v>2024</v>
      </c>
      <c r="O835" s="7" t="s">
        <v>47</v>
      </c>
      <c r="P835" s="7" t="s">
        <v>32</v>
      </c>
      <c r="Q835" s="11" t="s">
        <v>33</v>
      </c>
      <c r="R835" s="12">
        <v>78</v>
      </c>
      <c r="S835" s="28">
        <v>4577.2</v>
      </c>
      <c r="T835" s="12">
        <v>5126.4639999999999</v>
      </c>
      <c r="U835" s="9">
        <v>915.44</v>
      </c>
      <c r="V835" s="10" t="s">
        <v>21</v>
      </c>
    </row>
    <row r="836" spans="1:22" x14ac:dyDescent="0.25">
      <c r="A836" s="15" t="s">
        <v>66</v>
      </c>
      <c r="B836" s="15">
        <v>2021</v>
      </c>
      <c r="C836" s="15" t="s">
        <v>47</v>
      </c>
      <c r="D836" s="15" t="s">
        <v>60</v>
      </c>
      <c r="E836" s="15" t="s">
        <v>61</v>
      </c>
      <c r="F836" s="15" t="s">
        <v>62</v>
      </c>
      <c r="G836" s="15" t="s">
        <v>63</v>
      </c>
      <c r="H836" s="15" t="s">
        <v>64</v>
      </c>
      <c r="I836" s="15" t="s">
        <v>67</v>
      </c>
      <c r="J836" s="15">
        <v>777</v>
      </c>
      <c r="K836" s="15">
        <v>1111.1100000000001</v>
      </c>
      <c r="N836" s="7">
        <v>2024</v>
      </c>
      <c r="O836" s="7" t="s">
        <v>47</v>
      </c>
      <c r="P836" s="7" t="s">
        <v>32</v>
      </c>
      <c r="Q836" s="11" t="s">
        <v>34</v>
      </c>
      <c r="R836" s="12">
        <v>76</v>
      </c>
      <c r="S836" s="28">
        <v>4576.8999999999996</v>
      </c>
      <c r="T836" s="12">
        <v>5126.1279999999997</v>
      </c>
      <c r="U836" s="9">
        <v>915.38</v>
      </c>
      <c r="V836" s="10" t="s">
        <v>21</v>
      </c>
    </row>
    <row r="837" spans="1:22" x14ac:dyDescent="0.25">
      <c r="A837" s="15" t="s">
        <v>59</v>
      </c>
      <c r="B837" s="15">
        <v>2021</v>
      </c>
      <c r="C837" s="15" t="s">
        <v>47</v>
      </c>
      <c r="D837" s="15" t="s">
        <v>60</v>
      </c>
      <c r="E837" s="15" t="s">
        <v>61</v>
      </c>
      <c r="F837" s="15" t="s">
        <v>62</v>
      </c>
      <c r="G837" s="15" t="s">
        <v>63</v>
      </c>
      <c r="H837" s="15" t="s">
        <v>64</v>
      </c>
      <c r="I837" s="15" t="s">
        <v>65</v>
      </c>
      <c r="J837" s="15">
        <v>339</v>
      </c>
      <c r="K837" s="15">
        <v>484.77</v>
      </c>
      <c r="N837" s="7">
        <v>2024</v>
      </c>
      <c r="O837" s="7" t="s">
        <v>47</v>
      </c>
      <c r="P837" s="7" t="s">
        <v>32</v>
      </c>
      <c r="Q837" s="11" t="s">
        <v>35</v>
      </c>
      <c r="R837" s="12">
        <v>46</v>
      </c>
      <c r="S837" s="28">
        <v>200</v>
      </c>
      <c r="T837" s="12">
        <v>224</v>
      </c>
      <c r="U837" s="9">
        <v>40</v>
      </c>
      <c r="V837" s="10" t="s">
        <v>21</v>
      </c>
    </row>
    <row r="838" spans="1:22" x14ac:dyDescent="0.25">
      <c r="A838" s="15" t="s">
        <v>59</v>
      </c>
      <c r="B838" s="15">
        <v>2021</v>
      </c>
      <c r="C838" s="15" t="s">
        <v>47</v>
      </c>
      <c r="D838" s="15" t="s">
        <v>60</v>
      </c>
      <c r="E838" s="15" t="s">
        <v>61</v>
      </c>
      <c r="F838" s="15" t="s">
        <v>62</v>
      </c>
      <c r="G838" s="15" t="s">
        <v>63</v>
      </c>
      <c r="H838" s="15" t="s">
        <v>64</v>
      </c>
      <c r="I838" s="15" t="s">
        <v>65</v>
      </c>
      <c r="J838" s="15">
        <v>333</v>
      </c>
      <c r="K838" s="15">
        <v>476.19</v>
      </c>
      <c r="N838" s="7">
        <v>2024</v>
      </c>
      <c r="O838" s="7" t="s">
        <v>47</v>
      </c>
      <c r="P838" s="7" t="s">
        <v>32</v>
      </c>
      <c r="Q838" s="11" t="s">
        <v>36</v>
      </c>
      <c r="R838" s="12">
        <v>34</v>
      </c>
      <c r="S838" s="28">
        <v>4576.8</v>
      </c>
      <c r="T838" s="12">
        <v>5126.0160000000005</v>
      </c>
      <c r="U838" s="9">
        <v>915.36000000000013</v>
      </c>
      <c r="V838" s="10" t="s">
        <v>21</v>
      </c>
    </row>
    <row r="839" spans="1:22" x14ac:dyDescent="0.25">
      <c r="A839" s="15" t="s">
        <v>66</v>
      </c>
      <c r="B839" s="15">
        <v>2021</v>
      </c>
      <c r="C839" s="15" t="s">
        <v>47</v>
      </c>
      <c r="D839" s="15" t="s">
        <v>60</v>
      </c>
      <c r="E839" s="15" t="s">
        <v>61</v>
      </c>
      <c r="F839" s="15" t="s">
        <v>62</v>
      </c>
      <c r="G839" s="15" t="s">
        <v>63</v>
      </c>
      <c r="H839" s="15" t="s">
        <v>64</v>
      </c>
      <c r="I839" s="15" t="s">
        <v>67</v>
      </c>
      <c r="J839" s="15">
        <v>153</v>
      </c>
      <c r="K839" s="15">
        <v>218.79</v>
      </c>
      <c r="N839" s="7">
        <v>2024</v>
      </c>
      <c r="O839" s="7" t="s">
        <v>47</v>
      </c>
      <c r="P839" s="7" t="s">
        <v>23</v>
      </c>
      <c r="Q839" s="8" t="s">
        <v>37</v>
      </c>
      <c r="R839" s="9">
        <v>7</v>
      </c>
      <c r="S839" s="27">
        <v>200</v>
      </c>
      <c r="T839" s="9">
        <v>224</v>
      </c>
      <c r="U839" s="9">
        <v>40</v>
      </c>
      <c r="V839" s="10" t="s">
        <v>21</v>
      </c>
    </row>
    <row r="840" spans="1:22" x14ac:dyDescent="0.25">
      <c r="A840" s="15" t="s">
        <v>59</v>
      </c>
      <c r="B840" s="15">
        <v>2021</v>
      </c>
      <c r="C840" s="15" t="s">
        <v>47</v>
      </c>
      <c r="D840" s="15" t="s">
        <v>60</v>
      </c>
      <c r="E840" s="15" t="s">
        <v>61</v>
      </c>
      <c r="F840" s="15" t="s">
        <v>62</v>
      </c>
      <c r="G840" s="15" t="s">
        <v>63</v>
      </c>
      <c r="H840" s="15" t="s">
        <v>64</v>
      </c>
      <c r="I840" s="15" t="s">
        <v>67</v>
      </c>
      <c r="J840" s="15">
        <v>764</v>
      </c>
      <c r="K840" s="15">
        <v>526.24</v>
      </c>
      <c r="N840" s="7">
        <v>2024</v>
      </c>
      <c r="O840" s="7" t="s">
        <v>47</v>
      </c>
      <c r="P840" s="7" t="s">
        <v>32</v>
      </c>
      <c r="Q840" s="11" t="s">
        <v>39</v>
      </c>
      <c r="R840" s="12">
        <v>3</v>
      </c>
      <c r="S840" s="28">
        <v>4577.3</v>
      </c>
      <c r="T840" s="12">
        <v>5126.576</v>
      </c>
      <c r="U840" s="9">
        <v>915.46</v>
      </c>
      <c r="V840" s="10" t="s">
        <v>21</v>
      </c>
    </row>
    <row r="841" spans="1:22" x14ac:dyDescent="0.25">
      <c r="A841" s="15" t="s">
        <v>59</v>
      </c>
      <c r="B841" s="15">
        <v>2021</v>
      </c>
      <c r="C841" s="15" t="s">
        <v>47</v>
      </c>
      <c r="D841" s="15" t="s">
        <v>60</v>
      </c>
      <c r="E841" s="15" t="s">
        <v>61</v>
      </c>
      <c r="F841" s="15" t="s">
        <v>62</v>
      </c>
      <c r="G841" s="15" t="s">
        <v>63</v>
      </c>
      <c r="H841" s="15" t="s">
        <v>64</v>
      </c>
      <c r="I841" s="15" t="s">
        <v>67</v>
      </c>
      <c r="J841" s="15">
        <v>817</v>
      </c>
      <c r="K841" s="15">
        <v>526.24</v>
      </c>
      <c r="N841" s="7">
        <v>2024</v>
      </c>
      <c r="O841" s="7" t="s">
        <v>47</v>
      </c>
      <c r="P841" s="7" t="s">
        <v>38</v>
      </c>
      <c r="Q841" s="11" t="s">
        <v>38</v>
      </c>
      <c r="R841" s="12">
        <v>2</v>
      </c>
      <c r="S841" s="28">
        <v>6600</v>
      </c>
      <c r="T841" s="12">
        <v>7392</v>
      </c>
      <c r="U841" s="9">
        <v>1320</v>
      </c>
      <c r="V841" s="10" t="s">
        <v>21</v>
      </c>
    </row>
    <row r="842" spans="1:22" x14ac:dyDescent="0.25">
      <c r="A842" s="15" t="s">
        <v>59</v>
      </c>
      <c r="B842" s="15">
        <v>2021</v>
      </c>
      <c r="C842" s="15" t="s">
        <v>47</v>
      </c>
      <c r="D842" s="15" t="s">
        <v>60</v>
      </c>
      <c r="E842" s="15" t="s">
        <v>61</v>
      </c>
      <c r="F842" s="15" t="s">
        <v>62</v>
      </c>
      <c r="G842" s="15" t="s">
        <v>63</v>
      </c>
      <c r="H842" s="15" t="s">
        <v>64</v>
      </c>
      <c r="I842" s="15" t="s">
        <v>67</v>
      </c>
      <c r="J842" s="15">
        <v>151</v>
      </c>
      <c r="K842" s="15">
        <v>215.93</v>
      </c>
      <c r="N842" s="7">
        <v>2024</v>
      </c>
      <c r="O842" s="7" t="s">
        <v>48</v>
      </c>
      <c r="P842" s="7" t="s">
        <v>19</v>
      </c>
      <c r="Q842" s="8" t="s">
        <v>20</v>
      </c>
      <c r="R842" s="9">
        <v>3566</v>
      </c>
      <c r="S842" s="27">
        <v>4577.3</v>
      </c>
      <c r="T842" s="9">
        <v>5126.576</v>
      </c>
      <c r="U842" s="9">
        <v>915.46</v>
      </c>
      <c r="V842" s="10" t="s">
        <v>21</v>
      </c>
    </row>
    <row r="843" spans="1:22" x14ac:dyDescent="0.25">
      <c r="A843" s="15" t="s">
        <v>68</v>
      </c>
      <c r="B843" s="15">
        <v>2021</v>
      </c>
      <c r="C843" s="15" t="s">
        <v>47</v>
      </c>
      <c r="D843" s="15" t="s">
        <v>60</v>
      </c>
      <c r="E843" s="15" t="s">
        <v>61</v>
      </c>
      <c r="F843" s="15" t="s">
        <v>62</v>
      </c>
      <c r="G843" s="15" t="s">
        <v>63</v>
      </c>
      <c r="H843" s="15" t="s">
        <v>64</v>
      </c>
      <c r="I843" s="15" t="s">
        <v>67</v>
      </c>
      <c r="J843" s="15">
        <v>199</v>
      </c>
      <c r="K843" s="15">
        <v>284.57</v>
      </c>
      <c r="N843" s="7">
        <v>2024</v>
      </c>
      <c r="O843" s="7" t="s">
        <v>48</v>
      </c>
      <c r="P843" s="7" t="s">
        <v>19</v>
      </c>
      <c r="Q843" s="8" t="s">
        <v>22</v>
      </c>
      <c r="R843" s="9">
        <v>2498</v>
      </c>
      <c r="S843" s="27">
        <v>8000</v>
      </c>
      <c r="T843" s="9">
        <v>8960</v>
      </c>
      <c r="U843" s="9">
        <v>1600</v>
      </c>
      <c r="V843" s="10" t="s">
        <v>21</v>
      </c>
    </row>
    <row r="844" spans="1:22" x14ac:dyDescent="0.25">
      <c r="A844" s="15" t="s">
        <v>70</v>
      </c>
      <c r="B844" s="15">
        <v>2021</v>
      </c>
      <c r="C844" s="15" t="s">
        <v>47</v>
      </c>
      <c r="D844" s="15" t="s">
        <v>60</v>
      </c>
      <c r="E844" s="15" t="s">
        <v>61</v>
      </c>
      <c r="F844" s="15" t="s">
        <v>62</v>
      </c>
      <c r="G844" s="15" t="s">
        <v>63</v>
      </c>
      <c r="H844" s="15" t="s">
        <v>64</v>
      </c>
      <c r="I844" s="15" t="s">
        <v>67</v>
      </c>
      <c r="J844" s="15">
        <v>367</v>
      </c>
      <c r="K844" s="15">
        <v>524.80999999999995</v>
      </c>
      <c r="N844" s="7">
        <v>2024</v>
      </c>
      <c r="O844" s="7" t="s">
        <v>48</v>
      </c>
      <c r="P844" s="7" t="s">
        <v>23</v>
      </c>
      <c r="Q844" s="8" t="s">
        <v>24</v>
      </c>
      <c r="R844" s="9">
        <v>1245</v>
      </c>
      <c r="S844" s="27">
        <v>4577.2</v>
      </c>
      <c r="T844" s="9">
        <v>5126.4639999999999</v>
      </c>
      <c r="U844" s="9">
        <v>915.44</v>
      </c>
      <c r="V844" s="10" t="s">
        <v>21</v>
      </c>
    </row>
    <row r="845" spans="1:22" x14ac:dyDescent="0.25">
      <c r="A845" s="15" t="s">
        <v>59</v>
      </c>
      <c r="B845" s="15">
        <v>2021</v>
      </c>
      <c r="C845" s="15" t="s">
        <v>47</v>
      </c>
      <c r="D845" s="15" t="s">
        <v>60</v>
      </c>
      <c r="E845" s="15" t="s">
        <v>61</v>
      </c>
      <c r="F845" s="15" t="s">
        <v>62</v>
      </c>
      <c r="G845" s="15" t="s">
        <v>63</v>
      </c>
      <c r="H845" s="15" t="s">
        <v>64</v>
      </c>
      <c r="I845" s="15" t="s">
        <v>65</v>
      </c>
      <c r="J845" s="15">
        <v>341</v>
      </c>
      <c r="K845" s="15">
        <v>487.63</v>
      </c>
      <c r="N845" s="7">
        <v>2024</v>
      </c>
      <c r="O845" s="7" t="s">
        <v>48</v>
      </c>
      <c r="P845" s="7" t="s">
        <v>25</v>
      </c>
      <c r="Q845" s="11" t="s">
        <v>26</v>
      </c>
      <c r="R845" s="12">
        <v>644</v>
      </c>
      <c r="S845" s="28">
        <v>5743.5</v>
      </c>
      <c r="T845" s="12">
        <v>6432.72</v>
      </c>
      <c r="U845" s="9">
        <v>1148.7</v>
      </c>
      <c r="V845" s="10" t="s">
        <v>21</v>
      </c>
    </row>
    <row r="846" spans="1:22" x14ac:dyDescent="0.25">
      <c r="A846" s="15" t="s">
        <v>70</v>
      </c>
      <c r="B846" s="15">
        <v>2021</v>
      </c>
      <c r="C846" s="15" t="s">
        <v>47</v>
      </c>
      <c r="D846" s="15" t="s">
        <v>60</v>
      </c>
      <c r="E846" s="15" t="s">
        <v>61</v>
      </c>
      <c r="F846" s="15" t="s">
        <v>62</v>
      </c>
      <c r="G846" s="15" t="s">
        <v>63</v>
      </c>
      <c r="H846" s="15" t="s">
        <v>64</v>
      </c>
      <c r="I846" s="15" t="s">
        <v>65</v>
      </c>
      <c r="J846" s="15">
        <v>335</v>
      </c>
      <c r="K846" s="15">
        <v>479.05</v>
      </c>
      <c r="N846" s="7">
        <v>2024</v>
      </c>
      <c r="O846" s="7" t="s">
        <v>48</v>
      </c>
      <c r="P846" s="7" t="s">
        <v>27</v>
      </c>
      <c r="Q846" s="11" t="s">
        <v>28</v>
      </c>
      <c r="R846" s="12">
        <v>643</v>
      </c>
      <c r="S846" s="28">
        <v>7000</v>
      </c>
      <c r="T846" s="12">
        <v>7840</v>
      </c>
      <c r="U846" s="9">
        <v>1400</v>
      </c>
      <c r="V846" s="10" t="s">
        <v>21</v>
      </c>
    </row>
    <row r="847" spans="1:22" x14ac:dyDescent="0.25">
      <c r="A847" s="15" t="s">
        <v>66</v>
      </c>
      <c r="B847" s="15">
        <v>2021</v>
      </c>
      <c r="C847" s="15" t="s">
        <v>47</v>
      </c>
      <c r="D847" s="15" t="s">
        <v>60</v>
      </c>
      <c r="E847" s="15" t="s">
        <v>61</v>
      </c>
      <c r="F847" s="15" t="s">
        <v>62</v>
      </c>
      <c r="G847" s="15" t="s">
        <v>63</v>
      </c>
      <c r="H847" s="15" t="s">
        <v>64</v>
      </c>
      <c r="I847" s="15" t="s">
        <v>65</v>
      </c>
      <c r="J847" s="15">
        <v>329</v>
      </c>
      <c r="K847" s="15">
        <v>470.47</v>
      </c>
      <c r="N847" s="7">
        <v>2024</v>
      </c>
      <c r="O847" s="7" t="s">
        <v>48</v>
      </c>
      <c r="P847" s="7" t="s">
        <v>25</v>
      </c>
      <c r="Q847" s="11" t="s">
        <v>29</v>
      </c>
      <c r="R847" s="12">
        <v>455</v>
      </c>
      <c r="S847" s="28">
        <v>4578.6000000000004</v>
      </c>
      <c r="T847" s="12">
        <v>5128.0320000000002</v>
      </c>
      <c r="U847" s="9">
        <v>915.72000000000014</v>
      </c>
      <c r="V847" s="10" t="s">
        <v>21</v>
      </c>
    </row>
    <row r="848" spans="1:22" x14ac:dyDescent="0.25">
      <c r="A848" s="15" t="s">
        <v>68</v>
      </c>
      <c r="B848" s="15">
        <v>2021</v>
      </c>
      <c r="C848" s="15" t="s">
        <v>47</v>
      </c>
      <c r="D848" s="15" t="s">
        <v>60</v>
      </c>
      <c r="E848" s="15" t="s">
        <v>61</v>
      </c>
      <c r="F848" s="15" t="s">
        <v>62</v>
      </c>
      <c r="G848" s="15" t="s">
        <v>63</v>
      </c>
      <c r="H848" s="15" t="s">
        <v>64</v>
      </c>
      <c r="I848" s="15" t="s">
        <v>67</v>
      </c>
      <c r="J848" s="15">
        <v>149</v>
      </c>
      <c r="K848" s="15">
        <v>213.07</v>
      </c>
      <c r="N848" s="7">
        <v>2024</v>
      </c>
      <c r="O848" s="7" t="s">
        <v>48</v>
      </c>
      <c r="P848" s="7" t="s">
        <v>27</v>
      </c>
      <c r="Q848" s="11" t="s">
        <v>30</v>
      </c>
      <c r="R848" s="13">
        <v>345</v>
      </c>
      <c r="S848" s="29">
        <v>7000</v>
      </c>
      <c r="T848" s="13">
        <v>7840</v>
      </c>
      <c r="U848" s="9">
        <v>1400</v>
      </c>
      <c r="V848" s="10" t="s">
        <v>21</v>
      </c>
    </row>
    <row r="849" spans="1:22" x14ac:dyDescent="0.25">
      <c r="A849" s="15" t="s">
        <v>66</v>
      </c>
      <c r="B849" s="15">
        <v>2021</v>
      </c>
      <c r="C849" s="15" t="s">
        <v>47</v>
      </c>
      <c r="D849" s="15" t="s">
        <v>60</v>
      </c>
      <c r="E849" s="15" t="s">
        <v>61</v>
      </c>
      <c r="F849" s="15" t="s">
        <v>62</v>
      </c>
      <c r="G849" s="15" t="s">
        <v>63</v>
      </c>
      <c r="H849" s="15" t="s">
        <v>64</v>
      </c>
      <c r="I849" s="15" t="s">
        <v>67</v>
      </c>
      <c r="J849" s="15">
        <v>197</v>
      </c>
      <c r="K849" s="15">
        <v>281.70999999999998</v>
      </c>
      <c r="N849" s="7">
        <v>2024</v>
      </c>
      <c r="O849" s="7" t="s">
        <v>48</v>
      </c>
      <c r="P849" s="7" t="s">
        <v>23</v>
      </c>
      <c r="Q849" s="8" t="s">
        <v>31</v>
      </c>
      <c r="R849" s="9">
        <v>122</v>
      </c>
      <c r="S849" s="27">
        <v>100</v>
      </c>
      <c r="T849" s="9">
        <v>112</v>
      </c>
      <c r="U849" s="9">
        <v>20</v>
      </c>
      <c r="V849" s="10" t="s">
        <v>21</v>
      </c>
    </row>
    <row r="850" spans="1:22" x14ac:dyDescent="0.25">
      <c r="A850" s="15" t="s">
        <v>68</v>
      </c>
      <c r="B850" s="15">
        <v>2021</v>
      </c>
      <c r="C850" s="15" t="s">
        <v>47</v>
      </c>
      <c r="D850" s="15" t="s">
        <v>60</v>
      </c>
      <c r="E850" s="15" t="s">
        <v>61</v>
      </c>
      <c r="F850" s="15" t="s">
        <v>62</v>
      </c>
      <c r="G850" s="15" t="s">
        <v>63</v>
      </c>
      <c r="H850" s="15" t="s">
        <v>64</v>
      </c>
      <c r="I850" s="15" t="s">
        <v>67</v>
      </c>
      <c r="J850" s="15">
        <v>786</v>
      </c>
      <c r="K850" s="15">
        <v>1123.98</v>
      </c>
      <c r="N850" s="7">
        <v>2024</v>
      </c>
      <c r="O850" s="7" t="s">
        <v>48</v>
      </c>
      <c r="P850" s="7" t="s">
        <v>32</v>
      </c>
      <c r="Q850" s="11" t="s">
        <v>33</v>
      </c>
      <c r="R850" s="12">
        <v>78</v>
      </c>
      <c r="S850" s="28">
        <v>4577.2</v>
      </c>
      <c r="T850" s="12">
        <v>5126.4639999999999</v>
      </c>
      <c r="U850" s="9">
        <v>915.44</v>
      </c>
      <c r="V850" s="10" t="s">
        <v>21</v>
      </c>
    </row>
    <row r="851" spans="1:22" x14ac:dyDescent="0.25">
      <c r="A851" s="15" t="s">
        <v>59</v>
      </c>
      <c r="B851" s="15">
        <v>2021</v>
      </c>
      <c r="C851" s="15" t="s">
        <v>51</v>
      </c>
      <c r="D851" s="15" t="s">
        <v>60</v>
      </c>
      <c r="E851" s="15" t="s">
        <v>61</v>
      </c>
      <c r="F851" s="15" t="s">
        <v>62</v>
      </c>
      <c r="G851" s="15" t="s">
        <v>63</v>
      </c>
      <c r="H851" s="15" t="s">
        <v>64</v>
      </c>
      <c r="I851" s="15" t="s">
        <v>67</v>
      </c>
      <c r="J851" s="15">
        <v>128</v>
      </c>
      <c r="K851" s="15">
        <v>174.07999999999998</v>
      </c>
      <c r="N851" s="7">
        <v>2024</v>
      </c>
      <c r="O851" s="7" t="s">
        <v>48</v>
      </c>
      <c r="P851" s="7" t="s">
        <v>32</v>
      </c>
      <c r="Q851" s="11" t="s">
        <v>34</v>
      </c>
      <c r="R851" s="12">
        <v>76</v>
      </c>
      <c r="S851" s="28">
        <v>4576.8999999999996</v>
      </c>
      <c r="T851" s="12">
        <v>5126.1279999999997</v>
      </c>
      <c r="U851" s="9">
        <v>915.38</v>
      </c>
      <c r="V851" s="10" t="s">
        <v>21</v>
      </c>
    </row>
    <row r="852" spans="1:22" x14ac:dyDescent="0.25">
      <c r="A852" s="15" t="s">
        <v>66</v>
      </c>
      <c r="B852" s="15">
        <v>2021</v>
      </c>
      <c r="C852" s="15" t="s">
        <v>51</v>
      </c>
      <c r="D852" s="15" t="s">
        <v>60</v>
      </c>
      <c r="E852" s="15" t="s">
        <v>61</v>
      </c>
      <c r="F852" s="15" t="s">
        <v>62</v>
      </c>
      <c r="G852" s="15" t="s">
        <v>63</v>
      </c>
      <c r="H852" s="15" t="s">
        <v>64</v>
      </c>
      <c r="I852" s="15" t="s">
        <v>67</v>
      </c>
      <c r="J852" s="15">
        <v>176</v>
      </c>
      <c r="K852" s="15">
        <v>251.68</v>
      </c>
      <c r="N852" s="7">
        <v>2024</v>
      </c>
      <c r="O852" s="7" t="s">
        <v>48</v>
      </c>
      <c r="P852" s="7" t="s">
        <v>32</v>
      </c>
      <c r="Q852" s="11" t="s">
        <v>35</v>
      </c>
      <c r="R852" s="12">
        <v>46</v>
      </c>
      <c r="S852" s="28">
        <v>200</v>
      </c>
      <c r="T852" s="12">
        <v>224</v>
      </c>
      <c r="U852" s="9">
        <v>40</v>
      </c>
      <c r="V852" s="10" t="s">
        <v>21</v>
      </c>
    </row>
    <row r="853" spans="1:22" x14ac:dyDescent="0.25">
      <c r="A853" s="15" t="s">
        <v>59</v>
      </c>
      <c r="B853" s="15">
        <v>2021</v>
      </c>
      <c r="C853" s="15" t="s">
        <v>51</v>
      </c>
      <c r="D853" s="15" t="s">
        <v>60</v>
      </c>
      <c r="E853" s="15" t="s">
        <v>61</v>
      </c>
      <c r="F853" s="15" t="s">
        <v>62</v>
      </c>
      <c r="G853" s="15" t="s">
        <v>63</v>
      </c>
      <c r="H853" s="15" t="s">
        <v>64</v>
      </c>
      <c r="I853" s="15" t="s">
        <v>67</v>
      </c>
      <c r="J853" s="15">
        <v>130</v>
      </c>
      <c r="K853" s="15">
        <v>185.9</v>
      </c>
      <c r="N853" s="7">
        <v>2024</v>
      </c>
      <c r="O853" s="7" t="s">
        <v>48</v>
      </c>
      <c r="P853" s="7" t="s">
        <v>32</v>
      </c>
      <c r="Q853" s="11" t="s">
        <v>36</v>
      </c>
      <c r="R853" s="12">
        <v>34</v>
      </c>
      <c r="S853" s="28">
        <v>4576.8</v>
      </c>
      <c r="T853" s="12">
        <v>5126.0160000000005</v>
      </c>
      <c r="U853" s="9">
        <v>915.36000000000013</v>
      </c>
      <c r="V853" s="10" t="s">
        <v>21</v>
      </c>
    </row>
    <row r="854" spans="1:22" x14ac:dyDescent="0.25">
      <c r="A854" s="15" t="s">
        <v>66</v>
      </c>
      <c r="B854" s="15">
        <v>2021</v>
      </c>
      <c r="C854" s="15" t="s">
        <v>51</v>
      </c>
      <c r="D854" s="15" t="s">
        <v>60</v>
      </c>
      <c r="E854" s="15" t="s">
        <v>61</v>
      </c>
      <c r="F854" s="15" t="s">
        <v>62</v>
      </c>
      <c r="G854" s="15" t="s">
        <v>63</v>
      </c>
      <c r="H854" s="15" t="s">
        <v>64</v>
      </c>
      <c r="I854" s="15" t="s">
        <v>67</v>
      </c>
      <c r="J854" s="15">
        <v>178</v>
      </c>
      <c r="K854" s="15">
        <v>254.54</v>
      </c>
      <c r="N854" s="7">
        <v>2024</v>
      </c>
      <c r="O854" s="7" t="s">
        <v>48</v>
      </c>
      <c r="P854" s="7" t="s">
        <v>23</v>
      </c>
      <c r="Q854" s="8" t="s">
        <v>37</v>
      </c>
      <c r="R854" s="9">
        <v>7</v>
      </c>
      <c r="S854" s="27">
        <v>200</v>
      </c>
      <c r="T854" s="9">
        <v>224</v>
      </c>
      <c r="U854" s="9">
        <v>40</v>
      </c>
      <c r="V854" s="10" t="s">
        <v>21</v>
      </c>
    </row>
    <row r="855" spans="1:22" x14ac:dyDescent="0.25">
      <c r="A855" s="15" t="s">
        <v>59</v>
      </c>
      <c r="B855" s="15">
        <v>2021</v>
      </c>
      <c r="C855" s="15" t="s">
        <v>51</v>
      </c>
      <c r="D855" s="15" t="s">
        <v>60</v>
      </c>
      <c r="E855" s="15" t="s">
        <v>61</v>
      </c>
      <c r="F855" s="15" t="s">
        <v>62</v>
      </c>
      <c r="G855" s="15" t="s">
        <v>63</v>
      </c>
      <c r="H855" s="15" t="s">
        <v>64</v>
      </c>
      <c r="I855" s="15" t="s">
        <v>67</v>
      </c>
      <c r="J855" s="15">
        <v>728</v>
      </c>
      <c r="K855" s="15">
        <v>1041.04</v>
      </c>
      <c r="N855" s="7">
        <v>2024</v>
      </c>
      <c r="O855" s="7" t="s">
        <v>48</v>
      </c>
      <c r="P855" s="7" t="s">
        <v>32</v>
      </c>
      <c r="Q855" s="11" t="s">
        <v>39</v>
      </c>
      <c r="R855" s="12">
        <v>3</v>
      </c>
      <c r="S855" s="28">
        <v>4577.3</v>
      </c>
      <c r="T855" s="12">
        <v>5126.576</v>
      </c>
      <c r="U855" s="9">
        <v>915.46</v>
      </c>
      <c r="V855" s="10" t="s">
        <v>21</v>
      </c>
    </row>
    <row r="856" spans="1:22" x14ac:dyDescent="0.25">
      <c r="A856" s="15" t="s">
        <v>69</v>
      </c>
      <c r="B856" s="15">
        <v>2021</v>
      </c>
      <c r="C856" s="15" t="s">
        <v>51</v>
      </c>
      <c r="D856" s="15" t="s">
        <v>60</v>
      </c>
      <c r="E856" s="15" t="s">
        <v>61</v>
      </c>
      <c r="F856" s="15" t="s">
        <v>62</v>
      </c>
      <c r="G856" s="15" t="s">
        <v>63</v>
      </c>
      <c r="H856" s="15" t="s">
        <v>64</v>
      </c>
      <c r="I856" s="15" t="s">
        <v>67</v>
      </c>
      <c r="J856" s="15">
        <v>129</v>
      </c>
      <c r="K856" s="15">
        <v>184.47</v>
      </c>
      <c r="N856" s="7">
        <v>2024</v>
      </c>
      <c r="O856" s="7" t="s">
        <v>48</v>
      </c>
      <c r="P856" s="7" t="s">
        <v>38</v>
      </c>
      <c r="Q856" s="11" t="s">
        <v>38</v>
      </c>
      <c r="R856" s="12">
        <v>2</v>
      </c>
      <c r="S856" s="28">
        <v>6600</v>
      </c>
      <c r="T856" s="12">
        <v>7392</v>
      </c>
      <c r="U856" s="9">
        <v>1320</v>
      </c>
      <c r="V856" s="10" t="s">
        <v>21</v>
      </c>
    </row>
    <row r="857" spans="1:22" x14ac:dyDescent="0.25">
      <c r="A857" s="15" t="s">
        <v>68</v>
      </c>
      <c r="B857" s="15">
        <v>2021</v>
      </c>
      <c r="C857" s="15" t="s">
        <v>51</v>
      </c>
      <c r="D857" s="15" t="s">
        <v>60</v>
      </c>
      <c r="E857" s="15" t="s">
        <v>61</v>
      </c>
      <c r="F857" s="15" t="s">
        <v>62</v>
      </c>
      <c r="G857" s="15" t="s">
        <v>63</v>
      </c>
      <c r="H857" s="15" t="s">
        <v>64</v>
      </c>
      <c r="I857" s="15" t="s">
        <v>67</v>
      </c>
      <c r="J857" s="15">
        <v>767</v>
      </c>
      <c r="K857" s="15">
        <v>526.24</v>
      </c>
      <c r="N857" s="7">
        <v>2024</v>
      </c>
      <c r="O857" s="7" t="s">
        <v>49</v>
      </c>
      <c r="P857" s="7" t="s">
        <v>19</v>
      </c>
      <c r="Q857" s="8" t="s">
        <v>20</v>
      </c>
      <c r="R857" s="9">
        <v>3566</v>
      </c>
      <c r="S857" s="27">
        <v>4577.3</v>
      </c>
      <c r="T857" s="9">
        <v>5126.576</v>
      </c>
      <c r="U857" s="9">
        <v>915.46</v>
      </c>
      <c r="V857" s="10" t="s">
        <v>21</v>
      </c>
    </row>
    <row r="858" spans="1:22" x14ac:dyDescent="0.25">
      <c r="A858" s="15" t="s">
        <v>66</v>
      </c>
      <c r="B858" s="15">
        <v>2021</v>
      </c>
      <c r="C858" s="15" t="s">
        <v>51</v>
      </c>
      <c r="D858" s="15" t="s">
        <v>60</v>
      </c>
      <c r="E858" s="15" t="s">
        <v>61</v>
      </c>
      <c r="F858" s="15" t="s">
        <v>62</v>
      </c>
      <c r="G858" s="15" t="s">
        <v>63</v>
      </c>
      <c r="H858" s="15" t="s">
        <v>64</v>
      </c>
      <c r="I858" s="15" t="s">
        <v>67</v>
      </c>
      <c r="J858" s="15">
        <v>127</v>
      </c>
      <c r="K858" s="15">
        <v>181.61</v>
      </c>
      <c r="N858" s="7">
        <v>2024</v>
      </c>
      <c r="O858" s="7" t="s">
        <v>49</v>
      </c>
      <c r="P858" s="7" t="s">
        <v>19</v>
      </c>
      <c r="Q858" s="8" t="s">
        <v>22</v>
      </c>
      <c r="R858" s="9">
        <v>2498</v>
      </c>
      <c r="S858" s="27">
        <v>8000</v>
      </c>
      <c r="T858" s="9">
        <v>8960</v>
      </c>
      <c r="U858" s="9">
        <v>1600</v>
      </c>
      <c r="V858" s="10" t="s">
        <v>21</v>
      </c>
    </row>
    <row r="859" spans="1:22" x14ac:dyDescent="0.25">
      <c r="A859" s="15" t="s">
        <v>66</v>
      </c>
      <c r="B859" s="15">
        <v>2021</v>
      </c>
      <c r="C859" s="15" t="s">
        <v>51</v>
      </c>
      <c r="D859" s="15" t="s">
        <v>60</v>
      </c>
      <c r="E859" s="15" t="s">
        <v>61</v>
      </c>
      <c r="F859" s="15" t="s">
        <v>62</v>
      </c>
      <c r="G859" s="15" t="s">
        <v>63</v>
      </c>
      <c r="H859" s="15" t="s">
        <v>64</v>
      </c>
      <c r="I859" s="15" t="s">
        <v>67</v>
      </c>
      <c r="J859" s="15">
        <v>175</v>
      </c>
      <c r="K859" s="15">
        <v>250.25</v>
      </c>
      <c r="N859" s="7">
        <v>2024</v>
      </c>
      <c r="O859" s="7" t="s">
        <v>49</v>
      </c>
      <c r="P859" s="7" t="s">
        <v>23</v>
      </c>
      <c r="Q859" s="8" t="s">
        <v>24</v>
      </c>
      <c r="R859" s="9">
        <v>1245</v>
      </c>
      <c r="S859" s="27">
        <v>4577.2</v>
      </c>
      <c r="T859" s="9">
        <v>5126.4639999999999</v>
      </c>
      <c r="U859" s="9">
        <v>915.44</v>
      </c>
      <c r="V859" s="10" t="s">
        <v>21</v>
      </c>
    </row>
    <row r="860" spans="1:22" x14ac:dyDescent="0.25">
      <c r="A860" s="15" t="s">
        <v>59</v>
      </c>
      <c r="B860" s="15">
        <v>2021</v>
      </c>
      <c r="C860" s="15" t="s">
        <v>51</v>
      </c>
      <c r="D860" s="15" t="s">
        <v>60</v>
      </c>
      <c r="E860" s="15" t="s">
        <v>61</v>
      </c>
      <c r="F860" s="15" t="s">
        <v>62</v>
      </c>
      <c r="G860" s="15" t="s">
        <v>63</v>
      </c>
      <c r="H860" s="15" t="s">
        <v>64</v>
      </c>
      <c r="I860" s="15" t="s">
        <v>67</v>
      </c>
      <c r="J860" s="15">
        <v>131</v>
      </c>
      <c r="K860" s="15">
        <v>187.32999999999998</v>
      </c>
      <c r="N860" s="7">
        <v>2024</v>
      </c>
      <c r="O860" s="7" t="s">
        <v>49</v>
      </c>
      <c r="P860" s="7" t="s">
        <v>25</v>
      </c>
      <c r="Q860" s="11" t="s">
        <v>26</v>
      </c>
      <c r="R860" s="12">
        <v>644</v>
      </c>
      <c r="S860" s="28">
        <v>5743.5</v>
      </c>
      <c r="T860" s="12">
        <v>6432.72</v>
      </c>
      <c r="U860" s="9">
        <v>1148.7</v>
      </c>
      <c r="V860" s="10" t="s">
        <v>21</v>
      </c>
    </row>
    <row r="861" spans="1:22" x14ac:dyDescent="0.25">
      <c r="A861" s="15" t="s">
        <v>59</v>
      </c>
      <c r="B861" s="15">
        <v>2021</v>
      </c>
      <c r="C861" s="15" t="s">
        <v>40</v>
      </c>
      <c r="D861" s="15" t="s">
        <v>60</v>
      </c>
      <c r="E861" s="15" t="s">
        <v>61</v>
      </c>
      <c r="F861" s="15" t="s">
        <v>62</v>
      </c>
      <c r="G861" s="15" t="s">
        <v>63</v>
      </c>
      <c r="H861" s="15" t="s">
        <v>64</v>
      </c>
      <c r="I861" s="15" t="s">
        <v>65</v>
      </c>
      <c r="J861" s="15">
        <v>194</v>
      </c>
      <c r="K861" s="15">
        <v>526.24</v>
      </c>
      <c r="N861" s="7">
        <v>2024</v>
      </c>
      <c r="O861" s="7" t="s">
        <v>49</v>
      </c>
      <c r="P861" s="7" t="s">
        <v>27</v>
      </c>
      <c r="Q861" s="11" t="s">
        <v>28</v>
      </c>
      <c r="R861" s="12">
        <v>643</v>
      </c>
      <c r="S861" s="28">
        <v>7000</v>
      </c>
      <c r="T861" s="12">
        <v>7840</v>
      </c>
      <c r="U861" s="9">
        <v>1400</v>
      </c>
      <c r="V861" s="10" t="s">
        <v>42</v>
      </c>
    </row>
    <row r="862" spans="1:22" x14ac:dyDescent="0.25">
      <c r="A862" s="15" t="s">
        <v>66</v>
      </c>
      <c r="B862" s="15">
        <v>2021</v>
      </c>
      <c r="C862" s="15" t="s">
        <v>40</v>
      </c>
      <c r="D862" s="15" t="s">
        <v>60</v>
      </c>
      <c r="E862" s="15" t="s">
        <v>61</v>
      </c>
      <c r="F862" s="15" t="s">
        <v>62</v>
      </c>
      <c r="G862" s="15" t="s">
        <v>63</v>
      </c>
      <c r="H862" s="15" t="s">
        <v>64</v>
      </c>
      <c r="I862" s="15" t="s">
        <v>65</v>
      </c>
      <c r="J862" s="15">
        <v>188</v>
      </c>
      <c r="K862" s="15">
        <v>526.24</v>
      </c>
      <c r="N862" s="7">
        <v>2024</v>
      </c>
      <c r="O862" s="7" t="s">
        <v>49</v>
      </c>
      <c r="P862" s="7" t="s">
        <v>25</v>
      </c>
      <c r="Q862" s="11" t="s">
        <v>29</v>
      </c>
      <c r="R862" s="12">
        <v>455</v>
      </c>
      <c r="S862" s="28">
        <v>4578.6000000000004</v>
      </c>
      <c r="T862" s="12">
        <v>5128.0320000000002</v>
      </c>
      <c r="U862" s="9">
        <v>915.72000000000014</v>
      </c>
      <c r="V862" s="10" t="s">
        <v>42</v>
      </c>
    </row>
    <row r="863" spans="1:22" x14ac:dyDescent="0.25">
      <c r="A863" s="15" t="s">
        <v>59</v>
      </c>
      <c r="B863" s="15">
        <v>2021</v>
      </c>
      <c r="C863" s="15" t="s">
        <v>40</v>
      </c>
      <c r="D863" s="15" t="s">
        <v>60</v>
      </c>
      <c r="E863" s="15" t="s">
        <v>61</v>
      </c>
      <c r="F863" s="15" t="s">
        <v>62</v>
      </c>
      <c r="G863" s="15" t="s">
        <v>63</v>
      </c>
      <c r="H863" s="15" t="s">
        <v>64</v>
      </c>
      <c r="I863" s="15" t="s">
        <v>65</v>
      </c>
      <c r="J863" s="15">
        <v>182</v>
      </c>
      <c r="K863" s="15">
        <v>526.24</v>
      </c>
      <c r="N863" s="7">
        <v>2024</v>
      </c>
      <c r="O863" s="7" t="s">
        <v>49</v>
      </c>
      <c r="P863" s="7" t="s">
        <v>27</v>
      </c>
      <c r="Q863" s="11" t="s">
        <v>30</v>
      </c>
      <c r="R863" s="13">
        <v>345</v>
      </c>
      <c r="S863" s="29">
        <v>7000</v>
      </c>
      <c r="T863" s="13">
        <v>7840</v>
      </c>
      <c r="U863" s="9">
        <v>1400</v>
      </c>
      <c r="V863" s="10" t="s">
        <v>42</v>
      </c>
    </row>
    <row r="864" spans="1:22" x14ac:dyDescent="0.25">
      <c r="A864" s="15" t="s">
        <v>59</v>
      </c>
      <c r="B864" s="15">
        <v>2021</v>
      </c>
      <c r="C864" s="15" t="s">
        <v>40</v>
      </c>
      <c r="D864" s="15" t="s">
        <v>60</v>
      </c>
      <c r="E864" s="15" t="s">
        <v>61</v>
      </c>
      <c r="F864" s="15" t="s">
        <v>62</v>
      </c>
      <c r="G864" s="15" t="s">
        <v>63</v>
      </c>
      <c r="H864" s="15" t="s">
        <v>64</v>
      </c>
      <c r="I864" s="15" t="s">
        <v>67</v>
      </c>
      <c r="J864" s="15">
        <v>182</v>
      </c>
      <c r="K864" s="15">
        <v>260.26</v>
      </c>
      <c r="N864" s="7">
        <v>2024</v>
      </c>
      <c r="O864" s="7" t="s">
        <v>49</v>
      </c>
      <c r="P864" s="7" t="s">
        <v>23</v>
      </c>
      <c r="Q864" s="8" t="s">
        <v>31</v>
      </c>
      <c r="R864" s="9">
        <v>122</v>
      </c>
      <c r="S864" s="27">
        <v>100</v>
      </c>
      <c r="T864" s="9">
        <v>112</v>
      </c>
      <c r="U864" s="9">
        <v>20</v>
      </c>
      <c r="V864" s="10" t="s">
        <v>42</v>
      </c>
    </row>
    <row r="865" spans="1:22" x14ac:dyDescent="0.25">
      <c r="A865" s="15" t="s">
        <v>68</v>
      </c>
      <c r="B865" s="15">
        <v>2021</v>
      </c>
      <c r="C865" s="15" t="s">
        <v>40</v>
      </c>
      <c r="D865" s="15" t="s">
        <v>60</v>
      </c>
      <c r="E865" s="15" t="s">
        <v>61</v>
      </c>
      <c r="F865" s="15" t="s">
        <v>62</v>
      </c>
      <c r="G865" s="15" t="s">
        <v>63</v>
      </c>
      <c r="H865" s="15" t="s">
        <v>64</v>
      </c>
      <c r="I865" s="15" t="s">
        <v>67</v>
      </c>
      <c r="J865" s="15">
        <v>230</v>
      </c>
      <c r="K865" s="15">
        <v>328.9</v>
      </c>
      <c r="N865" s="7">
        <v>2024</v>
      </c>
      <c r="O865" s="7" t="s">
        <v>49</v>
      </c>
      <c r="P865" s="7" t="s">
        <v>32</v>
      </c>
      <c r="Q865" s="11" t="s">
        <v>33</v>
      </c>
      <c r="R865" s="12">
        <v>78</v>
      </c>
      <c r="S865" s="28">
        <v>4577.2</v>
      </c>
      <c r="T865" s="12">
        <v>5126.4639999999999</v>
      </c>
      <c r="U865" s="9">
        <v>915.44</v>
      </c>
      <c r="V865" s="10" t="s">
        <v>42</v>
      </c>
    </row>
    <row r="866" spans="1:22" x14ac:dyDescent="0.25">
      <c r="A866" s="15" t="s">
        <v>70</v>
      </c>
      <c r="B866" s="15">
        <v>2021</v>
      </c>
      <c r="C866" s="15" t="s">
        <v>40</v>
      </c>
      <c r="D866" s="15" t="s">
        <v>60</v>
      </c>
      <c r="E866" s="15" t="s">
        <v>61</v>
      </c>
      <c r="F866" s="15" t="s">
        <v>62</v>
      </c>
      <c r="G866" s="15" t="s">
        <v>63</v>
      </c>
      <c r="H866" s="15" t="s">
        <v>64</v>
      </c>
      <c r="I866" s="15" t="s">
        <v>67</v>
      </c>
      <c r="J866" s="15">
        <v>158</v>
      </c>
      <c r="K866" s="15">
        <v>225.94</v>
      </c>
      <c r="N866" s="7">
        <v>2024</v>
      </c>
      <c r="O866" s="7" t="s">
        <v>49</v>
      </c>
      <c r="P866" s="7" t="s">
        <v>32</v>
      </c>
      <c r="Q866" s="11" t="s">
        <v>34</v>
      </c>
      <c r="R866" s="12">
        <v>76</v>
      </c>
      <c r="S866" s="28">
        <v>4576.8999999999996</v>
      </c>
      <c r="T866" s="12">
        <v>5126.1279999999997</v>
      </c>
      <c r="U866" s="9">
        <v>915.38</v>
      </c>
      <c r="V866" s="10" t="s">
        <v>42</v>
      </c>
    </row>
    <row r="867" spans="1:22" x14ac:dyDescent="0.25">
      <c r="A867" s="15" t="s">
        <v>66</v>
      </c>
      <c r="B867" s="15">
        <v>2021</v>
      </c>
      <c r="C867" s="15" t="s">
        <v>40</v>
      </c>
      <c r="D867" s="15" t="s">
        <v>60</v>
      </c>
      <c r="E867" s="15" t="s">
        <v>61</v>
      </c>
      <c r="F867" s="15" t="s">
        <v>62</v>
      </c>
      <c r="G867" s="15" t="s">
        <v>63</v>
      </c>
      <c r="H867" s="15" t="s">
        <v>64</v>
      </c>
      <c r="I867" s="15" t="s">
        <v>67</v>
      </c>
      <c r="J867" s="15">
        <v>184</v>
      </c>
      <c r="K867" s="15">
        <v>263.12</v>
      </c>
      <c r="N867" s="7">
        <v>2024</v>
      </c>
      <c r="O867" s="7" t="s">
        <v>49</v>
      </c>
      <c r="P867" s="7" t="s">
        <v>32</v>
      </c>
      <c r="Q867" s="11" t="s">
        <v>35</v>
      </c>
      <c r="R867" s="12">
        <v>46</v>
      </c>
      <c r="S867" s="28">
        <v>200</v>
      </c>
      <c r="T867" s="12">
        <v>224</v>
      </c>
      <c r="U867" s="9">
        <v>40</v>
      </c>
      <c r="V867" s="10" t="s">
        <v>42</v>
      </c>
    </row>
    <row r="868" spans="1:22" x14ac:dyDescent="0.25">
      <c r="A868" s="15" t="s">
        <v>59</v>
      </c>
      <c r="B868" s="15">
        <v>2021</v>
      </c>
      <c r="C868" s="15" t="s">
        <v>40</v>
      </c>
      <c r="D868" s="15" t="s">
        <v>60</v>
      </c>
      <c r="E868" s="15" t="s">
        <v>61</v>
      </c>
      <c r="F868" s="15" t="s">
        <v>62</v>
      </c>
      <c r="G868" s="15" t="s">
        <v>63</v>
      </c>
      <c r="H868" s="15" t="s">
        <v>64</v>
      </c>
      <c r="I868" s="15" t="s">
        <v>67</v>
      </c>
      <c r="J868" s="15">
        <v>154</v>
      </c>
      <c r="K868" s="15">
        <v>220.22</v>
      </c>
      <c r="N868" s="7">
        <v>2024</v>
      </c>
      <c r="O868" s="7" t="s">
        <v>49</v>
      </c>
      <c r="P868" s="7" t="s">
        <v>32</v>
      </c>
      <c r="Q868" s="11" t="s">
        <v>36</v>
      </c>
      <c r="R868" s="12">
        <v>34</v>
      </c>
      <c r="S868" s="28">
        <v>4576.8</v>
      </c>
      <c r="T868" s="12">
        <v>5126.0160000000005</v>
      </c>
      <c r="U868" s="9">
        <v>915.36000000000013</v>
      </c>
      <c r="V868" s="10" t="s">
        <v>42</v>
      </c>
    </row>
    <row r="869" spans="1:22" x14ac:dyDescent="0.25">
      <c r="A869" s="15" t="s">
        <v>66</v>
      </c>
      <c r="B869" s="15">
        <v>2021</v>
      </c>
      <c r="C869" s="15" t="s">
        <v>40</v>
      </c>
      <c r="D869" s="15" t="s">
        <v>60</v>
      </c>
      <c r="E869" s="15" t="s">
        <v>61</v>
      </c>
      <c r="F869" s="15" t="s">
        <v>62</v>
      </c>
      <c r="G869" s="15" t="s">
        <v>63</v>
      </c>
      <c r="H869" s="15" t="s">
        <v>64</v>
      </c>
      <c r="I869" s="15" t="s">
        <v>65</v>
      </c>
      <c r="J869" s="15">
        <v>192</v>
      </c>
      <c r="K869" s="15">
        <v>526.24</v>
      </c>
      <c r="N869" s="7">
        <v>2024</v>
      </c>
      <c r="O869" s="7" t="s">
        <v>49</v>
      </c>
      <c r="P869" s="7" t="s">
        <v>23</v>
      </c>
      <c r="Q869" s="8" t="s">
        <v>37</v>
      </c>
      <c r="R869" s="9">
        <v>7</v>
      </c>
      <c r="S869" s="27">
        <v>200</v>
      </c>
      <c r="T869" s="9">
        <v>224</v>
      </c>
      <c r="U869" s="9">
        <v>40</v>
      </c>
      <c r="V869" s="10" t="s">
        <v>42</v>
      </c>
    </row>
    <row r="870" spans="1:22" x14ac:dyDescent="0.25">
      <c r="A870" s="15" t="s">
        <v>70</v>
      </c>
      <c r="B870" s="15">
        <v>2021</v>
      </c>
      <c r="C870" s="15" t="s">
        <v>40</v>
      </c>
      <c r="D870" s="15" t="s">
        <v>60</v>
      </c>
      <c r="E870" s="15" t="s">
        <v>61</v>
      </c>
      <c r="F870" s="15" t="s">
        <v>62</v>
      </c>
      <c r="G870" s="15" t="s">
        <v>63</v>
      </c>
      <c r="H870" s="15" t="s">
        <v>64</v>
      </c>
      <c r="I870" s="15" t="s">
        <v>65</v>
      </c>
      <c r="J870" s="15">
        <v>186</v>
      </c>
      <c r="K870" s="15">
        <v>526.24</v>
      </c>
      <c r="N870" s="7">
        <v>2024</v>
      </c>
      <c r="O870" s="7" t="s">
        <v>49</v>
      </c>
      <c r="P870" s="7" t="s">
        <v>32</v>
      </c>
      <c r="Q870" s="11" t="s">
        <v>39</v>
      </c>
      <c r="R870" s="12">
        <v>3</v>
      </c>
      <c r="S870" s="28">
        <v>4577.3</v>
      </c>
      <c r="T870" s="12">
        <v>5126.576</v>
      </c>
      <c r="U870" s="9">
        <v>915.46</v>
      </c>
      <c r="V870" s="10" t="s">
        <v>42</v>
      </c>
    </row>
    <row r="871" spans="1:22" x14ac:dyDescent="0.25">
      <c r="A871" s="15" t="s">
        <v>69</v>
      </c>
      <c r="B871" s="15">
        <v>2021</v>
      </c>
      <c r="C871" s="15" t="s">
        <v>40</v>
      </c>
      <c r="D871" s="15" t="s">
        <v>60</v>
      </c>
      <c r="E871" s="15" t="s">
        <v>61</v>
      </c>
      <c r="F871" s="15" t="s">
        <v>62</v>
      </c>
      <c r="G871" s="15" t="s">
        <v>63</v>
      </c>
      <c r="H871" s="15" t="s">
        <v>64</v>
      </c>
      <c r="I871" s="15" t="s">
        <v>65</v>
      </c>
      <c r="J871" s="15">
        <v>180</v>
      </c>
      <c r="K871" s="15">
        <v>526.24</v>
      </c>
      <c r="N871" s="7">
        <v>2024</v>
      </c>
      <c r="O871" s="7" t="s">
        <v>49</v>
      </c>
      <c r="P871" s="7" t="s">
        <v>38</v>
      </c>
      <c r="Q871" s="11" t="s">
        <v>38</v>
      </c>
      <c r="R871" s="12">
        <v>2</v>
      </c>
      <c r="S871" s="28">
        <v>6600</v>
      </c>
      <c r="T871" s="12">
        <v>7392</v>
      </c>
      <c r="U871" s="9">
        <v>1320</v>
      </c>
      <c r="V871" s="10" t="s">
        <v>42</v>
      </c>
    </row>
    <row r="872" spans="1:22" x14ac:dyDescent="0.25">
      <c r="A872" s="15" t="s">
        <v>59</v>
      </c>
      <c r="B872" s="15">
        <v>2021</v>
      </c>
      <c r="C872" s="15" t="s">
        <v>40</v>
      </c>
      <c r="D872" s="15" t="s">
        <v>60</v>
      </c>
      <c r="E872" s="15" t="s">
        <v>61</v>
      </c>
      <c r="F872" s="15" t="s">
        <v>62</v>
      </c>
      <c r="G872" s="15" t="s">
        <v>63</v>
      </c>
      <c r="H872" s="15" t="s">
        <v>64</v>
      </c>
      <c r="I872" s="15" t="s">
        <v>67</v>
      </c>
      <c r="J872" s="15">
        <v>686</v>
      </c>
      <c r="K872" s="15">
        <v>980.98</v>
      </c>
      <c r="N872" s="7">
        <v>2024</v>
      </c>
      <c r="O872" s="7" t="s">
        <v>50</v>
      </c>
      <c r="P872" s="7" t="s">
        <v>19</v>
      </c>
      <c r="Q872" s="8" t="s">
        <v>20</v>
      </c>
      <c r="R872" s="9">
        <v>3566</v>
      </c>
      <c r="S872" s="27">
        <v>4577.3</v>
      </c>
      <c r="T872" s="9">
        <v>5126.576</v>
      </c>
      <c r="U872" s="9">
        <v>915.46</v>
      </c>
      <c r="V872" s="10" t="s">
        <v>42</v>
      </c>
    </row>
    <row r="873" spans="1:22" x14ac:dyDescent="0.25">
      <c r="A873" s="15" t="s">
        <v>69</v>
      </c>
      <c r="B873" s="15">
        <v>2021</v>
      </c>
      <c r="C873" s="15" t="s">
        <v>40</v>
      </c>
      <c r="D873" s="15" t="s">
        <v>60</v>
      </c>
      <c r="E873" s="15" t="s">
        <v>61</v>
      </c>
      <c r="F873" s="15" t="s">
        <v>62</v>
      </c>
      <c r="G873" s="15" t="s">
        <v>63</v>
      </c>
      <c r="H873" s="15" t="s">
        <v>64</v>
      </c>
      <c r="I873" s="15" t="s">
        <v>67</v>
      </c>
      <c r="J873" s="15">
        <v>719</v>
      </c>
      <c r="K873" s="15">
        <v>1028.17</v>
      </c>
      <c r="N873" s="7">
        <v>2024</v>
      </c>
      <c r="O873" s="7" t="s">
        <v>50</v>
      </c>
      <c r="P873" s="7" t="s">
        <v>19</v>
      </c>
      <c r="Q873" s="8" t="s">
        <v>22</v>
      </c>
      <c r="R873" s="9">
        <v>2498</v>
      </c>
      <c r="S873" s="27">
        <v>8000</v>
      </c>
      <c r="T873" s="9">
        <v>8960</v>
      </c>
      <c r="U873" s="9">
        <v>1600</v>
      </c>
      <c r="V873" s="10" t="s">
        <v>42</v>
      </c>
    </row>
    <row r="874" spans="1:22" x14ac:dyDescent="0.25">
      <c r="A874" s="15" t="s">
        <v>66</v>
      </c>
      <c r="B874" s="15">
        <v>2021</v>
      </c>
      <c r="C874" s="15" t="s">
        <v>40</v>
      </c>
      <c r="D874" s="15" t="s">
        <v>60</v>
      </c>
      <c r="E874" s="15" t="s">
        <v>61</v>
      </c>
      <c r="F874" s="15" t="s">
        <v>62</v>
      </c>
      <c r="G874" s="15" t="s">
        <v>63</v>
      </c>
      <c r="H874" s="15" t="s">
        <v>64</v>
      </c>
      <c r="I874" s="15" t="s">
        <v>67</v>
      </c>
      <c r="J874" s="15">
        <v>772</v>
      </c>
      <c r="K874" s="15">
        <v>1103.96</v>
      </c>
      <c r="N874" s="7">
        <v>2024</v>
      </c>
      <c r="O874" s="7" t="s">
        <v>50</v>
      </c>
      <c r="P874" s="7" t="s">
        <v>23</v>
      </c>
      <c r="Q874" s="8" t="s">
        <v>24</v>
      </c>
      <c r="R874" s="9">
        <v>1245</v>
      </c>
      <c r="S874" s="27">
        <v>4577.2</v>
      </c>
      <c r="T874" s="9">
        <v>5126.4639999999999</v>
      </c>
      <c r="U874" s="9">
        <v>915.44</v>
      </c>
      <c r="V874" s="10" t="s">
        <v>42</v>
      </c>
    </row>
    <row r="875" spans="1:22" x14ac:dyDescent="0.25">
      <c r="A875" s="15" t="s">
        <v>68</v>
      </c>
      <c r="B875" s="15">
        <v>2021</v>
      </c>
      <c r="C875" s="15" t="s">
        <v>40</v>
      </c>
      <c r="D875" s="15" t="s">
        <v>60</v>
      </c>
      <c r="E875" s="15" t="s">
        <v>61</v>
      </c>
      <c r="F875" s="15" t="s">
        <v>62</v>
      </c>
      <c r="G875" s="15" t="s">
        <v>63</v>
      </c>
      <c r="H875" s="15" t="s">
        <v>64</v>
      </c>
      <c r="I875" s="15" t="s">
        <v>65</v>
      </c>
      <c r="J875" s="15">
        <v>189</v>
      </c>
      <c r="K875" s="15">
        <v>270.27</v>
      </c>
      <c r="N875" s="7">
        <v>2024</v>
      </c>
      <c r="O875" s="7" t="s">
        <v>50</v>
      </c>
      <c r="P875" s="7" t="s">
        <v>25</v>
      </c>
      <c r="Q875" s="11" t="s">
        <v>26</v>
      </c>
      <c r="R875" s="12">
        <v>644</v>
      </c>
      <c r="S875" s="28">
        <v>5743.5</v>
      </c>
      <c r="T875" s="12">
        <v>6432.72</v>
      </c>
      <c r="U875" s="9">
        <v>1148.7</v>
      </c>
      <c r="V875" s="10" t="s">
        <v>42</v>
      </c>
    </row>
    <row r="876" spans="1:22" x14ac:dyDescent="0.25">
      <c r="A876" s="15" t="s">
        <v>69</v>
      </c>
      <c r="B876" s="15">
        <v>2021</v>
      </c>
      <c r="C876" s="15" t="s">
        <v>40</v>
      </c>
      <c r="D876" s="15" t="s">
        <v>60</v>
      </c>
      <c r="E876" s="15" t="s">
        <v>61</v>
      </c>
      <c r="F876" s="15" t="s">
        <v>62</v>
      </c>
      <c r="G876" s="15" t="s">
        <v>63</v>
      </c>
      <c r="H876" s="15" t="s">
        <v>64</v>
      </c>
      <c r="I876" s="15" t="s">
        <v>65</v>
      </c>
      <c r="J876" s="15">
        <v>183</v>
      </c>
      <c r="K876" s="15">
        <v>261.69</v>
      </c>
      <c r="N876" s="7">
        <v>2024</v>
      </c>
      <c r="O876" s="7" t="s">
        <v>50</v>
      </c>
      <c r="P876" s="7" t="s">
        <v>27</v>
      </c>
      <c r="Q876" s="11" t="s">
        <v>28</v>
      </c>
      <c r="R876" s="12">
        <v>643</v>
      </c>
      <c r="S876" s="28">
        <v>7000</v>
      </c>
      <c r="T876" s="12">
        <v>7840</v>
      </c>
      <c r="U876" s="9">
        <v>1400</v>
      </c>
      <c r="V876" s="10" t="s">
        <v>42</v>
      </c>
    </row>
    <row r="877" spans="1:22" x14ac:dyDescent="0.25">
      <c r="A877" s="15" t="s">
        <v>66</v>
      </c>
      <c r="B877" s="15">
        <v>2021</v>
      </c>
      <c r="C877" s="15" t="s">
        <v>40</v>
      </c>
      <c r="D877" s="15" t="s">
        <v>60</v>
      </c>
      <c r="E877" s="15" t="s">
        <v>61</v>
      </c>
      <c r="F877" s="15" t="s">
        <v>62</v>
      </c>
      <c r="G877" s="15" t="s">
        <v>63</v>
      </c>
      <c r="H877" s="15" t="s">
        <v>64</v>
      </c>
      <c r="I877" s="15" t="s">
        <v>67</v>
      </c>
      <c r="J877" s="15">
        <v>183</v>
      </c>
      <c r="K877" s="15">
        <v>261.69</v>
      </c>
      <c r="N877" s="7">
        <v>2024</v>
      </c>
      <c r="O877" s="7" t="s">
        <v>50</v>
      </c>
      <c r="P877" s="7" t="s">
        <v>25</v>
      </c>
      <c r="Q877" s="11" t="s">
        <v>29</v>
      </c>
      <c r="R877" s="12">
        <v>455</v>
      </c>
      <c r="S877" s="28">
        <v>4578.6000000000004</v>
      </c>
      <c r="T877" s="12">
        <v>5128.0320000000002</v>
      </c>
      <c r="U877" s="9">
        <v>915.72000000000014</v>
      </c>
      <c r="V877" s="10" t="s">
        <v>42</v>
      </c>
    </row>
    <row r="878" spans="1:22" x14ac:dyDescent="0.25">
      <c r="A878" s="15" t="s">
        <v>66</v>
      </c>
      <c r="B878" s="15">
        <v>2021</v>
      </c>
      <c r="C878" s="15" t="s">
        <v>40</v>
      </c>
      <c r="D878" s="15" t="s">
        <v>60</v>
      </c>
      <c r="E878" s="15" t="s">
        <v>61</v>
      </c>
      <c r="F878" s="15" t="s">
        <v>62</v>
      </c>
      <c r="G878" s="15" t="s">
        <v>63</v>
      </c>
      <c r="H878" s="15" t="s">
        <v>64</v>
      </c>
      <c r="I878" s="15" t="s">
        <v>67</v>
      </c>
      <c r="J878" s="15">
        <v>758</v>
      </c>
      <c r="K878" s="15">
        <v>526.24</v>
      </c>
      <c r="N878" s="7">
        <v>2024</v>
      </c>
      <c r="O878" s="7" t="s">
        <v>50</v>
      </c>
      <c r="P878" s="7" t="s">
        <v>27</v>
      </c>
      <c r="Q878" s="11" t="s">
        <v>30</v>
      </c>
      <c r="R878" s="13">
        <v>345</v>
      </c>
      <c r="S878" s="29">
        <v>7000</v>
      </c>
      <c r="T878" s="13">
        <v>7840</v>
      </c>
      <c r="U878" s="9">
        <v>1400</v>
      </c>
      <c r="V878" s="10" t="s">
        <v>42</v>
      </c>
    </row>
    <row r="879" spans="1:22" x14ac:dyDescent="0.25">
      <c r="A879" s="15" t="s">
        <v>59</v>
      </c>
      <c r="B879" s="15">
        <v>2021</v>
      </c>
      <c r="C879" s="15" t="s">
        <v>40</v>
      </c>
      <c r="D879" s="15" t="s">
        <v>60</v>
      </c>
      <c r="E879" s="15" t="s">
        <v>61</v>
      </c>
      <c r="F879" s="15" t="s">
        <v>62</v>
      </c>
      <c r="G879" s="15" t="s">
        <v>63</v>
      </c>
      <c r="H879" s="15" t="s">
        <v>64</v>
      </c>
      <c r="I879" s="15" t="s">
        <v>67</v>
      </c>
      <c r="J879" s="15">
        <v>812</v>
      </c>
      <c r="K879" s="15">
        <v>526.24</v>
      </c>
      <c r="N879" s="7">
        <v>2024</v>
      </c>
      <c r="O879" s="7" t="s">
        <v>50</v>
      </c>
      <c r="P879" s="7" t="s">
        <v>23</v>
      </c>
      <c r="Q879" s="8" t="s">
        <v>31</v>
      </c>
      <c r="R879" s="9">
        <v>122</v>
      </c>
      <c r="S879" s="27">
        <v>100</v>
      </c>
      <c r="T879" s="9">
        <v>112</v>
      </c>
      <c r="U879" s="9">
        <v>20</v>
      </c>
      <c r="V879" s="10" t="s">
        <v>42</v>
      </c>
    </row>
    <row r="880" spans="1:22" x14ac:dyDescent="0.25">
      <c r="A880" s="15" t="s">
        <v>59</v>
      </c>
      <c r="B880" s="15">
        <v>2021</v>
      </c>
      <c r="C880" s="15" t="s">
        <v>40</v>
      </c>
      <c r="D880" s="15" t="s">
        <v>60</v>
      </c>
      <c r="E880" s="15" t="s">
        <v>61</v>
      </c>
      <c r="F880" s="15" t="s">
        <v>62</v>
      </c>
      <c r="G880" s="15" t="s">
        <v>63</v>
      </c>
      <c r="H880" s="15" t="s">
        <v>64</v>
      </c>
      <c r="I880" s="15" t="s">
        <v>67</v>
      </c>
      <c r="J880" s="15">
        <v>181</v>
      </c>
      <c r="K880" s="15">
        <v>258.83</v>
      </c>
      <c r="N880" s="7">
        <v>2024</v>
      </c>
      <c r="O880" s="7" t="s">
        <v>50</v>
      </c>
      <c r="P880" s="7" t="s">
        <v>32</v>
      </c>
      <c r="Q880" s="11" t="s">
        <v>33</v>
      </c>
      <c r="R880" s="12">
        <v>78</v>
      </c>
      <c r="S880" s="28">
        <v>4577.2</v>
      </c>
      <c r="T880" s="12">
        <v>5126.4639999999999</v>
      </c>
      <c r="U880" s="9">
        <v>915.44</v>
      </c>
      <c r="V880" s="10" t="s">
        <v>42</v>
      </c>
    </row>
    <row r="881" spans="1:22" x14ac:dyDescent="0.25">
      <c r="A881" s="15" t="s">
        <v>70</v>
      </c>
      <c r="B881" s="15">
        <v>2021</v>
      </c>
      <c r="C881" s="15" t="s">
        <v>40</v>
      </c>
      <c r="D881" s="15" t="s">
        <v>60</v>
      </c>
      <c r="E881" s="15" t="s">
        <v>61</v>
      </c>
      <c r="F881" s="15" t="s">
        <v>62</v>
      </c>
      <c r="G881" s="15" t="s">
        <v>63</v>
      </c>
      <c r="H881" s="15" t="s">
        <v>64</v>
      </c>
      <c r="I881" s="15" t="s">
        <v>67</v>
      </c>
      <c r="J881" s="15">
        <v>229</v>
      </c>
      <c r="K881" s="15">
        <v>327.47000000000003</v>
      </c>
      <c r="N881" s="7">
        <v>2024</v>
      </c>
      <c r="O881" s="7" t="s">
        <v>50</v>
      </c>
      <c r="P881" s="7" t="s">
        <v>32</v>
      </c>
      <c r="Q881" s="11" t="s">
        <v>34</v>
      </c>
      <c r="R881" s="12">
        <v>76</v>
      </c>
      <c r="S881" s="28">
        <v>4576.8999999999996</v>
      </c>
      <c r="T881" s="12">
        <v>5126.1279999999997</v>
      </c>
      <c r="U881" s="9">
        <v>915.38</v>
      </c>
      <c r="V881" s="10" t="s">
        <v>42</v>
      </c>
    </row>
    <row r="882" spans="1:22" x14ac:dyDescent="0.25">
      <c r="A882" s="15" t="s">
        <v>66</v>
      </c>
      <c r="B882" s="15">
        <v>2021</v>
      </c>
      <c r="C882" s="15" t="s">
        <v>40</v>
      </c>
      <c r="D882" s="15" t="s">
        <v>60</v>
      </c>
      <c r="E882" s="15" t="s">
        <v>61</v>
      </c>
      <c r="F882" s="15" t="s">
        <v>62</v>
      </c>
      <c r="G882" s="15" t="s">
        <v>63</v>
      </c>
      <c r="H882" s="15" t="s">
        <v>64</v>
      </c>
      <c r="I882" s="15" t="s">
        <v>67</v>
      </c>
      <c r="J882" s="15">
        <v>157</v>
      </c>
      <c r="K882" s="15">
        <v>224.51</v>
      </c>
      <c r="N882" s="7">
        <v>2024</v>
      </c>
      <c r="O882" s="7" t="s">
        <v>50</v>
      </c>
      <c r="P882" s="7" t="s">
        <v>32</v>
      </c>
      <c r="Q882" s="11" t="s">
        <v>35</v>
      </c>
      <c r="R882" s="12">
        <v>46</v>
      </c>
      <c r="S882" s="28">
        <v>200</v>
      </c>
      <c r="T882" s="12">
        <v>224</v>
      </c>
      <c r="U882" s="9">
        <v>40</v>
      </c>
      <c r="V882" s="10" t="s">
        <v>42</v>
      </c>
    </row>
    <row r="883" spans="1:22" x14ac:dyDescent="0.25">
      <c r="A883" s="15" t="s">
        <v>66</v>
      </c>
      <c r="B883" s="15">
        <v>2021</v>
      </c>
      <c r="C883" s="15" t="s">
        <v>40</v>
      </c>
      <c r="D883" s="15" t="s">
        <v>60</v>
      </c>
      <c r="E883" s="15" t="s">
        <v>61</v>
      </c>
      <c r="F883" s="15" t="s">
        <v>62</v>
      </c>
      <c r="G883" s="15" t="s">
        <v>63</v>
      </c>
      <c r="H883" s="15" t="s">
        <v>64</v>
      </c>
      <c r="I883" s="15" t="s">
        <v>65</v>
      </c>
      <c r="J883" s="15">
        <v>191</v>
      </c>
      <c r="K883" s="15">
        <v>273.13</v>
      </c>
      <c r="N883" s="7">
        <v>2024</v>
      </c>
      <c r="O883" s="7" t="s">
        <v>50</v>
      </c>
      <c r="P883" s="7" t="s">
        <v>32</v>
      </c>
      <c r="Q883" s="11" t="s">
        <v>36</v>
      </c>
      <c r="R883" s="12">
        <v>34</v>
      </c>
      <c r="S883" s="28">
        <v>4576.8</v>
      </c>
      <c r="T883" s="12">
        <v>5126.0160000000005</v>
      </c>
      <c r="U883" s="9">
        <v>915.36000000000013</v>
      </c>
      <c r="V883" s="10" t="s">
        <v>42</v>
      </c>
    </row>
    <row r="884" spans="1:22" x14ac:dyDescent="0.25">
      <c r="A884" s="15" t="s">
        <v>66</v>
      </c>
      <c r="B884" s="15">
        <v>2021</v>
      </c>
      <c r="C884" s="15" t="s">
        <v>40</v>
      </c>
      <c r="D884" s="15" t="s">
        <v>60</v>
      </c>
      <c r="E884" s="15" t="s">
        <v>61</v>
      </c>
      <c r="F884" s="15" t="s">
        <v>62</v>
      </c>
      <c r="G884" s="15" t="s">
        <v>63</v>
      </c>
      <c r="H884" s="15" t="s">
        <v>64</v>
      </c>
      <c r="I884" s="15" t="s">
        <v>65</v>
      </c>
      <c r="J884" s="15">
        <v>185</v>
      </c>
      <c r="K884" s="15">
        <v>264.55</v>
      </c>
      <c r="N884" s="7">
        <v>2024</v>
      </c>
      <c r="O884" s="7" t="s">
        <v>50</v>
      </c>
      <c r="P884" s="7" t="s">
        <v>23</v>
      </c>
      <c r="Q884" s="8" t="s">
        <v>37</v>
      </c>
      <c r="R884" s="9">
        <v>7</v>
      </c>
      <c r="S884" s="27">
        <v>200</v>
      </c>
      <c r="T884" s="9">
        <v>224</v>
      </c>
      <c r="U884" s="9">
        <v>40</v>
      </c>
      <c r="V884" s="10" t="s">
        <v>42</v>
      </c>
    </row>
    <row r="885" spans="1:22" x14ac:dyDescent="0.25">
      <c r="A885" s="15" t="s">
        <v>66</v>
      </c>
      <c r="B885" s="15">
        <v>2021</v>
      </c>
      <c r="C885" s="15" t="s">
        <v>40</v>
      </c>
      <c r="D885" s="15" t="s">
        <v>60</v>
      </c>
      <c r="E885" s="15" t="s">
        <v>61</v>
      </c>
      <c r="F885" s="15" t="s">
        <v>62</v>
      </c>
      <c r="G885" s="15" t="s">
        <v>63</v>
      </c>
      <c r="H885" s="15" t="s">
        <v>64</v>
      </c>
      <c r="I885" s="15" t="s">
        <v>65</v>
      </c>
      <c r="J885" s="15">
        <v>179</v>
      </c>
      <c r="K885" s="15">
        <v>255.97</v>
      </c>
      <c r="N885" s="7">
        <v>2024</v>
      </c>
      <c r="O885" s="7" t="s">
        <v>50</v>
      </c>
      <c r="P885" s="7" t="s">
        <v>32</v>
      </c>
      <c r="Q885" s="11" t="s">
        <v>39</v>
      </c>
      <c r="R885" s="12">
        <v>3</v>
      </c>
      <c r="S885" s="28">
        <v>4577.3</v>
      </c>
      <c r="T885" s="12">
        <v>5126.576</v>
      </c>
      <c r="U885" s="9">
        <v>915.46</v>
      </c>
      <c r="V885" s="10" t="s">
        <v>42</v>
      </c>
    </row>
    <row r="886" spans="1:22" x14ac:dyDescent="0.25">
      <c r="A886" s="15" t="s">
        <v>70</v>
      </c>
      <c r="B886" s="15">
        <v>2021</v>
      </c>
      <c r="C886" s="15" t="s">
        <v>40</v>
      </c>
      <c r="D886" s="15" t="s">
        <v>60</v>
      </c>
      <c r="E886" s="15" t="s">
        <v>61</v>
      </c>
      <c r="F886" s="15" t="s">
        <v>62</v>
      </c>
      <c r="G886" s="15" t="s">
        <v>63</v>
      </c>
      <c r="H886" s="15" t="s">
        <v>64</v>
      </c>
      <c r="I886" s="15" t="s">
        <v>67</v>
      </c>
      <c r="J886" s="15">
        <v>185</v>
      </c>
      <c r="K886" s="15">
        <v>264.55</v>
      </c>
      <c r="N886" s="7">
        <v>2024</v>
      </c>
      <c r="O886" s="7" t="s">
        <v>50</v>
      </c>
      <c r="P886" s="7" t="s">
        <v>38</v>
      </c>
      <c r="Q886" s="11" t="s">
        <v>38</v>
      </c>
      <c r="R886" s="12">
        <v>2</v>
      </c>
      <c r="S886" s="28">
        <v>6600</v>
      </c>
      <c r="T886" s="12">
        <v>7392</v>
      </c>
      <c r="U886" s="9">
        <v>1320</v>
      </c>
      <c r="V886" s="10" t="s">
        <v>21</v>
      </c>
    </row>
    <row r="887" spans="1:22" x14ac:dyDescent="0.25">
      <c r="A887" s="15" t="s">
        <v>69</v>
      </c>
      <c r="B887" s="15">
        <v>2021</v>
      </c>
      <c r="C887" s="15" t="s">
        <v>40</v>
      </c>
      <c r="D887" s="15" t="s">
        <v>60</v>
      </c>
      <c r="E887" s="15" t="s">
        <v>61</v>
      </c>
      <c r="F887" s="15" t="s">
        <v>62</v>
      </c>
      <c r="G887" s="15" t="s">
        <v>63</v>
      </c>
      <c r="H887" s="15" t="s">
        <v>64</v>
      </c>
      <c r="I887" s="15" t="s">
        <v>67</v>
      </c>
      <c r="J887" s="15">
        <v>227</v>
      </c>
      <c r="K887" s="15">
        <v>324.61</v>
      </c>
      <c r="N887" s="7">
        <v>2024</v>
      </c>
      <c r="O887" s="7" t="s">
        <v>51</v>
      </c>
      <c r="P887" s="7" t="s">
        <v>19</v>
      </c>
      <c r="Q887" s="8" t="s">
        <v>20</v>
      </c>
      <c r="R887" s="9">
        <v>3566</v>
      </c>
      <c r="S887" s="27">
        <v>4577.3</v>
      </c>
      <c r="T887" s="9">
        <v>5126.576</v>
      </c>
      <c r="U887" s="9">
        <v>915.46</v>
      </c>
      <c r="V887" s="10" t="s">
        <v>21</v>
      </c>
    </row>
    <row r="888" spans="1:22" x14ac:dyDescent="0.25">
      <c r="A888" s="15" t="s">
        <v>59</v>
      </c>
      <c r="B888" s="15">
        <v>2021</v>
      </c>
      <c r="C888" s="15" t="s">
        <v>40</v>
      </c>
      <c r="D888" s="15" t="s">
        <v>60</v>
      </c>
      <c r="E888" s="15" t="s">
        <v>61</v>
      </c>
      <c r="F888" s="15" t="s">
        <v>62</v>
      </c>
      <c r="G888" s="15" t="s">
        <v>63</v>
      </c>
      <c r="H888" s="15" t="s">
        <v>64</v>
      </c>
      <c r="I888" s="15" t="s">
        <v>67</v>
      </c>
      <c r="J888" s="15">
        <v>781</v>
      </c>
      <c r="K888" s="15">
        <v>1116.83</v>
      </c>
      <c r="N888" s="7">
        <v>2024</v>
      </c>
      <c r="O888" s="7" t="s">
        <v>51</v>
      </c>
      <c r="P888" s="7" t="s">
        <v>19</v>
      </c>
      <c r="Q888" s="8" t="s">
        <v>22</v>
      </c>
      <c r="R888" s="9">
        <v>2498</v>
      </c>
      <c r="S888" s="27">
        <v>8000</v>
      </c>
      <c r="T888" s="9">
        <v>8960</v>
      </c>
      <c r="U888" s="9">
        <v>1600</v>
      </c>
      <c r="V888" s="10" t="s">
        <v>21</v>
      </c>
    </row>
    <row r="889" spans="1:22" x14ac:dyDescent="0.25">
      <c r="A889" s="15" t="s">
        <v>68</v>
      </c>
      <c r="B889" s="15">
        <v>2021</v>
      </c>
      <c r="C889" s="15" t="s">
        <v>18</v>
      </c>
      <c r="D889" s="15" t="s">
        <v>60</v>
      </c>
      <c r="E889" s="15" t="s">
        <v>61</v>
      </c>
      <c r="F889" s="15" t="s">
        <v>62</v>
      </c>
      <c r="G889" s="15" t="s">
        <v>63</v>
      </c>
      <c r="H889" s="15" t="s">
        <v>64</v>
      </c>
      <c r="I889" s="15" t="s">
        <v>65</v>
      </c>
      <c r="J889" s="15">
        <v>206</v>
      </c>
      <c r="K889" s="15">
        <v>526.24</v>
      </c>
      <c r="N889" s="7">
        <v>2024</v>
      </c>
      <c r="O889" s="7" t="s">
        <v>51</v>
      </c>
      <c r="P889" s="7" t="s">
        <v>23</v>
      </c>
      <c r="Q889" s="8" t="s">
        <v>24</v>
      </c>
      <c r="R889" s="9">
        <v>1245</v>
      </c>
      <c r="S889" s="27">
        <v>4577.2</v>
      </c>
      <c r="T889" s="9">
        <v>5126.4639999999999</v>
      </c>
      <c r="U889" s="9">
        <v>915.44</v>
      </c>
      <c r="V889" s="10" t="s">
        <v>21</v>
      </c>
    </row>
    <row r="890" spans="1:22" x14ac:dyDescent="0.25">
      <c r="A890" s="15" t="s">
        <v>66</v>
      </c>
      <c r="B890" s="15">
        <v>2021</v>
      </c>
      <c r="C890" s="15" t="s">
        <v>18</v>
      </c>
      <c r="D890" s="15" t="s">
        <v>60</v>
      </c>
      <c r="E890" s="15" t="s">
        <v>61</v>
      </c>
      <c r="F890" s="15" t="s">
        <v>62</v>
      </c>
      <c r="G890" s="15" t="s">
        <v>63</v>
      </c>
      <c r="H890" s="15" t="s">
        <v>64</v>
      </c>
      <c r="I890" s="15" t="s">
        <v>65</v>
      </c>
      <c r="J890" s="15">
        <v>200</v>
      </c>
      <c r="K890" s="15">
        <v>526.24</v>
      </c>
      <c r="N890" s="7">
        <v>2024</v>
      </c>
      <c r="O890" s="7" t="s">
        <v>51</v>
      </c>
      <c r="P890" s="7" t="s">
        <v>25</v>
      </c>
      <c r="Q890" s="11" t="s">
        <v>26</v>
      </c>
      <c r="R890" s="12">
        <v>644</v>
      </c>
      <c r="S890" s="28">
        <v>5743.5</v>
      </c>
      <c r="T890" s="12">
        <v>6432.72</v>
      </c>
      <c r="U890" s="9">
        <v>1148.7</v>
      </c>
      <c r="V890" s="10" t="s">
        <v>21</v>
      </c>
    </row>
    <row r="891" spans="1:22" x14ac:dyDescent="0.25">
      <c r="A891" s="15" t="s">
        <v>68</v>
      </c>
      <c r="B891" s="15">
        <v>2021</v>
      </c>
      <c r="C891" s="15" t="s">
        <v>18</v>
      </c>
      <c r="D891" s="15" t="s">
        <v>60</v>
      </c>
      <c r="E891" s="15" t="s">
        <v>61</v>
      </c>
      <c r="F891" s="15" t="s">
        <v>62</v>
      </c>
      <c r="G891" s="15" t="s">
        <v>63</v>
      </c>
      <c r="H891" s="15" t="s">
        <v>64</v>
      </c>
      <c r="I891" s="15" t="s">
        <v>67</v>
      </c>
      <c r="J891" s="15">
        <v>188</v>
      </c>
      <c r="K891" s="15">
        <v>268.84000000000003</v>
      </c>
      <c r="N891" s="7">
        <v>2024</v>
      </c>
      <c r="O891" s="7" t="s">
        <v>51</v>
      </c>
      <c r="P891" s="7" t="s">
        <v>27</v>
      </c>
      <c r="Q891" s="11" t="s">
        <v>28</v>
      </c>
      <c r="R891" s="12">
        <v>643</v>
      </c>
      <c r="S891" s="28">
        <v>7000</v>
      </c>
      <c r="T891" s="12">
        <v>7840</v>
      </c>
      <c r="U891" s="9">
        <v>1400</v>
      </c>
      <c r="V891" s="10" t="s">
        <v>21</v>
      </c>
    </row>
    <row r="892" spans="1:22" x14ac:dyDescent="0.25">
      <c r="A892" s="15" t="s">
        <v>66</v>
      </c>
      <c r="B892" s="15">
        <v>2021</v>
      </c>
      <c r="C892" s="15" t="s">
        <v>18</v>
      </c>
      <c r="D892" s="15" t="s">
        <v>60</v>
      </c>
      <c r="E892" s="15" t="s">
        <v>61</v>
      </c>
      <c r="F892" s="15" t="s">
        <v>62</v>
      </c>
      <c r="G892" s="15" t="s">
        <v>63</v>
      </c>
      <c r="H892" s="15" t="s">
        <v>64</v>
      </c>
      <c r="I892" s="15" t="s">
        <v>67</v>
      </c>
      <c r="J892" s="15">
        <v>236</v>
      </c>
      <c r="K892" s="15">
        <v>337.48</v>
      </c>
      <c r="N892" s="7">
        <v>2024</v>
      </c>
      <c r="O892" s="7" t="s">
        <v>51</v>
      </c>
      <c r="P892" s="7" t="s">
        <v>25</v>
      </c>
      <c r="Q892" s="11" t="s">
        <v>29</v>
      </c>
      <c r="R892" s="12">
        <v>455</v>
      </c>
      <c r="S892" s="28">
        <v>4578.6000000000004</v>
      </c>
      <c r="T892" s="12">
        <v>5128.0320000000002</v>
      </c>
      <c r="U892" s="9">
        <v>915.72000000000014</v>
      </c>
      <c r="V892" s="10" t="s">
        <v>21</v>
      </c>
    </row>
    <row r="893" spans="1:22" x14ac:dyDescent="0.25">
      <c r="A893" s="15" t="s">
        <v>68</v>
      </c>
      <c r="B893" s="15">
        <v>2021</v>
      </c>
      <c r="C893" s="15" t="s">
        <v>18</v>
      </c>
      <c r="D893" s="15" t="s">
        <v>60</v>
      </c>
      <c r="E893" s="15" t="s">
        <v>61</v>
      </c>
      <c r="F893" s="15" t="s">
        <v>62</v>
      </c>
      <c r="G893" s="15" t="s">
        <v>63</v>
      </c>
      <c r="H893" s="15" t="s">
        <v>64</v>
      </c>
      <c r="I893" s="15" t="s">
        <v>67</v>
      </c>
      <c r="J893" s="15">
        <v>190</v>
      </c>
      <c r="K893" s="15">
        <v>271.7</v>
      </c>
      <c r="N893" s="7">
        <v>2024</v>
      </c>
      <c r="O893" s="7" t="s">
        <v>51</v>
      </c>
      <c r="P893" s="7" t="s">
        <v>27</v>
      </c>
      <c r="Q893" s="11" t="s">
        <v>30</v>
      </c>
      <c r="R893" s="13">
        <v>345</v>
      </c>
      <c r="S893" s="29">
        <v>7000</v>
      </c>
      <c r="T893" s="13">
        <v>7840</v>
      </c>
      <c r="U893" s="9">
        <v>1400</v>
      </c>
      <c r="V893" s="10" t="s">
        <v>21</v>
      </c>
    </row>
    <row r="894" spans="1:22" x14ac:dyDescent="0.25">
      <c r="A894" s="15" t="s">
        <v>59</v>
      </c>
      <c r="B894" s="15">
        <v>2021</v>
      </c>
      <c r="C894" s="15" t="s">
        <v>18</v>
      </c>
      <c r="D894" s="15" t="s">
        <v>60</v>
      </c>
      <c r="E894" s="15" t="s">
        <v>61</v>
      </c>
      <c r="F894" s="15" t="s">
        <v>62</v>
      </c>
      <c r="G894" s="15" t="s">
        <v>63</v>
      </c>
      <c r="H894" s="15" t="s">
        <v>64</v>
      </c>
      <c r="I894" s="15" t="s">
        <v>67</v>
      </c>
      <c r="J894" s="15">
        <v>232</v>
      </c>
      <c r="K894" s="15">
        <v>331.76</v>
      </c>
      <c r="N894" s="7">
        <v>2024</v>
      </c>
      <c r="O894" s="7" t="s">
        <v>51</v>
      </c>
      <c r="P894" s="7" t="s">
        <v>23</v>
      </c>
      <c r="Q894" s="8" t="s">
        <v>31</v>
      </c>
      <c r="R894" s="9">
        <v>122</v>
      </c>
      <c r="S894" s="27">
        <v>100</v>
      </c>
      <c r="T894" s="9">
        <v>112</v>
      </c>
      <c r="U894" s="9">
        <v>20</v>
      </c>
      <c r="V894" s="10" t="s">
        <v>21</v>
      </c>
    </row>
    <row r="895" spans="1:22" x14ac:dyDescent="0.25">
      <c r="A895" s="15" t="s">
        <v>66</v>
      </c>
      <c r="B895" s="15">
        <v>2021</v>
      </c>
      <c r="C895" s="15" t="s">
        <v>18</v>
      </c>
      <c r="D895" s="15" t="s">
        <v>60</v>
      </c>
      <c r="E895" s="15" t="s">
        <v>61</v>
      </c>
      <c r="F895" s="15" t="s">
        <v>62</v>
      </c>
      <c r="G895" s="15" t="s">
        <v>63</v>
      </c>
      <c r="H895" s="15" t="s">
        <v>64</v>
      </c>
      <c r="I895" s="15" t="s">
        <v>67</v>
      </c>
      <c r="J895" s="15">
        <v>160</v>
      </c>
      <c r="K895" s="15">
        <v>228.8</v>
      </c>
      <c r="N895" s="7">
        <v>2024</v>
      </c>
      <c r="O895" s="7" t="s">
        <v>51</v>
      </c>
      <c r="P895" s="7" t="s">
        <v>32</v>
      </c>
      <c r="Q895" s="11" t="s">
        <v>33</v>
      </c>
      <c r="R895" s="12">
        <v>78</v>
      </c>
      <c r="S895" s="28">
        <v>4577.2</v>
      </c>
      <c r="T895" s="12">
        <v>5126.4639999999999</v>
      </c>
      <c r="U895" s="9">
        <v>915.44</v>
      </c>
      <c r="V895" s="10" t="s">
        <v>21</v>
      </c>
    </row>
    <row r="896" spans="1:22" x14ac:dyDescent="0.25">
      <c r="A896" s="15" t="s">
        <v>59</v>
      </c>
      <c r="B896" s="15">
        <v>2021</v>
      </c>
      <c r="C896" s="15" t="s">
        <v>18</v>
      </c>
      <c r="D896" s="15" t="s">
        <v>60</v>
      </c>
      <c r="E896" s="15" t="s">
        <v>61</v>
      </c>
      <c r="F896" s="15" t="s">
        <v>62</v>
      </c>
      <c r="G896" s="15" t="s">
        <v>63</v>
      </c>
      <c r="H896" s="15" t="s">
        <v>64</v>
      </c>
      <c r="I896" s="15" t="s">
        <v>65</v>
      </c>
      <c r="J896" s="15">
        <v>210</v>
      </c>
      <c r="K896" s="15">
        <v>526.24</v>
      </c>
      <c r="N896" s="7">
        <v>2024</v>
      </c>
      <c r="O896" s="7" t="s">
        <v>51</v>
      </c>
      <c r="P896" s="7" t="s">
        <v>32</v>
      </c>
      <c r="Q896" s="11" t="s">
        <v>34</v>
      </c>
      <c r="R896" s="12">
        <v>76</v>
      </c>
      <c r="S896" s="28">
        <v>4576.8999999999996</v>
      </c>
      <c r="T896" s="12">
        <v>5126.1279999999997</v>
      </c>
      <c r="U896" s="9">
        <v>915.38</v>
      </c>
      <c r="V896" s="10" t="s">
        <v>21</v>
      </c>
    </row>
    <row r="897" spans="1:22" x14ac:dyDescent="0.25">
      <c r="A897" s="15" t="s">
        <v>66</v>
      </c>
      <c r="B897" s="15">
        <v>2021</v>
      </c>
      <c r="C897" s="15" t="s">
        <v>18</v>
      </c>
      <c r="D897" s="15" t="s">
        <v>60</v>
      </c>
      <c r="E897" s="15" t="s">
        <v>61</v>
      </c>
      <c r="F897" s="15" t="s">
        <v>62</v>
      </c>
      <c r="G897" s="15" t="s">
        <v>63</v>
      </c>
      <c r="H897" s="15" t="s">
        <v>64</v>
      </c>
      <c r="I897" s="15" t="s">
        <v>65</v>
      </c>
      <c r="J897" s="15">
        <v>204</v>
      </c>
      <c r="K897" s="15">
        <v>526.24</v>
      </c>
      <c r="N897" s="7">
        <v>2024</v>
      </c>
      <c r="O897" s="7" t="s">
        <v>51</v>
      </c>
      <c r="P897" s="7" t="s">
        <v>32</v>
      </c>
      <c r="Q897" s="11" t="s">
        <v>35</v>
      </c>
      <c r="R897" s="12">
        <v>46</v>
      </c>
      <c r="S897" s="28">
        <v>200</v>
      </c>
      <c r="T897" s="12">
        <v>224</v>
      </c>
      <c r="U897" s="9">
        <v>40</v>
      </c>
      <c r="V897" s="10" t="s">
        <v>21</v>
      </c>
    </row>
    <row r="898" spans="1:22" x14ac:dyDescent="0.25">
      <c r="A898" s="15" t="s">
        <v>68</v>
      </c>
      <c r="B898" s="15">
        <v>2021</v>
      </c>
      <c r="C898" s="15" t="s">
        <v>18</v>
      </c>
      <c r="D898" s="15" t="s">
        <v>60</v>
      </c>
      <c r="E898" s="15" t="s">
        <v>61</v>
      </c>
      <c r="F898" s="15" t="s">
        <v>62</v>
      </c>
      <c r="G898" s="15" t="s">
        <v>63</v>
      </c>
      <c r="H898" s="15" t="s">
        <v>64</v>
      </c>
      <c r="I898" s="15" t="s">
        <v>65</v>
      </c>
      <c r="J898" s="15">
        <v>198</v>
      </c>
      <c r="K898" s="15">
        <v>526.24</v>
      </c>
      <c r="N898" s="7">
        <v>2024</v>
      </c>
      <c r="O898" s="7" t="s">
        <v>51</v>
      </c>
      <c r="P898" s="7" t="s">
        <v>32</v>
      </c>
      <c r="Q898" s="11" t="s">
        <v>36</v>
      </c>
      <c r="R898" s="12">
        <v>34</v>
      </c>
      <c r="S898" s="28">
        <v>4576.8</v>
      </c>
      <c r="T898" s="12">
        <v>5126.0160000000005</v>
      </c>
      <c r="U898" s="9">
        <v>915.36000000000013</v>
      </c>
      <c r="V898" s="10" t="s">
        <v>21</v>
      </c>
    </row>
    <row r="899" spans="1:22" x14ac:dyDescent="0.25">
      <c r="A899" s="15" t="s">
        <v>59</v>
      </c>
      <c r="B899" s="15">
        <v>2021</v>
      </c>
      <c r="C899" s="15" t="s">
        <v>18</v>
      </c>
      <c r="D899" s="15" t="s">
        <v>60</v>
      </c>
      <c r="E899" s="15" t="s">
        <v>61</v>
      </c>
      <c r="F899" s="15" t="s">
        <v>62</v>
      </c>
      <c r="G899" s="15" t="s">
        <v>63</v>
      </c>
      <c r="H899" s="15" t="s">
        <v>64</v>
      </c>
      <c r="I899" s="15" t="s">
        <v>67</v>
      </c>
      <c r="J899" s="15">
        <v>685</v>
      </c>
      <c r="K899" s="15">
        <v>979.55</v>
      </c>
      <c r="N899" s="7">
        <v>2024</v>
      </c>
      <c r="O899" s="7" t="s">
        <v>51</v>
      </c>
      <c r="P899" s="7" t="s">
        <v>23</v>
      </c>
      <c r="Q899" s="8" t="s">
        <v>37</v>
      </c>
      <c r="R899" s="9">
        <v>7</v>
      </c>
      <c r="S899" s="27">
        <v>200</v>
      </c>
      <c r="T899" s="9">
        <v>224</v>
      </c>
      <c r="U899" s="9">
        <v>40</v>
      </c>
      <c r="V899" s="10" t="s">
        <v>21</v>
      </c>
    </row>
    <row r="900" spans="1:22" x14ac:dyDescent="0.25">
      <c r="A900" s="15" t="s">
        <v>59</v>
      </c>
      <c r="B900" s="15">
        <v>2021</v>
      </c>
      <c r="C900" s="15" t="s">
        <v>18</v>
      </c>
      <c r="D900" s="15" t="s">
        <v>60</v>
      </c>
      <c r="E900" s="15" t="s">
        <v>61</v>
      </c>
      <c r="F900" s="15" t="s">
        <v>62</v>
      </c>
      <c r="G900" s="15" t="s">
        <v>63</v>
      </c>
      <c r="H900" s="15" t="s">
        <v>64</v>
      </c>
      <c r="I900" s="15" t="s">
        <v>67</v>
      </c>
      <c r="J900" s="15">
        <v>718</v>
      </c>
      <c r="K900" s="15">
        <v>1026.74</v>
      </c>
      <c r="N900" s="7">
        <v>2024</v>
      </c>
      <c r="O900" s="7" t="s">
        <v>51</v>
      </c>
      <c r="P900" s="7" t="s">
        <v>32</v>
      </c>
      <c r="Q900" s="11" t="s">
        <v>39</v>
      </c>
      <c r="R900" s="12">
        <v>3</v>
      </c>
      <c r="S900" s="28">
        <v>4577.3</v>
      </c>
      <c r="T900" s="12">
        <v>5126.576</v>
      </c>
      <c r="U900" s="9">
        <v>915.46</v>
      </c>
      <c r="V900" s="10" t="s">
        <v>21</v>
      </c>
    </row>
    <row r="901" spans="1:22" x14ac:dyDescent="0.25">
      <c r="A901" s="15" t="s">
        <v>66</v>
      </c>
      <c r="B901" s="15">
        <v>2021</v>
      </c>
      <c r="C901" s="15" t="s">
        <v>18</v>
      </c>
      <c r="D901" s="15" t="s">
        <v>60</v>
      </c>
      <c r="E901" s="15" t="s">
        <v>61</v>
      </c>
      <c r="F901" s="15" t="s">
        <v>62</v>
      </c>
      <c r="G901" s="15" t="s">
        <v>63</v>
      </c>
      <c r="H901" s="15" t="s">
        <v>64</v>
      </c>
      <c r="I901" s="15" t="s">
        <v>67</v>
      </c>
      <c r="J901" s="15">
        <v>771</v>
      </c>
      <c r="K901" s="15">
        <v>1102.53</v>
      </c>
      <c r="N901" s="7">
        <v>2024</v>
      </c>
      <c r="O901" s="7" t="s">
        <v>51</v>
      </c>
      <c r="P901" s="7" t="s">
        <v>38</v>
      </c>
      <c r="Q901" s="11" t="s">
        <v>38</v>
      </c>
      <c r="R901" s="12">
        <v>2</v>
      </c>
      <c r="S901" s="28">
        <v>6600</v>
      </c>
      <c r="T901" s="12">
        <v>7392</v>
      </c>
      <c r="U901" s="9">
        <v>1320</v>
      </c>
      <c r="V901" s="10" t="s">
        <v>21</v>
      </c>
    </row>
    <row r="902" spans="1:22" x14ac:dyDescent="0.25">
      <c r="A902" s="15" t="s">
        <v>66</v>
      </c>
      <c r="B902" s="15">
        <v>2021</v>
      </c>
      <c r="C902" s="15" t="s">
        <v>18</v>
      </c>
      <c r="D902" s="15" t="s">
        <v>60</v>
      </c>
      <c r="E902" s="15" t="s">
        <v>61</v>
      </c>
      <c r="F902" s="15" t="s">
        <v>62</v>
      </c>
      <c r="G902" s="15" t="s">
        <v>63</v>
      </c>
      <c r="H902" s="15" t="s">
        <v>64</v>
      </c>
      <c r="I902" s="15" t="s">
        <v>65</v>
      </c>
      <c r="J902" s="15">
        <v>207</v>
      </c>
      <c r="K902" s="15">
        <v>296.01</v>
      </c>
    </row>
    <row r="903" spans="1:22" x14ac:dyDescent="0.25">
      <c r="A903" s="15" t="s">
        <v>59</v>
      </c>
      <c r="B903" s="15">
        <v>2021</v>
      </c>
      <c r="C903" s="15" t="s">
        <v>18</v>
      </c>
      <c r="D903" s="15" t="s">
        <v>60</v>
      </c>
      <c r="E903" s="15" t="s">
        <v>61</v>
      </c>
      <c r="F903" s="15" t="s">
        <v>62</v>
      </c>
      <c r="G903" s="15" t="s">
        <v>63</v>
      </c>
      <c r="H903" s="15" t="s">
        <v>64</v>
      </c>
      <c r="I903" s="15" t="s">
        <v>65</v>
      </c>
      <c r="J903" s="15">
        <v>201</v>
      </c>
      <c r="K903" s="15">
        <v>287.43</v>
      </c>
    </row>
    <row r="904" spans="1:22" x14ac:dyDescent="0.25">
      <c r="A904" s="15" t="s">
        <v>59</v>
      </c>
      <c r="B904" s="15">
        <v>2021</v>
      </c>
      <c r="C904" s="15" t="s">
        <v>18</v>
      </c>
      <c r="D904" s="15" t="s">
        <v>60</v>
      </c>
      <c r="E904" s="15" t="s">
        <v>61</v>
      </c>
      <c r="F904" s="15" t="s">
        <v>62</v>
      </c>
      <c r="G904" s="15" t="s">
        <v>63</v>
      </c>
      <c r="H904" s="15" t="s">
        <v>64</v>
      </c>
      <c r="I904" s="15" t="s">
        <v>65</v>
      </c>
      <c r="J904" s="15">
        <v>195</v>
      </c>
      <c r="K904" s="15">
        <v>278.85000000000002</v>
      </c>
    </row>
    <row r="905" spans="1:22" x14ac:dyDescent="0.25">
      <c r="A905" s="15" t="s">
        <v>66</v>
      </c>
      <c r="B905" s="15">
        <v>2021</v>
      </c>
      <c r="C905" s="15" t="s">
        <v>18</v>
      </c>
      <c r="D905" s="15" t="s">
        <v>60</v>
      </c>
      <c r="E905" s="15" t="s">
        <v>61</v>
      </c>
      <c r="F905" s="15" t="s">
        <v>62</v>
      </c>
      <c r="G905" s="15" t="s">
        <v>63</v>
      </c>
      <c r="H905" s="15" t="s">
        <v>64</v>
      </c>
      <c r="I905" s="15" t="s">
        <v>67</v>
      </c>
      <c r="J905" s="15">
        <v>189</v>
      </c>
      <c r="K905" s="15">
        <v>270.27</v>
      </c>
    </row>
    <row r="906" spans="1:22" x14ac:dyDescent="0.25">
      <c r="A906" s="15" t="s">
        <v>59</v>
      </c>
      <c r="B906" s="15">
        <v>2021</v>
      </c>
      <c r="C906" s="15" t="s">
        <v>18</v>
      </c>
      <c r="D906" s="15" t="s">
        <v>60</v>
      </c>
      <c r="E906" s="15" t="s">
        <v>61</v>
      </c>
      <c r="F906" s="15" t="s">
        <v>62</v>
      </c>
      <c r="G906" s="15" t="s">
        <v>63</v>
      </c>
      <c r="H906" s="15" t="s">
        <v>64</v>
      </c>
      <c r="I906" s="15" t="s">
        <v>67</v>
      </c>
      <c r="J906" s="15">
        <v>757</v>
      </c>
      <c r="K906" s="15">
        <v>526.24</v>
      </c>
      <c r="Q906" t="str" cm="1">
        <f t="array" ref="Q906:Q911">_xlfn.UNIQUE(Table3[Income sources],FALSE)</f>
        <v>Licensing</v>
      </c>
      <c r="R906">
        <f>SUMIF(Table3[Income sources],Q906,Table3[Income])</f>
        <v>776132.81500000064</v>
      </c>
    </row>
    <row r="907" spans="1:22" x14ac:dyDescent="0.25">
      <c r="A907" s="15" t="s">
        <v>59</v>
      </c>
      <c r="B907" s="15">
        <v>2021</v>
      </c>
      <c r="C907" s="15" t="s">
        <v>18</v>
      </c>
      <c r="D907" s="15" t="s">
        <v>60</v>
      </c>
      <c r="E907" s="15" t="s">
        <v>61</v>
      </c>
      <c r="F907" s="15" t="s">
        <v>62</v>
      </c>
      <c r="G907" s="15" t="s">
        <v>63</v>
      </c>
      <c r="H907" s="15" t="s">
        <v>64</v>
      </c>
      <c r="I907" s="15" t="s">
        <v>67</v>
      </c>
      <c r="J907" s="15">
        <v>811</v>
      </c>
      <c r="K907" s="15">
        <v>526.24</v>
      </c>
      <c r="Q907" t="str">
        <v>Renting</v>
      </c>
      <c r="R907">
        <f>SUMIF(Table3[Income sources],Q907,Table3[Income])</f>
        <v>307374.0100000003</v>
      </c>
    </row>
    <row r="908" spans="1:22" x14ac:dyDescent="0.25">
      <c r="A908" s="15" t="s">
        <v>66</v>
      </c>
      <c r="B908" s="15">
        <v>2021</v>
      </c>
      <c r="C908" s="15" t="s">
        <v>18</v>
      </c>
      <c r="D908" s="15" t="s">
        <v>60</v>
      </c>
      <c r="E908" s="15" t="s">
        <v>61</v>
      </c>
      <c r="F908" s="15" t="s">
        <v>62</v>
      </c>
      <c r="G908" s="15" t="s">
        <v>63</v>
      </c>
      <c r="H908" s="15" t="s">
        <v>64</v>
      </c>
      <c r="I908" s="15" t="s">
        <v>67</v>
      </c>
      <c r="J908" s="15">
        <v>187</v>
      </c>
      <c r="K908" s="15">
        <v>267.40999999999997</v>
      </c>
      <c r="Q908" t="str">
        <v>Subscription</v>
      </c>
      <c r="R908">
        <f>SUMIF(Table3[Income sources],Q908,Table3[Income])</f>
        <v>691419.41999999958</v>
      </c>
    </row>
    <row r="909" spans="1:22" x14ac:dyDescent="0.25">
      <c r="A909" s="15" t="s">
        <v>66</v>
      </c>
      <c r="B909" s="15">
        <v>2021</v>
      </c>
      <c r="C909" s="15" t="s">
        <v>18</v>
      </c>
      <c r="D909" s="15" t="s">
        <v>60</v>
      </c>
      <c r="E909" s="15" t="s">
        <v>61</v>
      </c>
      <c r="F909" s="15" t="s">
        <v>62</v>
      </c>
      <c r="G909" s="15" t="s">
        <v>63</v>
      </c>
      <c r="H909" s="15" t="s">
        <v>64</v>
      </c>
      <c r="I909" s="15" t="s">
        <v>67</v>
      </c>
      <c r="J909" s="15">
        <v>235</v>
      </c>
      <c r="K909" s="15">
        <v>336.05</v>
      </c>
      <c r="Q909" t="str">
        <v>Usage fees</v>
      </c>
      <c r="R909">
        <f>SUMIF(Table3[Income sources],Q909,Table3[Income])</f>
        <v>867216</v>
      </c>
    </row>
    <row r="910" spans="1:22" x14ac:dyDescent="0.25">
      <c r="A910" s="15" t="s">
        <v>68</v>
      </c>
      <c r="B910" s="15">
        <v>2021</v>
      </c>
      <c r="C910" s="15" t="s">
        <v>18</v>
      </c>
      <c r="D910" s="15" t="s">
        <v>60</v>
      </c>
      <c r="E910" s="15" t="s">
        <v>61</v>
      </c>
      <c r="F910" s="15" t="s">
        <v>62</v>
      </c>
      <c r="G910" s="15" t="s">
        <v>63</v>
      </c>
      <c r="H910" s="15" t="s">
        <v>64</v>
      </c>
      <c r="I910" s="15" t="s">
        <v>67</v>
      </c>
      <c r="J910" s="15">
        <v>163</v>
      </c>
      <c r="K910" s="15">
        <v>233.09</v>
      </c>
      <c r="Q910" t="str">
        <v>Advertising</v>
      </c>
      <c r="R910">
        <f>SUMIF(Table3[Income sources],Q910,Table3[Income])</f>
        <v>908441.70000000054</v>
      </c>
    </row>
    <row r="911" spans="1:22" x14ac:dyDescent="0.25">
      <c r="A911" s="15" t="s">
        <v>69</v>
      </c>
      <c r="B911" s="15">
        <v>2021</v>
      </c>
      <c r="C911" s="15" t="s">
        <v>18</v>
      </c>
      <c r="D911" s="15" t="s">
        <v>60</v>
      </c>
      <c r="E911" s="15" t="s">
        <v>61</v>
      </c>
      <c r="F911" s="15" t="s">
        <v>62</v>
      </c>
      <c r="G911" s="15" t="s">
        <v>63</v>
      </c>
      <c r="H911" s="15" t="s">
        <v>64</v>
      </c>
      <c r="I911" s="15" t="s">
        <v>65</v>
      </c>
      <c r="J911" s="15">
        <v>209</v>
      </c>
      <c r="K911" s="15">
        <v>298.87</v>
      </c>
      <c r="Q911" t="str">
        <v>Asset sale</v>
      </c>
      <c r="R911">
        <f>SUMIF(Table3[Income sources],Q911,Table3[Income])</f>
        <v>396733.79999999993</v>
      </c>
    </row>
    <row r="912" spans="1:22" x14ac:dyDescent="0.25">
      <c r="A912" s="15" t="s">
        <v>66</v>
      </c>
      <c r="B912" s="15">
        <v>2021</v>
      </c>
      <c r="C912" s="15" t="s">
        <v>18</v>
      </c>
      <c r="D912" s="15" t="s">
        <v>60</v>
      </c>
      <c r="E912" s="15" t="s">
        <v>61</v>
      </c>
      <c r="F912" s="15" t="s">
        <v>62</v>
      </c>
      <c r="G912" s="15" t="s">
        <v>63</v>
      </c>
      <c r="H912" s="15" t="s">
        <v>64</v>
      </c>
      <c r="I912" s="15" t="s">
        <v>65</v>
      </c>
      <c r="J912" s="15">
        <v>203</v>
      </c>
      <c r="K912" s="15">
        <v>290.28999999999996</v>
      </c>
      <c r="R912">
        <f>SUM(R906:R911)</f>
        <v>3947317.745000001</v>
      </c>
    </row>
    <row r="913" spans="1:11" x14ac:dyDescent="0.25">
      <c r="A913" s="15" t="s">
        <v>59</v>
      </c>
      <c r="B913" s="15">
        <v>2021</v>
      </c>
      <c r="C913" s="15" t="s">
        <v>18</v>
      </c>
      <c r="D913" s="15" t="s">
        <v>60</v>
      </c>
      <c r="E913" s="15" t="s">
        <v>61</v>
      </c>
      <c r="F913" s="15" t="s">
        <v>62</v>
      </c>
      <c r="G913" s="15" t="s">
        <v>63</v>
      </c>
      <c r="H913" s="15" t="s">
        <v>64</v>
      </c>
      <c r="I913" s="15" t="s">
        <v>65</v>
      </c>
      <c r="J913" s="15">
        <v>197</v>
      </c>
      <c r="K913" s="15">
        <v>281.70999999999998</v>
      </c>
    </row>
    <row r="914" spans="1:11" x14ac:dyDescent="0.25">
      <c r="A914" s="15" t="s">
        <v>68</v>
      </c>
      <c r="B914" s="15">
        <v>2021</v>
      </c>
      <c r="C914" s="15" t="s">
        <v>18</v>
      </c>
      <c r="D914" s="15" t="s">
        <v>60</v>
      </c>
      <c r="E914" s="15" t="s">
        <v>61</v>
      </c>
      <c r="F914" s="15" t="s">
        <v>62</v>
      </c>
      <c r="G914" s="15" t="s">
        <v>63</v>
      </c>
      <c r="H914" s="15" t="s">
        <v>64</v>
      </c>
      <c r="I914" s="15" t="s">
        <v>67</v>
      </c>
      <c r="J914" s="15">
        <v>233</v>
      </c>
      <c r="K914" s="15">
        <v>333.19</v>
      </c>
    </row>
    <row r="915" spans="1:11" x14ac:dyDescent="0.25">
      <c r="A915" s="15" t="s">
        <v>68</v>
      </c>
      <c r="B915" s="15">
        <v>2021</v>
      </c>
      <c r="C915" s="15" t="s">
        <v>18</v>
      </c>
      <c r="D915" s="15" t="s">
        <v>60</v>
      </c>
      <c r="E915" s="15" t="s">
        <v>61</v>
      </c>
      <c r="F915" s="15" t="s">
        <v>62</v>
      </c>
      <c r="G915" s="15" t="s">
        <v>63</v>
      </c>
      <c r="H915" s="15" t="s">
        <v>64</v>
      </c>
      <c r="I915" s="15" t="s">
        <v>67</v>
      </c>
      <c r="J915" s="15">
        <v>780</v>
      </c>
      <c r="K915" s="15">
        <v>1115.4000000000001</v>
      </c>
    </row>
    <row r="916" spans="1:11" x14ac:dyDescent="0.25">
      <c r="A916" s="15" t="s">
        <v>59</v>
      </c>
      <c r="B916" s="15">
        <v>2021</v>
      </c>
      <c r="C916" s="15" t="s">
        <v>46</v>
      </c>
      <c r="D916" s="15" t="s">
        <v>60</v>
      </c>
      <c r="E916" s="15" t="s">
        <v>61</v>
      </c>
      <c r="F916" s="15" t="s">
        <v>62</v>
      </c>
      <c r="G916" s="15" t="s">
        <v>63</v>
      </c>
      <c r="H916" s="15" t="s">
        <v>64</v>
      </c>
      <c r="I916" s="15" t="s">
        <v>65</v>
      </c>
      <c r="J916" s="15">
        <v>356</v>
      </c>
      <c r="K916" s="15">
        <v>509.08</v>
      </c>
    </row>
    <row r="917" spans="1:11" x14ac:dyDescent="0.25">
      <c r="A917" s="15" t="s">
        <v>59</v>
      </c>
      <c r="B917" s="15">
        <v>2021</v>
      </c>
      <c r="C917" s="15" t="s">
        <v>46</v>
      </c>
      <c r="D917" s="15" t="s">
        <v>60</v>
      </c>
      <c r="E917" s="15" t="s">
        <v>61</v>
      </c>
      <c r="F917" s="15" t="s">
        <v>62</v>
      </c>
      <c r="G917" s="15" t="s">
        <v>63</v>
      </c>
      <c r="H917" s="15" t="s">
        <v>64</v>
      </c>
      <c r="I917" s="15" t="s">
        <v>65</v>
      </c>
      <c r="J917" s="15">
        <v>350</v>
      </c>
      <c r="K917" s="15">
        <v>500.5</v>
      </c>
    </row>
    <row r="918" spans="1:11" x14ac:dyDescent="0.25">
      <c r="A918" s="15" t="s">
        <v>68</v>
      </c>
      <c r="B918" s="15">
        <v>2021</v>
      </c>
      <c r="C918" s="15" t="s">
        <v>46</v>
      </c>
      <c r="D918" s="15" t="s">
        <v>60</v>
      </c>
      <c r="E918" s="15" t="s">
        <v>61</v>
      </c>
      <c r="F918" s="15" t="s">
        <v>62</v>
      </c>
      <c r="G918" s="15" t="s">
        <v>63</v>
      </c>
      <c r="H918" s="15" t="s">
        <v>64</v>
      </c>
      <c r="I918" s="15" t="s">
        <v>67</v>
      </c>
      <c r="J918" s="15">
        <v>158</v>
      </c>
      <c r="K918" s="15">
        <v>214.88</v>
      </c>
    </row>
    <row r="919" spans="1:11" x14ac:dyDescent="0.25">
      <c r="A919" s="15" t="s">
        <v>66</v>
      </c>
      <c r="B919" s="15">
        <v>2021</v>
      </c>
      <c r="C919" s="15" t="s">
        <v>46</v>
      </c>
      <c r="D919" s="15" t="s">
        <v>60</v>
      </c>
      <c r="E919" s="15" t="s">
        <v>61</v>
      </c>
      <c r="F919" s="15" t="s">
        <v>62</v>
      </c>
      <c r="G919" s="15" t="s">
        <v>63</v>
      </c>
      <c r="H919" s="15" t="s">
        <v>64</v>
      </c>
      <c r="I919" s="15" t="s">
        <v>67</v>
      </c>
      <c r="J919" s="15">
        <v>200</v>
      </c>
      <c r="K919" s="15">
        <v>286</v>
      </c>
    </row>
    <row r="920" spans="1:11" x14ac:dyDescent="0.25">
      <c r="A920" s="15" t="s">
        <v>66</v>
      </c>
      <c r="B920" s="15">
        <v>2021</v>
      </c>
      <c r="C920" s="15" t="s">
        <v>46</v>
      </c>
      <c r="D920" s="15" t="s">
        <v>60</v>
      </c>
      <c r="E920" s="15" t="s">
        <v>61</v>
      </c>
      <c r="F920" s="15" t="s">
        <v>62</v>
      </c>
      <c r="G920" s="15" t="s">
        <v>63</v>
      </c>
      <c r="H920" s="15" t="s">
        <v>64</v>
      </c>
      <c r="I920" s="15" t="s">
        <v>67</v>
      </c>
      <c r="J920" s="15">
        <v>128</v>
      </c>
      <c r="K920" s="15">
        <v>183.04</v>
      </c>
    </row>
    <row r="921" spans="1:11" x14ac:dyDescent="0.25">
      <c r="A921" s="15" t="s">
        <v>69</v>
      </c>
      <c r="B921" s="15">
        <v>2021</v>
      </c>
      <c r="C921" s="15" t="s">
        <v>46</v>
      </c>
      <c r="D921" s="15" t="s">
        <v>60</v>
      </c>
      <c r="E921" s="15" t="s">
        <v>61</v>
      </c>
      <c r="F921" s="15" t="s">
        <v>62</v>
      </c>
      <c r="G921" s="15" t="s">
        <v>63</v>
      </c>
      <c r="H921" s="15" t="s">
        <v>64</v>
      </c>
      <c r="I921" s="15" t="s">
        <v>67</v>
      </c>
      <c r="J921" s="15">
        <v>154</v>
      </c>
      <c r="K921" s="15">
        <v>220.22</v>
      </c>
    </row>
    <row r="922" spans="1:11" x14ac:dyDescent="0.25">
      <c r="A922" s="15" t="s">
        <v>66</v>
      </c>
      <c r="B922" s="15">
        <v>2021</v>
      </c>
      <c r="C922" s="15" t="s">
        <v>46</v>
      </c>
      <c r="D922" s="15" t="s">
        <v>60</v>
      </c>
      <c r="E922" s="15" t="s">
        <v>61</v>
      </c>
      <c r="F922" s="15" t="s">
        <v>62</v>
      </c>
      <c r="G922" s="15" t="s">
        <v>63</v>
      </c>
      <c r="H922" s="15" t="s">
        <v>64</v>
      </c>
      <c r="I922" s="15" t="s">
        <v>67</v>
      </c>
      <c r="J922" s="15">
        <v>202</v>
      </c>
      <c r="K922" s="15">
        <v>288.86</v>
      </c>
    </row>
    <row r="923" spans="1:11" x14ac:dyDescent="0.25">
      <c r="A923" s="15" t="s">
        <v>68</v>
      </c>
      <c r="B923" s="15">
        <v>2021</v>
      </c>
      <c r="C923" s="15" t="s">
        <v>46</v>
      </c>
      <c r="D923" s="15" t="s">
        <v>60</v>
      </c>
      <c r="E923" s="15" t="s">
        <v>61</v>
      </c>
      <c r="F923" s="15" t="s">
        <v>62</v>
      </c>
      <c r="G923" s="15" t="s">
        <v>63</v>
      </c>
      <c r="H923" s="15" t="s">
        <v>64</v>
      </c>
      <c r="I923" s="15" t="s">
        <v>67</v>
      </c>
      <c r="J923" s="15">
        <v>130</v>
      </c>
      <c r="K923" s="15">
        <v>185.9</v>
      </c>
    </row>
    <row r="924" spans="1:11" x14ac:dyDescent="0.25">
      <c r="A924" s="15" t="s">
        <v>66</v>
      </c>
      <c r="B924" s="15">
        <v>2021</v>
      </c>
      <c r="C924" s="15" t="s">
        <v>46</v>
      </c>
      <c r="D924" s="15" t="s">
        <v>60</v>
      </c>
      <c r="E924" s="15" t="s">
        <v>61</v>
      </c>
      <c r="F924" s="15" t="s">
        <v>62</v>
      </c>
      <c r="G924" s="15" t="s">
        <v>63</v>
      </c>
      <c r="H924" s="15" t="s">
        <v>64</v>
      </c>
      <c r="I924" s="15" t="s">
        <v>67</v>
      </c>
      <c r="J924" s="15">
        <v>360</v>
      </c>
      <c r="K924" s="15">
        <v>526.24</v>
      </c>
    </row>
    <row r="925" spans="1:11" x14ac:dyDescent="0.25">
      <c r="A925" s="15" t="s">
        <v>59</v>
      </c>
      <c r="B925" s="15">
        <v>2021</v>
      </c>
      <c r="C925" s="15" t="s">
        <v>46</v>
      </c>
      <c r="D925" s="15" t="s">
        <v>60</v>
      </c>
      <c r="E925" s="15" t="s">
        <v>61</v>
      </c>
      <c r="F925" s="15" t="s">
        <v>62</v>
      </c>
      <c r="G925" s="15" t="s">
        <v>63</v>
      </c>
      <c r="H925" s="15" t="s">
        <v>64</v>
      </c>
      <c r="I925" s="15" t="s">
        <v>67</v>
      </c>
      <c r="J925" s="15">
        <v>354</v>
      </c>
      <c r="K925" s="15">
        <v>526.24</v>
      </c>
    </row>
    <row r="926" spans="1:11" x14ac:dyDescent="0.25">
      <c r="A926" s="15" t="s">
        <v>59</v>
      </c>
      <c r="B926" s="15">
        <v>2021</v>
      </c>
      <c r="C926" s="15" t="s">
        <v>46</v>
      </c>
      <c r="D926" s="15" t="s">
        <v>60</v>
      </c>
      <c r="E926" s="15" t="s">
        <v>61</v>
      </c>
      <c r="F926" s="15" t="s">
        <v>62</v>
      </c>
      <c r="G926" s="15" t="s">
        <v>63</v>
      </c>
      <c r="H926" s="15" t="s">
        <v>64</v>
      </c>
      <c r="I926" s="15" t="s">
        <v>67</v>
      </c>
      <c r="J926" s="15">
        <v>348</v>
      </c>
      <c r="K926" s="15">
        <v>526.24</v>
      </c>
    </row>
    <row r="927" spans="1:11" x14ac:dyDescent="0.25">
      <c r="A927" s="15" t="s">
        <v>59</v>
      </c>
      <c r="B927" s="15">
        <v>2021</v>
      </c>
      <c r="C927" s="15" t="s">
        <v>46</v>
      </c>
      <c r="D927" s="15" t="s">
        <v>60</v>
      </c>
      <c r="E927" s="15" t="s">
        <v>61</v>
      </c>
      <c r="F927" s="15" t="s">
        <v>62</v>
      </c>
      <c r="G927" s="15" t="s">
        <v>63</v>
      </c>
      <c r="H927" s="15" t="s">
        <v>64</v>
      </c>
      <c r="I927" s="15" t="s">
        <v>67</v>
      </c>
      <c r="J927" s="15">
        <v>690</v>
      </c>
      <c r="K927" s="15">
        <v>986.7</v>
      </c>
    </row>
    <row r="928" spans="1:11" x14ac:dyDescent="0.25">
      <c r="A928" s="15" t="s">
        <v>66</v>
      </c>
      <c r="B928" s="15">
        <v>2021</v>
      </c>
      <c r="C928" s="15" t="s">
        <v>46</v>
      </c>
      <c r="D928" s="15" t="s">
        <v>60</v>
      </c>
      <c r="E928" s="15" t="s">
        <v>61</v>
      </c>
      <c r="F928" s="15" t="s">
        <v>62</v>
      </c>
      <c r="G928" s="15" t="s">
        <v>63</v>
      </c>
      <c r="H928" s="15" t="s">
        <v>64</v>
      </c>
      <c r="I928" s="15" t="s">
        <v>67</v>
      </c>
      <c r="J928" s="15">
        <v>723</v>
      </c>
      <c r="K928" s="15">
        <v>1033.8899999999999</v>
      </c>
    </row>
    <row r="929" spans="1:11" x14ac:dyDescent="0.25">
      <c r="A929" s="15" t="s">
        <v>66</v>
      </c>
      <c r="B929" s="15">
        <v>2021</v>
      </c>
      <c r="C929" s="15" t="s">
        <v>46</v>
      </c>
      <c r="D929" s="15" t="s">
        <v>60</v>
      </c>
      <c r="E929" s="15" t="s">
        <v>61</v>
      </c>
      <c r="F929" s="15" t="s">
        <v>62</v>
      </c>
      <c r="G929" s="15" t="s">
        <v>63</v>
      </c>
      <c r="H929" s="15" t="s">
        <v>64</v>
      </c>
      <c r="I929" s="15" t="s">
        <v>67</v>
      </c>
      <c r="J929" s="15">
        <v>357</v>
      </c>
      <c r="K929" s="15">
        <v>510.51</v>
      </c>
    </row>
    <row r="930" spans="1:11" x14ac:dyDescent="0.25">
      <c r="A930" s="15" t="s">
        <v>66</v>
      </c>
      <c r="B930" s="15">
        <v>2021</v>
      </c>
      <c r="C930" s="15" t="s">
        <v>46</v>
      </c>
      <c r="D930" s="15" t="s">
        <v>60</v>
      </c>
      <c r="E930" s="15" t="s">
        <v>61</v>
      </c>
      <c r="F930" s="15" t="s">
        <v>62</v>
      </c>
      <c r="G930" s="15" t="s">
        <v>63</v>
      </c>
      <c r="H930" s="15" t="s">
        <v>64</v>
      </c>
      <c r="I930" s="15" t="s">
        <v>67</v>
      </c>
      <c r="J930" s="15">
        <v>351</v>
      </c>
      <c r="K930" s="15">
        <v>501.93</v>
      </c>
    </row>
    <row r="931" spans="1:11" x14ac:dyDescent="0.25">
      <c r="A931" s="15" t="s">
        <v>66</v>
      </c>
      <c r="B931" s="15">
        <v>2021</v>
      </c>
      <c r="C931" s="15" t="s">
        <v>46</v>
      </c>
      <c r="D931" s="15" t="s">
        <v>60</v>
      </c>
      <c r="E931" s="15" t="s">
        <v>61</v>
      </c>
      <c r="F931" s="15" t="s">
        <v>62</v>
      </c>
      <c r="G931" s="15" t="s">
        <v>63</v>
      </c>
      <c r="H931" s="15" t="s">
        <v>64</v>
      </c>
      <c r="I931" s="15" t="s">
        <v>67</v>
      </c>
      <c r="J931" s="15">
        <v>345</v>
      </c>
      <c r="K931" s="15">
        <v>493.35</v>
      </c>
    </row>
    <row r="932" spans="1:11" x14ac:dyDescent="0.25">
      <c r="A932" s="15" t="s">
        <v>59</v>
      </c>
      <c r="B932" s="15">
        <v>2021</v>
      </c>
      <c r="C932" s="15" t="s">
        <v>46</v>
      </c>
      <c r="D932" s="15" t="s">
        <v>60</v>
      </c>
      <c r="E932" s="15" t="s">
        <v>61</v>
      </c>
      <c r="F932" s="15" t="s">
        <v>62</v>
      </c>
      <c r="G932" s="15" t="s">
        <v>63</v>
      </c>
      <c r="H932" s="15" t="s">
        <v>64</v>
      </c>
      <c r="I932" s="15" t="s">
        <v>67</v>
      </c>
      <c r="J932" s="15">
        <v>763</v>
      </c>
      <c r="K932" s="15">
        <v>526.24</v>
      </c>
    </row>
    <row r="933" spans="1:11" x14ac:dyDescent="0.25">
      <c r="A933" s="15" t="s">
        <v>59</v>
      </c>
      <c r="B933" s="15">
        <v>2021</v>
      </c>
      <c r="C933" s="15" t="s">
        <v>46</v>
      </c>
      <c r="D933" s="15" t="s">
        <v>60</v>
      </c>
      <c r="E933" s="15" t="s">
        <v>61</v>
      </c>
      <c r="F933" s="15" t="s">
        <v>62</v>
      </c>
      <c r="G933" s="15" t="s">
        <v>63</v>
      </c>
      <c r="H933" s="15" t="s">
        <v>64</v>
      </c>
      <c r="I933" s="15" t="s">
        <v>67</v>
      </c>
      <c r="J933" s="15">
        <v>816</v>
      </c>
      <c r="K933" s="15">
        <v>526.24</v>
      </c>
    </row>
    <row r="934" spans="1:11" x14ac:dyDescent="0.25">
      <c r="A934" s="15" t="s">
        <v>68</v>
      </c>
      <c r="B934" s="15">
        <v>2021</v>
      </c>
      <c r="C934" s="15" t="s">
        <v>46</v>
      </c>
      <c r="D934" s="15" t="s">
        <v>60</v>
      </c>
      <c r="E934" s="15" t="s">
        <v>61</v>
      </c>
      <c r="F934" s="15" t="s">
        <v>62</v>
      </c>
      <c r="G934" s="15" t="s">
        <v>63</v>
      </c>
      <c r="H934" s="15" t="s">
        <v>64</v>
      </c>
      <c r="I934" s="15" t="s">
        <v>67</v>
      </c>
      <c r="J934" s="15">
        <v>157</v>
      </c>
      <c r="K934" s="15">
        <v>224.51</v>
      </c>
    </row>
    <row r="935" spans="1:11" x14ac:dyDescent="0.25">
      <c r="A935" s="15" t="s">
        <v>66</v>
      </c>
      <c r="B935" s="15">
        <v>2021</v>
      </c>
      <c r="C935" s="15" t="s">
        <v>46</v>
      </c>
      <c r="D935" s="15" t="s">
        <v>60</v>
      </c>
      <c r="E935" s="15" t="s">
        <v>61</v>
      </c>
      <c r="F935" s="15" t="s">
        <v>62</v>
      </c>
      <c r="G935" s="15" t="s">
        <v>63</v>
      </c>
      <c r="H935" s="15" t="s">
        <v>64</v>
      </c>
      <c r="I935" s="15" t="s">
        <v>67</v>
      </c>
      <c r="J935" s="15">
        <v>205</v>
      </c>
      <c r="K935" s="15">
        <v>293.14999999999998</v>
      </c>
    </row>
    <row r="936" spans="1:11" x14ac:dyDescent="0.25">
      <c r="A936" s="15" t="s">
        <v>69</v>
      </c>
      <c r="B936" s="15">
        <v>2021</v>
      </c>
      <c r="C936" s="15" t="s">
        <v>46</v>
      </c>
      <c r="D936" s="15" t="s">
        <v>60</v>
      </c>
      <c r="E936" s="15" t="s">
        <v>61</v>
      </c>
      <c r="F936" s="15" t="s">
        <v>62</v>
      </c>
      <c r="G936" s="15" t="s">
        <v>63</v>
      </c>
      <c r="H936" s="15" t="s">
        <v>64</v>
      </c>
      <c r="I936" s="15" t="s">
        <v>67</v>
      </c>
      <c r="J936" s="15">
        <v>127</v>
      </c>
      <c r="K936" s="15">
        <v>181.61</v>
      </c>
    </row>
    <row r="937" spans="1:11" x14ac:dyDescent="0.25">
      <c r="A937" s="15" t="s">
        <v>59</v>
      </c>
      <c r="B937" s="15">
        <v>2021</v>
      </c>
      <c r="C937" s="15" t="s">
        <v>46</v>
      </c>
      <c r="D937" s="15" t="s">
        <v>60</v>
      </c>
      <c r="E937" s="15" t="s">
        <v>61</v>
      </c>
      <c r="F937" s="15" t="s">
        <v>62</v>
      </c>
      <c r="G937" s="15" t="s">
        <v>63</v>
      </c>
      <c r="H937" s="15" t="s">
        <v>64</v>
      </c>
      <c r="I937" s="15" t="s">
        <v>65</v>
      </c>
      <c r="J937" s="15">
        <v>359</v>
      </c>
      <c r="K937" s="15">
        <v>513.37</v>
      </c>
    </row>
    <row r="938" spans="1:11" x14ac:dyDescent="0.25">
      <c r="A938" s="15" t="s">
        <v>59</v>
      </c>
      <c r="B938" s="15">
        <v>2021</v>
      </c>
      <c r="C938" s="15" t="s">
        <v>46</v>
      </c>
      <c r="D938" s="15" t="s">
        <v>60</v>
      </c>
      <c r="E938" s="15" t="s">
        <v>61</v>
      </c>
      <c r="F938" s="15" t="s">
        <v>62</v>
      </c>
      <c r="G938" s="15" t="s">
        <v>63</v>
      </c>
      <c r="H938" s="15" t="s">
        <v>64</v>
      </c>
      <c r="I938" s="15" t="s">
        <v>65</v>
      </c>
      <c r="J938" s="15">
        <v>353</v>
      </c>
      <c r="K938" s="15">
        <v>504.78999999999996</v>
      </c>
    </row>
    <row r="939" spans="1:11" x14ac:dyDescent="0.25">
      <c r="A939" s="15" t="s">
        <v>70</v>
      </c>
      <c r="B939" s="15">
        <v>2021</v>
      </c>
      <c r="C939" s="15" t="s">
        <v>46</v>
      </c>
      <c r="D939" s="15" t="s">
        <v>60</v>
      </c>
      <c r="E939" s="15" t="s">
        <v>61</v>
      </c>
      <c r="F939" s="15" t="s">
        <v>62</v>
      </c>
      <c r="G939" s="15" t="s">
        <v>63</v>
      </c>
      <c r="H939" s="15" t="s">
        <v>64</v>
      </c>
      <c r="I939" s="15" t="s">
        <v>65</v>
      </c>
      <c r="J939" s="15">
        <v>347</v>
      </c>
      <c r="K939" s="15">
        <v>496.21000000000004</v>
      </c>
    </row>
    <row r="940" spans="1:11" x14ac:dyDescent="0.25">
      <c r="A940" s="15" t="s">
        <v>66</v>
      </c>
      <c r="B940" s="15">
        <v>2021</v>
      </c>
      <c r="C940" s="15" t="s">
        <v>46</v>
      </c>
      <c r="D940" s="15" t="s">
        <v>60</v>
      </c>
      <c r="E940" s="15" t="s">
        <v>61</v>
      </c>
      <c r="F940" s="15" t="s">
        <v>62</v>
      </c>
      <c r="G940" s="15" t="s">
        <v>63</v>
      </c>
      <c r="H940" s="15" t="s">
        <v>64</v>
      </c>
      <c r="I940" s="15" t="s">
        <v>67</v>
      </c>
      <c r="J940" s="15">
        <v>155</v>
      </c>
      <c r="K940" s="15">
        <v>221.65</v>
      </c>
    </row>
    <row r="941" spans="1:11" x14ac:dyDescent="0.25">
      <c r="A941" s="15" t="s">
        <v>59</v>
      </c>
      <c r="B941" s="15">
        <v>2021</v>
      </c>
      <c r="C941" s="15" t="s">
        <v>46</v>
      </c>
      <c r="D941" s="15" t="s">
        <v>60</v>
      </c>
      <c r="E941" s="15" t="s">
        <v>61</v>
      </c>
      <c r="F941" s="15" t="s">
        <v>62</v>
      </c>
      <c r="G941" s="15" t="s">
        <v>63</v>
      </c>
      <c r="H941" s="15" t="s">
        <v>64</v>
      </c>
      <c r="I941" s="15" t="s">
        <v>67</v>
      </c>
      <c r="J941" s="15">
        <v>203</v>
      </c>
      <c r="K941" s="15">
        <v>290.28999999999996</v>
      </c>
    </row>
    <row r="942" spans="1:11" x14ac:dyDescent="0.25">
      <c r="A942" s="15" t="s">
        <v>68</v>
      </c>
      <c r="B942" s="15">
        <v>2021</v>
      </c>
      <c r="C942" s="15" t="s">
        <v>46</v>
      </c>
      <c r="D942" s="15" t="s">
        <v>60</v>
      </c>
      <c r="E942" s="15" t="s">
        <v>61</v>
      </c>
      <c r="F942" s="15" t="s">
        <v>62</v>
      </c>
      <c r="G942" s="15" t="s">
        <v>63</v>
      </c>
      <c r="H942" s="15" t="s">
        <v>64</v>
      </c>
      <c r="I942" s="15" t="s">
        <v>67</v>
      </c>
      <c r="J942" s="15">
        <v>785</v>
      </c>
      <c r="K942" s="15">
        <v>1122.55</v>
      </c>
    </row>
    <row r="943" spans="1:11" x14ac:dyDescent="0.25">
      <c r="A943" s="15" t="s">
        <v>66</v>
      </c>
      <c r="B943" s="15">
        <v>2021</v>
      </c>
      <c r="C943" s="15" t="s">
        <v>45</v>
      </c>
      <c r="D943" s="15" t="s">
        <v>60</v>
      </c>
      <c r="E943" s="15" t="s">
        <v>61</v>
      </c>
      <c r="F943" s="15" t="s">
        <v>62</v>
      </c>
      <c r="G943" s="15" t="s">
        <v>63</v>
      </c>
      <c r="H943" s="15" t="s">
        <v>64</v>
      </c>
      <c r="I943" s="15" t="s">
        <v>65</v>
      </c>
      <c r="J943" s="15">
        <v>128</v>
      </c>
      <c r="K943" s="15">
        <v>526.24</v>
      </c>
    </row>
    <row r="944" spans="1:11" x14ac:dyDescent="0.25">
      <c r="A944" s="15" t="s">
        <v>68</v>
      </c>
      <c r="B944" s="15">
        <v>2021</v>
      </c>
      <c r="C944" s="15" t="s">
        <v>45</v>
      </c>
      <c r="D944" s="15" t="s">
        <v>60</v>
      </c>
      <c r="E944" s="15" t="s">
        <v>61</v>
      </c>
      <c r="F944" s="15" t="s">
        <v>62</v>
      </c>
      <c r="G944" s="15" t="s">
        <v>63</v>
      </c>
      <c r="H944" s="15" t="s">
        <v>64</v>
      </c>
      <c r="I944" s="15" t="s">
        <v>65</v>
      </c>
      <c r="J944" s="15">
        <v>368</v>
      </c>
      <c r="K944" s="15">
        <v>526.24</v>
      </c>
    </row>
    <row r="945" spans="1:11" x14ac:dyDescent="0.25">
      <c r="A945" s="15" t="s">
        <v>66</v>
      </c>
      <c r="B945" s="15">
        <v>2021</v>
      </c>
      <c r="C945" s="15" t="s">
        <v>45</v>
      </c>
      <c r="D945" s="15" t="s">
        <v>60</v>
      </c>
      <c r="E945" s="15" t="s">
        <v>61</v>
      </c>
      <c r="F945" s="15" t="s">
        <v>62</v>
      </c>
      <c r="G945" s="15" t="s">
        <v>63</v>
      </c>
      <c r="H945" s="15" t="s">
        <v>64</v>
      </c>
      <c r="I945" s="15" t="s">
        <v>65</v>
      </c>
      <c r="J945" s="15">
        <v>362</v>
      </c>
      <c r="K945" s="15">
        <v>517.66</v>
      </c>
    </row>
    <row r="946" spans="1:11" x14ac:dyDescent="0.25">
      <c r="A946" s="15" t="s">
        <v>59</v>
      </c>
      <c r="B946" s="15">
        <v>2021</v>
      </c>
      <c r="C946" s="15" t="s">
        <v>45</v>
      </c>
      <c r="D946" s="15" t="s">
        <v>60</v>
      </c>
      <c r="E946" s="15" t="s">
        <v>61</v>
      </c>
      <c r="F946" s="15" t="s">
        <v>62</v>
      </c>
      <c r="G946" s="15" t="s">
        <v>63</v>
      </c>
      <c r="H946" s="15" t="s">
        <v>64</v>
      </c>
      <c r="I946" s="15" t="s">
        <v>67</v>
      </c>
      <c r="J946" s="15">
        <v>206</v>
      </c>
      <c r="K946" s="15">
        <v>294.58</v>
      </c>
    </row>
    <row r="947" spans="1:11" x14ac:dyDescent="0.25">
      <c r="A947" s="15" t="s">
        <v>59</v>
      </c>
      <c r="B947" s="15">
        <v>2021</v>
      </c>
      <c r="C947" s="15" t="s">
        <v>45</v>
      </c>
      <c r="D947" s="15" t="s">
        <v>60</v>
      </c>
      <c r="E947" s="15" t="s">
        <v>61</v>
      </c>
      <c r="F947" s="15" t="s">
        <v>62</v>
      </c>
      <c r="G947" s="15" t="s">
        <v>63</v>
      </c>
      <c r="H947" s="15" t="s">
        <v>64</v>
      </c>
      <c r="I947" s="15" t="s">
        <v>67</v>
      </c>
      <c r="J947" s="15">
        <v>134</v>
      </c>
      <c r="K947" s="15">
        <v>191.62</v>
      </c>
    </row>
    <row r="948" spans="1:11" x14ac:dyDescent="0.25">
      <c r="A948" s="15" t="s">
        <v>59</v>
      </c>
      <c r="B948" s="15">
        <v>2021</v>
      </c>
      <c r="C948" s="15" t="s">
        <v>45</v>
      </c>
      <c r="D948" s="15" t="s">
        <v>60</v>
      </c>
      <c r="E948" s="15" t="s">
        <v>61</v>
      </c>
      <c r="F948" s="15" t="s">
        <v>62</v>
      </c>
      <c r="G948" s="15" t="s">
        <v>63</v>
      </c>
      <c r="H948" s="15" t="s">
        <v>64</v>
      </c>
      <c r="I948" s="15" t="s">
        <v>67</v>
      </c>
      <c r="J948" s="15">
        <v>160</v>
      </c>
      <c r="K948" s="15">
        <v>228.8</v>
      </c>
    </row>
    <row r="949" spans="1:11" x14ac:dyDescent="0.25">
      <c r="A949" s="15" t="s">
        <v>66</v>
      </c>
      <c r="B949" s="15">
        <v>2021</v>
      </c>
      <c r="C949" s="15" t="s">
        <v>45</v>
      </c>
      <c r="D949" s="15" t="s">
        <v>60</v>
      </c>
      <c r="E949" s="15" t="s">
        <v>61</v>
      </c>
      <c r="F949" s="15" t="s">
        <v>62</v>
      </c>
      <c r="G949" s="15" t="s">
        <v>63</v>
      </c>
      <c r="H949" s="15" t="s">
        <v>64</v>
      </c>
      <c r="I949" s="15" t="s">
        <v>67</v>
      </c>
      <c r="J949" s="15">
        <v>208</v>
      </c>
      <c r="K949" s="15">
        <v>297.44</v>
      </c>
    </row>
    <row r="950" spans="1:11" x14ac:dyDescent="0.25">
      <c r="A950" s="15" t="s">
        <v>59</v>
      </c>
      <c r="B950" s="15">
        <v>2021</v>
      </c>
      <c r="C950" s="15" t="s">
        <v>45</v>
      </c>
      <c r="D950" s="15" t="s">
        <v>60</v>
      </c>
      <c r="E950" s="15" t="s">
        <v>61</v>
      </c>
      <c r="F950" s="15" t="s">
        <v>62</v>
      </c>
      <c r="G950" s="15" t="s">
        <v>63</v>
      </c>
      <c r="H950" s="15" t="s">
        <v>64</v>
      </c>
      <c r="I950" s="15" t="s">
        <v>67</v>
      </c>
      <c r="J950" s="15">
        <v>136</v>
      </c>
      <c r="K950" s="15">
        <v>194.48</v>
      </c>
    </row>
    <row r="951" spans="1:11" x14ac:dyDescent="0.25">
      <c r="A951" s="15" t="s">
        <v>66</v>
      </c>
      <c r="B951" s="15">
        <v>2021</v>
      </c>
      <c r="C951" s="15" t="s">
        <v>45</v>
      </c>
      <c r="D951" s="15" t="s">
        <v>60</v>
      </c>
      <c r="E951" s="15" t="s">
        <v>61</v>
      </c>
      <c r="F951" s="15" t="s">
        <v>62</v>
      </c>
      <c r="G951" s="15" t="s">
        <v>63</v>
      </c>
      <c r="H951" s="15" t="s">
        <v>64</v>
      </c>
      <c r="I951" s="15" t="s">
        <v>67</v>
      </c>
      <c r="J951" s="15">
        <v>372</v>
      </c>
      <c r="K951" s="15">
        <v>526.24</v>
      </c>
    </row>
    <row r="952" spans="1:11" x14ac:dyDescent="0.25">
      <c r="A952" s="15" t="s">
        <v>66</v>
      </c>
      <c r="B952" s="15">
        <v>2021</v>
      </c>
      <c r="C952" s="15" t="s">
        <v>45</v>
      </c>
      <c r="D952" s="15" t="s">
        <v>60</v>
      </c>
      <c r="E952" s="15" t="s">
        <v>61</v>
      </c>
      <c r="F952" s="15" t="s">
        <v>62</v>
      </c>
      <c r="G952" s="15" t="s">
        <v>63</v>
      </c>
      <c r="H952" s="15" t="s">
        <v>64</v>
      </c>
      <c r="I952" s="15" t="s">
        <v>67</v>
      </c>
      <c r="J952" s="15">
        <v>366</v>
      </c>
      <c r="K952" s="15">
        <v>526.24</v>
      </c>
    </row>
    <row r="953" spans="1:11" x14ac:dyDescent="0.25">
      <c r="A953" s="15" t="s">
        <v>59</v>
      </c>
      <c r="B953" s="15">
        <v>2021</v>
      </c>
      <c r="C953" s="15" t="s">
        <v>45</v>
      </c>
      <c r="D953" s="15" t="s">
        <v>60</v>
      </c>
      <c r="E953" s="15" t="s">
        <v>61</v>
      </c>
      <c r="F953" s="15" t="s">
        <v>62</v>
      </c>
      <c r="G953" s="15" t="s">
        <v>63</v>
      </c>
      <c r="H953" s="15" t="s">
        <v>64</v>
      </c>
      <c r="I953" s="15" t="s">
        <v>67</v>
      </c>
      <c r="J953" s="15">
        <v>689</v>
      </c>
      <c r="K953" s="15">
        <v>985.27</v>
      </c>
    </row>
    <row r="954" spans="1:11" x14ac:dyDescent="0.25">
      <c r="A954" s="15" t="s">
        <v>68</v>
      </c>
      <c r="B954" s="15">
        <v>2021</v>
      </c>
      <c r="C954" s="15" t="s">
        <v>45</v>
      </c>
      <c r="D954" s="15" t="s">
        <v>60</v>
      </c>
      <c r="E954" s="15" t="s">
        <v>61</v>
      </c>
      <c r="F954" s="15" t="s">
        <v>62</v>
      </c>
      <c r="G954" s="15" t="s">
        <v>63</v>
      </c>
      <c r="H954" s="15" t="s">
        <v>64</v>
      </c>
      <c r="I954" s="15" t="s">
        <v>67</v>
      </c>
      <c r="J954" s="15">
        <v>722</v>
      </c>
      <c r="K954" s="15">
        <v>1032.46</v>
      </c>
    </row>
    <row r="955" spans="1:11" x14ac:dyDescent="0.25">
      <c r="A955" s="15" t="s">
        <v>66</v>
      </c>
      <c r="B955" s="15">
        <v>2021</v>
      </c>
      <c r="C955" s="15" t="s">
        <v>45</v>
      </c>
      <c r="D955" s="15" t="s">
        <v>60</v>
      </c>
      <c r="E955" s="15" t="s">
        <v>61</v>
      </c>
      <c r="F955" s="15" t="s">
        <v>62</v>
      </c>
      <c r="G955" s="15" t="s">
        <v>63</v>
      </c>
      <c r="H955" s="15" t="s">
        <v>64</v>
      </c>
      <c r="I955" s="15" t="s">
        <v>67</v>
      </c>
      <c r="J955" s="15">
        <v>776</v>
      </c>
      <c r="K955" s="15">
        <v>1109.68</v>
      </c>
    </row>
    <row r="956" spans="1:11" x14ac:dyDescent="0.25">
      <c r="A956" s="15" t="s">
        <v>68</v>
      </c>
      <c r="B956" s="15">
        <v>2021</v>
      </c>
      <c r="C956" s="15" t="s">
        <v>45</v>
      </c>
      <c r="D956" s="15" t="s">
        <v>60</v>
      </c>
      <c r="E956" s="15" t="s">
        <v>61</v>
      </c>
      <c r="F956" s="15" t="s">
        <v>62</v>
      </c>
      <c r="G956" s="15" t="s">
        <v>63</v>
      </c>
      <c r="H956" s="15" t="s">
        <v>64</v>
      </c>
      <c r="I956" s="15" t="s">
        <v>67</v>
      </c>
      <c r="J956" s="15">
        <v>129</v>
      </c>
      <c r="K956" s="15">
        <v>184.47</v>
      </c>
    </row>
    <row r="957" spans="1:11" x14ac:dyDescent="0.25">
      <c r="A957" s="15" t="s">
        <v>66</v>
      </c>
      <c r="B957" s="15">
        <v>2021</v>
      </c>
      <c r="C957" s="15" t="s">
        <v>45</v>
      </c>
      <c r="D957" s="15" t="s">
        <v>60</v>
      </c>
      <c r="E957" s="15" t="s">
        <v>61</v>
      </c>
      <c r="F957" s="15" t="s">
        <v>62</v>
      </c>
      <c r="G957" s="15" t="s">
        <v>63</v>
      </c>
      <c r="H957" s="15" t="s">
        <v>64</v>
      </c>
      <c r="I957" s="15" t="s">
        <v>67</v>
      </c>
      <c r="J957" s="15">
        <v>369</v>
      </c>
      <c r="K957" s="15">
        <v>527.66999999999996</v>
      </c>
    </row>
    <row r="958" spans="1:11" x14ac:dyDescent="0.25">
      <c r="A958" s="15" t="s">
        <v>59</v>
      </c>
      <c r="B958" s="15">
        <v>2021</v>
      </c>
      <c r="C958" s="15" t="s">
        <v>45</v>
      </c>
      <c r="D958" s="15" t="s">
        <v>60</v>
      </c>
      <c r="E958" s="15" t="s">
        <v>61</v>
      </c>
      <c r="F958" s="15" t="s">
        <v>62</v>
      </c>
      <c r="G958" s="15" t="s">
        <v>63</v>
      </c>
      <c r="H958" s="15" t="s">
        <v>64</v>
      </c>
      <c r="I958" s="15" t="s">
        <v>67</v>
      </c>
      <c r="J958" s="15">
        <v>363</v>
      </c>
      <c r="K958" s="15">
        <v>519.09</v>
      </c>
    </row>
    <row r="959" spans="1:11" x14ac:dyDescent="0.25">
      <c r="A959" s="15" t="s">
        <v>66</v>
      </c>
      <c r="B959" s="15">
        <v>2021</v>
      </c>
      <c r="C959" s="15" t="s">
        <v>45</v>
      </c>
      <c r="D959" s="15" t="s">
        <v>60</v>
      </c>
      <c r="E959" s="15" t="s">
        <v>61</v>
      </c>
      <c r="F959" s="15" t="s">
        <v>62</v>
      </c>
      <c r="G959" s="15" t="s">
        <v>63</v>
      </c>
      <c r="H959" s="15" t="s">
        <v>64</v>
      </c>
      <c r="I959" s="15" t="s">
        <v>67</v>
      </c>
      <c r="J959" s="15">
        <v>159</v>
      </c>
      <c r="K959" s="15">
        <v>227.37</v>
      </c>
    </row>
    <row r="960" spans="1:11" x14ac:dyDescent="0.25">
      <c r="A960" s="15" t="s">
        <v>66</v>
      </c>
      <c r="B960" s="15">
        <v>2021</v>
      </c>
      <c r="C960" s="15" t="s">
        <v>45</v>
      </c>
      <c r="D960" s="15" t="s">
        <v>60</v>
      </c>
      <c r="E960" s="15" t="s">
        <v>61</v>
      </c>
      <c r="F960" s="15" t="s">
        <v>62</v>
      </c>
      <c r="G960" s="15" t="s">
        <v>63</v>
      </c>
      <c r="H960" s="15" t="s">
        <v>64</v>
      </c>
      <c r="I960" s="15" t="s">
        <v>67</v>
      </c>
      <c r="J960" s="15">
        <v>762</v>
      </c>
      <c r="K960" s="15">
        <v>526.24</v>
      </c>
    </row>
    <row r="961" spans="1:11" x14ac:dyDescent="0.25">
      <c r="A961" s="15" t="s">
        <v>59</v>
      </c>
      <c r="B961" s="15">
        <v>2021</v>
      </c>
      <c r="C961" s="15" t="s">
        <v>45</v>
      </c>
      <c r="D961" s="15" t="s">
        <v>60</v>
      </c>
      <c r="E961" s="15" t="s">
        <v>61</v>
      </c>
      <c r="F961" s="15" t="s">
        <v>62</v>
      </c>
      <c r="G961" s="15" t="s">
        <v>63</v>
      </c>
      <c r="H961" s="15" t="s">
        <v>64</v>
      </c>
      <c r="I961" s="15" t="s">
        <v>67</v>
      </c>
      <c r="J961" s="15">
        <v>815</v>
      </c>
      <c r="K961" s="15">
        <v>526.24</v>
      </c>
    </row>
    <row r="962" spans="1:11" x14ac:dyDescent="0.25">
      <c r="A962" s="15" t="s">
        <v>59</v>
      </c>
      <c r="B962" s="15">
        <v>2021</v>
      </c>
      <c r="C962" s="15" t="s">
        <v>45</v>
      </c>
      <c r="D962" s="15" t="s">
        <v>60</v>
      </c>
      <c r="E962" s="15" t="s">
        <v>61</v>
      </c>
      <c r="F962" s="15" t="s">
        <v>62</v>
      </c>
      <c r="G962" s="15" t="s">
        <v>63</v>
      </c>
      <c r="H962" s="15" t="s">
        <v>64</v>
      </c>
      <c r="I962" s="15" t="s">
        <v>67</v>
      </c>
      <c r="J962" s="15">
        <v>163</v>
      </c>
      <c r="K962" s="15">
        <v>233.09</v>
      </c>
    </row>
    <row r="963" spans="1:11" x14ac:dyDescent="0.25">
      <c r="A963" s="15" t="s">
        <v>59</v>
      </c>
      <c r="B963" s="15">
        <v>2021</v>
      </c>
      <c r="C963" s="15" t="s">
        <v>45</v>
      </c>
      <c r="D963" s="15" t="s">
        <v>60</v>
      </c>
      <c r="E963" s="15" t="s">
        <v>61</v>
      </c>
      <c r="F963" s="15" t="s">
        <v>62</v>
      </c>
      <c r="G963" s="15" t="s">
        <v>63</v>
      </c>
      <c r="H963" s="15" t="s">
        <v>64</v>
      </c>
      <c r="I963" s="15" t="s">
        <v>67</v>
      </c>
      <c r="J963" s="15">
        <v>133</v>
      </c>
      <c r="K963" s="15">
        <v>190.19</v>
      </c>
    </row>
    <row r="964" spans="1:11" x14ac:dyDescent="0.25">
      <c r="A964" s="15" t="s">
        <v>59</v>
      </c>
      <c r="B964" s="15">
        <v>2021</v>
      </c>
      <c r="C964" s="15" t="s">
        <v>45</v>
      </c>
      <c r="D964" s="15" t="s">
        <v>60</v>
      </c>
      <c r="E964" s="15" t="s">
        <v>61</v>
      </c>
      <c r="F964" s="15" t="s">
        <v>62</v>
      </c>
      <c r="G964" s="15" t="s">
        <v>63</v>
      </c>
      <c r="H964" s="15" t="s">
        <v>64</v>
      </c>
      <c r="I964" s="15" t="s">
        <v>65</v>
      </c>
      <c r="J964" s="15">
        <v>371</v>
      </c>
      <c r="K964" s="15">
        <v>530.53</v>
      </c>
    </row>
    <row r="965" spans="1:11" x14ac:dyDescent="0.25">
      <c r="A965" s="15" t="s">
        <v>68</v>
      </c>
      <c r="B965" s="15">
        <v>2021</v>
      </c>
      <c r="C965" s="15" t="s">
        <v>45</v>
      </c>
      <c r="D965" s="15" t="s">
        <v>60</v>
      </c>
      <c r="E965" s="15" t="s">
        <v>61</v>
      </c>
      <c r="F965" s="15" t="s">
        <v>62</v>
      </c>
      <c r="G965" s="15" t="s">
        <v>63</v>
      </c>
      <c r="H965" s="15" t="s">
        <v>64</v>
      </c>
      <c r="I965" s="15" t="s">
        <v>65</v>
      </c>
      <c r="J965" s="15">
        <v>365</v>
      </c>
      <c r="K965" s="15">
        <v>521.95000000000005</v>
      </c>
    </row>
    <row r="966" spans="1:11" x14ac:dyDescent="0.25">
      <c r="A966" s="15" t="s">
        <v>59</v>
      </c>
      <c r="B966" s="15">
        <v>2021</v>
      </c>
      <c r="C966" s="15" t="s">
        <v>45</v>
      </c>
      <c r="D966" s="15" t="s">
        <v>60</v>
      </c>
      <c r="E966" s="15" t="s">
        <v>61</v>
      </c>
      <c r="F966" s="15" t="s">
        <v>62</v>
      </c>
      <c r="G966" s="15" t="s">
        <v>63</v>
      </c>
      <c r="H966" s="15" t="s">
        <v>64</v>
      </c>
      <c r="I966" s="15" t="s">
        <v>67</v>
      </c>
      <c r="J966" s="15">
        <v>161</v>
      </c>
      <c r="K966" s="15">
        <v>230.23000000000002</v>
      </c>
    </row>
    <row r="967" spans="1:11" x14ac:dyDescent="0.25">
      <c r="A967" s="15" t="s">
        <v>66</v>
      </c>
      <c r="B967" s="15">
        <v>2021</v>
      </c>
      <c r="C967" s="15" t="s">
        <v>45</v>
      </c>
      <c r="D967" s="15" t="s">
        <v>60</v>
      </c>
      <c r="E967" s="15" t="s">
        <v>61</v>
      </c>
      <c r="F967" s="15" t="s">
        <v>62</v>
      </c>
      <c r="G967" s="15" t="s">
        <v>63</v>
      </c>
      <c r="H967" s="15" t="s">
        <v>64</v>
      </c>
      <c r="I967" s="15" t="s">
        <v>67</v>
      </c>
      <c r="J967" s="15">
        <v>209</v>
      </c>
      <c r="K967" s="15">
        <v>298.87</v>
      </c>
    </row>
    <row r="968" spans="1:11" x14ac:dyDescent="0.25">
      <c r="A968" s="15" t="s">
        <v>68</v>
      </c>
      <c r="B968" s="15">
        <v>2021</v>
      </c>
      <c r="C968" s="15" t="s">
        <v>41</v>
      </c>
      <c r="D968" s="15" t="s">
        <v>60</v>
      </c>
      <c r="E968" s="15" t="s">
        <v>61</v>
      </c>
      <c r="F968" s="15" t="s">
        <v>62</v>
      </c>
      <c r="G968" s="15" t="s">
        <v>63</v>
      </c>
      <c r="H968" s="15" t="s">
        <v>64</v>
      </c>
      <c r="I968" s="15" t="s">
        <v>65</v>
      </c>
      <c r="J968" s="15">
        <v>176</v>
      </c>
      <c r="K968" s="15">
        <v>526.24</v>
      </c>
    </row>
    <row r="969" spans="1:11" x14ac:dyDescent="0.25">
      <c r="A969" s="15" t="s">
        <v>59</v>
      </c>
      <c r="B969" s="15">
        <v>2021</v>
      </c>
      <c r="C969" s="15" t="s">
        <v>41</v>
      </c>
      <c r="D969" s="15" t="s">
        <v>60</v>
      </c>
      <c r="E969" s="15" t="s">
        <v>61</v>
      </c>
      <c r="F969" s="15" t="s">
        <v>62</v>
      </c>
      <c r="G969" s="15" t="s">
        <v>63</v>
      </c>
      <c r="H969" s="15" t="s">
        <v>64</v>
      </c>
      <c r="I969" s="15" t="s">
        <v>65</v>
      </c>
      <c r="J969" s="15">
        <v>170</v>
      </c>
      <c r="K969" s="15">
        <v>526.24</v>
      </c>
    </row>
    <row r="970" spans="1:11" x14ac:dyDescent="0.25">
      <c r="A970" s="15" t="s">
        <v>68</v>
      </c>
      <c r="B970" s="15">
        <v>2021</v>
      </c>
      <c r="C970" s="15" t="s">
        <v>41</v>
      </c>
      <c r="D970" s="15" t="s">
        <v>60</v>
      </c>
      <c r="E970" s="15" t="s">
        <v>61</v>
      </c>
      <c r="F970" s="15" t="s">
        <v>62</v>
      </c>
      <c r="G970" s="15" t="s">
        <v>63</v>
      </c>
      <c r="H970" s="15" t="s">
        <v>64</v>
      </c>
      <c r="I970" s="15" t="s">
        <v>65</v>
      </c>
      <c r="J970" s="15">
        <v>164</v>
      </c>
      <c r="K970" s="15">
        <v>526.24</v>
      </c>
    </row>
    <row r="971" spans="1:11" x14ac:dyDescent="0.25">
      <c r="A971" s="15" t="s">
        <v>59</v>
      </c>
      <c r="B971" s="15">
        <v>2021</v>
      </c>
      <c r="C971" s="15" t="s">
        <v>41</v>
      </c>
      <c r="D971" s="15" t="s">
        <v>60</v>
      </c>
      <c r="E971" s="15" t="s">
        <v>61</v>
      </c>
      <c r="F971" s="15" t="s">
        <v>62</v>
      </c>
      <c r="G971" s="15" t="s">
        <v>63</v>
      </c>
      <c r="H971" s="15" t="s">
        <v>64</v>
      </c>
      <c r="I971" s="15" t="s">
        <v>67</v>
      </c>
      <c r="J971" s="15">
        <v>176</v>
      </c>
      <c r="K971" s="15">
        <v>251.68</v>
      </c>
    </row>
    <row r="972" spans="1:11" x14ac:dyDescent="0.25">
      <c r="A972" s="15" t="s">
        <v>59</v>
      </c>
      <c r="B972" s="15">
        <v>2021</v>
      </c>
      <c r="C972" s="15" t="s">
        <v>41</v>
      </c>
      <c r="D972" s="15" t="s">
        <v>60</v>
      </c>
      <c r="E972" s="15" t="s">
        <v>61</v>
      </c>
      <c r="F972" s="15" t="s">
        <v>62</v>
      </c>
      <c r="G972" s="15" t="s">
        <v>63</v>
      </c>
      <c r="H972" s="15" t="s">
        <v>64</v>
      </c>
      <c r="I972" s="15" t="s">
        <v>67</v>
      </c>
      <c r="J972" s="15">
        <v>224</v>
      </c>
      <c r="K972" s="15">
        <v>320.32</v>
      </c>
    </row>
    <row r="973" spans="1:11" x14ac:dyDescent="0.25">
      <c r="A973" s="15" t="s">
        <v>59</v>
      </c>
      <c r="B973" s="15">
        <v>2021</v>
      </c>
      <c r="C973" s="15" t="s">
        <v>41</v>
      </c>
      <c r="D973" s="15" t="s">
        <v>60</v>
      </c>
      <c r="E973" s="15" t="s">
        <v>61</v>
      </c>
      <c r="F973" s="15" t="s">
        <v>62</v>
      </c>
      <c r="G973" s="15" t="s">
        <v>63</v>
      </c>
      <c r="H973" s="15" t="s">
        <v>64</v>
      </c>
      <c r="I973" s="15" t="s">
        <v>67</v>
      </c>
      <c r="J973" s="15">
        <v>152</v>
      </c>
      <c r="K973" s="15">
        <v>217.36</v>
      </c>
    </row>
    <row r="974" spans="1:11" x14ac:dyDescent="0.25">
      <c r="A974" s="15" t="s">
        <v>66</v>
      </c>
      <c r="B974" s="15">
        <v>2021</v>
      </c>
      <c r="C974" s="15" t="s">
        <v>41</v>
      </c>
      <c r="D974" s="15" t="s">
        <v>60</v>
      </c>
      <c r="E974" s="15" t="s">
        <v>61</v>
      </c>
      <c r="F974" s="15" t="s">
        <v>62</v>
      </c>
      <c r="G974" s="15" t="s">
        <v>63</v>
      </c>
      <c r="H974" s="15" t="s">
        <v>64</v>
      </c>
      <c r="I974" s="15" t="s">
        <v>67</v>
      </c>
      <c r="J974" s="15">
        <v>178</v>
      </c>
      <c r="K974" s="15">
        <v>254.54</v>
      </c>
    </row>
    <row r="975" spans="1:11" x14ac:dyDescent="0.25">
      <c r="A975" s="15" t="s">
        <v>59</v>
      </c>
      <c r="B975" s="15">
        <v>2021</v>
      </c>
      <c r="C975" s="15" t="s">
        <v>41</v>
      </c>
      <c r="D975" s="15" t="s">
        <v>60</v>
      </c>
      <c r="E975" s="15" t="s">
        <v>61</v>
      </c>
      <c r="F975" s="15" t="s">
        <v>62</v>
      </c>
      <c r="G975" s="15" t="s">
        <v>63</v>
      </c>
      <c r="H975" s="15" t="s">
        <v>64</v>
      </c>
      <c r="I975" s="15" t="s">
        <v>67</v>
      </c>
      <c r="J975" s="15">
        <v>226</v>
      </c>
      <c r="K975" s="15">
        <v>323.18</v>
      </c>
    </row>
    <row r="976" spans="1:11" x14ac:dyDescent="0.25">
      <c r="A976" s="15" t="s">
        <v>68</v>
      </c>
      <c r="B976" s="15">
        <v>2021</v>
      </c>
      <c r="C976" s="15" t="s">
        <v>41</v>
      </c>
      <c r="D976" s="15" t="s">
        <v>60</v>
      </c>
      <c r="E976" s="15" t="s">
        <v>61</v>
      </c>
      <c r="F976" s="15" t="s">
        <v>62</v>
      </c>
      <c r="G976" s="15" t="s">
        <v>63</v>
      </c>
      <c r="H976" s="15" t="s">
        <v>64</v>
      </c>
      <c r="I976" s="15" t="s">
        <v>67</v>
      </c>
      <c r="J976" s="15">
        <v>148</v>
      </c>
      <c r="K976" s="15">
        <v>211.64</v>
      </c>
    </row>
    <row r="977" spans="1:11" x14ac:dyDescent="0.25">
      <c r="A977" s="15" t="s">
        <v>66</v>
      </c>
      <c r="B977" s="15">
        <v>2021</v>
      </c>
      <c r="C977" s="15" t="s">
        <v>41</v>
      </c>
      <c r="D977" s="15" t="s">
        <v>60</v>
      </c>
      <c r="E977" s="15" t="s">
        <v>61</v>
      </c>
      <c r="F977" s="15" t="s">
        <v>62</v>
      </c>
      <c r="G977" s="15" t="s">
        <v>63</v>
      </c>
      <c r="H977" s="15" t="s">
        <v>64</v>
      </c>
      <c r="I977" s="15" t="s">
        <v>65</v>
      </c>
      <c r="J977" s="15">
        <v>174</v>
      </c>
      <c r="K977" s="15">
        <v>526.24</v>
      </c>
    </row>
    <row r="978" spans="1:11" x14ac:dyDescent="0.25">
      <c r="A978" s="15" t="s">
        <v>66</v>
      </c>
      <c r="B978" s="15">
        <v>2021</v>
      </c>
      <c r="C978" s="15" t="s">
        <v>41</v>
      </c>
      <c r="D978" s="15" t="s">
        <v>60</v>
      </c>
      <c r="E978" s="15" t="s">
        <v>61</v>
      </c>
      <c r="F978" s="15" t="s">
        <v>62</v>
      </c>
      <c r="G978" s="15" t="s">
        <v>63</v>
      </c>
      <c r="H978" s="15" t="s">
        <v>64</v>
      </c>
      <c r="I978" s="15" t="s">
        <v>65</v>
      </c>
      <c r="J978" s="15">
        <v>168</v>
      </c>
      <c r="K978" s="15">
        <v>526.24</v>
      </c>
    </row>
    <row r="979" spans="1:11" x14ac:dyDescent="0.25">
      <c r="A979" s="15" t="s">
        <v>66</v>
      </c>
      <c r="B979" s="15">
        <v>2021</v>
      </c>
      <c r="C979" s="15" t="s">
        <v>41</v>
      </c>
      <c r="D979" s="15" t="s">
        <v>60</v>
      </c>
      <c r="E979" s="15" t="s">
        <v>61</v>
      </c>
      <c r="F979" s="15" t="s">
        <v>62</v>
      </c>
      <c r="G979" s="15" t="s">
        <v>63</v>
      </c>
      <c r="H979" s="15" t="s">
        <v>64</v>
      </c>
      <c r="I979" s="15" t="s">
        <v>67</v>
      </c>
      <c r="J979" s="15">
        <v>720</v>
      </c>
      <c r="K979" s="15">
        <v>1029.5999999999999</v>
      </c>
    </row>
    <row r="980" spans="1:11" x14ac:dyDescent="0.25">
      <c r="A980" s="15" t="s">
        <v>66</v>
      </c>
      <c r="B980" s="15">
        <v>2021</v>
      </c>
      <c r="C980" s="15" t="s">
        <v>41</v>
      </c>
      <c r="D980" s="15" t="s">
        <v>60</v>
      </c>
      <c r="E980" s="15" t="s">
        <v>61</v>
      </c>
      <c r="F980" s="15" t="s">
        <v>62</v>
      </c>
      <c r="G980" s="15" t="s">
        <v>63</v>
      </c>
      <c r="H980" s="15" t="s">
        <v>64</v>
      </c>
      <c r="I980" s="15" t="s">
        <v>67</v>
      </c>
      <c r="J980" s="15">
        <v>773</v>
      </c>
      <c r="K980" s="15">
        <v>1105.3899999999999</v>
      </c>
    </row>
    <row r="981" spans="1:11" x14ac:dyDescent="0.25">
      <c r="A981" s="15" t="s">
        <v>59</v>
      </c>
      <c r="B981" s="15">
        <v>2021</v>
      </c>
      <c r="C981" s="15" t="s">
        <v>41</v>
      </c>
      <c r="D981" s="15" t="s">
        <v>60</v>
      </c>
      <c r="E981" s="15" t="s">
        <v>61</v>
      </c>
      <c r="F981" s="15" t="s">
        <v>62</v>
      </c>
      <c r="G981" s="15" t="s">
        <v>63</v>
      </c>
      <c r="H981" s="15" t="s">
        <v>64</v>
      </c>
      <c r="I981" s="15" t="s">
        <v>65</v>
      </c>
      <c r="J981" s="15">
        <v>177</v>
      </c>
      <c r="K981" s="15">
        <v>253.11</v>
      </c>
    </row>
    <row r="982" spans="1:11" x14ac:dyDescent="0.25">
      <c r="A982" s="15" t="s">
        <v>59</v>
      </c>
      <c r="B982" s="15">
        <v>2021</v>
      </c>
      <c r="C982" s="15" t="s">
        <v>41</v>
      </c>
      <c r="D982" s="15" t="s">
        <v>60</v>
      </c>
      <c r="E982" s="15" t="s">
        <v>61</v>
      </c>
      <c r="F982" s="15" t="s">
        <v>62</v>
      </c>
      <c r="G982" s="15" t="s">
        <v>63</v>
      </c>
      <c r="H982" s="15" t="s">
        <v>64</v>
      </c>
      <c r="I982" s="15" t="s">
        <v>65</v>
      </c>
      <c r="J982" s="15">
        <v>171</v>
      </c>
      <c r="K982" s="15">
        <v>244.53</v>
      </c>
    </row>
    <row r="983" spans="1:11" x14ac:dyDescent="0.25">
      <c r="A983" s="15" t="s">
        <v>66</v>
      </c>
      <c r="B983" s="15">
        <v>2021</v>
      </c>
      <c r="C983" s="15" t="s">
        <v>41</v>
      </c>
      <c r="D983" s="15" t="s">
        <v>60</v>
      </c>
      <c r="E983" s="15" t="s">
        <v>61</v>
      </c>
      <c r="F983" s="15" t="s">
        <v>62</v>
      </c>
      <c r="G983" s="15" t="s">
        <v>63</v>
      </c>
      <c r="H983" s="15" t="s">
        <v>64</v>
      </c>
      <c r="I983" s="15" t="s">
        <v>65</v>
      </c>
      <c r="J983" s="15">
        <v>165</v>
      </c>
      <c r="K983" s="15">
        <v>235.95</v>
      </c>
    </row>
    <row r="984" spans="1:11" x14ac:dyDescent="0.25">
      <c r="A984" s="15" t="s">
        <v>66</v>
      </c>
      <c r="B984" s="15">
        <v>2021</v>
      </c>
      <c r="C984" s="15" t="s">
        <v>41</v>
      </c>
      <c r="D984" s="15" t="s">
        <v>60</v>
      </c>
      <c r="E984" s="15" t="s">
        <v>61</v>
      </c>
      <c r="F984" s="15" t="s">
        <v>62</v>
      </c>
      <c r="G984" s="15" t="s">
        <v>63</v>
      </c>
      <c r="H984" s="15" t="s">
        <v>64</v>
      </c>
      <c r="I984" s="15" t="s">
        <v>67</v>
      </c>
      <c r="J984" s="15">
        <v>177</v>
      </c>
      <c r="K984" s="15">
        <v>253.11</v>
      </c>
    </row>
    <row r="985" spans="1:11" x14ac:dyDescent="0.25">
      <c r="A985" s="15" t="s">
        <v>66</v>
      </c>
      <c r="B985" s="15">
        <v>2021</v>
      </c>
      <c r="C985" s="15" t="s">
        <v>41</v>
      </c>
      <c r="D985" s="15" t="s">
        <v>60</v>
      </c>
      <c r="E985" s="15" t="s">
        <v>61</v>
      </c>
      <c r="F985" s="15" t="s">
        <v>62</v>
      </c>
      <c r="G985" s="15" t="s">
        <v>63</v>
      </c>
      <c r="H985" s="15" t="s">
        <v>64</v>
      </c>
      <c r="I985" s="15" t="s">
        <v>67</v>
      </c>
      <c r="J985" s="15">
        <v>759</v>
      </c>
      <c r="K985" s="15">
        <v>526.24</v>
      </c>
    </row>
    <row r="986" spans="1:11" x14ac:dyDescent="0.25">
      <c r="A986" s="15" t="s">
        <v>68</v>
      </c>
      <c r="B986" s="15">
        <v>2021</v>
      </c>
      <c r="C986" s="15" t="s">
        <v>41</v>
      </c>
      <c r="D986" s="15" t="s">
        <v>60</v>
      </c>
      <c r="E986" s="15" t="s">
        <v>61</v>
      </c>
      <c r="F986" s="15" t="s">
        <v>62</v>
      </c>
      <c r="G986" s="15" t="s">
        <v>63</v>
      </c>
      <c r="H986" s="15" t="s">
        <v>64</v>
      </c>
      <c r="I986" s="15" t="s">
        <v>67</v>
      </c>
      <c r="J986" s="15">
        <v>175</v>
      </c>
      <c r="K986" s="15">
        <v>250.25</v>
      </c>
    </row>
    <row r="987" spans="1:11" x14ac:dyDescent="0.25">
      <c r="A987" s="15" t="s">
        <v>66</v>
      </c>
      <c r="B987" s="15">
        <v>2021</v>
      </c>
      <c r="C987" s="15" t="s">
        <v>41</v>
      </c>
      <c r="D987" s="15" t="s">
        <v>60</v>
      </c>
      <c r="E987" s="15" t="s">
        <v>61</v>
      </c>
      <c r="F987" s="15" t="s">
        <v>62</v>
      </c>
      <c r="G987" s="15" t="s">
        <v>63</v>
      </c>
      <c r="H987" s="15" t="s">
        <v>64</v>
      </c>
      <c r="I987" s="15" t="s">
        <v>67</v>
      </c>
      <c r="J987" s="15">
        <v>223</v>
      </c>
      <c r="K987" s="15">
        <v>318.89</v>
      </c>
    </row>
    <row r="988" spans="1:11" x14ac:dyDescent="0.25">
      <c r="A988" s="15" t="s">
        <v>66</v>
      </c>
      <c r="B988" s="15">
        <v>2021</v>
      </c>
      <c r="C988" s="15" t="s">
        <v>41</v>
      </c>
      <c r="D988" s="15" t="s">
        <v>60</v>
      </c>
      <c r="E988" s="15" t="s">
        <v>61</v>
      </c>
      <c r="F988" s="15" t="s">
        <v>62</v>
      </c>
      <c r="G988" s="15" t="s">
        <v>63</v>
      </c>
      <c r="H988" s="15" t="s">
        <v>64</v>
      </c>
      <c r="I988" s="15" t="s">
        <v>67</v>
      </c>
      <c r="J988" s="15">
        <v>151</v>
      </c>
      <c r="K988" s="15">
        <v>215.93</v>
      </c>
    </row>
    <row r="989" spans="1:11" x14ac:dyDescent="0.25">
      <c r="A989" s="15" t="s">
        <v>68</v>
      </c>
      <c r="B989" s="15">
        <v>2021</v>
      </c>
      <c r="C989" s="15" t="s">
        <v>41</v>
      </c>
      <c r="D989" s="15" t="s">
        <v>60</v>
      </c>
      <c r="E989" s="15" t="s">
        <v>61</v>
      </c>
      <c r="F989" s="15" t="s">
        <v>62</v>
      </c>
      <c r="G989" s="15" t="s">
        <v>63</v>
      </c>
      <c r="H989" s="15" t="s">
        <v>64</v>
      </c>
      <c r="I989" s="15" t="s">
        <v>65</v>
      </c>
      <c r="J989" s="15">
        <v>173</v>
      </c>
      <c r="K989" s="15">
        <v>247.39</v>
      </c>
    </row>
    <row r="990" spans="1:11" x14ac:dyDescent="0.25">
      <c r="A990" s="15" t="s">
        <v>66</v>
      </c>
      <c r="B990" s="15">
        <v>2021</v>
      </c>
      <c r="C990" s="15" t="s">
        <v>41</v>
      </c>
      <c r="D990" s="15" t="s">
        <v>60</v>
      </c>
      <c r="E990" s="15" t="s">
        <v>61</v>
      </c>
      <c r="F990" s="15" t="s">
        <v>62</v>
      </c>
      <c r="G990" s="15" t="s">
        <v>63</v>
      </c>
      <c r="H990" s="15" t="s">
        <v>64</v>
      </c>
      <c r="I990" s="15" t="s">
        <v>65</v>
      </c>
      <c r="J990" s="15">
        <v>167</v>
      </c>
      <c r="K990" s="15">
        <v>238.81</v>
      </c>
    </row>
    <row r="991" spans="1:11" x14ac:dyDescent="0.25">
      <c r="A991" s="15" t="s">
        <v>59</v>
      </c>
      <c r="B991" s="15">
        <v>2021</v>
      </c>
      <c r="C991" s="15" t="s">
        <v>41</v>
      </c>
      <c r="D991" s="15" t="s">
        <v>60</v>
      </c>
      <c r="E991" s="15" t="s">
        <v>61</v>
      </c>
      <c r="F991" s="15" t="s">
        <v>62</v>
      </c>
      <c r="G991" s="15" t="s">
        <v>63</v>
      </c>
      <c r="H991" s="15" t="s">
        <v>64</v>
      </c>
      <c r="I991" s="15" t="s">
        <v>67</v>
      </c>
      <c r="J991" s="15">
        <v>179</v>
      </c>
      <c r="K991" s="15">
        <v>255.97</v>
      </c>
    </row>
    <row r="992" spans="1:11" x14ac:dyDescent="0.25">
      <c r="A992" s="15" t="s">
        <v>59</v>
      </c>
      <c r="B992" s="15">
        <v>2021</v>
      </c>
      <c r="C992" s="15" t="s">
        <v>41</v>
      </c>
      <c r="D992" s="15" t="s">
        <v>60</v>
      </c>
      <c r="E992" s="15" t="s">
        <v>61</v>
      </c>
      <c r="F992" s="15" t="s">
        <v>62</v>
      </c>
      <c r="G992" s="15" t="s">
        <v>63</v>
      </c>
      <c r="H992" s="15" t="s">
        <v>64</v>
      </c>
      <c r="I992" s="15" t="s">
        <v>67</v>
      </c>
      <c r="J992" s="15">
        <v>782</v>
      </c>
      <c r="K992" s="15">
        <v>1118.26</v>
      </c>
    </row>
    <row r="993" spans="1:11" x14ac:dyDescent="0.25">
      <c r="A993" s="15" t="s">
        <v>68</v>
      </c>
      <c r="B993" s="15">
        <v>2021</v>
      </c>
      <c r="C993" s="15" t="s">
        <v>44</v>
      </c>
      <c r="D993" s="15" t="s">
        <v>60</v>
      </c>
      <c r="E993" s="15" t="s">
        <v>61</v>
      </c>
      <c r="F993" s="15" t="s">
        <v>62</v>
      </c>
      <c r="G993" s="15" t="s">
        <v>63</v>
      </c>
      <c r="H993" s="15" t="s">
        <v>64</v>
      </c>
      <c r="I993" s="15" t="s">
        <v>65</v>
      </c>
      <c r="J993" s="15">
        <v>146</v>
      </c>
      <c r="K993" s="15">
        <v>526.24</v>
      </c>
    </row>
    <row r="994" spans="1:11" x14ac:dyDescent="0.25">
      <c r="A994" s="15" t="s">
        <v>59</v>
      </c>
      <c r="B994" s="15">
        <v>2021</v>
      </c>
      <c r="C994" s="15" t="s">
        <v>44</v>
      </c>
      <c r="D994" s="15" t="s">
        <v>60</v>
      </c>
      <c r="E994" s="15" t="s">
        <v>61</v>
      </c>
      <c r="F994" s="15" t="s">
        <v>62</v>
      </c>
      <c r="G994" s="15" t="s">
        <v>63</v>
      </c>
      <c r="H994" s="15" t="s">
        <v>64</v>
      </c>
      <c r="I994" s="15" t="s">
        <v>65</v>
      </c>
      <c r="J994" s="15">
        <v>140</v>
      </c>
      <c r="K994" s="15">
        <v>526.24</v>
      </c>
    </row>
    <row r="995" spans="1:11" x14ac:dyDescent="0.25">
      <c r="A995" s="15" t="s">
        <v>59</v>
      </c>
      <c r="B995" s="15">
        <v>2021</v>
      </c>
      <c r="C995" s="15" t="s">
        <v>44</v>
      </c>
      <c r="D995" s="15" t="s">
        <v>60</v>
      </c>
      <c r="E995" s="15" t="s">
        <v>61</v>
      </c>
      <c r="F995" s="15" t="s">
        <v>62</v>
      </c>
      <c r="G995" s="15" t="s">
        <v>63</v>
      </c>
      <c r="H995" s="15" t="s">
        <v>64</v>
      </c>
      <c r="I995" s="15" t="s">
        <v>65</v>
      </c>
      <c r="J995" s="15">
        <v>134</v>
      </c>
      <c r="K995" s="15">
        <v>526.24</v>
      </c>
    </row>
    <row r="996" spans="1:11" x14ac:dyDescent="0.25">
      <c r="A996" s="15" t="s">
        <v>59</v>
      </c>
      <c r="B996" s="15">
        <v>2021</v>
      </c>
      <c r="C996" s="15" t="s">
        <v>44</v>
      </c>
      <c r="D996" s="15" t="s">
        <v>60</v>
      </c>
      <c r="E996" s="15" t="s">
        <v>61</v>
      </c>
      <c r="F996" s="15" t="s">
        <v>62</v>
      </c>
      <c r="G996" s="15" t="s">
        <v>63</v>
      </c>
      <c r="H996" s="15" t="s">
        <v>64</v>
      </c>
      <c r="I996" s="15" t="s">
        <v>67</v>
      </c>
      <c r="J996" s="15">
        <v>164</v>
      </c>
      <c r="K996" s="15">
        <v>234.51999999999998</v>
      </c>
    </row>
    <row r="997" spans="1:11" x14ac:dyDescent="0.25">
      <c r="A997" s="15" t="s">
        <v>69</v>
      </c>
      <c r="B997" s="15">
        <v>2021</v>
      </c>
      <c r="C997" s="15" t="s">
        <v>44</v>
      </c>
      <c r="D997" s="15" t="s">
        <v>60</v>
      </c>
      <c r="E997" s="15" t="s">
        <v>61</v>
      </c>
      <c r="F997" s="15" t="s">
        <v>62</v>
      </c>
      <c r="G997" s="15" t="s">
        <v>63</v>
      </c>
      <c r="H997" s="15" t="s">
        <v>64</v>
      </c>
      <c r="I997" s="15" t="s">
        <v>67</v>
      </c>
      <c r="J997" s="15">
        <v>212</v>
      </c>
      <c r="K997" s="15">
        <v>303.15999999999997</v>
      </c>
    </row>
    <row r="998" spans="1:11" x14ac:dyDescent="0.25">
      <c r="A998" s="15" t="s">
        <v>66</v>
      </c>
      <c r="B998" s="15">
        <v>2021</v>
      </c>
      <c r="C998" s="15" t="s">
        <v>44</v>
      </c>
      <c r="D998" s="15" t="s">
        <v>60</v>
      </c>
      <c r="E998" s="15" t="s">
        <v>61</v>
      </c>
      <c r="F998" s="15" t="s">
        <v>62</v>
      </c>
      <c r="G998" s="15" t="s">
        <v>63</v>
      </c>
      <c r="H998" s="15" t="s">
        <v>64</v>
      </c>
      <c r="I998" s="15" t="s">
        <v>67</v>
      </c>
      <c r="J998" s="15">
        <v>140</v>
      </c>
      <c r="K998" s="15">
        <v>200.2</v>
      </c>
    </row>
    <row r="999" spans="1:11" x14ac:dyDescent="0.25">
      <c r="A999" s="15" t="s">
        <v>66</v>
      </c>
      <c r="B999" s="15">
        <v>2021</v>
      </c>
      <c r="C999" s="15" t="s">
        <v>44</v>
      </c>
      <c r="D999" s="15" t="s">
        <v>60</v>
      </c>
      <c r="E999" s="15" t="s">
        <v>61</v>
      </c>
      <c r="F999" s="15" t="s">
        <v>62</v>
      </c>
      <c r="G999" s="15" t="s">
        <v>63</v>
      </c>
      <c r="H999" s="15" t="s">
        <v>64</v>
      </c>
      <c r="I999" s="15" t="s">
        <v>67</v>
      </c>
      <c r="J999" s="15">
        <v>166</v>
      </c>
      <c r="K999" s="15">
        <v>237.38</v>
      </c>
    </row>
    <row r="1000" spans="1:11" x14ac:dyDescent="0.25">
      <c r="A1000" s="15" t="s">
        <v>66</v>
      </c>
      <c r="B1000" s="15">
        <v>2021</v>
      </c>
      <c r="C1000" s="15" t="s">
        <v>44</v>
      </c>
      <c r="D1000" s="15" t="s">
        <v>60</v>
      </c>
      <c r="E1000" s="15" t="s">
        <v>61</v>
      </c>
      <c r="F1000" s="15" t="s">
        <v>62</v>
      </c>
      <c r="G1000" s="15" t="s">
        <v>63</v>
      </c>
      <c r="H1000" s="15" t="s">
        <v>64</v>
      </c>
      <c r="I1000" s="15" t="s">
        <v>67</v>
      </c>
      <c r="J1000" s="15">
        <v>214</v>
      </c>
      <c r="K1000" s="15">
        <v>306.02</v>
      </c>
    </row>
    <row r="1001" spans="1:11" x14ac:dyDescent="0.25">
      <c r="A1001" s="15" t="s">
        <v>69</v>
      </c>
      <c r="B1001" s="15">
        <v>2021</v>
      </c>
      <c r="C1001" s="15" t="s">
        <v>44</v>
      </c>
      <c r="D1001" s="15" t="s">
        <v>60</v>
      </c>
      <c r="E1001" s="15" t="s">
        <v>61</v>
      </c>
      <c r="F1001" s="15" t="s">
        <v>62</v>
      </c>
      <c r="G1001" s="15" t="s">
        <v>63</v>
      </c>
      <c r="H1001" s="15" t="s">
        <v>64</v>
      </c>
      <c r="I1001" s="15" t="s">
        <v>67</v>
      </c>
      <c r="J1001" s="15">
        <v>142</v>
      </c>
      <c r="K1001" s="15">
        <v>203.06</v>
      </c>
    </row>
    <row r="1002" spans="1:11" x14ac:dyDescent="0.25">
      <c r="A1002" s="15" t="s">
        <v>66</v>
      </c>
      <c r="B1002" s="15">
        <v>2021</v>
      </c>
      <c r="C1002" s="15" t="s">
        <v>44</v>
      </c>
      <c r="D1002" s="15" t="s">
        <v>60</v>
      </c>
      <c r="E1002" s="15" t="s">
        <v>61</v>
      </c>
      <c r="F1002" s="15" t="s">
        <v>62</v>
      </c>
      <c r="G1002" s="15" t="s">
        <v>63</v>
      </c>
      <c r="H1002" s="15" t="s">
        <v>64</v>
      </c>
      <c r="I1002" s="15" t="s">
        <v>67</v>
      </c>
      <c r="J1002" s="15">
        <v>144</v>
      </c>
      <c r="K1002" s="15">
        <v>526.24</v>
      </c>
    </row>
    <row r="1003" spans="1:11" x14ac:dyDescent="0.25">
      <c r="A1003" s="15" t="s">
        <v>66</v>
      </c>
      <c r="B1003" s="15">
        <v>2021</v>
      </c>
      <c r="C1003" s="15" t="s">
        <v>44</v>
      </c>
      <c r="D1003" s="15" t="s">
        <v>60</v>
      </c>
      <c r="E1003" s="15" t="s">
        <v>61</v>
      </c>
      <c r="F1003" s="15" t="s">
        <v>62</v>
      </c>
      <c r="G1003" s="15" t="s">
        <v>63</v>
      </c>
      <c r="H1003" s="15" t="s">
        <v>64</v>
      </c>
      <c r="I1003" s="15" t="s">
        <v>67</v>
      </c>
      <c r="J1003" s="15">
        <v>138</v>
      </c>
      <c r="K1003" s="15">
        <v>526.24</v>
      </c>
    </row>
    <row r="1004" spans="1:11" x14ac:dyDescent="0.25">
      <c r="A1004" s="15" t="s">
        <v>70</v>
      </c>
      <c r="B1004" s="15">
        <v>2021</v>
      </c>
      <c r="C1004" s="15" t="s">
        <v>44</v>
      </c>
      <c r="D1004" s="15" t="s">
        <v>60</v>
      </c>
      <c r="E1004" s="15" t="s">
        <v>61</v>
      </c>
      <c r="F1004" s="15" t="s">
        <v>62</v>
      </c>
      <c r="G1004" s="15" t="s">
        <v>63</v>
      </c>
      <c r="H1004" s="15" t="s">
        <v>64</v>
      </c>
      <c r="I1004" s="15" t="s">
        <v>67</v>
      </c>
      <c r="J1004" s="15">
        <v>132</v>
      </c>
      <c r="K1004" s="15">
        <v>526.24</v>
      </c>
    </row>
    <row r="1005" spans="1:11" x14ac:dyDescent="0.25">
      <c r="A1005" s="15" t="s">
        <v>59</v>
      </c>
      <c r="B1005" s="15">
        <v>2021</v>
      </c>
      <c r="C1005" s="15" t="s">
        <v>44</v>
      </c>
      <c r="D1005" s="15" t="s">
        <v>60</v>
      </c>
      <c r="E1005" s="15" t="s">
        <v>61</v>
      </c>
      <c r="F1005" s="15" t="s">
        <v>62</v>
      </c>
      <c r="G1005" s="15" t="s">
        <v>63</v>
      </c>
      <c r="H1005" s="15" t="s">
        <v>64</v>
      </c>
      <c r="I1005" s="15" t="s">
        <v>67</v>
      </c>
      <c r="J1005" s="15">
        <v>688</v>
      </c>
      <c r="K1005" s="15">
        <v>983.83999999999992</v>
      </c>
    </row>
    <row r="1006" spans="1:11" x14ac:dyDescent="0.25">
      <c r="A1006" s="15" t="s">
        <v>68</v>
      </c>
      <c r="B1006" s="15">
        <v>2021</v>
      </c>
      <c r="C1006" s="15" t="s">
        <v>44</v>
      </c>
      <c r="D1006" s="15" t="s">
        <v>60</v>
      </c>
      <c r="E1006" s="15" t="s">
        <v>61</v>
      </c>
      <c r="F1006" s="15" t="s">
        <v>62</v>
      </c>
      <c r="G1006" s="15" t="s">
        <v>63</v>
      </c>
      <c r="H1006" s="15" t="s">
        <v>64</v>
      </c>
      <c r="I1006" s="15" t="s">
        <v>67</v>
      </c>
      <c r="J1006" s="15">
        <v>775</v>
      </c>
      <c r="K1006" s="15">
        <v>1108.25</v>
      </c>
    </row>
    <row r="1007" spans="1:11" x14ac:dyDescent="0.25">
      <c r="A1007" s="15" t="s">
        <v>66</v>
      </c>
      <c r="B1007" s="15">
        <v>2021</v>
      </c>
      <c r="C1007" s="15" t="s">
        <v>44</v>
      </c>
      <c r="D1007" s="15" t="s">
        <v>60</v>
      </c>
      <c r="E1007" s="15" t="s">
        <v>61</v>
      </c>
      <c r="F1007" s="15" t="s">
        <v>62</v>
      </c>
      <c r="G1007" s="15" t="s">
        <v>63</v>
      </c>
      <c r="H1007" s="15" t="s">
        <v>64</v>
      </c>
      <c r="I1007" s="15" t="s">
        <v>67</v>
      </c>
      <c r="J1007" s="15">
        <v>141</v>
      </c>
      <c r="K1007" s="15">
        <v>201.63</v>
      </c>
    </row>
    <row r="1008" spans="1:11" x14ac:dyDescent="0.25">
      <c r="A1008" s="15" t="s">
        <v>69</v>
      </c>
      <c r="B1008" s="15">
        <v>2021</v>
      </c>
      <c r="C1008" s="15" t="s">
        <v>44</v>
      </c>
      <c r="D1008" s="15" t="s">
        <v>60</v>
      </c>
      <c r="E1008" s="15" t="s">
        <v>61</v>
      </c>
      <c r="F1008" s="15" t="s">
        <v>62</v>
      </c>
      <c r="G1008" s="15" t="s">
        <v>63</v>
      </c>
      <c r="H1008" s="15" t="s">
        <v>64</v>
      </c>
      <c r="I1008" s="15" t="s">
        <v>67</v>
      </c>
      <c r="J1008" s="15">
        <v>135</v>
      </c>
      <c r="K1008" s="15">
        <v>193.05</v>
      </c>
    </row>
    <row r="1009" spans="1:11" x14ac:dyDescent="0.25">
      <c r="A1009" s="15" t="s">
        <v>68</v>
      </c>
      <c r="B1009" s="15">
        <v>2021</v>
      </c>
      <c r="C1009" s="15" t="s">
        <v>44</v>
      </c>
      <c r="D1009" s="15" t="s">
        <v>60</v>
      </c>
      <c r="E1009" s="15" t="s">
        <v>61</v>
      </c>
      <c r="F1009" s="15" t="s">
        <v>62</v>
      </c>
      <c r="G1009" s="15" t="s">
        <v>63</v>
      </c>
      <c r="H1009" s="15" t="s">
        <v>64</v>
      </c>
      <c r="I1009" s="15" t="s">
        <v>67</v>
      </c>
      <c r="J1009" s="15">
        <v>165</v>
      </c>
      <c r="K1009" s="15">
        <v>235.95</v>
      </c>
    </row>
    <row r="1010" spans="1:11" x14ac:dyDescent="0.25">
      <c r="A1010" s="15" t="s">
        <v>66</v>
      </c>
      <c r="B1010" s="15">
        <v>2021</v>
      </c>
      <c r="C1010" s="15" t="s">
        <v>44</v>
      </c>
      <c r="D1010" s="15" t="s">
        <v>60</v>
      </c>
      <c r="E1010" s="15" t="s">
        <v>61</v>
      </c>
      <c r="F1010" s="15" t="s">
        <v>62</v>
      </c>
      <c r="G1010" s="15" t="s">
        <v>63</v>
      </c>
      <c r="H1010" s="15" t="s">
        <v>64</v>
      </c>
      <c r="I1010" s="15" t="s">
        <v>67</v>
      </c>
      <c r="J1010" s="15">
        <v>761</v>
      </c>
      <c r="K1010" s="15">
        <v>526.24</v>
      </c>
    </row>
    <row r="1011" spans="1:11" x14ac:dyDescent="0.25">
      <c r="A1011" s="15" t="s">
        <v>59</v>
      </c>
      <c r="B1011" s="15">
        <v>2021</v>
      </c>
      <c r="C1011" s="15" t="s">
        <v>44</v>
      </c>
      <c r="D1011" s="15" t="s">
        <v>60</v>
      </c>
      <c r="E1011" s="15" t="s">
        <v>61</v>
      </c>
      <c r="F1011" s="15" t="s">
        <v>62</v>
      </c>
      <c r="G1011" s="15" t="s">
        <v>63</v>
      </c>
      <c r="H1011" s="15" t="s">
        <v>64</v>
      </c>
      <c r="I1011" s="15" t="s">
        <v>67</v>
      </c>
      <c r="J1011" s="15">
        <v>814</v>
      </c>
      <c r="K1011" s="15">
        <v>526.24</v>
      </c>
    </row>
    <row r="1012" spans="1:11" x14ac:dyDescent="0.25">
      <c r="A1012" s="15" t="s">
        <v>69</v>
      </c>
      <c r="B1012" s="15">
        <v>2021</v>
      </c>
      <c r="C1012" s="15" t="s">
        <v>44</v>
      </c>
      <c r="D1012" s="15" t="s">
        <v>60</v>
      </c>
      <c r="E1012" s="15" t="s">
        <v>61</v>
      </c>
      <c r="F1012" s="15" t="s">
        <v>62</v>
      </c>
      <c r="G1012" s="15" t="s">
        <v>63</v>
      </c>
      <c r="H1012" s="15" t="s">
        <v>64</v>
      </c>
      <c r="I1012" s="15" t="s">
        <v>67</v>
      </c>
      <c r="J1012" s="15">
        <v>169</v>
      </c>
      <c r="K1012" s="15">
        <v>241.67000000000002</v>
      </c>
    </row>
    <row r="1013" spans="1:11" x14ac:dyDescent="0.25">
      <c r="A1013" s="15" t="s">
        <v>70</v>
      </c>
      <c r="B1013" s="15">
        <v>2021</v>
      </c>
      <c r="C1013" s="15" t="s">
        <v>44</v>
      </c>
      <c r="D1013" s="15" t="s">
        <v>60</v>
      </c>
      <c r="E1013" s="15" t="s">
        <v>61</v>
      </c>
      <c r="F1013" s="15" t="s">
        <v>62</v>
      </c>
      <c r="G1013" s="15" t="s">
        <v>63</v>
      </c>
      <c r="H1013" s="15" t="s">
        <v>64</v>
      </c>
      <c r="I1013" s="15" t="s">
        <v>67</v>
      </c>
      <c r="J1013" s="15">
        <v>211</v>
      </c>
      <c r="K1013" s="15">
        <v>301.73</v>
      </c>
    </row>
    <row r="1014" spans="1:11" x14ac:dyDescent="0.25">
      <c r="A1014" s="15" t="s">
        <v>66</v>
      </c>
      <c r="B1014" s="15">
        <v>2021</v>
      </c>
      <c r="C1014" s="15" t="s">
        <v>44</v>
      </c>
      <c r="D1014" s="15" t="s">
        <v>60</v>
      </c>
      <c r="E1014" s="15" t="s">
        <v>61</v>
      </c>
      <c r="F1014" s="15" t="s">
        <v>62</v>
      </c>
      <c r="G1014" s="15" t="s">
        <v>63</v>
      </c>
      <c r="H1014" s="15" t="s">
        <v>64</v>
      </c>
      <c r="I1014" s="15" t="s">
        <v>67</v>
      </c>
      <c r="J1014" s="15">
        <v>139</v>
      </c>
      <c r="K1014" s="15">
        <v>198.76999999999998</v>
      </c>
    </row>
    <row r="1015" spans="1:11" x14ac:dyDescent="0.25">
      <c r="A1015" s="15" t="s">
        <v>59</v>
      </c>
      <c r="B1015" s="15">
        <v>2021</v>
      </c>
      <c r="C1015" s="15" t="s">
        <v>44</v>
      </c>
      <c r="D1015" s="15" t="s">
        <v>60</v>
      </c>
      <c r="E1015" s="15" t="s">
        <v>61</v>
      </c>
      <c r="F1015" s="15" t="s">
        <v>62</v>
      </c>
      <c r="G1015" s="15" t="s">
        <v>63</v>
      </c>
      <c r="H1015" s="15" t="s">
        <v>64</v>
      </c>
      <c r="I1015" s="15" t="s">
        <v>65</v>
      </c>
      <c r="J1015" s="15">
        <v>143</v>
      </c>
      <c r="K1015" s="15">
        <v>204.49</v>
      </c>
    </row>
    <row r="1016" spans="1:11" x14ac:dyDescent="0.25">
      <c r="A1016" s="15" t="s">
        <v>66</v>
      </c>
      <c r="B1016" s="15">
        <v>2021</v>
      </c>
      <c r="C1016" s="15" t="s">
        <v>44</v>
      </c>
      <c r="D1016" s="15" t="s">
        <v>60</v>
      </c>
      <c r="E1016" s="15" t="s">
        <v>61</v>
      </c>
      <c r="F1016" s="15" t="s">
        <v>62</v>
      </c>
      <c r="G1016" s="15" t="s">
        <v>63</v>
      </c>
      <c r="H1016" s="15" t="s">
        <v>64</v>
      </c>
      <c r="I1016" s="15" t="s">
        <v>65</v>
      </c>
      <c r="J1016" s="15">
        <v>137</v>
      </c>
      <c r="K1016" s="15">
        <v>195.91</v>
      </c>
    </row>
    <row r="1017" spans="1:11" x14ac:dyDescent="0.25">
      <c r="A1017" s="15" t="s">
        <v>69</v>
      </c>
      <c r="B1017" s="15">
        <v>2021</v>
      </c>
      <c r="C1017" s="15" t="s">
        <v>44</v>
      </c>
      <c r="D1017" s="15" t="s">
        <v>60</v>
      </c>
      <c r="E1017" s="15" t="s">
        <v>61</v>
      </c>
      <c r="F1017" s="15" t="s">
        <v>62</v>
      </c>
      <c r="G1017" s="15" t="s">
        <v>63</v>
      </c>
      <c r="H1017" s="15" t="s">
        <v>64</v>
      </c>
      <c r="I1017" s="15" t="s">
        <v>65</v>
      </c>
      <c r="J1017" s="15">
        <v>131</v>
      </c>
      <c r="K1017" s="15">
        <v>187.32999999999998</v>
      </c>
    </row>
    <row r="1018" spans="1:11" x14ac:dyDescent="0.25">
      <c r="A1018" s="15" t="s">
        <v>66</v>
      </c>
      <c r="B1018" s="15">
        <v>2021</v>
      </c>
      <c r="C1018" s="15" t="s">
        <v>44</v>
      </c>
      <c r="D1018" s="15" t="s">
        <v>60</v>
      </c>
      <c r="E1018" s="15" t="s">
        <v>61</v>
      </c>
      <c r="F1018" s="15" t="s">
        <v>62</v>
      </c>
      <c r="G1018" s="15" t="s">
        <v>63</v>
      </c>
      <c r="H1018" s="15" t="s">
        <v>64</v>
      </c>
      <c r="I1018" s="15" t="s">
        <v>67</v>
      </c>
      <c r="J1018" s="15">
        <v>167</v>
      </c>
      <c r="K1018" s="15">
        <v>238.81</v>
      </c>
    </row>
    <row r="1019" spans="1:11" x14ac:dyDescent="0.25">
      <c r="A1019" s="15" t="s">
        <v>66</v>
      </c>
      <c r="B1019" s="15">
        <v>2021</v>
      </c>
      <c r="C1019" s="15" t="s">
        <v>44</v>
      </c>
      <c r="D1019" s="15" t="s">
        <v>60</v>
      </c>
      <c r="E1019" s="15" t="s">
        <v>61</v>
      </c>
      <c r="F1019" s="15" t="s">
        <v>62</v>
      </c>
      <c r="G1019" s="15" t="s">
        <v>63</v>
      </c>
      <c r="H1019" s="15" t="s">
        <v>64</v>
      </c>
      <c r="I1019" s="15" t="s">
        <v>67</v>
      </c>
      <c r="J1019" s="15">
        <v>215</v>
      </c>
      <c r="K1019" s="15">
        <v>307.45</v>
      </c>
    </row>
    <row r="1020" spans="1:11" x14ac:dyDescent="0.25">
      <c r="A1020" s="15" t="s">
        <v>59</v>
      </c>
      <c r="B1020" s="15">
        <v>2021</v>
      </c>
      <c r="C1020" s="15" t="s">
        <v>44</v>
      </c>
      <c r="D1020" s="15" t="s">
        <v>60</v>
      </c>
      <c r="E1020" s="15" t="s">
        <v>61</v>
      </c>
      <c r="F1020" s="15" t="s">
        <v>62</v>
      </c>
      <c r="G1020" s="15" t="s">
        <v>63</v>
      </c>
      <c r="H1020" s="15" t="s">
        <v>64</v>
      </c>
      <c r="I1020" s="15" t="s">
        <v>67</v>
      </c>
      <c r="J1020" s="15">
        <v>784</v>
      </c>
      <c r="K1020" s="15">
        <v>1121.1199999999999</v>
      </c>
    </row>
    <row r="1021" spans="1:11" x14ac:dyDescent="0.25">
      <c r="A1021" s="15" t="s">
        <v>66</v>
      </c>
      <c r="B1021" s="15">
        <v>2021</v>
      </c>
      <c r="C1021" s="15" t="s">
        <v>50</v>
      </c>
      <c r="D1021" s="15" t="s">
        <v>60</v>
      </c>
      <c r="E1021" s="15" t="s">
        <v>61</v>
      </c>
      <c r="F1021" s="15" t="s">
        <v>62</v>
      </c>
      <c r="G1021" s="15" t="s">
        <v>63</v>
      </c>
      <c r="H1021" s="15" t="s">
        <v>64</v>
      </c>
      <c r="I1021" s="15" t="s">
        <v>67</v>
      </c>
      <c r="J1021" s="15">
        <v>134</v>
      </c>
      <c r="K1021" s="15">
        <v>182.24</v>
      </c>
    </row>
    <row r="1022" spans="1:11" x14ac:dyDescent="0.25">
      <c r="A1022" s="15" t="s">
        <v>59</v>
      </c>
      <c r="B1022" s="15">
        <v>2021</v>
      </c>
      <c r="C1022" s="15" t="s">
        <v>50</v>
      </c>
      <c r="D1022" s="15" t="s">
        <v>60</v>
      </c>
      <c r="E1022" s="15" t="s">
        <v>61</v>
      </c>
      <c r="F1022" s="15" t="s">
        <v>62</v>
      </c>
      <c r="G1022" s="15" t="s">
        <v>63</v>
      </c>
      <c r="H1022" s="15" t="s">
        <v>64</v>
      </c>
      <c r="I1022" s="15" t="s">
        <v>67</v>
      </c>
      <c r="J1022" s="15">
        <v>182</v>
      </c>
      <c r="K1022" s="15">
        <v>260.26</v>
      </c>
    </row>
    <row r="1023" spans="1:11" x14ac:dyDescent="0.25">
      <c r="A1023" s="15" t="s">
        <v>59</v>
      </c>
      <c r="B1023" s="15">
        <v>2021</v>
      </c>
      <c r="C1023" s="15" t="s">
        <v>50</v>
      </c>
      <c r="D1023" s="15" t="s">
        <v>60</v>
      </c>
      <c r="E1023" s="15" t="s">
        <v>61</v>
      </c>
      <c r="F1023" s="15" t="s">
        <v>62</v>
      </c>
      <c r="G1023" s="15" t="s">
        <v>63</v>
      </c>
      <c r="H1023" s="15" t="s">
        <v>64</v>
      </c>
      <c r="I1023" s="15" t="s">
        <v>67</v>
      </c>
      <c r="J1023" s="15">
        <v>136</v>
      </c>
      <c r="K1023" s="15">
        <v>194.48</v>
      </c>
    </row>
    <row r="1024" spans="1:11" x14ac:dyDescent="0.25">
      <c r="A1024" s="15" t="s">
        <v>59</v>
      </c>
      <c r="B1024" s="15">
        <v>2021</v>
      </c>
      <c r="C1024" s="15" t="s">
        <v>50</v>
      </c>
      <c r="D1024" s="15" t="s">
        <v>60</v>
      </c>
      <c r="E1024" s="15" t="s">
        <v>61</v>
      </c>
      <c r="F1024" s="15" t="s">
        <v>62</v>
      </c>
      <c r="G1024" s="15" t="s">
        <v>63</v>
      </c>
      <c r="H1024" s="15" t="s">
        <v>64</v>
      </c>
      <c r="I1024" s="15" t="s">
        <v>67</v>
      </c>
      <c r="J1024" s="15">
        <v>694</v>
      </c>
      <c r="K1024" s="15">
        <v>992.42000000000007</v>
      </c>
    </row>
    <row r="1025" spans="1:11" x14ac:dyDescent="0.25">
      <c r="A1025" s="15" t="s">
        <v>70</v>
      </c>
      <c r="B1025" s="15">
        <v>2021</v>
      </c>
      <c r="C1025" s="15" t="s">
        <v>50</v>
      </c>
      <c r="D1025" s="15" t="s">
        <v>60</v>
      </c>
      <c r="E1025" s="15" t="s">
        <v>61</v>
      </c>
      <c r="F1025" s="15" t="s">
        <v>62</v>
      </c>
      <c r="G1025" s="15" t="s">
        <v>63</v>
      </c>
      <c r="H1025" s="15" t="s">
        <v>64</v>
      </c>
      <c r="I1025" s="15" t="s">
        <v>67</v>
      </c>
      <c r="J1025" s="15">
        <v>727</v>
      </c>
      <c r="K1025" s="15">
        <v>1039.6100000000001</v>
      </c>
    </row>
    <row r="1026" spans="1:11" x14ac:dyDescent="0.25">
      <c r="A1026" s="15" t="s">
        <v>66</v>
      </c>
      <c r="B1026" s="15">
        <v>2021</v>
      </c>
      <c r="C1026" s="15" t="s">
        <v>50</v>
      </c>
      <c r="D1026" s="15" t="s">
        <v>60</v>
      </c>
      <c r="E1026" s="15" t="s">
        <v>61</v>
      </c>
      <c r="F1026" s="15" t="s">
        <v>62</v>
      </c>
      <c r="G1026" s="15" t="s">
        <v>63</v>
      </c>
      <c r="H1026" s="15" t="s">
        <v>64</v>
      </c>
      <c r="I1026" s="15" t="s">
        <v>67</v>
      </c>
      <c r="J1026" s="15">
        <v>135</v>
      </c>
      <c r="K1026" s="15">
        <v>193.05</v>
      </c>
    </row>
    <row r="1027" spans="1:11" x14ac:dyDescent="0.25">
      <c r="A1027" s="15" t="s">
        <v>70</v>
      </c>
      <c r="B1027" s="15">
        <v>2021</v>
      </c>
      <c r="C1027" s="15" t="s">
        <v>50</v>
      </c>
      <c r="D1027" s="15" t="s">
        <v>60</v>
      </c>
      <c r="E1027" s="15" t="s">
        <v>61</v>
      </c>
      <c r="F1027" s="15" t="s">
        <v>62</v>
      </c>
      <c r="G1027" s="15" t="s">
        <v>63</v>
      </c>
      <c r="H1027" s="15" t="s">
        <v>64</v>
      </c>
      <c r="I1027" s="15" t="s">
        <v>67</v>
      </c>
      <c r="J1027" s="15">
        <v>766</v>
      </c>
      <c r="K1027" s="15">
        <v>526.24</v>
      </c>
    </row>
    <row r="1028" spans="1:11" x14ac:dyDescent="0.25">
      <c r="A1028" s="15" t="s">
        <v>59</v>
      </c>
      <c r="B1028" s="15">
        <v>2021</v>
      </c>
      <c r="C1028" s="15" t="s">
        <v>50</v>
      </c>
      <c r="D1028" s="15" t="s">
        <v>60</v>
      </c>
      <c r="E1028" s="15" t="s">
        <v>61</v>
      </c>
      <c r="F1028" s="15" t="s">
        <v>62</v>
      </c>
      <c r="G1028" s="15" t="s">
        <v>63</v>
      </c>
      <c r="H1028" s="15" t="s">
        <v>64</v>
      </c>
      <c r="I1028" s="15" t="s">
        <v>67</v>
      </c>
      <c r="J1028" s="15">
        <v>133</v>
      </c>
      <c r="K1028" s="15">
        <v>190.19</v>
      </c>
    </row>
    <row r="1029" spans="1:11" x14ac:dyDescent="0.25">
      <c r="A1029" s="15" t="s">
        <v>59</v>
      </c>
      <c r="B1029" s="15">
        <v>2021</v>
      </c>
      <c r="C1029" s="15" t="s">
        <v>50</v>
      </c>
      <c r="D1029" s="15" t="s">
        <v>60</v>
      </c>
      <c r="E1029" s="15" t="s">
        <v>61</v>
      </c>
      <c r="F1029" s="15" t="s">
        <v>62</v>
      </c>
      <c r="G1029" s="15" t="s">
        <v>63</v>
      </c>
      <c r="H1029" s="15" t="s">
        <v>64</v>
      </c>
      <c r="I1029" s="15" t="s">
        <v>67</v>
      </c>
      <c r="J1029" s="15">
        <v>181</v>
      </c>
      <c r="K1029" s="15">
        <v>258.83</v>
      </c>
    </row>
    <row r="1030" spans="1:11" x14ac:dyDescent="0.25">
      <c r="A1030" s="15" t="s">
        <v>66</v>
      </c>
      <c r="B1030" s="15">
        <v>2021</v>
      </c>
      <c r="C1030" s="15" t="s">
        <v>50</v>
      </c>
      <c r="D1030" s="15" t="s">
        <v>60</v>
      </c>
      <c r="E1030" s="15" t="s">
        <v>61</v>
      </c>
      <c r="F1030" s="15" t="s">
        <v>62</v>
      </c>
      <c r="G1030" s="15" t="s">
        <v>63</v>
      </c>
      <c r="H1030" s="15" t="s">
        <v>64</v>
      </c>
      <c r="I1030" s="15" t="s">
        <v>67</v>
      </c>
      <c r="J1030" s="15">
        <v>137</v>
      </c>
      <c r="K1030" s="15">
        <v>195.91</v>
      </c>
    </row>
    <row r="1031" spans="1:11" x14ac:dyDescent="0.25">
      <c r="A1031" s="15" t="s">
        <v>59</v>
      </c>
      <c r="B1031" s="15">
        <v>2021</v>
      </c>
      <c r="C1031" s="15" t="s">
        <v>50</v>
      </c>
      <c r="D1031" s="15" t="s">
        <v>60</v>
      </c>
      <c r="E1031" s="15" t="s">
        <v>61</v>
      </c>
      <c r="F1031" s="15" t="s">
        <v>62</v>
      </c>
      <c r="G1031" s="15" t="s">
        <v>63</v>
      </c>
      <c r="H1031" s="15" t="s">
        <v>64</v>
      </c>
      <c r="I1031" s="15" t="s">
        <v>67</v>
      </c>
      <c r="J1031" s="15">
        <v>179</v>
      </c>
      <c r="K1031" s="15">
        <v>255.97</v>
      </c>
    </row>
    <row r="1032" spans="1:11" x14ac:dyDescent="0.25">
      <c r="A1032" s="15" t="s">
        <v>66</v>
      </c>
      <c r="B1032" s="15">
        <v>2021</v>
      </c>
      <c r="C1032" s="15" t="s">
        <v>49</v>
      </c>
      <c r="D1032" s="15" t="s">
        <v>60</v>
      </c>
      <c r="E1032" s="15" t="s">
        <v>61</v>
      </c>
      <c r="F1032" s="15" t="s">
        <v>62</v>
      </c>
      <c r="G1032" s="15" t="s">
        <v>63</v>
      </c>
      <c r="H1032" s="15" t="s">
        <v>64</v>
      </c>
      <c r="I1032" s="15" t="s">
        <v>67</v>
      </c>
      <c r="J1032" s="15">
        <v>140</v>
      </c>
      <c r="K1032" s="15">
        <v>190.4</v>
      </c>
    </row>
    <row r="1033" spans="1:11" x14ac:dyDescent="0.25">
      <c r="A1033" s="15" t="s">
        <v>68</v>
      </c>
      <c r="B1033" s="15">
        <v>2021</v>
      </c>
      <c r="C1033" s="15" t="s">
        <v>49</v>
      </c>
      <c r="D1033" s="15" t="s">
        <v>60</v>
      </c>
      <c r="E1033" s="15" t="s">
        <v>61</v>
      </c>
      <c r="F1033" s="15" t="s">
        <v>62</v>
      </c>
      <c r="G1033" s="15" t="s">
        <v>63</v>
      </c>
      <c r="H1033" s="15" t="s">
        <v>64</v>
      </c>
      <c r="I1033" s="15" t="s">
        <v>67</v>
      </c>
      <c r="J1033" s="15">
        <v>188</v>
      </c>
      <c r="K1033" s="15">
        <v>268.84000000000003</v>
      </c>
    </row>
    <row r="1034" spans="1:11" x14ac:dyDescent="0.25">
      <c r="A1034" s="15" t="s">
        <v>66</v>
      </c>
      <c r="B1034" s="15">
        <v>2021</v>
      </c>
      <c r="C1034" s="15" t="s">
        <v>49</v>
      </c>
      <c r="D1034" s="15" t="s">
        <v>60</v>
      </c>
      <c r="E1034" s="15" t="s">
        <v>61</v>
      </c>
      <c r="F1034" s="15" t="s">
        <v>62</v>
      </c>
      <c r="G1034" s="15" t="s">
        <v>63</v>
      </c>
      <c r="H1034" s="15" t="s">
        <v>64</v>
      </c>
      <c r="I1034" s="15" t="s">
        <v>67</v>
      </c>
      <c r="J1034" s="15">
        <v>142</v>
      </c>
      <c r="K1034" s="15">
        <v>203.06</v>
      </c>
    </row>
    <row r="1035" spans="1:11" x14ac:dyDescent="0.25">
      <c r="A1035" s="15" t="s">
        <v>68</v>
      </c>
      <c r="B1035" s="15">
        <v>2021</v>
      </c>
      <c r="C1035" s="15" t="s">
        <v>49</v>
      </c>
      <c r="D1035" s="15" t="s">
        <v>60</v>
      </c>
      <c r="E1035" s="15" t="s">
        <v>61</v>
      </c>
      <c r="F1035" s="15" t="s">
        <v>62</v>
      </c>
      <c r="G1035" s="15" t="s">
        <v>63</v>
      </c>
      <c r="H1035" s="15" t="s">
        <v>64</v>
      </c>
      <c r="I1035" s="15" t="s">
        <v>67</v>
      </c>
      <c r="J1035" s="15">
        <v>184</v>
      </c>
      <c r="K1035" s="15">
        <v>263.12</v>
      </c>
    </row>
    <row r="1036" spans="1:11" x14ac:dyDescent="0.25">
      <c r="A1036" s="15" t="s">
        <v>66</v>
      </c>
      <c r="B1036" s="15">
        <v>2021</v>
      </c>
      <c r="C1036" s="15" t="s">
        <v>49</v>
      </c>
      <c r="D1036" s="15" t="s">
        <v>60</v>
      </c>
      <c r="E1036" s="15" t="s">
        <v>61</v>
      </c>
      <c r="F1036" s="15" t="s">
        <v>62</v>
      </c>
      <c r="G1036" s="15" t="s">
        <v>63</v>
      </c>
      <c r="H1036" s="15" t="s">
        <v>64</v>
      </c>
      <c r="I1036" s="15" t="s">
        <v>65</v>
      </c>
      <c r="J1036" s="15">
        <v>312</v>
      </c>
      <c r="K1036" s="15">
        <v>526.24</v>
      </c>
    </row>
    <row r="1037" spans="1:11" x14ac:dyDescent="0.25">
      <c r="A1037" s="15" t="s">
        <v>70</v>
      </c>
      <c r="B1037" s="15">
        <v>2021</v>
      </c>
      <c r="C1037" s="15" t="s">
        <v>49</v>
      </c>
      <c r="D1037" s="15" t="s">
        <v>60</v>
      </c>
      <c r="E1037" s="15" t="s">
        <v>61</v>
      </c>
      <c r="F1037" s="15" t="s">
        <v>62</v>
      </c>
      <c r="G1037" s="15" t="s">
        <v>63</v>
      </c>
      <c r="H1037" s="15" t="s">
        <v>64</v>
      </c>
      <c r="I1037" s="15" t="s">
        <v>67</v>
      </c>
      <c r="J1037" s="15">
        <v>693</v>
      </c>
      <c r="K1037" s="15">
        <v>990.99</v>
      </c>
    </row>
    <row r="1038" spans="1:11" x14ac:dyDescent="0.25">
      <c r="A1038" s="15" t="s">
        <v>68</v>
      </c>
      <c r="B1038" s="15">
        <v>2021</v>
      </c>
      <c r="C1038" s="15" t="s">
        <v>49</v>
      </c>
      <c r="D1038" s="15" t="s">
        <v>60</v>
      </c>
      <c r="E1038" s="15" t="s">
        <v>61</v>
      </c>
      <c r="F1038" s="15" t="s">
        <v>62</v>
      </c>
      <c r="G1038" s="15" t="s">
        <v>63</v>
      </c>
      <c r="H1038" s="15" t="s">
        <v>64</v>
      </c>
      <c r="I1038" s="15" t="s">
        <v>67</v>
      </c>
      <c r="J1038" s="15">
        <v>726</v>
      </c>
      <c r="K1038" s="15">
        <v>1038.18</v>
      </c>
    </row>
    <row r="1039" spans="1:11" x14ac:dyDescent="0.25">
      <c r="A1039" s="15" t="s">
        <v>68</v>
      </c>
      <c r="B1039" s="15">
        <v>2021</v>
      </c>
      <c r="C1039" s="15" t="s">
        <v>49</v>
      </c>
      <c r="D1039" s="15" t="s">
        <v>60</v>
      </c>
      <c r="E1039" s="15" t="s">
        <v>61</v>
      </c>
      <c r="F1039" s="15" t="s">
        <v>62</v>
      </c>
      <c r="G1039" s="15" t="s">
        <v>63</v>
      </c>
      <c r="H1039" s="15" t="s">
        <v>64</v>
      </c>
      <c r="I1039" s="15" t="s">
        <v>67</v>
      </c>
      <c r="J1039" s="15">
        <v>141</v>
      </c>
      <c r="K1039" s="15">
        <v>201.63</v>
      </c>
    </row>
    <row r="1040" spans="1:11" x14ac:dyDescent="0.25">
      <c r="A1040" s="15" t="s">
        <v>66</v>
      </c>
      <c r="B1040" s="15">
        <v>2021</v>
      </c>
      <c r="C1040" s="15" t="s">
        <v>49</v>
      </c>
      <c r="D1040" s="15" t="s">
        <v>60</v>
      </c>
      <c r="E1040" s="15" t="s">
        <v>61</v>
      </c>
      <c r="F1040" s="15" t="s">
        <v>62</v>
      </c>
      <c r="G1040" s="15" t="s">
        <v>63</v>
      </c>
      <c r="H1040" s="15" t="s">
        <v>64</v>
      </c>
      <c r="I1040" s="15" t="s">
        <v>67</v>
      </c>
      <c r="J1040" s="15">
        <v>765</v>
      </c>
      <c r="K1040" s="15">
        <v>526.24</v>
      </c>
    </row>
    <row r="1041" spans="1:11" x14ac:dyDescent="0.25">
      <c r="A1041" s="15" t="s">
        <v>66</v>
      </c>
      <c r="B1041" s="15">
        <v>2021</v>
      </c>
      <c r="C1041" s="15" t="s">
        <v>49</v>
      </c>
      <c r="D1041" s="15" t="s">
        <v>60</v>
      </c>
      <c r="E1041" s="15" t="s">
        <v>61</v>
      </c>
      <c r="F1041" s="15" t="s">
        <v>62</v>
      </c>
      <c r="G1041" s="15" t="s">
        <v>63</v>
      </c>
      <c r="H1041" s="15" t="s">
        <v>64</v>
      </c>
      <c r="I1041" s="15" t="s">
        <v>67</v>
      </c>
      <c r="J1041" s="15">
        <v>139</v>
      </c>
      <c r="K1041" s="15">
        <v>198.76999999999998</v>
      </c>
    </row>
    <row r="1042" spans="1:11" x14ac:dyDescent="0.25">
      <c r="A1042" s="15" t="s">
        <v>66</v>
      </c>
      <c r="B1042" s="15">
        <v>2021</v>
      </c>
      <c r="C1042" s="15" t="s">
        <v>49</v>
      </c>
      <c r="D1042" s="15" t="s">
        <v>60</v>
      </c>
      <c r="E1042" s="15" t="s">
        <v>61</v>
      </c>
      <c r="F1042" s="15" t="s">
        <v>62</v>
      </c>
      <c r="G1042" s="15" t="s">
        <v>63</v>
      </c>
      <c r="H1042" s="15" t="s">
        <v>64</v>
      </c>
      <c r="I1042" s="15" t="s">
        <v>67</v>
      </c>
      <c r="J1042" s="15">
        <v>187</v>
      </c>
      <c r="K1042" s="15">
        <v>267.40999999999997</v>
      </c>
    </row>
    <row r="1043" spans="1:11" x14ac:dyDescent="0.25">
      <c r="A1043" s="15" t="s">
        <v>66</v>
      </c>
      <c r="B1043" s="15">
        <v>2021</v>
      </c>
      <c r="C1043" s="15" t="s">
        <v>49</v>
      </c>
      <c r="D1043" s="15" t="s">
        <v>60</v>
      </c>
      <c r="E1043" s="15" t="s">
        <v>61</v>
      </c>
      <c r="F1043" s="15" t="s">
        <v>62</v>
      </c>
      <c r="G1043" s="15" t="s">
        <v>63</v>
      </c>
      <c r="H1043" s="15" t="s">
        <v>64</v>
      </c>
      <c r="I1043" s="15" t="s">
        <v>65</v>
      </c>
      <c r="J1043" s="15">
        <v>311</v>
      </c>
      <c r="K1043" s="15">
        <v>444.73</v>
      </c>
    </row>
    <row r="1044" spans="1:11" x14ac:dyDescent="0.25">
      <c r="A1044" s="15" t="s">
        <v>69</v>
      </c>
      <c r="B1044" s="15">
        <v>2021</v>
      </c>
      <c r="C1044" s="15" t="s">
        <v>49</v>
      </c>
      <c r="D1044" s="15" t="s">
        <v>60</v>
      </c>
      <c r="E1044" s="15" t="s">
        <v>61</v>
      </c>
      <c r="F1044" s="15" t="s">
        <v>62</v>
      </c>
      <c r="G1044" s="15" t="s">
        <v>63</v>
      </c>
      <c r="H1044" s="15" t="s">
        <v>64</v>
      </c>
      <c r="I1044" s="15" t="s">
        <v>67</v>
      </c>
      <c r="J1044" s="15">
        <v>185</v>
      </c>
      <c r="K1044" s="15">
        <v>264.55</v>
      </c>
    </row>
    <row r="1045" spans="1:11" x14ac:dyDescent="0.25">
      <c r="A1045" s="15" t="s">
        <v>59</v>
      </c>
      <c r="B1045" s="15">
        <v>2021</v>
      </c>
      <c r="C1045" s="15" t="s">
        <v>48</v>
      </c>
      <c r="D1045" s="15" t="s">
        <v>60</v>
      </c>
      <c r="E1045" s="15" t="s">
        <v>61</v>
      </c>
      <c r="F1045" s="15" t="s">
        <v>62</v>
      </c>
      <c r="G1045" s="15" t="s">
        <v>63</v>
      </c>
      <c r="H1045" s="15" t="s">
        <v>64</v>
      </c>
      <c r="I1045" s="15" t="s">
        <v>65</v>
      </c>
      <c r="J1045" s="15">
        <v>326</v>
      </c>
      <c r="K1045" s="15">
        <v>466.18</v>
      </c>
    </row>
    <row r="1046" spans="1:11" x14ac:dyDescent="0.25">
      <c r="A1046" s="15" t="s">
        <v>68</v>
      </c>
      <c r="B1046" s="15">
        <v>2021</v>
      </c>
      <c r="C1046" s="15" t="s">
        <v>48</v>
      </c>
      <c r="D1046" s="15" t="s">
        <v>60</v>
      </c>
      <c r="E1046" s="15" t="s">
        <v>61</v>
      </c>
      <c r="F1046" s="15" t="s">
        <v>62</v>
      </c>
      <c r="G1046" s="15" t="s">
        <v>63</v>
      </c>
      <c r="H1046" s="15" t="s">
        <v>64</v>
      </c>
      <c r="I1046" s="15" t="s">
        <v>65</v>
      </c>
      <c r="J1046" s="15">
        <v>320</v>
      </c>
      <c r="K1046" s="15">
        <v>457.6</v>
      </c>
    </row>
    <row r="1047" spans="1:11" x14ac:dyDescent="0.25">
      <c r="A1047" s="15" t="s">
        <v>59</v>
      </c>
      <c r="B1047" s="15">
        <v>2021</v>
      </c>
      <c r="C1047" s="15" t="s">
        <v>48</v>
      </c>
      <c r="D1047" s="15" t="s">
        <v>60</v>
      </c>
      <c r="E1047" s="15" t="s">
        <v>61</v>
      </c>
      <c r="F1047" s="15" t="s">
        <v>62</v>
      </c>
      <c r="G1047" s="15" t="s">
        <v>63</v>
      </c>
      <c r="H1047" s="15" t="s">
        <v>64</v>
      </c>
      <c r="I1047" s="15" t="s">
        <v>65</v>
      </c>
      <c r="J1047" s="15">
        <v>314</v>
      </c>
      <c r="K1047" s="15">
        <v>449.02</v>
      </c>
    </row>
    <row r="1048" spans="1:11" x14ac:dyDescent="0.25">
      <c r="A1048" s="15" t="s">
        <v>68</v>
      </c>
      <c r="B1048" s="15">
        <v>2021</v>
      </c>
      <c r="C1048" s="15" t="s">
        <v>48</v>
      </c>
      <c r="D1048" s="15" t="s">
        <v>60</v>
      </c>
      <c r="E1048" s="15" t="s">
        <v>61</v>
      </c>
      <c r="F1048" s="15" t="s">
        <v>62</v>
      </c>
      <c r="G1048" s="15" t="s">
        <v>63</v>
      </c>
      <c r="H1048" s="15" t="s">
        <v>64</v>
      </c>
      <c r="I1048" s="15" t="s">
        <v>67</v>
      </c>
      <c r="J1048" s="15">
        <v>146</v>
      </c>
      <c r="K1048" s="15">
        <v>198.56</v>
      </c>
    </row>
    <row r="1049" spans="1:11" x14ac:dyDescent="0.25">
      <c r="A1049" s="15" t="s">
        <v>59</v>
      </c>
      <c r="B1049" s="15">
        <v>2021</v>
      </c>
      <c r="C1049" s="15" t="s">
        <v>48</v>
      </c>
      <c r="D1049" s="15" t="s">
        <v>60</v>
      </c>
      <c r="E1049" s="15" t="s">
        <v>61</v>
      </c>
      <c r="F1049" s="15" t="s">
        <v>62</v>
      </c>
      <c r="G1049" s="15" t="s">
        <v>63</v>
      </c>
      <c r="H1049" s="15" t="s">
        <v>64</v>
      </c>
      <c r="I1049" s="15" t="s">
        <v>67</v>
      </c>
      <c r="J1049" s="15">
        <v>194</v>
      </c>
      <c r="K1049" s="15">
        <v>277.42</v>
      </c>
    </row>
    <row r="1050" spans="1:11" x14ac:dyDescent="0.25">
      <c r="A1050" s="15" t="s">
        <v>59</v>
      </c>
      <c r="B1050" s="15">
        <v>2021</v>
      </c>
      <c r="C1050" s="15" t="s">
        <v>48</v>
      </c>
      <c r="D1050" s="15" t="s">
        <v>60</v>
      </c>
      <c r="E1050" s="15" t="s">
        <v>61</v>
      </c>
      <c r="F1050" s="15" t="s">
        <v>62</v>
      </c>
      <c r="G1050" s="15" t="s">
        <v>63</v>
      </c>
      <c r="H1050" s="15" t="s">
        <v>64</v>
      </c>
      <c r="I1050" s="15" t="s">
        <v>67</v>
      </c>
      <c r="J1050" s="15">
        <v>190</v>
      </c>
      <c r="K1050" s="15">
        <v>271.7</v>
      </c>
    </row>
    <row r="1051" spans="1:11" x14ac:dyDescent="0.25">
      <c r="A1051" s="15" t="s">
        <v>59</v>
      </c>
      <c r="B1051" s="15">
        <v>2021</v>
      </c>
      <c r="C1051" s="15" t="s">
        <v>48</v>
      </c>
      <c r="D1051" s="15" t="s">
        <v>60</v>
      </c>
      <c r="E1051" s="15" t="s">
        <v>61</v>
      </c>
      <c r="F1051" s="15" t="s">
        <v>62</v>
      </c>
      <c r="G1051" s="15" t="s">
        <v>63</v>
      </c>
      <c r="H1051" s="15" t="s">
        <v>64</v>
      </c>
      <c r="I1051" s="15" t="s">
        <v>67</v>
      </c>
      <c r="J1051" s="15">
        <v>364</v>
      </c>
      <c r="K1051" s="15">
        <v>520.52</v>
      </c>
    </row>
    <row r="1052" spans="1:11" x14ac:dyDescent="0.25">
      <c r="A1052" s="15" t="s">
        <v>59</v>
      </c>
      <c r="B1052" s="15">
        <v>2021</v>
      </c>
      <c r="C1052" s="15" t="s">
        <v>48</v>
      </c>
      <c r="D1052" s="15" t="s">
        <v>60</v>
      </c>
      <c r="E1052" s="15" t="s">
        <v>61</v>
      </c>
      <c r="F1052" s="15" t="s">
        <v>62</v>
      </c>
      <c r="G1052" s="15" t="s">
        <v>63</v>
      </c>
      <c r="H1052" s="15" t="s">
        <v>64</v>
      </c>
      <c r="I1052" s="15" t="s">
        <v>65</v>
      </c>
      <c r="J1052" s="15">
        <v>324</v>
      </c>
      <c r="K1052" s="15">
        <v>526.24</v>
      </c>
    </row>
    <row r="1053" spans="1:11" x14ac:dyDescent="0.25">
      <c r="A1053" s="15" t="s">
        <v>59</v>
      </c>
      <c r="B1053" s="15">
        <v>2021</v>
      </c>
      <c r="C1053" s="15" t="s">
        <v>48</v>
      </c>
      <c r="D1053" s="15" t="s">
        <v>60</v>
      </c>
      <c r="E1053" s="15" t="s">
        <v>61</v>
      </c>
      <c r="F1053" s="15" t="s">
        <v>62</v>
      </c>
      <c r="G1053" s="15" t="s">
        <v>63</v>
      </c>
      <c r="H1053" s="15" t="s">
        <v>64</v>
      </c>
      <c r="I1053" s="15" t="s">
        <v>65</v>
      </c>
      <c r="J1053" s="15">
        <v>318</v>
      </c>
      <c r="K1053" s="15">
        <v>526.24</v>
      </c>
    </row>
    <row r="1054" spans="1:11" x14ac:dyDescent="0.25">
      <c r="A1054" s="15" t="s">
        <v>66</v>
      </c>
      <c r="B1054" s="15">
        <v>2021</v>
      </c>
      <c r="C1054" s="15" t="s">
        <v>48</v>
      </c>
      <c r="D1054" s="15" t="s">
        <v>60</v>
      </c>
      <c r="E1054" s="15" t="s">
        <v>61</v>
      </c>
      <c r="F1054" s="15" t="s">
        <v>62</v>
      </c>
      <c r="G1054" s="15" t="s">
        <v>63</v>
      </c>
      <c r="H1054" s="15" t="s">
        <v>64</v>
      </c>
      <c r="I1054" s="15" t="s">
        <v>67</v>
      </c>
      <c r="J1054" s="15">
        <v>692</v>
      </c>
      <c r="K1054" s="15">
        <v>989.56</v>
      </c>
    </row>
    <row r="1055" spans="1:11" x14ac:dyDescent="0.25">
      <c r="A1055" s="15" t="s">
        <v>68</v>
      </c>
      <c r="B1055" s="15">
        <v>2021</v>
      </c>
      <c r="C1055" s="15" t="s">
        <v>48</v>
      </c>
      <c r="D1055" s="15" t="s">
        <v>60</v>
      </c>
      <c r="E1055" s="15" t="s">
        <v>61</v>
      </c>
      <c r="F1055" s="15" t="s">
        <v>62</v>
      </c>
      <c r="G1055" s="15" t="s">
        <v>63</v>
      </c>
      <c r="H1055" s="15" t="s">
        <v>64</v>
      </c>
      <c r="I1055" s="15" t="s">
        <v>67</v>
      </c>
      <c r="J1055" s="15">
        <v>725</v>
      </c>
      <c r="K1055" s="15">
        <v>1036.75</v>
      </c>
    </row>
    <row r="1056" spans="1:11" x14ac:dyDescent="0.25">
      <c r="A1056" s="15" t="s">
        <v>66</v>
      </c>
      <c r="B1056" s="15">
        <v>2021</v>
      </c>
      <c r="C1056" s="15" t="s">
        <v>48</v>
      </c>
      <c r="D1056" s="15" t="s">
        <v>60</v>
      </c>
      <c r="E1056" s="15" t="s">
        <v>61</v>
      </c>
      <c r="F1056" s="15" t="s">
        <v>62</v>
      </c>
      <c r="G1056" s="15" t="s">
        <v>63</v>
      </c>
      <c r="H1056" s="15" t="s">
        <v>64</v>
      </c>
      <c r="I1056" s="15" t="s">
        <v>67</v>
      </c>
      <c r="J1056" s="15">
        <v>778</v>
      </c>
      <c r="K1056" s="15">
        <v>1112.54</v>
      </c>
    </row>
    <row r="1057" spans="1:11" x14ac:dyDescent="0.25">
      <c r="A1057" s="15" t="s">
        <v>59</v>
      </c>
      <c r="B1057" s="15">
        <v>2021</v>
      </c>
      <c r="C1057" s="15" t="s">
        <v>48</v>
      </c>
      <c r="D1057" s="15" t="s">
        <v>60</v>
      </c>
      <c r="E1057" s="15" t="s">
        <v>61</v>
      </c>
      <c r="F1057" s="15" t="s">
        <v>62</v>
      </c>
      <c r="G1057" s="15" t="s">
        <v>63</v>
      </c>
      <c r="H1057" s="15" t="s">
        <v>64</v>
      </c>
      <c r="I1057" s="15" t="s">
        <v>65</v>
      </c>
      <c r="J1057" s="15">
        <v>327</v>
      </c>
      <c r="K1057" s="15">
        <v>467.61</v>
      </c>
    </row>
    <row r="1058" spans="1:11" x14ac:dyDescent="0.25">
      <c r="A1058" s="15" t="s">
        <v>68</v>
      </c>
      <c r="B1058" s="15">
        <v>2021</v>
      </c>
      <c r="C1058" s="15" t="s">
        <v>48</v>
      </c>
      <c r="D1058" s="15" t="s">
        <v>60</v>
      </c>
      <c r="E1058" s="15" t="s">
        <v>61</v>
      </c>
      <c r="F1058" s="15" t="s">
        <v>62</v>
      </c>
      <c r="G1058" s="15" t="s">
        <v>63</v>
      </c>
      <c r="H1058" s="15" t="s">
        <v>64</v>
      </c>
      <c r="I1058" s="15" t="s">
        <v>65</v>
      </c>
      <c r="J1058" s="15">
        <v>321</v>
      </c>
      <c r="K1058" s="15">
        <v>459.03</v>
      </c>
    </row>
    <row r="1059" spans="1:11" x14ac:dyDescent="0.25">
      <c r="A1059" s="15" t="s">
        <v>59</v>
      </c>
      <c r="B1059" s="15">
        <v>2021</v>
      </c>
      <c r="C1059" s="15" t="s">
        <v>48</v>
      </c>
      <c r="D1059" s="15" t="s">
        <v>60</v>
      </c>
      <c r="E1059" s="15" t="s">
        <v>61</v>
      </c>
      <c r="F1059" s="15" t="s">
        <v>62</v>
      </c>
      <c r="G1059" s="15" t="s">
        <v>63</v>
      </c>
      <c r="H1059" s="15" t="s">
        <v>64</v>
      </c>
      <c r="I1059" s="15" t="s">
        <v>65</v>
      </c>
      <c r="J1059" s="15">
        <v>315</v>
      </c>
      <c r="K1059" s="15">
        <v>450.45</v>
      </c>
    </row>
    <row r="1060" spans="1:11" x14ac:dyDescent="0.25">
      <c r="A1060" s="15" t="s">
        <v>66</v>
      </c>
      <c r="B1060" s="15">
        <v>2021</v>
      </c>
      <c r="C1060" s="15" t="s">
        <v>48</v>
      </c>
      <c r="D1060" s="15" t="s">
        <v>60</v>
      </c>
      <c r="E1060" s="15" t="s">
        <v>61</v>
      </c>
      <c r="F1060" s="15" t="s">
        <v>62</v>
      </c>
      <c r="G1060" s="15" t="s">
        <v>63</v>
      </c>
      <c r="H1060" s="15" t="s">
        <v>64</v>
      </c>
      <c r="I1060" s="15" t="s">
        <v>67</v>
      </c>
      <c r="J1060" s="15">
        <v>147</v>
      </c>
      <c r="K1060" s="15">
        <v>210.21</v>
      </c>
    </row>
    <row r="1061" spans="1:11" x14ac:dyDescent="0.25">
      <c r="A1061" s="15" t="s">
        <v>59</v>
      </c>
      <c r="B1061" s="15">
        <v>2021</v>
      </c>
      <c r="C1061" s="15" t="s">
        <v>48</v>
      </c>
      <c r="D1061" s="15" t="s">
        <v>60</v>
      </c>
      <c r="E1061" s="15" t="s">
        <v>61</v>
      </c>
      <c r="F1061" s="15" t="s">
        <v>62</v>
      </c>
      <c r="G1061" s="15" t="s">
        <v>63</v>
      </c>
      <c r="H1061" s="15" t="s">
        <v>64</v>
      </c>
      <c r="I1061" s="15" t="s">
        <v>67</v>
      </c>
      <c r="J1061" s="15">
        <v>145</v>
      </c>
      <c r="K1061" s="15">
        <v>207.35</v>
      </c>
    </row>
    <row r="1062" spans="1:11" x14ac:dyDescent="0.25">
      <c r="A1062" s="15" t="s">
        <v>59</v>
      </c>
      <c r="B1062" s="15">
        <v>2021</v>
      </c>
      <c r="C1062" s="15" t="s">
        <v>48</v>
      </c>
      <c r="D1062" s="15" t="s">
        <v>60</v>
      </c>
      <c r="E1062" s="15" t="s">
        <v>61</v>
      </c>
      <c r="F1062" s="15" t="s">
        <v>62</v>
      </c>
      <c r="G1062" s="15" t="s">
        <v>63</v>
      </c>
      <c r="H1062" s="15" t="s">
        <v>64</v>
      </c>
      <c r="I1062" s="15" t="s">
        <v>67</v>
      </c>
      <c r="J1062" s="15">
        <v>193</v>
      </c>
      <c r="K1062" s="15">
        <v>275.99</v>
      </c>
    </row>
    <row r="1063" spans="1:11" x14ac:dyDescent="0.25">
      <c r="A1063" s="15" t="s">
        <v>68</v>
      </c>
      <c r="B1063" s="15">
        <v>2021</v>
      </c>
      <c r="C1063" s="15" t="s">
        <v>48</v>
      </c>
      <c r="D1063" s="15" t="s">
        <v>60</v>
      </c>
      <c r="E1063" s="15" t="s">
        <v>61</v>
      </c>
      <c r="F1063" s="15" t="s">
        <v>62</v>
      </c>
      <c r="G1063" s="15" t="s">
        <v>63</v>
      </c>
      <c r="H1063" s="15" t="s">
        <v>64</v>
      </c>
      <c r="I1063" s="15" t="s">
        <v>65</v>
      </c>
      <c r="J1063" s="15">
        <v>323</v>
      </c>
      <c r="K1063" s="15">
        <v>461.89</v>
      </c>
    </row>
    <row r="1064" spans="1:11" x14ac:dyDescent="0.25">
      <c r="A1064" s="15" t="s">
        <v>59</v>
      </c>
      <c r="B1064" s="15">
        <v>2021</v>
      </c>
      <c r="C1064" s="15" t="s">
        <v>48</v>
      </c>
      <c r="D1064" s="15" t="s">
        <v>60</v>
      </c>
      <c r="E1064" s="15" t="s">
        <v>61</v>
      </c>
      <c r="F1064" s="15" t="s">
        <v>62</v>
      </c>
      <c r="G1064" s="15" t="s">
        <v>63</v>
      </c>
      <c r="H1064" s="15" t="s">
        <v>64</v>
      </c>
      <c r="I1064" s="15" t="s">
        <v>65</v>
      </c>
      <c r="J1064" s="15">
        <v>317</v>
      </c>
      <c r="K1064" s="15">
        <v>453.31</v>
      </c>
    </row>
    <row r="1065" spans="1:11" x14ac:dyDescent="0.25">
      <c r="A1065" s="15" t="s">
        <v>68</v>
      </c>
      <c r="B1065" s="15">
        <v>2021</v>
      </c>
      <c r="C1065" s="15" t="s">
        <v>48</v>
      </c>
      <c r="D1065" s="15" t="s">
        <v>60</v>
      </c>
      <c r="E1065" s="15" t="s">
        <v>61</v>
      </c>
      <c r="F1065" s="15" t="s">
        <v>62</v>
      </c>
      <c r="G1065" s="15" t="s">
        <v>63</v>
      </c>
      <c r="H1065" s="15" t="s">
        <v>64</v>
      </c>
      <c r="I1065" s="15" t="s">
        <v>67</v>
      </c>
      <c r="J1065" s="15">
        <v>143</v>
      </c>
      <c r="K1065" s="15">
        <v>204.49</v>
      </c>
    </row>
    <row r="1066" spans="1:11" x14ac:dyDescent="0.25">
      <c r="A1066" s="15" t="s">
        <v>59</v>
      </c>
      <c r="B1066" s="15">
        <v>2021</v>
      </c>
      <c r="C1066" s="15" t="s">
        <v>48</v>
      </c>
      <c r="D1066" s="15" t="s">
        <v>60</v>
      </c>
      <c r="E1066" s="15" t="s">
        <v>61</v>
      </c>
      <c r="F1066" s="15" t="s">
        <v>62</v>
      </c>
      <c r="G1066" s="15" t="s">
        <v>63</v>
      </c>
      <c r="H1066" s="15" t="s">
        <v>64</v>
      </c>
      <c r="I1066" s="15" t="s">
        <v>67</v>
      </c>
      <c r="J1066" s="15">
        <v>191</v>
      </c>
      <c r="K1066" s="15">
        <v>273.13</v>
      </c>
    </row>
    <row r="1067" spans="1:11" x14ac:dyDescent="0.25">
      <c r="A1067" s="15" t="s">
        <v>68</v>
      </c>
      <c r="B1067" s="15">
        <v>2021</v>
      </c>
      <c r="C1067" s="15" t="s">
        <v>48</v>
      </c>
      <c r="D1067" s="15" t="s">
        <v>60</v>
      </c>
      <c r="E1067" s="15" t="s">
        <v>61</v>
      </c>
      <c r="F1067" s="15" t="s">
        <v>62</v>
      </c>
      <c r="G1067" s="15" t="s">
        <v>63</v>
      </c>
      <c r="H1067" s="15" t="s">
        <v>64</v>
      </c>
      <c r="I1067" s="15" t="s">
        <v>67</v>
      </c>
      <c r="J1067" s="15">
        <v>787</v>
      </c>
      <c r="K1067" s="15">
        <v>1125.4099999999999</v>
      </c>
    </row>
    <row r="1068" spans="1:11" x14ac:dyDescent="0.25">
      <c r="A1068" s="15" t="s">
        <v>66</v>
      </c>
      <c r="B1068" s="15">
        <v>2021</v>
      </c>
      <c r="C1068" s="15" t="s">
        <v>43</v>
      </c>
      <c r="D1068" s="15" t="s">
        <v>72</v>
      </c>
      <c r="E1068" s="15" t="s">
        <v>61</v>
      </c>
      <c r="F1068" s="15" t="s">
        <v>62</v>
      </c>
      <c r="G1068" s="15" t="s">
        <v>63</v>
      </c>
      <c r="H1068" s="15" t="s">
        <v>64</v>
      </c>
      <c r="I1068" s="15" t="s">
        <v>65</v>
      </c>
      <c r="J1068" s="15">
        <v>266</v>
      </c>
      <c r="K1068" s="15">
        <v>380.38</v>
      </c>
    </row>
    <row r="1069" spans="1:11" x14ac:dyDescent="0.25">
      <c r="A1069" s="15" t="s">
        <v>66</v>
      </c>
      <c r="B1069" s="15">
        <v>2021</v>
      </c>
      <c r="C1069" s="15" t="s">
        <v>43</v>
      </c>
      <c r="D1069" s="15" t="s">
        <v>72</v>
      </c>
      <c r="E1069" s="15" t="s">
        <v>61</v>
      </c>
      <c r="F1069" s="15" t="s">
        <v>62</v>
      </c>
      <c r="G1069" s="15" t="s">
        <v>63</v>
      </c>
      <c r="H1069" s="15" t="s">
        <v>64</v>
      </c>
      <c r="I1069" s="15" t="s">
        <v>65</v>
      </c>
      <c r="J1069" s="15">
        <v>314</v>
      </c>
      <c r="K1069" s="15">
        <v>449.02</v>
      </c>
    </row>
    <row r="1070" spans="1:11" x14ac:dyDescent="0.25">
      <c r="A1070" s="15" t="s">
        <v>59</v>
      </c>
      <c r="B1070" s="15">
        <v>2021</v>
      </c>
      <c r="C1070" s="15" t="s">
        <v>43</v>
      </c>
      <c r="D1070" s="15" t="s">
        <v>72</v>
      </c>
      <c r="E1070" s="15" t="s">
        <v>61</v>
      </c>
      <c r="F1070" s="15" t="s">
        <v>62</v>
      </c>
      <c r="G1070" s="15" t="s">
        <v>63</v>
      </c>
      <c r="H1070" s="15" t="s">
        <v>64</v>
      </c>
      <c r="I1070" s="15" t="s">
        <v>65</v>
      </c>
      <c r="J1070" s="15">
        <v>236</v>
      </c>
      <c r="K1070" s="15">
        <v>337.48</v>
      </c>
    </row>
    <row r="1071" spans="1:11" x14ac:dyDescent="0.25">
      <c r="A1071" s="15" t="s">
        <v>66</v>
      </c>
      <c r="B1071" s="15">
        <v>2021</v>
      </c>
      <c r="C1071" s="15" t="s">
        <v>43</v>
      </c>
      <c r="D1071" s="15" t="s">
        <v>72</v>
      </c>
      <c r="E1071" s="15" t="s">
        <v>61</v>
      </c>
      <c r="F1071" s="15" t="s">
        <v>62</v>
      </c>
      <c r="G1071" s="15" t="s">
        <v>63</v>
      </c>
      <c r="H1071" s="15" t="s">
        <v>64</v>
      </c>
      <c r="I1071" s="15" t="s">
        <v>65</v>
      </c>
      <c r="J1071" s="15">
        <v>310</v>
      </c>
      <c r="K1071" s="15">
        <v>526.24</v>
      </c>
    </row>
    <row r="1072" spans="1:11" x14ac:dyDescent="0.25">
      <c r="A1072" s="15" t="s">
        <v>68</v>
      </c>
      <c r="B1072" s="15">
        <v>2021</v>
      </c>
      <c r="C1072" s="15" t="s">
        <v>43</v>
      </c>
      <c r="D1072" s="15" t="s">
        <v>72</v>
      </c>
      <c r="E1072" s="15" t="s">
        <v>61</v>
      </c>
      <c r="F1072" s="15" t="s">
        <v>62</v>
      </c>
      <c r="G1072" s="15" t="s">
        <v>63</v>
      </c>
      <c r="H1072" s="15" t="s">
        <v>64</v>
      </c>
      <c r="I1072" s="15" t="s">
        <v>65</v>
      </c>
      <c r="J1072" s="15">
        <v>238</v>
      </c>
      <c r="K1072" s="15">
        <v>526.24</v>
      </c>
    </row>
    <row r="1073" spans="1:11" x14ac:dyDescent="0.25">
      <c r="A1073" s="15" t="s">
        <v>59</v>
      </c>
      <c r="B1073" s="15">
        <v>2021</v>
      </c>
      <c r="C1073" s="15" t="s">
        <v>43</v>
      </c>
      <c r="D1073" s="15" t="s">
        <v>72</v>
      </c>
      <c r="E1073" s="15" t="s">
        <v>61</v>
      </c>
      <c r="F1073" s="15" t="s">
        <v>62</v>
      </c>
      <c r="G1073" s="15" t="s">
        <v>63</v>
      </c>
      <c r="H1073" s="15" t="s">
        <v>64</v>
      </c>
      <c r="I1073" s="15" t="s">
        <v>65</v>
      </c>
      <c r="J1073" s="15">
        <v>1000</v>
      </c>
      <c r="K1073" s="15">
        <v>1430</v>
      </c>
    </row>
    <row r="1074" spans="1:11" x14ac:dyDescent="0.25">
      <c r="A1074" s="15" t="s">
        <v>69</v>
      </c>
      <c r="B1074" s="15">
        <v>2021</v>
      </c>
      <c r="C1074" s="15" t="s">
        <v>43</v>
      </c>
      <c r="D1074" s="15" t="s">
        <v>72</v>
      </c>
      <c r="E1074" s="15" t="s">
        <v>61</v>
      </c>
      <c r="F1074" s="15" t="s">
        <v>62</v>
      </c>
      <c r="G1074" s="15" t="s">
        <v>63</v>
      </c>
      <c r="H1074" s="15" t="s">
        <v>64</v>
      </c>
      <c r="I1074" s="15" t="s">
        <v>65</v>
      </c>
      <c r="J1074" s="15">
        <v>1033</v>
      </c>
      <c r="K1074" s="15">
        <v>1477.19</v>
      </c>
    </row>
    <row r="1075" spans="1:11" x14ac:dyDescent="0.25">
      <c r="A1075" s="15" t="s">
        <v>68</v>
      </c>
      <c r="B1075" s="15">
        <v>2021</v>
      </c>
      <c r="C1075" s="15" t="s">
        <v>43</v>
      </c>
      <c r="D1075" s="15" t="s">
        <v>72</v>
      </c>
      <c r="E1075" s="15" t="s">
        <v>61</v>
      </c>
      <c r="F1075" s="15" t="s">
        <v>62</v>
      </c>
      <c r="G1075" s="15" t="s">
        <v>63</v>
      </c>
      <c r="H1075" s="15" t="s">
        <v>64</v>
      </c>
      <c r="I1075" s="15" t="s">
        <v>65</v>
      </c>
      <c r="J1075" s="15">
        <v>240</v>
      </c>
      <c r="K1075" s="15">
        <v>343.2</v>
      </c>
    </row>
    <row r="1076" spans="1:11" x14ac:dyDescent="0.25">
      <c r="A1076" s="15" t="s">
        <v>68</v>
      </c>
      <c r="B1076" s="15">
        <v>2021</v>
      </c>
      <c r="C1076" s="15" t="s">
        <v>43</v>
      </c>
      <c r="D1076" s="15" t="s">
        <v>72</v>
      </c>
      <c r="E1076" s="15" t="s">
        <v>61</v>
      </c>
      <c r="F1076" s="15" t="s">
        <v>62</v>
      </c>
      <c r="G1076" s="15" t="s">
        <v>63</v>
      </c>
      <c r="H1076" s="15" t="s">
        <v>64</v>
      </c>
      <c r="I1076" s="15" t="s">
        <v>65</v>
      </c>
      <c r="J1076" s="15">
        <v>267</v>
      </c>
      <c r="K1076" s="15">
        <v>381.81</v>
      </c>
    </row>
    <row r="1077" spans="1:11" x14ac:dyDescent="0.25">
      <c r="A1077" s="15" t="s">
        <v>59</v>
      </c>
      <c r="B1077" s="15">
        <v>2021</v>
      </c>
      <c r="C1077" s="15" t="s">
        <v>43</v>
      </c>
      <c r="D1077" s="15" t="s">
        <v>72</v>
      </c>
      <c r="E1077" s="15" t="s">
        <v>61</v>
      </c>
      <c r="F1077" s="15" t="s">
        <v>62</v>
      </c>
      <c r="G1077" s="15" t="s">
        <v>63</v>
      </c>
      <c r="H1077" s="15" t="s">
        <v>64</v>
      </c>
      <c r="I1077" s="15" t="s">
        <v>65</v>
      </c>
      <c r="J1077" s="15">
        <v>237</v>
      </c>
      <c r="K1077" s="15">
        <v>338.90999999999997</v>
      </c>
    </row>
    <row r="1078" spans="1:11" x14ac:dyDescent="0.25">
      <c r="A1078" s="15" t="s">
        <v>68</v>
      </c>
      <c r="B1078" s="15">
        <v>2021</v>
      </c>
      <c r="C1078" s="15" t="s">
        <v>43</v>
      </c>
      <c r="D1078" s="15" t="s">
        <v>72</v>
      </c>
      <c r="E1078" s="15" t="s">
        <v>61</v>
      </c>
      <c r="F1078" s="15" t="s">
        <v>62</v>
      </c>
      <c r="G1078" s="15" t="s">
        <v>63</v>
      </c>
      <c r="H1078" s="15" t="s">
        <v>64</v>
      </c>
      <c r="I1078" s="15" t="s">
        <v>65</v>
      </c>
      <c r="J1078" s="15">
        <v>781</v>
      </c>
      <c r="K1078" s="15">
        <v>1116.83</v>
      </c>
    </row>
    <row r="1079" spans="1:11" x14ac:dyDescent="0.25">
      <c r="A1079" s="15" t="s">
        <v>59</v>
      </c>
      <c r="B1079" s="15">
        <v>2021</v>
      </c>
      <c r="C1079" s="15" t="s">
        <v>43</v>
      </c>
      <c r="D1079" s="15" t="s">
        <v>72</v>
      </c>
      <c r="E1079" s="15" t="s">
        <v>61</v>
      </c>
      <c r="F1079" s="15" t="s">
        <v>62</v>
      </c>
      <c r="G1079" s="15" t="s">
        <v>63</v>
      </c>
      <c r="H1079" s="15" t="s">
        <v>64</v>
      </c>
      <c r="I1079" s="15" t="s">
        <v>65</v>
      </c>
      <c r="J1079" s="15">
        <v>814</v>
      </c>
      <c r="K1079" s="15">
        <v>1164.02</v>
      </c>
    </row>
    <row r="1080" spans="1:11" x14ac:dyDescent="0.25">
      <c r="A1080" s="15" t="s">
        <v>59</v>
      </c>
      <c r="B1080" s="15">
        <v>2021</v>
      </c>
      <c r="C1080" s="15" t="s">
        <v>43</v>
      </c>
      <c r="D1080" s="15" t="s">
        <v>72</v>
      </c>
      <c r="E1080" s="15" t="s">
        <v>61</v>
      </c>
      <c r="F1080" s="15" t="s">
        <v>62</v>
      </c>
      <c r="G1080" s="15" t="s">
        <v>63</v>
      </c>
      <c r="H1080" s="15" t="s">
        <v>64</v>
      </c>
      <c r="I1080" s="15" t="s">
        <v>65</v>
      </c>
      <c r="J1080" s="15">
        <v>263</v>
      </c>
      <c r="K1080" s="15">
        <v>376.09000000000003</v>
      </c>
    </row>
    <row r="1081" spans="1:11" x14ac:dyDescent="0.25">
      <c r="A1081" s="15" t="s">
        <v>59</v>
      </c>
      <c r="B1081" s="15">
        <v>2021</v>
      </c>
      <c r="C1081" s="15" t="s">
        <v>43</v>
      </c>
      <c r="D1081" s="15" t="s">
        <v>72</v>
      </c>
      <c r="E1081" s="15" t="s">
        <v>61</v>
      </c>
      <c r="F1081" s="15" t="s">
        <v>62</v>
      </c>
      <c r="G1081" s="15" t="s">
        <v>63</v>
      </c>
      <c r="H1081" s="15" t="s">
        <v>64</v>
      </c>
      <c r="I1081" s="15" t="s">
        <v>65</v>
      </c>
      <c r="J1081" s="15">
        <v>311</v>
      </c>
      <c r="K1081" s="15">
        <v>444.73</v>
      </c>
    </row>
    <row r="1082" spans="1:11" x14ac:dyDescent="0.25">
      <c r="A1082" s="15" t="s">
        <v>66</v>
      </c>
      <c r="B1082" s="15">
        <v>2021</v>
      </c>
      <c r="C1082" s="15" t="s">
        <v>43</v>
      </c>
      <c r="D1082" s="15" t="s">
        <v>72</v>
      </c>
      <c r="E1082" s="15" t="s">
        <v>61</v>
      </c>
      <c r="F1082" s="15" t="s">
        <v>62</v>
      </c>
      <c r="G1082" s="15" t="s">
        <v>63</v>
      </c>
      <c r="H1082" s="15" t="s">
        <v>64</v>
      </c>
      <c r="I1082" s="15" t="s">
        <v>65</v>
      </c>
      <c r="J1082" s="15">
        <v>239</v>
      </c>
      <c r="K1082" s="15">
        <v>341.77</v>
      </c>
    </row>
    <row r="1083" spans="1:11" x14ac:dyDescent="0.25">
      <c r="A1083" s="15" t="s">
        <v>59</v>
      </c>
      <c r="B1083" s="15">
        <v>2021</v>
      </c>
      <c r="C1083" s="15" t="s">
        <v>47</v>
      </c>
      <c r="D1083" s="15" t="s">
        <v>72</v>
      </c>
      <c r="E1083" s="15" t="s">
        <v>61</v>
      </c>
      <c r="F1083" s="15" t="s">
        <v>62</v>
      </c>
      <c r="G1083" s="15" t="s">
        <v>63</v>
      </c>
      <c r="H1083" s="15" t="s">
        <v>64</v>
      </c>
      <c r="I1083" s="15" t="s">
        <v>65</v>
      </c>
      <c r="J1083" s="15">
        <v>242</v>
      </c>
      <c r="K1083" s="15">
        <v>346.06</v>
      </c>
    </row>
    <row r="1084" spans="1:11" x14ac:dyDescent="0.25">
      <c r="A1084" s="15" t="s">
        <v>70</v>
      </c>
      <c r="B1084" s="15">
        <v>2021</v>
      </c>
      <c r="C1084" s="15" t="s">
        <v>47</v>
      </c>
      <c r="D1084" s="15" t="s">
        <v>72</v>
      </c>
      <c r="E1084" s="15" t="s">
        <v>61</v>
      </c>
      <c r="F1084" s="15" t="s">
        <v>62</v>
      </c>
      <c r="G1084" s="15" t="s">
        <v>63</v>
      </c>
      <c r="H1084" s="15" t="s">
        <v>64</v>
      </c>
      <c r="I1084" s="15" t="s">
        <v>65</v>
      </c>
      <c r="J1084" s="15">
        <v>290</v>
      </c>
      <c r="K1084" s="15">
        <v>414.7</v>
      </c>
    </row>
    <row r="1085" spans="1:11" x14ac:dyDescent="0.25">
      <c r="A1085" s="15" t="s">
        <v>66</v>
      </c>
      <c r="B1085" s="15">
        <v>2021</v>
      </c>
      <c r="C1085" s="15" t="s">
        <v>47</v>
      </c>
      <c r="D1085" s="15" t="s">
        <v>60</v>
      </c>
      <c r="E1085" s="15" t="s">
        <v>61</v>
      </c>
      <c r="F1085" s="15" t="s">
        <v>62</v>
      </c>
      <c r="G1085" s="15" t="s">
        <v>63</v>
      </c>
      <c r="H1085" s="15" t="s">
        <v>64</v>
      </c>
      <c r="I1085" s="15" t="s">
        <v>65</v>
      </c>
      <c r="J1085" s="15">
        <v>218</v>
      </c>
      <c r="K1085" s="15">
        <v>311.74</v>
      </c>
    </row>
    <row r="1086" spans="1:11" x14ac:dyDescent="0.25">
      <c r="A1086" s="15" t="s">
        <v>66</v>
      </c>
      <c r="B1086" s="15">
        <v>2021</v>
      </c>
      <c r="C1086" s="15" t="s">
        <v>47</v>
      </c>
      <c r="D1086" s="15" t="s">
        <v>60</v>
      </c>
      <c r="E1086" s="15" t="s">
        <v>61</v>
      </c>
      <c r="F1086" s="15" t="s">
        <v>62</v>
      </c>
      <c r="G1086" s="15" t="s">
        <v>63</v>
      </c>
      <c r="H1086" s="15" t="s">
        <v>64</v>
      </c>
      <c r="I1086" s="15" t="s">
        <v>65</v>
      </c>
      <c r="J1086" s="15">
        <v>244</v>
      </c>
      <c r="K1086" s="15">
        <v>526.24</v>
      </c>
    </row>
    <row r="1087" spans="1:11" x14ac:dyDescent="0.25">
      <c r="A1087" s="15" t="s">
        <v>59</v>
      </c>
      <c r="B1087" s="15">
        <v>2021</v>
      </c>
      <c r="C1087" s="15" t="s">
        <v>47</v>
      </c>
      <c r="D1087" s="15" t="s">
        <v>60</v>
      </c>
      <c r="E1087" s="15" t="s">
        <v>61</v>
      </c>
      <c r="F1087" s="15" t="s">
        <v>62</v>
      </c>
      <c r="G1087" s="15" t="s">
        <v>63</v>
      </c>
      <c r="H1087" s="15" t="s">
        <v>64</v>
      </c>
      <c r="I1087" s="15" t="s">
        <v>65</v>
      </c>
      <c r="J1087" s="15">
        <v>292</v>
      </c>
      <c r="K1087" s="15">
        <v>526.24</v>
      </c>
    </row>
    <row r="1088" spans="1:11" x14ac:dyDescent="0.25">
      <c r="A1088" s="15" t="s">
        <v>66</v>
      </c>
      <c r="B1088" s="15">
        <v>2021</v>
      </c>
      <c r="C1088" s="15" t="s">
        <v>47</v>
      </c>
      <c r="D1088" s="15" t="s">
        <v>60</v>
      </c>
      <c r="E1088" s="15" t="s">
        <v>61</v>
      </c>
      <c r="F1088" s="15" t="s">
        <v>62</v>
      </c>
      <c r="G1088" s="15" t="s">
        <v>63</v>
      </c>
      <c r="H1088" s="15" t="s">
        <v>64</v>
      </c>
      <c r="I1088" s="15" t="s">
        <v>65</v>
      </c>
      <c r="J1088" s="15">
        <v>1003</v>
      </c>
      <c r="K1088" s="15">
        <v>1434.29</v>
      </c>
    </row>
    <row r="1089" spans="1:11" x14ac:dyDescent="0.25">
      <c r="A1089" s="15" t="s">
        <v>66</v>
      </c>
      <c r="B1089" s="15">
        <v>2021</v>
      </c>
      <c r="C1089" s="15" t="s">
        <v>47</v>
      </c>
      <c r="D1089" s="15" t="s">
        <v>60</v>
      </c>
      <c r="E1089" s="15" t="s">
        <v>61</v>
      </c>
      <c r="F1089" s="15" t="s">
        <v>62</v>
      </c>
      <c r="G1089" s="15" t="s">
        <v>63</v>
      </c>
      <c r="H1089" s="15" t="s">
        <v>64</v>
      </c>
      <c r="I1089" s="15" t="s">
        <v>65</v>
      </c>
      <c r="J1089" s="15">
        <v>1037</v>
      </c>
      <c r="K1089" s="15">
        <v>1482.9099999999999</v>
      </c>
    </row>
    <row r="1090" spans="1:11" x14ac:dyDescent="0.25">
      <c r="A1090" s="15" t="s">
        <v>59</v>
      </c>
      <c r="B1090" s="15">
        <v>2021</v>
      </c>
      <c r="C1090" s="15" t="s">
        <v>47</v>
      </c>
      <c r="D1090" s="15" t="s">
        <v>60</v>
      </c>
      <c r="E1090" s="15" t="s">
        <v>61</v>
      </c>
      <c r="F1090" s="15" t="s">
        <v>62</v>
      </c>
      <c r="G1090" s="15" t="s">
        <v>63</v>
      </c>
      <c r="H1090" s="15" t="s">
        <v>64</v>
      </c>
      <c r="I1090" s="15" t="s">
        <v>65</v>
      </c>
      <c r="J1090" s="15">
        <v>216</v>
      </c>
      <c r="K1090" s="15">
        <v>308.88</v>
      </c>
    </row>
    <row r="1091" spans="1:11" x14ac:dyDescent="0.25">
      <c r="A1091" s="15" t="s">
        <v>59</v>
      </c>
      <c r="B1091" s="15">
        <v>2021</v>
      </c>
      <c r="C1091" s="15" t="s">
        <v>47</v>
      </c>
      <c r="D1091" s="15" t="s">
        <v>60</v>
      </c>
      <c r="E1091" s="15" t="s">
        <v>61</v>
      </c>
      <c r="F1091" s="15" t="s">
        <v>62</v>
      </c>
      <c r="G1091" s="15" t="s">
        <v>63</v>
      </c>
      <c r="H1091" s="15" t="s">
        <v>64</v>
      </c>
      <c r="I1091" s="15" t="s">
        <v>65</v>
      </c>
      <c r="J1091" s="15">
        <v>243</v>
      </c>
      <c r="K1091" s="15">
        <v>347.49</v>
      </c>
    </row>
    <row r="1092" spans="1:11" x14ac:dyDescent="0.25">
      <c r="A1092" s="15" t="s">
        <v>59</v>
      </c>
      <c r="B1092" s="15">
        <v>2021</v>
      </c>
      <c r="C1092" s="15" t="s">
        <v>47</v>
      </c>
      <c r="D1092" s="15" t="s">
        <v>60</v>
      </c>
      <c r="E1092" s="15" t="s">
        <v>61</v>
      </c>
      <c r="F1092" s="15" t="s">
        <v>62</v>
      </c>
      <c r="G1092" s="15" t="s">
        <v>63</v>
      </c>
      <c r="H1092" s="15" t="s">
        <v>64</v>
      </c>
      <c r="I1092" s="15" t="s">
        <v>65</v>
      </c>
      <c r="J1092" s="15">
        <v>291</v>
      </c>
      <c r="K1092" s="15">
        <v>416.13</v>
      </c>
    </row>
    <row r="1093" spans="1:11" x14ac:dyDescent="0.25">
      <c r="A1093" s="15" t="s">
        <v>66</v>
      </c>
      <c r="B1093" s="15">
        <v>2021</v>
      </c>
      <c r="C1093" s="15" t="s">
        <v>47</v>
      </c>
      <c r="D1093" s="15" t="s">
        <v>60</v>
      </c>
      <c r="E1093" s="15" t="s">
        <v>61</v>
      </c>
      <c r="F1093" s="15" t="s">
        <v>62</v>
      </c>
      <c r="G1093" s="15" t="s">
        <v>63</v>
      </c>
      <c r="H1093" s="15" t="s">
        <v>64</v>
      </c>
      <c r="I1093" s="15" t="s">
        <v>65</v>
      </c>
      <c r="J1093" s="15">
        <v>219</v>
      </c>
      <c r="K1093" s="15">
        <v>313.17</v>
      </c>
    </row>
    <row r="1094" spans="1:11" x14ac:dyDescent="0.25">
      <c r="A1094" s="15" t="s">
        <v>59</v>
      </c>
      <c r="B1094" s="15">
        <v>2021</v>
      </c>
      <c r="C1094" s="15" t="s">
        <v>47</v>
      </c>
      <c r="D1094" s="15" t="s">
        <v>60</v>
      </c>
      <c r="E1094" s="15" t="s">
        <v>61</v>
      </c>
      <c r="F1094" s="15" t="s">
        <v>62</v>
      </c>
      <c r="G1094" s="15" t="s">
        <v>63</v>
      </c>
      <c r="H1094" s="15" t="s">
        <v>64</v>
      </c>
      <c r="I1094" s="15" t="s">
        <v>65</v>
      </c>
      <c r="J1094" s="15">
        <v>818</v>
      </c>
      <c r="K1094" s="15">
        <v>1169.74</v>
      </c>
    </row>
    <row r="1095" spans="1:11" x14ac:dyDescent="0.25">
      <c r="A1095" s="15" t="s">
        <v>66</v>
      </c>
      <c r="B1095" s="15">
        <v>2021</v>
      </c>
      <c r="C1095" s="15" t="s">
        <v>47</v>
      </c>
      <c r="D1095" s="15" t="s">
        <v>60</v>
      </c>
      <c r="E1095" s="15" t="s">
        <v>61</v>
      </c>
      <c r="F1095" s="15" t="s">
        <v>62</v>
      </c>
      <c r="G1095" s="15" t="s">
        <v>63</v>
      </c>
      <c r="H1095" s="15" t="s">
        <v>64</v>
      </c>
      <c r="I1095" s="15" t="s">
        <v>65</v>
      </c>
      <c r="J1095" s="15">
        <v>871</v>
      </c>
      <c r="K1095" s="15">
        <v>1245.53</v>
      </c>
    </row>
    <row r="1096" spans="1:11" x14ac:dyDescent="0.25">
      <c r="A1096" s="15" t="s">
        <v>66</v>
      </c>
      <c r="B1096" s="15">
        <v>2021</v>
      </c>
      <c r="C1096" s="15" t="s">
        <v>47</v>
      </c>
      <c r="D1096" s="15" t="s">
        <v>60</v>
      </c>
      <c r="E1096" s="15" t="s">
        <v>61</v>
      </c>
      <c r="F1096" s="15" t="s">
        <v>62</v>
      </c>
      <c r="G1096" s="15" t="s">
        <v>63</v>
      </c>
      <c r="H1096" s="15" t="s">
        <v>64</v>
      </c>
      <c r="I1096" s="15" t="s">
        <v>65</v>
      </c>
      <c r="J1096" s="15">
        <v>245</v>
      </c>
      <c r="K1096" s="15">
        <v>350.35</v>
      </c>
    </row>
    <row r="1097" spans="1:11" x14ac:dyDescent="0.25">
      <c r="A1097" s="15" t="s">
        <v>59</v>
      </c>
      <c r="B1097" s="15">
        <v>2021</v>
      </c>
      <c r="C1097" s="15" t="s">
        <v>47</v>
      </c>
      <c r="D1097" s="15" t="s">
        <v>60</v>
      </c>
      <c r="E1097" s="15" t="s">
        <v>61</v>
      </c>
      <c r="F1097" s="15" t="s">
        <v>62</v>
      </c>
      <c r="G1097" s="15" t="s">
        <v>63</v>
      </c>
      <c r="H1097" s="15" t="s">
        <v>64</v>
      </c>
      <c r="I1097" s="15" t="s">
        <v>65</v>
      </c>
      <c r="J1097" s="15">
        <v>293</v>
      </c>
      <c r="K1097" s="15">
        <v>418.99</v>
      </c>
    </row>
    <row r="1098" spans="1:11" x14ac:dyDescent="0.25">
      <c r="A1098" s="15" t="s">
        <v>59</v>
      </c>
      <c r="B1098" s="15">
        <v>2021</v>
      </c>
      <c r="C1098" s="15" t="s">
        <v>47</v>
      </c>
      <c r="D1098" s="15" t="s">
        <v>60</v>
      </c>
      <c r="E1098" s="15" t="s">
        <v>61</v>
      </c>
      <c r="F1098" s="15" t="s">
        <v>62</v>
      </c>
      <c r="G1098" s="15" t="s">
        <v>63</v>
      </c>
      <c r="H1098" s="15" t="s">
        <v>64</v>
      </c>
      <c r="I1098" s="15" t="s">
        <v>65</v>
      </c>
      <c r="J1098" s="15">
        <v>215</v>
      </c>
      <c r="K1098" s="15">
        <v>307.45</v>
      </c>
    </row>
    <row r="1099" spans="1:11" x14ac:dyDescent="0.25">
      <c r="A1099" s="15" t="s">
        <v>59</v>
      </c>
      <c r="B1099" s="15">
        <v>2021</v>
      </c>
      <c r="C1099" s="15" t="s">
        <v>51</v>
      </c>
      <c r="D1099" s="15" t="s">
        <v>60</v>
      </c>
      <c r="E1099" s="15" t="s">
        <v>61</v>
      </c>
      <c r="F1099" s="15" t="s">
        <v>62</v>
      </c>
      <c r="G1099" s="15" t="s">
        <v>63</v>
      </c>
      <c r="H1099" s="15" t="s">
        <v>64</v>
      </c>
      <c r="I1099" s="15" t="s">
        <v>67</v>
      </c>
      <c r="J1099" s="15">
        <v>248</v>
      </c>
      <c r="K1099" s="15">
        <v>354.64</v>
      </c>
    </row>
    <row r="1100" spans="1:11" x14ac:dyDescent="0.25">
      <c r="A1100" s="15" t="s">
        <v>69</v>
      </c>
      <c r="B1100" s="15">
        <v>2021</v>
      </c>
      <c r="C1100" s="15" t="s">
        <v>51</v>
      </c>
      <c r="D1100" s="15" t="s">
        <v>60</v>
      </c>
      <c r="E1100" s="15" t="s">
        <v>61</v>
      </c>
      <c r="F1100" s="15" t="s">
        <v>62</v>
      </c>
      <c r="G1100" s="15" t="s">
        <v>63</v>
      </c>
      <c r="H1100" s="15" t="s">
        <v>64</v>
      </c>
      <c r="I1100" s="15" t="s">
        <v>67</v>
      </c>
      <c r="J1100" s="15">
        <v>242</v>
      </c>
      <c r="K1100" s="15">
        <v>346.06</v>
      </c>
    </row>
    <row r="1101" spans="1:11" x14ac:dyDescent="0.25">
      <c r="A1101" s="15" t="s">
        <v>66</v>
      </c>
      <c r="B1101" s="15">
        <v>2021</v>
      </c>
      <c r="C1101" s="15" t="s">
        <v>51</v>
      </c>
      <c r="D1101" s="15" t="s">
        <v>60</v>
      </c>
      <c r="E1101" s="15" t="s">
        <v>61</v>
      </c>
      <c r="F1101" s="15" t="s">
        <v>62</v>
      </c>
      <c r="G1101" s="15" t="s">
        <v>63</v>
      </c>
      <c r="H1101" s="15" t="s">
        <v>64</v>
      </c>
      <c r="I1101" s="15" t="s">
        <v>67</v>
      </c>
      <c r="J1101" s="15">
        <v>236</v>
      </c>
      <c r="K1101" s="15">
        <v>337.48</v>
      </c>
    </row>
    <row r="1102" spans="1:11" x14ac:dyDescent="0.25">
      <c r="A1102" s="15" t="s">
        <v>66</v>
      </c>
      <c r="B1102" s="15">
        <v>2021</v>
      </c>
      <c r="C1102" s="15" t="s">
        <v>51</v>
      </c>
      <c r="D1102" s="15" t="s">
        <v>60</v>
      </c>
      <c r="E1102" s="15" t="s">
        <v>61</v>
      </c>
      <c r="F1102" s="15" t="s">
        <v>62</v>
      </c>
      <c r="G1102" s="15" t="s">
        <v>63</v>
      </c>
      <c r="H1102" s="15" t="s">
        <v>64</v>
      </c>
      <c r="I1102" s="15" t="s">
        <v>65</v>
      </c>
      <c r="J1102" s="15">
        <v>224</v>
      </c>
      <c r="K1102" s="15">
        <v>320.32</v>
      </c>
    </row>
    <row r="1103" spans="1:11" x14ac:dyDescent="0.25">
      <c r="A1103" s="15" t="s">
        <v>59</v>
      </c>
      <c r="B1103" s="15">
        <v>2021</v>
      </c>
      <c r="C1103" s="15" t="s">
        <v>51</v>
      </c>
      <c r="D1103" s="15" t="s">
        <v>60</v>
      </c>
      <c r="E1103" s="15" t="s">
        <v>61</v>
      </c>
      <c r="F1103" s="15" t="s">
        <v>62</v>
      </c>
      <c r="G1103" s="15" t="s">
        <v>63</v>
      </c>
      <c r="H1103" s="15" t="s">
        <v>64</v>
      </c>
      <c r="I1103" s="15" t="s">
        <v>65</v>
      </c>
      <c r="J1103" s="15">
        <v>250</v>
      </c>
      <c r="K1103" s="15">
        <v>357.5</v>
      </c>
    </row>
    <row r="1104" spans="1:11" x14ac:dyDescent="0.25">
      <c r="A1104" s="15" t="s">
        <v>68</v>
      </c>
      <c r="B1104" s="15">
        <v>2021</v>
      </c>
      <c r="C1104" s="15" t="s">
        <v>51</v>
      </c>
      <c r="D1104" s="15" t="s">
        <v>60</v>
      </c>
      <c r="E1104" s="15" t="s">
        <v>61</v>
      </c>
      <c r="F1104" s="15" t="s">
        <v>62</v>
      </c>
      <c r="G1104" s="15" t="s">
        <v>63</v>
      </c>
      <c r="H1104" s="15" t="s">
        <v>64</v>
      </c>
      <c r="I1104" s="15" t="s">
        <v>65</v>
      </c>
      <c r="J1104" s="15">
        <v>244</v>
      </c>
      <c r="K1104" s="15">
        <v>348.92</v>
      </c>
    </row>
    <row r="1105" spans="1:11" x14ac:dyDescent="0.25">
      <c r="A1105" s="15" t="s">
        <v>68</v>
      </c>
      <c r="B1105" s="15">
        <v>2021</v>
      </c>
      <c r="C1105" s="15" t="s">
        <v>51</v>
      </c>
      <c r="D1105" s="15" t="s">
        <v>60</v>
      </c>
      <c r="E1105" s="15" t="s">
        <v>61</v>
      </c>
      <c r="F1105" s="15" t="s">
        <v>62</v>
      </c>
      <c r="G1105" s="15" t="s">
        <v>63</v>
      </c>
      <c r="H1105" s="15" t="s">
        <v>64</v>
      </c>
      <c r="I1105" s="15" t="s">
        <v>65</v>
      </c>
      <c r="J1105" s="15">
        <v>238</v>
      </c>
      <c r="K1105" s="15">
        <v>340.34000000000003</v>
      </c>
    </row>
    <row r="1106" spans="1:11" x14ac:dyDescent="0.25">
      <c r="A1106" s="15" t="s">
        <v>66</v>
      </c>
      <c r="B1106" s="15">
        <v>2021</v>
      </c>
      <c r="C1106" s="15" t="s">
        <v>51</v>
      </c>
      <c r="D1106" s="15" t="s">
        <v>60</v>
      </c>
      <c r="E1106" s="15" t="s">
        <v>61</v>
      </c>
      <c r="F1106" s="15" t="s">
        <v>62</v>
      </c>
      <c r="G1106" s="15" t="s">
        <v>63</v>
      </c>
      <c r="H1106" s="15" t="s">
        <v>64</v>
      </c>
      <c r="I1106" s="15" t="s">
        <v>65</v>
      </c>
      <c r="J1106" s="15">
        <v>220</v>
      </c>
      <c r="K1106" s="15">
        <v>526.24</v>
      </c>
    </row>
    <row r="1107" spans="1:11" x14ac:dyDescent="0.25">
      <c r="A1107" s="15" t="s">
        <v>66</v>
      </c>
      <c r="B1107" s="15">
        <v>2021</v>
      </c>
      <c r="C1107" s="15" t="s">
        <v>51</v>
      </c>
      <c r="D1107" s="15" t="s">
        <v>60</v>
      </c>
      <c r="E1107" s="15" t="s">
        <v>61</v>
      </c>
      <c r="F1107" s="15" t="s">
        <v>62</v>
      </c>
      <c r="G1107" s="15" t="s">
        <v>63</v>
      </c>
      <c r="H1107" s="15" t="s">
        <v>64</v>
      </c>
      <c r="I1107" s="15" t="s">
        <v>65</v>
      </c>
      <c r="J1107" s="15">
        <v>268</v>
      </c>
      <c r="K1107" s="15">
        <v>526.24</v>
      </c>
    </row>
    <row r="1108" spans="1:11" x14ac:dyDescent="0.25">
      <c r="A1108" s="15" t="s">
        <v>66</v>
      </c>
      <c r="B1108" s="15">
        <v>2021</v>
      </c>
      <c r="C1108" s="15" t="s">
        <v>51</v>
      </c>
      <c r="D1108" s="15" t="s">
        <v>60</v>
      </c>
      <c r="E1108" s="15" t="s">
        <v>61</v>
      </c>
      <c r="F1108" s="15" t="s">
        <v>62</v>
      </c>
      <c r="G1108" s="15" t="s">
        <v>63</v>
      </c>
      <c r="H1108" s="15" t="s">
        <v>64</v>
      </c>
      <c r="I1108" s="15" t="s">
        <v>65</v>
      </c>
      <c r="J1108" s="15">
        <v>1007</v>
      </c>
      <c r="K1108" s="15">
        <v>1440.01</v>
      </c>
    </row>
    <row r="1109" spans="1:11" x14ac:dyDescent="0.25">
      <c r="A1109" s="15" t="s">
        <v>66</v>
      </c>
      <c r="B1109" s="15">
        <v>2021</v>
      </c>
      <c r="C1109" s="15" t="s">
        <v>51</v>
      </c>
      <c r="D1109" s="15" t="s">
        <v>60</v>
      </c>
      <c r="E1109" s="15" t="s">
        <v>61</v>
      </c>
      <c r="F1109" s="15" t="s">
        <v>62</v>
      </c>
      <c r="G1109" s="15" t="s">
        <v>63</v>
      </c>
      <c r="H1109" s="15" t="s">
        <v>64</v>
      </c>
      <c r="I1109" s="15" t="s">
        <v>65</v>
      </c>
      <c r="J1109" s="15">
        <v>1040</v>
      </c>
      <c r="K1109" s="15">
        <v>1487.2</v>
      </c>
    </row>
    <row r="1110" spans="1:11" x14ac:dyDescent="0.25">
      <c r="A1110" s="15" t="s">
        <v>59</v>
      </c>
      <c r="B1110" s="15">
        <v>2021</v>
      </c>
      <c r="C1110" s="15" t="s">
        <v>51</v>
      </c>
      <c r="D1110" s="15" t="s">
        <v>60</v>
      </c>
      <c r="E1110" s="15" t="s">
        <v>61</v>
      </c>
      <c r="F1110" s="15" t="s">
        <v>62</v>
      </c>
      <c r="G1110" s="15" t="s">
        <v>63</v>
      </c>
      <c r="H1110" s="15" t="s">
        <v>64</v>
      </c>
      <c r="I1110" s="15" t="s">
        <v>65</v>
      </c>
      <c r="J1110" s="15">
        <v>225</v>
      </c>
      <c r="K1110" s="15">
        <v>321.75</v>
      </c>
    </row>
    <row r="1111" spans="1:11" x14ac:dyDescent="0.25">
      <c r="A1111" s="15" t="s">
        <v>59</v>
      </c>
      <c r="B1111" s="15">
        <v>2021</v>
      </c>
      <c r="C1111" s="15" t="s">
        <v>51</v>
      </c>
      <c r="D1111" s="15" t="s">
        <v>60</v>
      </c>
      <c r="E1111" s="15" t="s">
        <v>61</v>
      </c>
      <c r="F1111" s="15" t="s">
        <v>62</v>
      </c>
      <c r="G1111" s="15" t="s">
        <v>63</v>
      </c>
      <c r="H1111" s="15" t="s">
        <v>64</v>
      </c>
      <c r="I1111" s="15" t="s">
        <v>65</v>
      </c>
      <c r="J1111" s="15">
        <v>267</v>
      </c>
      <c r="K1111" s="15">
        <v>381.81</v>
      </c>
    </row>
    <row r="1112" spans="1:11" x14ac:dyDescent="0.25">
      <c r="A1112" s="15" t="s">
        <v>66</v>
      </c>
      <c r="B1112" s="15">
        <v>2021</v>
      </c>
      <c r="C1112" s="15" t="s">
        <v>51</v>
      </c>
      <c r="D1112" s="15" t="s">
        <v>60</v>
      </c>
      <c r="E1112" s="15" t="s">
        <v>61</v>
      </c>
      <c r="F1112" s="15" t="s">
        <v>62</v>
      </c>
      <c r="G1112" s="15" t="s">
        <v>63</v>
      </c>
      <c r="H1112" s="15" t="s">
        <v>64</v>
      </c>
      <c r="I1112" s="15" t="s">
        <v>65</v>
      </c>
      <c r="J1112" s="15">
        <v>247</v>
      </c>
      <c r="K1112" s="15">
        <v>353.21</v>
      </c>
    </row>
    <row r="1113" spans="1:11" x14ac:dyDescent="0.25">
      <c r="A1113" s="15" t="s">
        <v>66</v>
      </c>
      <c r="B1113" s="15">
        <v>2021</v>
      </c>
      <c r="C1113" s="15" t="s">
        <v>51</v>
      </c>
      <c r="D1113" s="15" t="s">
        <v>60</v>
      </c>
      <c r="E1113" s="15" t="s">
        <v>61</v>
      </c>
      <c r="F1113" s="15" t="s">
        <v>62</v>
      </c>
      <c r="G1113" s="15" t="s">
        <v>63</v>
      </c>
      <c r="H1113" s="15" t="s">
        <v>64</v>
      </c>
      <c r="I1113" s="15" t="s">
        <v>65</v>
      </c>
      <c r="J1113" s="15">
        <v>241</v>
      </c>
      <c r="K1113" s="15">
        <v>344.63</v>
      </c>
    </row>
    <row r="1114" spans="1:11" x14ac:dyDescent="0.25">
      <c r="A1114" s="15" t="s">
        <v>66</v>
      </c>
      <c r="B1114" s="15">
        <v>2021</v>
      </c>
      <c r="C1114" s="15" t="s">
        <v>51</v>
      </c>
      <c r="D1114" s="15" t="s">
        <v>60</v>
      </c>
      <c r="E1114" s="15" t="s">
        <v>61</v>
      </c>
      <c r="F1114" s="15" t="s">
        <v>62</v>
      </c>
      <c r="G1114" s="15" t="s">
        <v>63</v>
      </c>
      <c r="H1114" s="15" t="s">
        <v>64</v>
      </c>
      <c r="I1114" s="15" t="s">
        <v>65</v>
      </c>
      <c r="J1114" s="15">
        <v>235</v>
      </c>
      <c r="K1114" s="15">
        <v>336.05</v>
      </c>
    </row>
    <row r="1115" spans="1:11" x14ac:dyDescent="0.25">
      <c r="A1115" s="15" t="s">
        <v>68</v>
      </c>
      <c r="B1115" s="15">
        <v>2021</v>
      </c>
      <c r="C1115" s="15" t="s">
        <v>51</v>
      </c>
      <c r="D1115" s="15" t="s">
        <v>60</v>
      </c>
      <c r="E1115" s="15" t="s">
        <v>61</v>
      </c>
      <c r="F1115" s="15" t="s">
        <v>62</v>
      </c>
      <c r="G1115" s="15" t="s">
        <v>63</v>
      </c>
      <c r="H1115" s="15" t="s">
        <v>64</v>
      </c>
      <c r="I1115" s="15" t="s">
        <v>65</v>
      </c>
      <c r="J1115" s="15">
        <v>788</v>
      </c>
      <c r="K1115" s="15">
        <v>1126.8399999999999</v>
      </c>
    </row>
    <row r="1116" spans="1:11" x14ac:dyDescent="0.25">
      <c r="A1116" s="15" t="s">
        <v>66</v>
      </c>
      <c r="B1116" s="15">
        <v>2021</v>
      </c>
      <c r="C1116" s="15" t="s">
        <v>51</v>
      </c>
      <c r="D1116" s="15" t="s">
        <v>60</v>
      </c>
      <c r="E1116" s="15" t="s">
        <v>61</v>
      </c>
      <c r="F1116" s="15" t="s">
        <v>62</v>
      </c>
      <c r="G1116" s="15" t="s">
        <v>63</v>
      </c>
      <c r="H1116" s="15" t="s">
        <v>64</v>
      </c>
      <c r="I1116" s="15" t="s">
        <v>65</v>
      </c>
      <c r="J1116" s="15">
        <v>821</v>
      </c>
      <c r="K1116" s="15">
        <v>1174.03</v>
      </c>
    </row>
    <row r="1117" spans="1:11" x14ac:dyDescent="0.25">
      <c r="A1117" s="15" t="s">
        <v>59</v>
      </c>
      <c r="B1117" s="15">
        <v>2021</v>
      </c>
      <c r="C1117" s="15" t="s">
        <v>51</v>
      </c>
      <c r="D1117" s="15" t="s">
        <v>60</v>
      </c>
      <c r="E1117" s="15" t="s">
        <v>61</v>
      </c>
      <c r="F1117" s="15" t="s">
        <v>62</v>
      </c>
      <c r="G1117" s="15" t="s">
        <v>63</v>
      </c>
      <c r="H1117" s="15" t="s">
        <v>64</v>
      </c>
      <c r="I1117" s="15" t="s">
        <v>67</v>
      </c>
      <c r="J1117" s="15">
        <v>245</v>
      </c>
      <c r="K1117" s="15">
        <v>350.35</v>
      </c>
    </row>
    <row r="1118" spans="1:11" x14ac:dyDescent="0.25">
      <c r="A1118" s="15" t="s">
        <v>59</v>
      </c>
      <c r="B1118" s="15">
        <v>2021</v>
      </c>
      <c r="C1118" s="15" t="s">
        <v>51</v>
      </c>
      <c r="D1118" s="15" t="s">
        <v>60</v>
      </c>
      <c r="E1118" s="15" t="s">
        <v>61</v>
      </c>
      <c r="F1118" s="15" t="s">
        <v>62</v>
      </c>
      <c r="G1118" s="15" t="s">
        <v>63</v>
      </c>
      <c r="H1118" s="15" t="s">
        <v>64</v>
      </c>
      <c r="I1118" s="15" t="s">
        <v>67</v>
      </c>
      <c r="J1118" s="15">
        <v>239</v>
      </c>
      <c r="K1118" s="15">
        <v>341.77</v>
      </c>
    </row>
    <row r="1119" spans="1:11" x14ac:dyDescent="0.25">
      <c r="A1119" s="15" t="s">
        <v>68</v>
      </c>
      <c r="B1119" s="15">
        <v>2021</v>
      </c>
      <c r="C1119" s="15" t="s">
        <v>51</v>
      </c>
      <c r="D1119" s="15" t="s">
        <v>60</v>
      </c>
      <c r="E1119" s="15" t="s">
        <v>61</v>
      </c>
      <c r="F1119" s="15" t="s">
        <v>62</v>
      </c>
      <c r="G1119" s="15" t="s">
        <v>63</v>
      </c>
      <c r="H1119" s="15" t="s">
        <v>64</v>
      </c>
      <c r="I1119" s="15" t="s">
        <v>65</v>
      </c>
      <c r="J1119" s="15">
        <v>221</v>
      </c>
      <c r="K1119" s="15">
        <v>316.02999999999997</v>
      </c>
    </row>
    <row r="1120" spans="1:11" x14ac:dyDescent="0.25">
      <c r="A1120" s="15" t="s">
        <v>59</v>
      </c>
      <c r="B1120" s="15">
        <v>2021</v>
      </c>
      <c r="C1120" s="15" t="s">
        <v>51</v>
      </c>
      <c r="D1120" s="15" t="s">
        <v>60</v>
      </c>
      <c r="E1120" s="15" t="s">
        <v>61</v>
      </c>
      <c r="F1120" s="15" t="s">
        <v>62</v>
      </c>
      <c r="G1120" s="15" t="s">
        <v>63</v>
      </c>
      <c r="H1120" s="15" t="s">
        <v>64</v>
      </c>
      <c r="I1120" s="15" t="s">
        <v>65</v>
      </c>
      <c r="J1120" s="15">
        <v>269</v>
      </c>
      <c r="K1120" s="15">
        <v>384.67</v>
      </c>
    </row>
    <row r="1121" spans="1:11" x14ac:dyDescent="0.25">
      <c r="A1121" s="15" t="s">
        <v>59</v>
      </c>
      <c r="B1121" s="15">
        <v>2021</v>
      </c>
      <c r="C1121" s="15" t="s">
        <v>40</v>
      </c>
      <c r="D1121" s="15" t="s">
        <v>60</v>
      </c>
      <c r="E1121" s="15" t="s">
        <v>61</v>
      </c>
      <c r="F1121" s="15" t="s">
        <v>62</v>
      </c>
      <c r="G1121" s="15" t="s">
        <v>63</v>
      </c>
      <c r="H1121" s="15" t="s">
        <v>64</v>
      </c>
      <c r="I1121" s="15" t="s">
        <v>65</v>
      </c>
      <c r="J1121" s="15">
        <v>278</v>
      </c>
      <c r="K1121" s="15">
        <v>397.53999999999996</v>
      </c>
    </row>
    <row r="1122" spans="1:11" x14ac:dyDescent="0.25">
      <c r="A1122" s="15" t="s">
        <v>66</v>
      </c>
      <c r="B1122" s="15">
        <v>2021</v>
      </c>
      <c r="C1122" s="15" t="s">
        <v>40</v>
      </c>
      <c r="D1122" s="15" t="s">
        <v>60</v>
      </c>
      <c r="E1122" s="15" t="s">
        <v>61</v>
      </c>
      <c r="F1122" s="15" t="s">
        <v>62</v>
      </c>
      <c r="G1122" s="15" t="s">
        <v>63</v>
      </c>
      <c r="H1122" s="15" t="s">
        <v>64</v>
      </c>
      <c r="I1122" s="15" t="s">
        <v>65</v>
      </c>
      <c r="J1122" s="15">
        <v>320</v>
      </c>
      <c r="K1122" s="15">
        <v>457.6</v>
      </c>
    </row>
    <row r="1123" spans="1:11" x14ac:dyDescent="0.25">
      <c r="A1123" s="15" t="s">
        <v>66</v>
      </c>
      <c r="B1123" s="15">
        <v>2021</v>
      </c>
      <c r="C1123" s="15" t="s">
        <v>40</v>
      </c>
      <c r="D1123" s="15" t="s">
        <v>60</v>
      </c>
      <c r="E1123" s="15" t="s">
        <v>61</v>
      </c>
      <c r="F1123" s="15" t="s">
        <v>62</v>
      </c>
      <c r="G1123" s="15" t="s">
        <v>63</v>
      </c>
      <c r="H1123" s="15" t="s">
        <v>64</v>
      </c>
      <c r="I1123" s="15" t="s">
        <v>65</v>
      </c>
      <c r="J1123" s="15">
        <v>248</v>
      </c>
      <c r="K1123" s="15">
        <v>354.64</v>
      </c>
    </row>
    <row r="1124" spans="1:11" x14ac:dyDescent="0.25">
      <c r="A1124" s="15" t="s">
        <v>59</v>
      </c>
      <c r="B1124" s="15">
        <v>2021</v>
      </c>
      <c r="C1124" s="15" t="s">
        <v>40</v>
      </c>
      <c r="D1124" s="15" t="s">
        <v>60</v>
      </c>
      <c r="E1124" s="15" t="s">
        <v>61</v>
      </c>
      <c r="F1124" s="15" t="s">
        <v>62</v>
      </c>
      <c r="G1124" s="15" t="s">
        <v>63</v>
      </c>
      <c r="H1124" s="15" t="s">
        <v>64</v>
      </c>
      <c r="I1124" s="15" t="s">
        <v>65</v>
      </c>
      <c r="J1124" s="15">
        <v>274</v>
      </c>
      <c r="K1124" s="15">
        <v>526.24</v>
      </c>
    </row>
    <row r="1125" spans="1:11" x14ac:dyDescent="0.25">
      <c r="A1125" s="15" t="s">
        <v>66</v>
      </c>
      <c r="B1125" s="15">
        <v>2021</v>
      </c>
      <c r="C1125" s="15" t="s">
        <v>40</v>
      </c>
      <c r="D1125" s="15" t="s">
        <v>60</v>
      </c>
      <c r="E1125" s="15" t="s">
        <v>61</v>
      </c>
      <c r="F1125" s="15" t="s">
        <v>62</v>
      </c>
      <c r="G1125" s="15" t="s">
        <v>63</v>
      </c>
      <c r="H1125" s="15" t="s">
        <v>64</v>
      </c>
      <c r="I1125" s="15" t="s">
        <v>65</v>
      </c>
      <c r="J1125" s="15">
        <v>322</v>
      </c>
      <c r="K1125" s="15">
        <v>526.24</v>
      </c>
    </row>
    <row r="1126" spans="1:11" x14ac:dyDescent="0.25">
      <c r="A1126" s="15" t="s">
        <v>66</v>
      </c>
      <c r="B1126" s="15">
        <v>2021</v>
      </c>
      <c r="C1126" s="15" t="s">
        <v>40</v>
      </c>
      <c r="D1126" s="15" t="s">
        <v>60</v>
      </c>
      <c r="E1126" s="15" t="s">
        <v>61</v>
      </c>
      <c r="F1126" s="15" t="s">
        <v>62</v>
      </c>
      <c r="G1126" s="15" t="s">
        <v>63</v>
      </c>
      <c r="H1126" s="15" t="s">
        <v>64</v>
      </c>
      <c r="I1126" s="15" t="s">
        <v>65</v>
      </c>
      <c r="J1126" s="15">
        <v>250</v>
      </c>
      <c r="K1126" s="15">
        <v>526.24</v>
      </c>
    </row>
    <row r="1127" spans="1:11" x14ac:dyDescent="0.25">
      <c r="A1127" s="15" t="s">
        <v>70</v>
      </c>
      <c r="B1127" s="15">
        <v>2021</v>
      </c>
      <c r="C1127" s="15" t="s">
        <v>40</v>
      </c>
      <c r="D1127" s="15" t="s">
        <v>60</v>
      </c>
      <c r="E1127" s="15" t="s">
        <v>61</v>
      </c>
      <c r="F1127" s="15" t="s">
        <v>62</v>
      </c>
      <c r="G1127" s="15" t="s">
        <v>63</v>
      </c>
      <c r="H1127" s="15" t="s">
        <v>64</v>
      </c>
      <c r="I1127" s="15" t="s">
        <v>65</v>
      </c>
      <c r="J1127" s="15">
        <v>998</v>
      </c>
      <c r="K1127" s="15">
        <v>1427.1399999999999</v>
      </c>
    </row>
    <row r="1128" spans="1:11" x14ac:dyDescent="0.25">
      <c r="A1128" s="15" t="s">
        <v>66</v>
      </c>
      <c r="B1128" s="15">
        <v>2021</v>
      </c>
      <c r="C1128" s="15" t="s">
        <v>40</v>
      </c>
      <c r="D1128" s="15" t="s">
        <v>60</v>
      </c>
      <c r="E1128" s="15" t="s">
        <v>61</v>
      </c>
      <c r="F1128" s="15" t="s">
        <v>62</v>
      </c>
      <c r="G1128" s="15" t="s">
        <v>63</v>
      </c>
      <c r="H1128" s="15" t="s">
        <v>64</v>
      </c>
      <c r="I1128" s="15" t="s">
        <v>65</v>
      </c>
      <c r="J1128" s="15">
        <v>1031</v>
      </c>
      <c r="K1128" s="15">
        <v>1474.33</v>
      </c>
    </row>
    <row r="1129" spans="1:11" x14ac:dyDescent="0.25">
      <c r="A1129" s="15" t="s">
        <v>59</v>
      </c>
      <c r="B1129" s="15">
        <v>2021</v>
      </c>
      <c r="C1129" s="15" t="s">
        <v>40</v>
      </c>
      <c r="D1129" s="15" t="s">
        <v>60</v>
      </c>
      <c r="E1129" s="15" t="s">
        <v>61</v>
      </c>
      <c r="F1129" s="15" t="s">
        <v>62</v>
      </c>
      <c r="G1129" s="15" t="s">
        <v>63</v>
      </c>
      <c r="H1129" s="15" t="s">
        <v>64</v>
      </c>
      <c r="I1129" s="15" t="s">
        <v>65</v>
      </c>
      <c r="J1129" s="15">
        <v>321</v>
      </c>
      <c r="K1129" s="15">
        <v>459.03</v>
      </c>
    </row>
    <row r="1130" spans="1:11" x14ac:dyDescent="0.25">
      <c r="A1130" s="15" t="s">
        <v>70</v>
      </c>
      <c r="B1130" s="15">
        <v>2021</v>
      </c>
      <c r="C1130" s="15" t="s">
        <v>40</v>
      </c>
      <c r="D1130" s="15" t="s">
        <v>60</v>
      </c>
      <c r="E1130" s="15" t="s">
        <v>61</v>
      </c>
      <c r="F1130" s="15" t="s">
        <v>62</v>
      </c>
      <c r="G1130" s="15" t="s">
        <v>63</v>
      </c>
      <c r="H1130" s="15" t="s">
        <v>64</v>
      </c>
      <c r="I1130" s="15" t="s">
        <v>65</v>
      </c>
      <c r="J1130" s="15">
        <v>249</v>
      </c>
      <c r="K1130" s="15">
        <v>356.07</v>
      </c>
    </row>
    <row r="1131" spans="1:11" x14ac:dyDescent="0.25">
      <c r="A1131" s="15" t="s">
        <v>66</v>
      </c>
      <c r="B1131" s="15">
        <v>2021</v>
      </c>
      <c r="C1131" s="15" t="s">
        <v>40</v>
      </c>
      <c r="D1131" s="15" t="s">
        <v>60</v>
      </c>
      <c r="E1131" s="15" t="s">
        <v>61</v>
      </c>
      <c r="F1131" s="15" t="s">
        <v>62</v>
      </c>
      <c r="G1131" s="15" t="s">
        <v>63</v>
      </c>
      <c r="H1131" s="15" t="s">
        <v>64</v>
      </c>
      <c r="I1131" s="15" t="s">
        <v>65</v>
      </c>
      <c r="J1131" s="15">
        <v>779</v>
      </c>
      <c r="K1131" s="15">
        <v>1113.97</v>
      </c>
    </row>
    <row r="1132" spans="1:11" x14ac:dyDescent="0.25">
      <c r="A1132" s="15" t="s">
        <v>59</v>
      </c>
      <c r="B1132" s="15">
        <v>2021</v>
      </c>
      <c r="C1132" s="15" t="s">
        <v>40</v>
      </c>
      <c r="D1132" s="15" t="s">
        <v>60</v>
      </c>
      <c r="E1132" s="15" t="s">
        <v>61</v>
      </c>
      <c r="F1132" s="15" t="s">
        <v>62</v>
      </c>
      <c r="G1132" s="15" t="s">
        <v>63</v>
      </c>
      <c r="H1132" s="15" t="s">
        <v>64</v>
      </c>
      <c r="I1132" s="15" t="s">
        <v>65</v>
      </c>
      <c r="J1132" s="15">
        <v>812</v>
      </c>
      <c r="K1132" s="15">
        <v>1161.1599999999999</v>
      </c>
    </row>
    <row r="1133" spans="1:11" x14ac:dyDescent="0.25">
      <c r="A1133" s="15" t="s">
        <v>59</v>
      </c>
      <c r="B1133" s="15">
        <v>2021</v>
      </c>
      <c r="C1133" s="15" t="s">
        <v>40</v>
      </c>
      <c r="D1133" s="15" t="s">
        <v>60</v>
      </c>
      <c r="E1133" s="15" t="s">
        <v>61</v>
      </c>
      <c r="F1133" s="15" t="s">
        <v>62</v>
      </c>
      <c r="G1133" s="15" t="s">
        <v>63</v>
      </c>
      <c r="H1133" s="15" t="s">
        <v>64</v>
      </c>
      <c r="I1133" s="15" t="s">
        <v>65</v>
      </c>
      <c r="J1133" s="15">
        <v>866</v>
      </c>
      <c r="K1133" s="15">
        <v>1238.3800000000001</v>
      </c>
    </row>
    <row r="1134" spans="1:11" x14ac:dyDescent="0.25">
      <c r="A1134" s="15" t="s">
        <v>66</v>
      </c>
      <c r="B1134" s="15">
        <v>2021</v>
      </c>
      <c r="C1134" s="15" t="s">
        <v>40</v>
      </c>
      <c r="D1134" s="15" t="s">
        <v>60</v>
      </c>
      <c r="E1134" s="15" t="s">
        <v>61</v>
      </c>
      <c r="F1134" s="15" t="s">
        <v>62</v>
      </c>
      <c r="G1134" s="15" t="s">
        <v>63</v>
      </c>
      <c r="H1134" s="15" t="s">
        <v>64</v>
      </c>
      <c r="I1134" s="15" t="s">
        <v>65</v>
      </c>
      <c r="J1134" s="15">
        <v>275</v>
      </c>
      <c r="K1134" s="15">
        <v>393.25</v>
      </c>
    </row>
    <row r="1135" spans="1:11" x14ac:dyDescent="0.25">
      <c r="A1135" s="15" t="s">
        <v>66</v>
      </c>
      <c r="B1135" s="15">
        <v>2021</v>
      </c>
      <c r="C1135" s="15" t="s">
        <v>40</v>
      </c>
      <c r="D1135" s="15" t="s">
        <v>60</v>
      </c>
      <c r="E1135" s="15" t="s">
        <v>61</v>
      </c>
      <c r="F1135" s="15" t="s">
        <v>62</v>
      </c>
      <c r="G1135" s="15" t="s">
        <v>63</v>
      </c>
      <c r="H1135" s="15" t="s">
        <v>64</v>
      </c>
      <c r="I1135" s="15" t="s">
        <v>65</v>
      </c>
      <c r="J1135" s="15">
        <v>323</v>
      </c>
      <c r="K1135" s="15">
        <v>461.89</v>
      </c>
    </row>
    <row r="1136" spans="1:11" x14ac:dyDescent="0.25">
      <c r="A1136" s="15" t="s">
        <v>59</v>
      </c>
      <c r="B1136" s="15">
        <v>2021</v>
      </c>
      <c r="C1136" s="15" t="s">
        <v>40</v>
      </c>
      <c r="D1136" s="15" t="s">
        <v>60</v>
      </c>
      <c r="E1136" s="15" t="s">
        <v>61</v>
      </c>
      <c r="F1136" s="15" t="s">
        <v>62</v>
      </c>
      <c r="G1136" s="15" t="s">
        <v>63</v>
      </c>
      <c r="H1136" s="15" t="s">
        <v>64</v>
      </c>
      <c r="I1136" s="15" t="s">
        <v>65</v>
      </c>
      <c r="J1136" s="15">
        <v>251</v>
      </c>
      <c r="K1136" s="15">
        <v>358.93</v>
      </c>
    </row>
    <row r="1137" spans="1:11" x14ac:dyDescent="0.25">
      <c r="A1137" s="15" t="s">
        <v>59</v>
      </c>
      <c r="B1137" s="15">
        <v>2021</v>
      </c>
      <c r="C1137" s="15" t="s">
        <v>18</v>
      </c>
      <c r="D1137" s="15" t="s">
        <v>60</v>
      </c>
      <c r="E1137" s="15" t="s">
        <v>61</v>
      </c>
      <c r="F1137" s="15" t="s">
        <v>62</v>
      </c>
      <c r="G1137" s="15" t="s">
        <v>63</v>
      </c>
      <c r="H1137" s="15" t="s">
        <v>64</v>
      </c>
      <c r="I1137" s="15" t="s">
        <v>65</v>
      </c>
      <c r="J1137" s="15">
        <v>326</v>
      </c>
      <c r="K1137" s="15">
        <v>466.18</v>
      </c>
    </row>
    <row r="1138" spans="1:11" x14ac:dyDescent="0.25">
      <c r="A1138" s="15" t="s">
        <v>59</v>
      </c>
      <c r="B1138" s="15">
        <v>2021</v>
      </c>
      <c r="C1138" s="15" t="s">
        <v>18</v>
      </c>
      <c r="D1138" s="15" t="s">
        <v>60</v>
      </c>
      <c r="E1138" s="15" t="s">
        <v>61</v>
      </c>
      <c r="F1138" s="15" t="s">
        <v>62</v>
      </c>
      <c r="G1138" s="15" t="s">
        <v>63</v>
      </c>
      <c r="H1138" s="15" t="s">
        <v>64</v>
      </c>
      <c r="I1138" s="15" t="s">
        <v>65</v>
      </c>
      <c r="J1138" s="15">
        <v>254</v>
      </c>
      <c r="K1138" s="15">
        <v>363.22</v>
      </c>
    </row>
    <row r="1139" spans="1:11" x14ac:dyDescent="0.25">
      <c r="A1139" s="15" t="s">
        <v>68</v>
      </c>
      <c r="B1139" s="15">
        <v>2021</v>
      </c>
      <c r="C1139" s="15" t="s">
        <v>18</v>
      </c>
      <c r="D1139" s="15" t="s">
        <v>60</v>
      </c>
      <c r="E1139" s="15" t="s">
        <v>61</v>
      </c>
      <c r="F1139" s="15" t="s">
        <v>62</v>
      </c>
      <c r="G1139" s="15" t="s">
        <v>63</v>
      </c>
      <c r="H1139" s="15" t="s">
        <v>64</v>
      </c>
      <c r="I1139" s="15" t="s">
        <v>65</v>
      </c>
      <c r="J1139" s="15">
        <v>280</v>
      </c>
      <c r="K1139" s="15">
        <v>526.24</v>
      </c>
    </row>
    <row r="1140" spans="1:11" x14ac:dyDescent="0.25">
      <c r="A1140" s="15" t="s">
        <v>66</v>
      </c>
      <c r="B1140" s="15">
        <v>2021</v>
      </c>
      <c r="C1140" s="15" t="s">
        <v>18</v>
      </c>
      <c r="D1140" s="15" t="s">
        <v>60</v>
      </c>
      <c r="E1140" s="15" t="s">
        <v>61</v>
      </c>
      <c r="F1140" s="15" t="s">
        <v>62</v>
      </c>
      <c r="G1140" s="15" t="s">
        <v>63</v>
      </c>
      <c r="H1140" s="15" t="s">
        <v>64</v>
      </c>
      <c r="I1140" s="15" t="s">
        <v>65</v>
      </c>
      <c r="J1140" s="15">
        <v>328</v>
      </c>
      <c r="K1140" s="15">
        <v>526.24</v>
      </c>
    </row>
    <row r="1141" spans="1:11" x14ac:dyDescent="0.25">
      <c r="A1141" s="15" t="s">
        <v>68</v>
      </c>
      <c r="B1141" s="15">
        <v>2021</v>
      </c>
      <c r="C1141" s="15" t="s">
        <v>18</v>
      </c>
      <c r="D1141" s="15" t="s">
        <v>60</v>
      </c>
      <c r="E1141" s="15" t="s">
        <v>61</v>
      </c>
      <c r="F1141" s="15" t="s">
        <v>62</v>
      </c>
      <c r="G1141" s="15" t="s">
        <v>63</v>
      </c>
      <c r="H1141" s="15" t="s">
        <v>64</v>
      </c>
      <c r="I1141" s="15" t="s">
        <v>65</v>
      </c>
      <c r="J1141" s="15">
        <v>256</v>
      </c>
      <c r="K1141" s="15">
        <v>526.24</v>
      </c>
    </row>
    <row r="1142" spans="1:11" x14ac:dyDescent="0.25">
      <c r="A1142" s="15" t="s">
        <v>68</v>
      </c>
      <c r="B1142" s="15">
        <v>2021</v>
      </c>
      <c r="C1142" s="15" t="s">
        <v>18</v>
      </c>
      <c r="D1142" s="15" t="s">
        <v>60</v>
      </c>
      <c r="E1142" s="15" t="s">
        <v>61</v>
      </c>
      <c r="F1142" s="15" t="s">
        <v>62</v>
      </c>
      <c r="G1142" s="15" t="s">
        <v>63</v>
      </c>
      <c r="H1142" s="15" t="s">
        <v>64</v>
      </c>
      <c r="I1142" s="15" t="s">
        <v>65</v>
      </c>
      <c r="J1142" s="15">
        <v>997</v>
      </c>
      <c r="K1142" s="15">
        <v>1425.71</v>
      </c>
    </row>
    <row r="1143" spans="1:11" x14ac:dyDescent="0.25">
      <c r="A1143" s="15" t="s">
        <v>69</v>
      </c>
      <c r="B1143" s="15">
        <v>2021</v>
      </c>
      <c r="C1143" s="15" t="s">
        <v>18</v>
      </c>
      <c r="D1143" s="15" t="s">
        <v>60</v>
      </c>
      <c r="E1143" s="15" t="s">
        <v>61</v>
      </c>
      <c r="F1143" s="15" t="s">
        <v>62</v>
      </c>
      <c r="G1143" s="15" t="s">
        <v>63</v>
      </c>
      <c r="H1143" s="15" t="s">
        <v>64</v>
      </c>
      <c r="I1143" s="15" t="s">
        <v>65</v>
      </c>
      <c r="J1143" s="15">
        <v>1030</v>
      </c>
      <c r="K1143" s="15">
        <v>1472.9</v>
      </c>
    </row>
    <row r="1144" spans="1:11" x14ac:dyDescent="0.25">
      <c r="A1144" s="15" t="s">
        <v>69</v>
      </c>
      <c r="B1144" s="15">
        <v>2021</v>
      </c>
      <c r="C1144" s="15" t="s">
        <v>18</v>
      </c>
      <c r="D1144" s="15" t="s">
        <v>60</v>
      </c>
      <c r="E1144" s="15" t="s">
        <v>61</v>
      </c>
      <c r="F1144" s="15" t="s">
        <v>62</v>
      </c>
      <c r="G1144" s="15" t="s">
        <v>63</v>
      </c>
      <c r="H1144" s="15" t="s">
        <v>64</v>
      </c>
      <c r="I1144" s="15" t="s">
        <v>65</v>
      </c>
      <c r="J1144" s="15">
        <v>252</v>
      </c>
      <c r="K1144" s="15">
        <v>360.36</v>
      </c>
    </row>
    <row r="1145" spans="1:11" x14ac:dyDescent="0.25">
      <c r="A1145" s="15" t="s">
        <v>69</v>
      </c>
      <c r="B1145" s="15">
        <v>2021</v>
      </c>
      <c r="C1145" s="15" t="s">
        <v>18</v>
      </c>
      <c r="D1145" s="15" t="s">
        <v>60</v>
      </c>
      <c r="E1145" s="15" t="s">
        <v>61</v>
      </c>
      <c r="F1145" s="15" t="s">
        <v>62</v>
      </c>
      <c r="G1145" s="15" t="s">
        <v>63</v>
      </c>
      <c r="H1145" s="15" t="s">
        <v>64</v>
      </c>
      <c r="I1145" s="15" t="s">
        <v>65</v>
      </c>
      <c r="J1145" s="15">
        <v>279</v>
      </c>
      <c r="K1145" s="15">
        <v>398.97</v>
      </c>
    </row>
    <row r="1146" spans="1:11" x14ac:dyDescent="0.25">
      <c r="A1146" s="15" t="s">
        <v>66</v>
      </c>
      <c r="B1146" s="15">
        <v>2021</v>
      </c>
      <c r="C1146" s="15" t="s">
        <v>18</v>
      </c>
      <c r="D1146" s="15" t="s">
        <v>60</v>
      </c>
      <c r="E1146" s="15" t="s">
        <v>61</v>
      </c>
      <c r="F1146" s="15" t="s">
        <v>62</v>
      </c>
      <c r="G1146" s="15" t="s">
        <v>63</v>
      </c>
      <c r="H1146" s="15" t="s">
        <v>64</v>
      </c>
      <c r="I1146" s="15" t="s">
        <v>65</v>
      </c>
      <c r="J1146" s="15">
        <v>327</v>
      </c>
      <c r="K1146" s="15">
        <v>467.61</v>
      </c>
    </row>
    <row r="1147" spans="1:11" x14ac:dyDescent="0.25">
      <c r="A1147" s="15" t="s">
        <v>68</v>
      </c>
      <c r="B1147" s="15">
        <v>2021</v>
      </c>
      <c r="C1147" s="15" t="s">
        <v>18</v>
      </c>
      <c r="D1147" s="15" t="s">
        <v>60</v>
      </c>
      <c r="E1147" s="15" t="s">
        <v>61</v>
      </c>
      <c r="F1147" s="15" t="s">
        <v>62</v>
      </c>
      <c r="G1147" s="15" t="s">
        <v>63</v>
      </c>
      <c r="H1147" s="15" t="s">
        <v>64</v>
      </c>
      <c r="I1147" s="15" t="s">
        <v>65</v>
      </c>
      <c r="J1147" s="15">
        <v>255</v>
      </c>
      <c r="K1147" s="15">
        <v>364.65</v>
      </c>
    </row>
    <row r="1148" spans="1:11" x14ac:dyDescent="0.25">
      <c r="A1148" s="15" t="s">
        <v>68</v>
      </c>
      <c r="B1148" s="15">
        <v>2021</v>
      </c>
      <c r="C1148" s="15" t="s">
        <v>18</v>
      </c>
      <c r="D1148" s="15" t="s">
        <v>60</v>
      </c>
      <c r="E1148" s="15" t="s">
        <v>61</v>
      </c>
      <c r="F1148" s="15" t="s">
        <v>62</v>
      </c>
      <c r="G1148" s="15" t="s">
        <v>63</v>
      </c>
      <c r="H1148" s="15" t="s">
        <v>64</v>
      </c>
      <c r="I1148" s="15" t="s">
        <v>65</v>
      </c>
      <c r="J1148" s="15">
        <v>778</v>
      </c>
      <c r="K1148" s="15">
        <v>1112.54</v>
      </c>
    </row>
    <row r="1149" spans="1:11" x14ac:dyDescent="0.25">
      <c r="A1149" s="15" t="s">
        <v>68</v>
      </c>
      <c r="B1149" s="15">
        <v>2021</v>
      </c>
      <c r="C1149" s="15" t="s">
        <v>18</v>
      </c>
      <c r="D1149" s="15" t="s">
        <v>60</v>
      </c>
      <c r="E1149" s="15" t="s">
        <v>61</v>
      </c>
      <c r="F1149" s="15" t="s">
        <v>62</v>
      </c>
      <c r="G1149" s="15" t="s">
        <v>63</v>
      </c>
      <c r="H1149" s="15" t="s">
        <v>64</v>
      </c>
      <c r="I1149" s="15" t="s">
        <v>65</v>
      </c>
      <c r="J1149" s="15">
        <v>865</v>
      </c>
      <c r="K1149" s="15">
        <v>1236.95</v>
      </c>
    </row>
    <row r="1150" spans="1:11" x14ac:dyDescent="0.25">
      <c r="A1150" s="15" t="s">
        <v>59</v>
      </c>
      <c r="B1150" s="15">
        <v>2021</v>
      </c>
      <c r="C1150" s="15" t="s">
        <v>18</v>
      </c>
      <c r="D1150" s="15" t="s">
        <v>60</v>
      </c>
      <c r="E1150" s="15" t="s">
        <v>61</v>
      </c>
      <c r="F1150" s="15" t="s">
        <v>62</v>
      </c>
      <c r="G1150" s="15" t="s">
        <v>63</v>
      </c>
      <c r="H1150" s="15" t="s">
        <v>64</v>
      </c>
      <c r="I1150" s="15" t="s">
        <v>65</v>
      </c>
      <c r="J1150" s="15">
        <v>281</v>
      </c>
      <c r="K1150" s="15">
        <v>401.83</v>
      </c>
    </row>
    <row r="1151" spans="1:11" x14ac:dyDescent="0.25">
      <c r="A1151" s="15" t="s">
        <v>68</v>
      </c>
      <c r="B1151" s="15">
        <v>2021</v>
      </c>
      <c r="C1151" s="15" t="s">
        <v>18</v>
      </c>
      <c r="D1151" s="15" t="s">
        <v>60</v>
      </c>
      <c r="E1151" s="15" t="s">
        <v>61</v>
      </c>
      <c r="F1151" s="15" t="s">
        <v>62</v>
      </c>
      <c r="G1151" s="15" t="s">
        <v>63</v>
      </c>
      <c r="H1151" s="15" t="s">
        <v>64</v>
      </c>
      <c r="I1151" s="15" t="s">
        <v>65</v>
      </c>
      <c r="J1151" s="15">
        <v>329</v>
      </c>
      <c r="K1151" s="15">
        <v>470.47</v>
      </c>
    </row>
    <row r="1152" spans="1:11" x14ac:dyDescent="0.25">
      <c r="A1152" s="15" t="s">
        <v>59</v>
      </c>
      <c r="B1152" s="15">
        <v>2021</v>
      </c>
      <c r="C1152" s="15" t="s">
        <v>46</v>
      </c>
      <c r="D1152" s="15" t="s">
        <v>60</v>
      </c>
      <c r="E1152" s="15" t="s">
        <v>61</v>
      </c>
      <c r="F1152" s="15" t="s">
        <v>62</v>
      </c>
      <c r="G1152" s="15" t="s">
        <v>63</v>
      </c>
      <c r="H1152" s="15" t="s">
        <v>64</v>
      </c>
      <c r="I1152" s="15" t="s">
        <v>65</v>
      </c>
      <c r="J1152" s="15">
        <v>248</v>
      </c>
      <c r="K1152" s="15">
        <v>354.64</v>
      </c>
    </row>
    <row r="1153" spans="1:11" x14ac:dyDescent="0.25">
      <c r="A1153" s="15" t="s">
        <v>59</v>
      </c>
      <c r="B1153" s="15">
        <v>2021</v>
      </c>
      <c r="C1153" s="15" t="s">
        <v>46</v>
      </c>
      <c r="D1153" s="15" t="s">
        <v>60</v>
      </c>
      <c r="E1153" s="15" t="s">
        <v>61</v>
      </c>
      <c r="F1153" s="15" t="s">
        <v>62</v>
      </c>
      <c r="G1153" s="15" t="s">
        <v>63</v>
      </c>
      <c r="H1153" s="15" t="s">
        <v>64</v>
      </c>
      <c r="I1153" s="15" t="s">
        <v>65</v>
      </c>
      <c r="J1153" s="15">
        <v>296</v>
      </c>
      <c r="K1153" s="15">
        <v>423.28</v>
      </c>
    </row>
    <row r="1154" spans="1:11" x14ac:dyDescent="0.25">
      <c r="A1154" s="15" t="s">
        <v>59</v>
      </c>
      <c r="B1154" s="15">
        <v>2021</v>
      </c>
      <c r="C1154" s="15" t="s">
        <v>46</v>
      </c>
      <c r="D1154" s="15" t="s">
        <v>60</v>
      </c>
      <c r="E1154" s="15" t="s">
        <v>61</v>
      </c>
      <c r="F1154" s="15" t="s">
        <v>62</v>
      </c>
      <c r="G1154" s="15" t="s">
        <v>63</v>
      </c>
      <c r="H1154" s="15" t="s">
        <v>64</v>
      </c>
      <c r="I1154" s="15" t="s">
        <v>65</v>
      </c>
      <c r="J1154" s="15">
        <v>224</v>
      </c>
      <c r="K1154" s="15">
        <v>320.32</v>
      </c>
    </row>
    <row r="1155" spans="1:11" x14ac:dyDescent="0.25">
      <c r="A1155" s="15" t="s">
        <v>59</v>
      </c>
      <c r="B1155" s="15">
        <v>2021</v>
      </c>
      <c r="C1155" s="15" t="s">
        <v>46</v>
      </c>
      <c r="D1155" s="15" t="s">
        <v>60</v>
      </c>
      <c r="E1155" s="15" t="s">
        <v>61</v>
      </c>
      <c r="F1155" s="15" t="s">
        <v>62</v>
      </c>
      <c r="G1155" s="15" t="s">
        <v>63</v>
      </c>
      <c r="H1155" s="15" t="s">
        <v>64</v>
      </c>
      <c r="I1155" s="15" t="s">
        <v>65</v>
      </c>
      <c r="J1155" s="15">
        <v>250</v>
      </c>
      <c r="K1155" s="15">
        <v>526.24</v>
      </c>
    </row>
    <row r="1156" spans="1:11" x14ac:dyDescent="0.25">
      <c r="A1156" s="15" t="s">
        <v>59</v>
      </c>
      <c r="B1156" s="15">
        <v>2021</v>
      </c>
      <c r="C1156" s="15" t="s">
        <v>46</v>
      </c>
      <c r="D1156" s="15" t="s">
        <v>60</v>
      </c>
      <c r="E1156" s="15" t="s">
        <v>61</v>
      </c>
      <c r="F1156" s="15" t="s">
        <v>62</v>
      </c>
      <c r="G1156" s="15" t="s">
        <v>63</v>
      </c>
      <c r="H1156" s="15" t="s">
        <v>64</v>
      </c>
      <c r="I1156" s="15" t="s">
        <v>65</v>
      </c>
      <c r="J1156" s="15">
        <v>298</v>
      </c>
      <c r="K1156" s="15">
        <v>526.24</v>
      </c>
    </row>
    <row r="1157" spans="1:11" x14ac:dyDescent="0.25">
      <c r="A1157" s="15" t="s">
        <v>66</v>
      </c>
      <c r="B1157" s="15">
        <v>2021</v>
      </c>
      <c r="C1157" s="15" t="s">
        <v>46</v>
      </c>
      <c r="D1157" s="15" t="s">
        <v>60</v>
      </c>
      <c r="E1157" s="15" t="s">
        <v>61</v>
      </c>
      <c r="F1157" s="15" t="s">
        <v>62</v>
      </c>
      <c r="G1157" s="15" t="s">
        <v>63</v>
      </c>
      <c r="H1157" s="15" t="s">
        <v>64</v>
      </c>
      <c r="I1157" s="15" t="s">
        <v>65</v>
      </c>
      <c r="J1157" s="15">
        <v>220</v>
      </c>
      <c r="K1157" s="15">
        <v>526.24</v>
      </c>
    </row>
    <row r="1158" spans="1:11" x14ac:dyDescent="0.25">
      <c r="A1158" s="15" t="s">
        <v>70</v>
      </c>
      <c r="B1158" s="15">
        <v>2021</v>
      </c>
      <c r="C1158" s="15" t="s">
        <v>46</v>
      </c>
      <c r="D1158" s="15" t="s">
        <v>60</v>
      </c>
      <c r="E1158" s="15" t="s">
        <v>61</v>
      </c>
      <c r="F1158" s="15" t="s">
        <v>62</v>
      </c>
      <c r="G1158" s="15" t="s">
        <v>63</v>
      </c>
      <c r="H1158" s="15" t="s">
        <v>64</v>
      </c>
      <c r="I1158" s="15" t="s">
        <v>65</v>
      </c>
      <c r="J1158" s="15">
        <v>1036</v>
      </c>
      <c r="K1158" s="15">
        <v>1481.48</v>
      </c>
    </row>
    <row r="1159" spans="1:11" x14ac:dyDescent="0.25">
      <c r="A1159" s="15" t="s">
        <v>69</v>
      </c>
      <c r="B1159" s="15">
        <v>2021</v>
      </c>
      <c r="C1159" s="15" t="s">
        <v>46</v>
      </c>
      <c r="D1159" s="15" t="s">
        <v>60</v>
      </c>
      <c r="E1159" s="15" t="s">
        <v>61</v>
      </c>
      <c r="F1159" s="15" t="s">
        <v>62</v>
      </c>
      <c r="G1159" s="15" t="s">
        <v>63</v>
      </c>
      <c r="H1159" s="15" t="s">
        <v>64</v>
      </c>
      <c r="I1159" s="15" t="s">
        <v>65</v>
      </c>
      <c r="J1159" s="15">
        <v>222</v>
      </c>
      <c r="K1159" s="15">
        <v>317.45999999999998</v>
      </c>
    </row>
    <row r="1160" spans="1:11" x14ac:dyDescent="0.25">
      <c r="A1160" s="15" t="s">
        <v>69</v>
      </c>
      <c r="B1160" s="15">
        <v>2021</v>
      </c>
      <c r="C1160" s="15" t="s">
        <v>46</v>
      </c>
      <c r="D1160" s="15" t="s">
        <v>60</v>
      </c>
      <c r="E1160" s="15" t="s">
        <v>61</v>
      </c>
      <c r="F1160" s="15" t="s">
        <v>62</v>
      </c>
      <c r="G1160" s="15" t="s">
        <v>63</v>
      </c>
      <c r="H1160" s="15" t="s">
        <v>64</v>
      </c>
      <c r="I1160" s="15" t="s">
        <v>65</v>
      </c>
      <c r="J1160" s="15">
        <v>249</v>
      </c>
      <c r="K1160" s="15">
        <v>356.07</v>
      </c>
    </row>
    <row r="1161" spans="1:11" x14ac:dyDescent="0.25">
      <c r="A1161" s="15" t="s">
        <v>59</v>
      </c>
      <c r="B1161" s="15">
        <v>2021</v>
      </c>
      <c r="C1161" s="15" t="s">
        <v>46</v>
      </c>
      <c r="D1161" s="15" t="s">
        <v>60</v>
      </c>
      <c r="E1161" s="15" t="s">
        <v>61</v>
      </c>
      <c r="F1161" s="15" t="s">
        <v>62</v>
      </c>
      <c r="G1161" s="15" t="s">
        <v>63</v>
      </c>
      <c r="H1161" s="15" t="s">
        <v>64</v>
      </c>
      <c r="I1161" s="15" t="s">
        <v>65</v>
      </c>
      <c r="J1161" s="15">
        <v>297</v>
      </c>
      <c r="K1161" s="15">
        <v>424.71</v>
      </c>
    </row>
    <row r="1162" spans="1:11" x14ac:dyDescent="0.25">
      <c r="A1162" s="15" t="s">
        <v>66</v>
      </c>
      <c r="B1162" s="15">
        <v>2021</v>
      </c>
      <c r="C1162" s="15" t="s">
        <v>46</v>
      </c>
      <c r="D1162" s="15" t="s">
        <v>60</v>
      </c>
      <c r="E1162" s="15" t="s">
        <v>61</v>
      </c>
      <c r="F1162" s="15" t="s">
        <v>62</v>
      </c>
      <c r="G1162" s="15" t="s">
        <v>63</v>
      </c>
      <c r="H1162" s="15" t="s">
        <v>64</v>
      </c>
      <c r="I1162" s="15" t="s">
        <v>65</v>
      </c>
      <c r="J1162" s="15">
        <v>784</v>
      </c>
      <c r="K1162" s="15">
        <v>1121.1199999999999</v>
      </c>
    </row>
    <row r="1163" spans="1:11" x14ac:dyDescent="0.25">
      <c r="A1163" s="15" t="s">
        <v>59</v>
      </c>
      <c r="B1163" s="15">
        <v>2021</v>
      </c>
      <c r="C1163" s="15" t="s">
        <v>46</v>
      </c>
      <c r="D1163" s="15" t="s">
        <v>60</v>
      </c>
      <c r="E1163" s="15" t="s">
        <v>61</v>
      </c>
      <c r="F1163" s="15" t="s">
        <v>62</v>
      </c>
      <c r="G1163" s="15" t="s">
        <v>63</v>
      </c>
      <c r="H1163" s="15" t="s">
        <v>64</v>
      </c>
      <c r="I1163" s="15" t="s">
        <v>65</v>
      </c>
      <c r="J1163" s="15">
        <v>817</v>
      </c>
      <c r="K1163" s="15">
        <v>1168.31</v>
      </c>
    </row>
    <row r="1164" spans="1:11" x14ac:dyDescent="0.25">
      <c r="A1164" s="15" t="s">
        <v>59</v>
      </c>
      <c r="B1164" s="15">
        <v>2021</v>
      </c>
      <c r="C1164" s="15" t="s">
        <v>46</v>
      </c>
      <c r="D1164" s="15" t="s">
        <v>60</v>
      </c>
      <c r="E1164" s="15" t="s">
        <v>61</v>
      </c>
      <c r="F1164" s="15" t="s">
        <v>62</v>
      </c>
      <c r="G1164" s="15" t="s">
        <v>63</v>
      </c>
      <c r="H1164" s="15" t="s">
        <v>64</v>
      </c>
      <c r="I1164" s="15" t="s">
        <v>65</v>
      </c>
      <c r="J1164" s="15">
        <v>870</v>
      </c>
      <c r="K1164" s="15">
        <v>1244.0999999999999</v>
      </c>
    </row>
    <row r="1165" spans="1:11" x14ac:dyDescent="0.25">
      <c r="A1165" s="15" t="s">
        <v>59</v>
      </c>
      <c r="B1165" s="15">
        <v>2021</v>
      </c>
      <c r="C1165" s="15" t="s">
        <v>46</v>
      </c>
      <c r="D1165" s="15" t="s">
        <v>60</v>
      </c>
      <c r="E1165" s="15" t="s">
        <v>61</v>
      </c>
      <c r="F1165" s="15" t="s">
        <v>62</v>
      </c>
      <c r="G1165" s="15" t="s">
        <v>63</v>
      </c>
      <c r="H1165" s="15" t="s">
        <v>64</v>
      </c>
      <c r="I1165" s="15" t="s">
        <v>65</v>
      </c>
      <c r="J1165" s="15">
        <v>251</v>
      </c>
      <c r="K1165" s="15">
        <v>358.93</v>
      </c>
    </row>
    <row r="1166" spans="1:11" x14ac:dyDescent="0.25">
      <c r="A1166" s="15" t="s">
        <v>59</v>
      </c>
      <c r="B1166" s="15">
        <v>2021</v>
      </c>
      <c r="C1166" s="15" t="s">
        <v>46</v>
      </c>
      <c r="D1166" s="15" t="s">
        <v>60</v>
      </c>
      <c r="E1166" s="15" t="s">
        <v>61</v>
      </c>
      <c r="F1166" s="15" t="s">
        <v>62</v>
      </c>
      <c r="G1166" s="15" t="s">
        <v>63</v>
      </c>
      <c r="H1166" s="15" t="s">
        <v>64</v>
      </c>
      <c r="I1166" s="15" t="s">
        <v>65</v>
      </c>
      <c r="J1166" s="15">
        <v>221</v>
      </c>
      <c r="K1166" s="15">
        <v>316.02999999999997</v>
      </c>
    </row>
    <row r="1167" spans="1:11" x14ac:dyDescent="0.25">
      <c r="A1167" s="15" t="s">
        <v>66</v>
      </c>
      <c r="B1167" s="15">
        <v>2021</v>
      </c>
      <c r="C1167" s="15" t="s">
        <v>45</v>
      </c>
      <c r="D1167" s="15" t="s">
        <v>60</v>
      </c>
      <c r="E1167" s="15" t="s">
        <v>61</v>
      </c>
      <c r="F1167" s="15" t="s">
        <v>62</v>
      </c>
      <c r="G1167" s="15" t="s">
        <v>63</v>
      </c>
      <c r="H1167" s="15" t="s">
        <v>64</v>
      </c>
      <c r="I1167" s="15" t="s">
        <v>65</v>
      </c>
      <c r="J1167" s="15">
        <v>254</v>
      </c>
      <c r="K1167" s="15">
        <v>363.22</v>
      </c>
    </row>
    <row r="1168" spans="1:11" x14ac:dyDescent="0.25">
      <c r="A1168" s="15" t="s">
        <v>59</v>
      </c>
      <c r="B1168" s="15">
        <v>2021</v>
      </c>
      <c r="C1168" s="15" t="s">
        <v>45</v>
      </c>
      <c r="D1168" s="15" t="s">
        <v>60</v>
      </c>
      <c r="E1168" s="15" t="s">
        <v>61</v>
      </c>
      <c r="F1168" s="15" t="s">
        <v>62</v>
      </c>
      <c r="G1168" s="15" t="s">
        <v>63</v>
      </c>
      <c r="H1168" s="15" t="s">
        <v>64</v>
      </c>
      <c r="I1168" s="15" t="s">
        <v>65</v>
      </c>
      <c r="J1168" s="15">
        <v>302</v>
      </c>
      <c r="K1168" s="15">
        <v>431.86</v>
      </c>
    </row>
    <row r="1169" spans="1:11" x14ac:dyDescent="0.25">
      <c r="A1169" s="15" t="s">
        <v>70</v>
      </c>
      <c r="B1169" s="15">
        <v>2021</v>
      </c>
      <c r="C1169" s="15" t="s">
        <v>45</v>
      </c>
      <c r="D1169" s="15" t="s">
        <v>60</v>
      </c>
      <c r="E1169" s="15" t="s">
        <v>61</v>
      </c>
      <c r="F1169" s="15" t="s">
        <v>62</v>
      </c>
      <c r="G1169" s="15" t="s">
        <v>63</v>
      </c>
      <c r="H1169" s="15" t="s">
        <v>64</v>
      </c>
      <c r="I1169" s="15" t="s">
        <v>65</v>
      </c>
      <c r="J1169" s="15">
        <v>230</v>
      </c>
      <c r="K1169" s="15">
        <v>328.9</v>
      </c>
    </row>
    <row r="1170" spans="1:11" x14ac:dyDescent="0.25">
      <c r="A1170" s="15" t="s">
        <v>66</v>
      </c>
      <c r="B1170" s="15">
        <v>2021</v>
      </c>
      <c r="C1170" s="15" t="s">
        <v>45</v>
      </c>
      <c r="D1170" s="15" t="s">
        <v>60</v>
      </c>
      <c r="E1170" s="15" t="s">
        <v>61</v>
      </c>
      <c r="F1170" s="15" t="s">
        <v>62</v>
      </c>
      <c r="G1170" s="15" t="s">
        <v>63</v>
      </c>
      <c r="H1170" s="15" t="s">
        <v>64</v>
      </c>
      <c r="I1170" s="15" t="s">
        <v>65</v>
      </c>
      <c r="J1170" s="15">
        <v>256</v>
      </c>
      <c r="K1170" s="15">
        <v>526.24</v>
      </c>
    </row>
    <row r="1171" spans="1:11" x14ac:dyDescent="0.25">
      <c r="A1171" s="15" t="s">
        <v>59</v>
      </c>
      <c r="B1171" s="15">
        <v>2021</v>
      </c>
      <c r="C1171" s="15" t="s">
        <v>45</v>
      </c>
      <c r="D1171" s="15" t="s">
        <v>60</v>
      </c>
      <c r="E1171" s="15" t="s">
        <v>61</v>
      </c>
      <c r="F1171" s="15" t="s">
        <v>62</v>
      </c>
      <c r="G1171" s="15" t="s">
        <v>63</v>
      </c>
      <c r="H1171" s="15" t="s">
        <v>64</v>
      </c>
      <c r="I1171" s="15" t="s">
        <v>65</v>
      </c>
      <c r="J1171" s="15">
        <v>226</v>
      </c>
      <c r="K1171" s="15">
        <v>526.24</v>
      </c>
    </row>
    <row r="1172" spans="1:11" x14ac:dyDescent="0.25">
      <c r="A1172" s="15" t="s">
        <v>59</v>
      </c>
      <c r="B1172" s="15">
        <v>2021</v>
      </c>
      <c r="C1172" s="15" t="s">
        <v>45</v>
      </c>
      <c r="D1172" s="15" t="s">
        <v>60</v>
      </c>
      <c r="E1172" s="15" t="s">
        <v>61</v>
      </c>
      <c r="F1172" s="15" t="s">
        <v>62</v>
      </c>
      <c r="G1172" s="15" t="s">
        <v>63</v>
      </c>
      <c r="H1172" s="15" t="s">
        <v>64</v>
      </c>
      <c r="I1172" s="15" t="s">
        <v>65</v>
      </c>
      <c r="J1172" s="15">
        <v>1002</v>
      </c>
      <c r="K1172" s="15">
        <v>1432.8600000000001</v>
      </c>
    </row>
    <row r="1173" spans="1:11" x14ac:dyDescent="0.25">
      <c r="A1173" s="15" t="s">
        <v>68</v>
      </c>
      <c r="B1173" s="15">
        <v>2021</v>
      </c>
      <c r="C1173" s="15" t="s">
        <v>45</v>
      </c>
      <c r="D1173" s="15" t="s">
        <v>60</v>
      </c>
      <c r="E1173" s="15" t="s">
        <v>61</v>
      </c>
      <c r="F1173" s="15" t="s">
        <v>62</v>
      </c>
      <c r="G1173" s="15" t="s">
        <v>63</v>
      </c>
      <c r="H1173" s="15" t="s">
        <v>64</v>
      </c>
      <c r="I1173" s="15" t="s">
        <v>65</v>
      </c>
      <c r="J1173" s="15">
        <v>1035</v>
      </c>
      <c r="K1173" s="15">
        <v>1480.05</v>
      </c>
    </row>
    <row r="1174" spans="1:11" x14ac:dyDescent="0.25">
      <c r="A1174" s="15" t="s">
        <v>59</v>
      </c>
      <c r="B1174" s="15">
        <v>2021</v>
      </c>
      <c r="C1174" s="15" t="s">
        <v>45</v>
      </c>
      <c r="D1174" s="15" t="s">
        <v>60</v>
      </c>
      <c r="E1174" s="15" t="s">
        <v>61</v>
      </c>
      <c r="F1174" s="15" t="s">
        <v>62</v>
      </c>
      <c r="G1174" s="15" t="s">
        <v>63</v>
      </c>
      <c r="H1174" s="15" t="s">
        <v>64</v>
      </c>
      <c r="I1174" s="15" t="s">
        <v>65</v>
      </c>
      <c r="J1174" s="15">
        <v>228</v>
      </c>
      <c r="K1174" s="15">
        <v>326.03999999999996</v>
      </c>
    </row>
    <row r="1175" spans="1:11" x14ac:dyDescent="0.25">
      <c r="A1175" s="15" t="s">
        <v>59</v>
      </c>
      <c r="B1175" s="15">
        <v>2021</v>
      </c>
      <c r="C1175" s="15" t="s">
        <v>45</v>
      </c>
      <c r="D1175" s="15" t="s">
        <v>60</v>
      </c>
      <c r="E1175" s="15" t="s">
        <v>61</v>
      </c>
      <c r="F1175" s="15" t="s">
        <v>62</v>
      </c>
      <c r="G1175" s="15" t="s">
        <v>63</v>
      </c>
      <c r="H1175" s="15" t="s">
        <v>64</v>
      </c>
      <c r="I1175" s="15" t="s">
        <v>65</v>
      </c>
      <c r="J1175" s="15">
        <v>255</v>
      </c>
      <c r="K1175" s="15">
        <v>364.65</v>
      </c>
    </row>
    <row r="1176" spans="1:11" x14ac:dyDescent="0.25">
      <c r="A1176" s="15" t="s">
        <v>66</v>
      </c>
      <c r="B1176" s="15">
        <v>2021</v>
      </c>
      <c r="C1176" s="15" t="s">
        <v>45</v>
      </c>
      <c r="D1176" s="15" t="s">
        <v>60</v>
      </c>
      <c r="E1176" s="15" t="s">
        <v>61</v>
      </c>
      <c r="F1176" s="15" t="s">
        <v>62</v>
      </c>
      <c r="G1176" s="15" t="s">
        <v>63</v>
      </c>
      <c r="H1176" s="15" t="s">
        <v>64</v>
      </c>
      <c r="I1176" s="15" t="s">
        <v>65</v>
      </c>
      <c r="J1176" s="15">
        <v>303</v>
      </c>
      <c r="K1176" s="15">
        <v>433.28999999999996</v>
      </c>
    </row>
    <row r="1177" spans="1:11" x14ac:dyDescent="0.25">
      <c r="A1177" s="15" t="s">
        <v>59</v>
      </c>
      <c r="B1177" s="15">
        <v>2021</v>
      </c>
      <c r="C1177" s="15" t="s">
        <v>45</v>
      </c>
      <c r="D1177" s="15" t="s">
        <v>60</v>
      </c>
      <c r="E1177" s="15" t="s">
        <v>61</v>
      </c>
      <c r="F1177" s="15" t="s">
        <v>62</v>
      </c>
      <c r="G1177" s="15" t="s">
        <v>63</v>
      </c>
      <c r="H1177" s="15" t="s">
        <v>64</v>
      </c>
      <c r="I1177" s="15" t="s">
        <v>65</v>
      </c>
      <c r="J1177" s="15">
        <v>225</v>
      </c>
      <c r="K1177" s="15">
        <v>321.75</v>
      </c>
    </row>
    <row r="1178" spans="1:11" x14ac:dyDescent="0.25">
      <c r="A1178" s="15" t="s">
        <v>59</v>
      </c>
      <c r="B1178" s="15">
        <v>2021</v>
      </c>
      <c r="C1178" s="15" t="s">
        <v>45</v>
      </c>
      <c r="D1178" s="15" t="s">
        <v>60</v>
      </c>
      <c r="E1178" s="15" t="s">
        <v>61</v>
      </c>
      <c r="F1178" s="15" t="s">
        <v>62</v>
      </c>
      <c r="G1178" s="15" t="s">
        <v>63</v>
      </c>
      <c r="H1178" s="15" t="s">
        <v>64</v>
      </c>
      <c r="I1178" s="15" t="s">
        <v>65</v>
      </c>
      <c r="J1178" s="15">
        <v>783</v>
      </c>
      <c r="K1178" s="15">
        <v>1119.69</v>
      </c>
    </row>
    <row r="1179" spans="1:11" x14ac:dyDescent="0.25">
      <c r="A1179" s="15" t="s">
        <v>68</v>
      </c>
      <c r="B1179" s="15">
        <v>2021</v>
      </c>
      <c r="C1179" s="15" t="s">
        <v>45</v>
      </c>
      <c r="D1179" s="15" t="s">
        <v>60</v>
      </c>
      <c r="E1179" s="15" t="s">
        <v>61</v>
      </c>
      <c r="F1179" s="15" t="s">
        <v>62</v>
      </c>
      <c r="G1179" s="15" t="s">
        <v>63</v>
      </c>
      <c r="H1179" s="15" t="s">
        <v>64</v>
      </c>
      <c r="I1179" s="15" t="s">
        <v>65</v>
      </c>
      <c r="J1179" s="15">
        <v>816</v>
      </c>
      <c r="K1179" s="15">
        <v>1166.8800000000001</v>
      </c>
    </row>
    <row r="1180" spans="1:11" x14ac:dyDescent="0.25">
      <c r="A1180" s="15" t="s">
        <v>66</v>
      </c>
      <c r="B1180" s="15">
        <v>2021</v>
      </c>
      <c r="C1180" s="15" t="s">
        <v>45</v>
      </c>
      <c r="D1180" s="15" t="s">
        <v>60</v>
      </c>
      <c r="E1180" s="15" t="s">
        <v>61</v>
      </c>
      <c r="F1180" s="15" t="s">
        <v>62</v>
      </c>
      <c r="G1180" s="15" t="s">
        <v>63</v>
      </c>
      <c r="H1180" s="15" t="s">
        <v>64</v>
      </c>
      <c r="I1180" s="15" t="s">
        <v>65</v>
      </c>
      <c r="J1180" s="15">
        <v>869</v>
      </c>
      <c r="K1180" s="15">
        <v>1242.67</v>
      </c>
    </row>
    <row r="1181" spans="1:11" x14ac:dyDescent="0.25">
      <c r="A1181" s="15" t="s">
        <v>70</v>
      </c>
      <c r="B1181" s="15">
        <v>2021</v>
      </c>
      <c r="C1181" s="15" t="s">
        <v>45</v>
      </c>
      <c r="D1181" s="15" t="s">
        <v>60</v>
      </c>
      <c r="E1181" s="15" t="s">
        <v>61</v>
      </c>
      <c r="F1181" s="15" t="s">
        <v>62</v>
      </c>
      <c r="G1181" s="15" t="s">
        <v>63</v>
      </c>
      <c r="H1181" s="15" t="s">
        <v>64</v>
      </c>
      <c r="I1181" s="15" t="s">
        <v>65</v>
      </c>
      <c r="J1181" s="15">
        <v>257</v>
      </c>
      <c r="K1181" s="15">
        <v>367.51</v>
      </c>
    </row>
    <row r="1182" spans="1:11" x14ac:dyDescent="0.25">
      <c r="A1182" s="15" t="s">
        <v>66</v>
      </c>
      <c r="B1182" s="15">
        <v>2021</v>
      </c>
      <c r="C1182" s="15" t="s">
        <v>45</v>
      </c>
      <c r="D1182" s="15" t="s">
        <v>60</v>
      </c>
      <c r="E1182" s="15" t="s">
        <v>61</v>
      </c>
      <c r="F1182" s="15" t="s">
        <v>62</v>
      </c>
      <c r="G1182" s="15" t="s">
        <v>63</v>
      </c>
      <c r="H1182" s="15" t="s">
        <v>64</v>
      </c>
      <c r="I1182" s="15" t="s">
        <v>65</v>
      </c>
      <c r="J1182" s="15">
        <v>299</v>
      </c>
      <c r="K1182" s="15">
        <v>427.57</v>
      </c>
    </row>
    <row r="1183" spans="1:11" x14ac:dyDescent="0.25">
      <c r="A1183" s="15" t="s">
        <v>66</v>
      </c>
      <c r="B1183" s="15">
        <v>2021</v>
      </c>
      <c r="C1183" s="15" t="s">
        <v>45</v>
      </c>
      <c r="D1183" s="15" t="s">
        <v>60</v>
      </c>
      <c r="E1183" s="15" t="s">
        <v>61</v>
      </c>
      <c r="F1183" s="15" t="s">
        <v>62</v>
      </c>
      <c r="G1183" s="15" t="s">
        <v>63</v>
      </c>
      <c r="H1183" s="15" t="s">
        <v>64</v>
      </c>
      <c r="I1183" s="15" t="s">
        <v>65</v>
      </c>
      <c r="J1183" s="15">
        <v>227</v>
      </c>
      <c r="K1183" s="15">
        <v>324.61</v>
      </c>
    </row>
    <row r="1184" spans="1:11" x14ac:dyDescent="0.25">
      <c r="A1184" s="15" t="s">
        <v>59</v>
      </c>
      <c r="B1184" s="15">
        <v>2021</v>
      </c>
      <c r="C1184" s="15" t="s">
        <v>41</v>
      </c>
      <c r="D1184" s="15" t="s">
        <v>60</v>
      </c>
      <c r="E1184" s="15" t="s">
        <v>61</v>
      </c>
      <c r="F1184" s="15" t="s">
        <v>62</v>
      </c>
      <c r="G1184" s="15" t="s">
        <v>63</v>
      </c>
      <c r="H1184" s="15" t="s">
        <v>64</v>
      </c>
      <c r="I1184" s="15" t="s">
        <v>65</v>
      </c>
      <c r="J1184" s="15">
        <v>272</v>
      </c>
      <c r="K1184" s="15">
        <v>388.96</v>
      </c>
    </row>
    <row r="1185" spans="1:11" x14ac:dyDescent="0.25">
      <c r="A1185" s="15" t="s">
        <v>66</v>
      </c>
      <c r="B1185" s="15">
        <v>2021</v>
      </c>
      <c r="C1185" s="15" t="s">
        <v>41</v>
      </c>
      <c r="D1185" s="15" t="s">
        <v>60</v>
      </c>
      <c r="E1185" s="15" t="s">
        <v>61</v>
      </c>
      <c r="F1185" s="15" t="s">
        <v>62</v>
      </c>
      <c r="G1185" s="15" t="s">
        <v>63</v>
      </c>
      <c r="H1185" s="15" t="s">
        <v>64</v>
      </c>
      <c r="I1185" s="15" t="s">
        <v>65</v>
      </c>
      <c r="J1185" s="15">
        <v>242</v>
      </c>
      <c r="K1185" s="15">
        <v>346.06</v>
      </c>
    </row>
    <row r="1186" spans="1:11" x14ac:dyDescent="0.25">
      <c r="A1186" s="15" t="s">
        <v>66</v>
      </c>
      <c r="B1186" s="15">
        <v>2021</v>
      </c>
      <c r="C1186" s="15" t="s">
        <v>41</v>
      </c>
      <c r="D1186" s="15" t="s">
        <v>60</v>
      </c>
      <c r="E1186" s="15" t="s">
        <v>61</v>
      </c>
      <c r="F1186" s="15" t="s">
        <v>62</v>
      </c>
      <c r="G1186" s="15" t="s">
        <v>63</v>
      </c>
      <c r="H1186" s="15" t="s">
        <v>64</v>
      </c>
      <c r="I1186" s="15" t="s">
        <v>65</v>
      </c>
      <c r="J1186" s="15">
        <v>268</v>
      </c>
      <c r="K1186" s="15">
        <v>526.24</v>
      </c>
    </row>
    <row r="1187" spans="1:11" x14ac:dyDescent="0.25">
      <c r="A1187" s="15" t="s">
        <v>66</v>
      </c>
      <c r="B1187" s="15">
        <v>2021</v>
      </c>
      <c r="C1187" s="15" t="s">
        <v>41</v>
      </c>
      <c r="D1187" s="15" t="s">
        <v>60</v>
      </c>
      <c r="E1187" s="15" t="s">
        <v>61</v>
      </c>
      <c r="F1187" s="15" t="s">
        <v>62</v>
      </c>
      <c r="G1187" s="15" t="s">
        <v>63</v>
      </c>
      <c r="H1187" s="15" t="s">
        <v>64</v>
      </c>
      <c r="I1187" s="15" t="s">
        <v>65</v>
      </c>
      <c r="J1187" s="15">
        <v>316</v>
      </c>
      <c r="K1187" s="15">
        <v>526.24</v>
      </c>
    </row>
    <row r="1188" spans="1:11" x14ac:dyDescent="0.25">
      <c r="A1188" s="15" t="s">
        <v>59</v>
      </c>
      <c r="B1188" s="15">
        <v>2021</v>
      </c>
      <c r="C1188" s="15" t="s">
        <v>41</v>
      </c>
      <c r="D1188" s="15" t="s">
        <v>60</v>
      </c>
      <c r="E1188" s="15" t="s">
        <v>61</v>
      </c>
      <c r="F1188" s="15" t="s">
        <v>62</v>
      </c>
      <c r="G1188" s="15" t="s">
        <v>63</v>
      </c>
      <c r="H1188" s="15" t="s">
        <v>64</v>
      </c>
      <c r="I1188" s="15" t="s">
        <v>65</v>
      </c>
      <c r="J1188" s="15">
        <v>244</v>
      </c>
      <c r="K1188" s="15">
        <v>526.24</v>
      </c>
    </row>
    <row r="1189" spans="1:11" x14ac:dyDescent="0.25">
      <c r="A1189" s="15" t="s">
        <v>66</v>
      </c>
      <c r="B1189" s="15">
        <v>2021</v>
      </c>
      <c r="C1189" s="15" t="s">
        <v>41</v>
      </c>
      <c r="D1189" s="15" t="s">
        <v>60</v>
      </c>
      <c r="E1189" s="15" t="s">
        <v>61</v>
      </c>
      <c r="F1189" s="15" t="s">
        <v>62</v>
      </c>
      <c r="G1189" s="15" t="s">
        <v>63</v>
      </c>
      <c r="H1189" s="15" t="s">
        <v>64</v>
      </c>
      <c r="I1189" s="15" t="s">
        <v>65</v>
      </c>
      <c r="J1189" s="15">
        <v>999</v>
      </c>
      <c r="K1189" s="15">
        <v>1428.57</v>
      </c>
    </row>
    <row r="1190" spans="1:11" x14ac:dyDescent="0.25">
      <c r="A1190" s="15" t="s">
        <v>68</v>
      </c>
      <c r="B1190" s="15">
        <v>2021</v>
      </c>
      <c r="C1190" s="15" t="s">
        <v>41</v>
      </c>
      <c r="D1190" s="15" t="s">
        <v>60</v>
      </c>
      <c r="E1190" s="15" t="s">
        <v>61</v>
      </c>
      <c r="F1190" s="15" t="s">
        <v>62</v>
      </c>
      <c r="G1190" s="15" t="s">
        <v>63</v>
      </c>
      <c r="H1190" s="15" t="s">
        <v>64</v>
      </c>
      <c r="I1190" s="15" t="s">
        <v>65</v>
      </c>
      <c r="J1190" s="15">
        <v>1032</v>
      </c>
      <c r="K1190" s="15">
        <v>1475.76</v>
      </c>
    </row>
    <row r="1191" spans="1:11" x14ac:dyDescent="0.25">
      <c r="A1191" s="15" t="s">
        <v>66</v>
      </c>
      <c r="B1191" s="15">
        <v>2021</v>
      </c>
      <c r="C1191" s="15" t="s">
        <v>41</v>
      </c>
      <c r="D1191" s="15" t="s">
        <v>60</v>
      </c>
      <c r="E1191" s="15" t="s">
        <v>61</v>
      </c>
      <c r="F1191" s="15" t="s">
        <v>62</v>
      </c>
      <c r="G1191" s="15" t="s">
        <v>63</v>
      </c>
      <c r="H1191" s="15" t="s">
        <v>64</v>
      </c>
      <c r="I1191" s="15" t="s">
        <v>65</v>
      </c>
      <c r="J1191" s="15">
        <v>246</v>
      </c>
      <c r="K1191" s="15">
        <v>351.78</v>
      </c>
    </row>
    <row r="1192" spans="1:11" x14ac:dyDescent="0.25">
      <c r="A1192" s="15" t="s">
        <v>66</v>
      </c>
      <c r="B1192" s="15">
        <v>2021</v>
      </c>
      <c r="C1192" s="15" t="s">
        <v>41</v>
      </c>
      <c r="D1192" s="15" t="s">
        <v>60</v>
      </c>
      <c r="E1192" s="15" t="s">
        <v>61</v>
      </c>
      <c r="F1192" s="15" t="s">
        <v>62</v>
      </c>
      <c r="G1192" s="15" t="s">
        <v>63</v>
      </c>
      <c r="H1192" s="15" t="s">
        <v>64</v>
      </c>
      <c r="I1192" s="15" t="s">
        <v>65</v>
      </c>
      <c r="J1192" s="15">
        <v>273</v>
      </c>
      <c r="K1192" s="15">
        <v>390.39</v>
      </c>
    </row>
    <row r="1193" spans="1:11" x14ac:dyDescent="0.25">
      <c r="A1193" s="15" t="s">
        <v>68</v>
      </c>
      <c r="B1193" s="15">
        <v>2021</v>
      </c>
      <c r="C1193" s="15" t="s">
        <v>41</v>
      </c>
      <c r="D1193" s="15" t="s">
        <v>60</v>
      </c>
      <c r="E1193" s="15" t="s">
        <v>61</v>
      </c>
      <c r="F1193" s="15" t="s">
        <v>62</v>
      </c>
      <c r="G1193" s="15" t="s">
        <v>63</v>
      </c>
      <c r="H1193" s="15" t="s">
        <v>64</v>
      </c>
      <c r="I1193" s="15" t="s">
        <v>65</v>
      </c>
      <c r="J1193" s="15">
        <v>315</v>
      </c>
      <c r="K1193" s="15">
        <v>450.45</v>
      </c>
    </row>
    <row r="1194" spans="1:11" x14ac:dyDescent="0.25">
      <c r="A1194" s="15" t="s">
        <v>66</v>
      </c>
      <c r="B1194" s="15">
        <v>2021</v>
      </c>
      <c r="C1194" s="15" t="s">
        <v>41</v>
      </c>
      <c r="D1194" s="15" t="s">
        <v>60</v>
      </c>
      <c r="E1194" s="15" t="s">
        <v>61</v>
      </c>
      <c r="F1194" s="15" t="s">
        <v>62</v>
      </c>
      <c r="G1194" s="15" t="s">
        <v>63</v>
      </c>
      <c r="H1194" s="15" t="s">
        <v>64</v>
      </c>
      <c r="I1194" s="15" t="s">
        <v>65</v>
      </c>
      <c r="J1194" s="15">
        <v>243</v>
      </c>
      <c r="K1194" s="15">
        <v>347.49</v>
      </c>
    </row>
    <row r="1195" spans="1:11" x14ac:dyDescent="0.25">
      <c r="A1195" s="15" t="s">
        <v>59</v>
      </c>
      <c r="B1195" s="15">
        <v>2021</v>
      </c>
      <c r="C1195" s="15" t="s">
        <v>41</v>
      </c>
      <c r="D1195" s="15" t="s">
        <v>60</v>
      </c>
      <c r="E1195" s="15" t="s">
        <v>61</v>
      </c>
      <c r="F1195" s="15" t="s">
        <v>62</v>
      </c>
      <c r="G1195" s="15" t="s">
        <v>63</v>
      </c>
      <c r="H1195" s="15" t="s">
        <v>64</v>
      </c>
      <c r="I1195" s="15" t="s">
        <v>65</v>
      </c>
      <c r="J1195" s="15">
        <v>780</v>
      </c>
      <c r="K1195" s="15">
        <v>1115.4000000000001</v>
      </c>
    </row>
    <row r="1196" spans="1:11" x14ac:dyDescent="0.25">
      <c r="A1196" s="15" t="s">
        <v>68</v>
      </c>
      <c r="B1196" s="15">
        <v>2021</v>
      </c>
      <c r="C1196" s="15" t="s">
        <v>41</v>
      </c>
      <c r="D1196" s="15" t="s">
        <v>60</v>
      </c>
      <c r="E1196" s="15" t="s">
        <v>61</v>
      </c>
      <c r="F1196" s="15" t="s">
        <v>62</v>
      </c>
      <c r="G1196" s="15" t="s">
        <v>63</v>
      </c>
      <c r="H1196" s="15" t="s">
        <v>64</v>
      </c>
      <c r="I1196" s="15" t="s">
        <v>65</v>
      </c>
      <c r="J1196" s="15">
        <v>813</v>
      </c>
      <c r="K1196" s="15">
        <v>1162.5899999999999</v>
      </c>
    </row>
    <row r="1197" spans="1:11" x14ac:dyDescent="0.25">
      <c r="A1197" s="15" t="s">
        <v>66</v>
      </c>
      <c r="B1197" s="15">
        <v>2021</v>
      </c>
      <c r="C1197" s="15" t="s">
        <v>41</v>
      </c>
      <c r="D1197" s="15" t="s">
        <v>60</v>
      </c>
      <c r="E1197" s="15" t="s">
        <v>61</v>
      </c>
      <c r="F1197" s="15" t="s">
        <v>62</v>
      </c>
      <c r="G1197" s="15" t="s">
        <v>63</v>
      </c>
      <c r="H1197" s="15" t="s">
        <v>64</v>
      </c>
      <c r="I1197" s="15" t="s">
        <v>65</v>
      </c>
      <c r="J1197" s="15">
        <v>867</v>
      </c>
      <c r="K1197" s="15">
        <v>1239.81</v>
      </c>
    </row>
    <row r="1198" spans="1:11" x14ac:dyDescent="0.25">
      <c r="A1198" s="15" t="s">
        <v>66</v>
      </c>
      <c r="B1198" s="15">
        <v>2021</v>
      </c>
      <c r="C1198" s="15" t="s">
        <v>41</v>
      </c>
      <c r="D1198" s="15" t="s">
        <v>60</v>
      </c>
      <c r="E1198" s="15" t="s">
        <v>61</v>
      </c>
      <c r="F1198" s="15" t="s">
        <v>62</v>
      </c>
      <c r="G1198" s="15" t="s">
        <v>63</v>
      </c>
      <c r="H1198" s="15" t="s">
        <v>64</v>
      </c>
      <c r="I1198" s="15" t="s">
        <v>65</v>
      </c>
      <c r="J1198" s="15">
        <v>269</v>
      </c>
      <c r="K1198" s="15">
        <v>384.67</v>
      </c>
    </row>
    <row r="1199" spans="1:11" x14ac:dyDescent="0.25">
      <c r="A1199" s="15" t="s">
        <v>59</v>
      </c>
      <c r="B1199" s="15">
        <v>2021</v>
      </c>
      <c r="C1199" s="15" t="s">
        <v>41</v>
      </c>
      <c r="D1199" s="15" t="s">
        <v>60</v>
      </c>
      <c r="E1199" s="15" t="s">
        <v>61</v>
      </c>
      <c r="F1199" s="15" t="s">
        <v>62</v>
      </c>
      <c r="G1199" s="15" t="s">
        <v>63</v>
      </c>
      <c r="H1199" s="15" t="s">
        <v>64</v>
      </c>
      <c r="I1199" s="15" t="s">
        <v>65</v>
      </c>
      <c r="J1199" s="15">
        <v>317</v>
      </c>
      <c r="K1199" s="15">
        <v>453.31</v>
      </c>
    </row>
    <row r="1200" spans="1:11" x14ac:dyDescent="0.25">
      <c r="A1200" s="15" t="s">
        <v>59</v>
      </c>
      <c r="B1200" s="15">
        <v>2021</v>
      </c>
      <c r="C1200" s="15" t="s">
        <v>41</v>
      </c>
      <c r="D1200" s="15" t="s">
        <v>60</v>
      </c>
      <c r="E1200" s="15" t="s">
        <v>61</v>
      </c>
      <c r="F1200" s="15" t="s">
        <v>62</v>
      </c>
      <c r="G1200" s="15" t="s">
        <v>63</v>
      </c>
      <c r="H1200" s="15" t="s">
        <v>64</v>
      </c>
      <c r="I1200" s="15" t="s">
        <v>65</v>
      </c>
      <c r="J1200" s="15">
        <v>245</v>
      </c>
      <c r="K1200" s="15">
        <v>350.35</v>
      </c>
    </row>
    <row r="1201" spans="1:11" x14ac:dyDescent="0.25">
      <c r="A1201" s="15" t="s">
        <v>59</v>
      </c>
      <c r="B1201" s="15">
        <v>2021</v>
      </c>
      <c r="C1201" s="15" t="s">
        <v>44</v>
      </c>
      <c r="D1201" s="15" t="s">
        <v>60</v>
      </c>
      <c r="E1201" s="15" t="s">
        <v>61</v>
      </c>
      <c r="F1201" s="15" t="s">
        <v>62</v>
      </c>
      <c r="G1201" s="15" t="s">
        <v>63</v>
      </c>
      <c r="H1201" s="15" t="s">
        <v>64</v>
      </c>
      <c r="I1201" s="15" t="s">
        <v>65</v>
      </c>
      <c r="J1201" s="15">
        <v>260</v>
      </c>
      <c r="K1201" s="15">
        <v>371.8</v>
      </c>
    </row>
    <row r="1202" spans="1:11" x14ac:dyDescent="0.25">
      <c r="A1202" s="15" t="s">
        <v>59</v>
      </c>
      <c r="B1202" s="15">
        <v>2021</v>
      </c>
      <c r="C1202" s="15" t="s">
        <v>44</v>
      </c>
      <c r="D1202" s="15" t="s">
        <v>60</v>
      </c>
      <c r="E1202" s="15" t="s">
        <v>61</v>
      </c>
      <c r="F1202" s="15" t="s">
        <v>62</v>
      </c>
      <c r="G1202" s="15" t="s">
        <v>63</v>
      </c>
      <c r="H1202" s="15" t="s">
        <v>64</v>
      </c>
      <c r="I1202" s="15" t="s">
        <v>65</v>
      </c>
      <c r="J1202" s="15">
        <v>308</v>
      </c>
      <c r="K1202" s="15">
        <v>440.44</v>
      </c>
    </row>
    <row r="1203" spans="1:11" x14ac:dyDescent="0.25">
      <c r="A1203" s="15" t="s">
        <v>68</v>
      </c>
      <c r="B1203" s="15">
        <v>2021</v>
      </c>
      <c r="C1203" s="15" t="s">
        <v>44</v>
      </c>
      <c r="D1203" s="15" t="s">
        <v>60</v>
      </c>
      <c r="E1203" s="15" t="s">
        <v>61</v>
      </c>
      <c r="F1203" s="15" t="s">
        <v>62</v>
      </c>
      <c r="G1203" s="15" t="s">
        <v>63</v>
      </c>
      <c r="H1203" s="15" t="s">
        <v>64</v>
      </c>
      <c r="I1203" s="15" t="s">
        <v>65</v>
      </c>
      <c r="J1203" s="15">
        <v>262</v>
      </c>
      <c r="K1203" s="15">
        <v>526.24</v>
      </c>
    </row>
    <row r="1204" spans="1:11" x14ac:dyDescent="0.25">
      <c r="A1204" s="15" t="s">
        <v>69</v>
      </c>
      <c r="B1204" s="15">
        <v>2021</v>
      </c>
      <c r="C1204" s="15" t="s">
        <v>44</v>
      </c>
      <c r="D1204" s="15" t="s">
        <v>60</v>
      </c>
      <c r="E1204" s="15" t="s">
        <v>61</v>
      </c>
      <c r="F1204" s="15" t="s">
        <v>62</v>
      </c>
      <c r="G1204" s="15" t="s">
        <v>63</v>
      </c>
      <c r="H1204" s="15" t="s">
        <v>64</v>
      </c>
      <c r="I1204" s="15" t="s">
        <v>65</v>
      </c>
      <c r="J1204" s="15">
        <v>304</v>
      </c>
      <c r="K1204" s="15">
        <v>526.24</v>
      </c>
    </row>
    <row r="1205" spans="1:11" x14ac:dyDescent="0.25">
      <c r="A1205" s="15" t="s">
        <v>66</v>
      </c>
      <c r="B1205" s="15">
        <v>2021</v>
      </c>
      <c r="C1205" s="15" t="s">
        <v>44</v>
      </c>
      <c r="D1205" s="15" t="s">
        <v>60</v>
      </c>
      <c r="E1205" s="15" t="s">
        <v>61</v>
      </c>
      <c r="F1205" s="15" t="s">
        <v>62</v>
      </c>
      <c r="G1205" s="15" t="s">
        <v>63</v>
      </c>
      <c r="H1205" s="15" t="s">
        <v>64</v>
      </c>
      <c r="I1205" s="15" t="s">
        <v>65</v>
      </c>
      <c r="J1205" s="15">
        <v>232</v>
      </c>
      <c r="K1205" s="15">
        <v>526.24</v>
      </c>
    </row>
    <row r="1206" spans="1:11" x14ac:dyDescent="0.25">
      <c r="A1206" s="15" t="s">
        <v>66</v>
      </c>
      <c r="B1206" s="15">
        <v>2021</v>
      </c>
      <c r="C1206" s="15" t="s">
        <v>44</v>
      </c>
      <c r="D1206" s="15" t="s">
        <v>60</v>
      </c>
      <c r="E1206" s="15" t="s">
        <v>61</v>
      </c>
      <c r="F1206" s="15" t="s">
        <v>62</v>
      </c>
      <c r="G1206" s="15" t="s">
        <v>63</v>
      </c>
      <c r="H1206" s="15" t="s">
        <v>64</v>
      </c>
      <c r="I1206" s="15" t="s">
        <v>65</v>
      </c>
      <c r="J1206" s="15">
        <v>1001</v>
      </c>
      <c r="K1206" s="15">
        <v>1431.43</v>
      </c>
    </row>
    <row r="1207" spans="1:11" x14ac:dyDescent="0.25">
      <c r="A1207" s="15" t="s">
        <v>66</v>
      </c>
      <c r="B1207" s="15">
        <v>2021</v>
      </c>
      <c r="C1207" s="15" t="s">
        <v>44</v>
      </c>
      <c r="D1207" s="15" t="s">
        <v>60</v>
      </c>
      <c r="E1207" s="15" t="s">
        <v>61</v>
      </c>
      <c r="F1207" s="15" t="s">
        <v>62</v>
      </c>
      <c r="G1207" s="15" t="s">
        <v>63</v>
      </c>
      <c r="H1207" s="15" t="s">
        <v>64</v>
      </c>
      <c r="I1207" s="15" t="s">
        <v>65</v>
      </c>
      <c r="J1207" s="15">
        <v>1034</v>
      </c>
      <c r="K1207" s="15">
        <v>1478.62</v>
      </c>
    </row>
    <row r="1208" spans="1:11" x14ac:dyDescent="0.25">
      <c r="A1208" s="15" t="s">
        <v>59</v>
      </c>
      <c r="B1208" s="15">
        <v>2021</v>
      </c>
      <c r="C1208" s="15" t="s">
        <v>44</v>
      </c>
      <c r="D1208" s="15" t="s">
        <v>60</v>
      </c>
      <c r="E1208" s="15" t="s">
        <v>61</v>
      </c>
      <c r="F1208" s="15" t="s">
        <v>62</v>
      </c>
      <c r="G1208" s="15" t="s">
        <v>63</v>
      </c>
      <c r="H1208" s="15" t="s">
        <v>64</v>
      </c>
      <c r="I1208" s="15" t="s">
        <v>65</v>
      </c>
      <c r="J1208" s="15">
        <v>234</v>
      </c>
      <c r="K1208" s="15">
        <v>334.62</v>
      </c>
    </row>
    <row r="1209" spans="1:11" x14ac:dyDescent="0.25">
      <c r="A1209" s="15" t="s">
        <v>59</v>
      </c>
      <c r="B1209" s="15">
        <v>2021</v>
      </c>
      <c r="C1209" s="15" t="s">
        <v>44</v>
      </c>
      <c r="D1209" s="15" t="s">
        <v>60</v>
      </c>
      <c r="E1209" s="15" t="s">
        <v>61</v>
      </c>
      <c r="F1209" s="15" t="s">
        <v>62</v>
      </c>
      <c r="G1209" s="15" t="s">
        <v>63</v>
      </c>
      <c r="H1209" s="15" t="s">
        <v>64</v>
      </c>
      <c r="I1209" s="15" t="s">
        <v>65</v>
      </c>
      <c r="J1209" s="15">
        <v>261</v>
      </c>
      <c r="K1209" s="15">
        <v>373.23</v>
      </c>
    </row>
    <row r="1210" spans="1:11" x14ac:dyDescent="0.25">
      <c r="A1210" s="15" t="s">
        <v>68</v>
      </c>
      <c r="B1210" s="15">
        <v>2021</v>
      </c>
      <c r="C1210" s="15" t="s">
        <v>44</v>
      </c>
      <c r="D1210" s="15" t="s">
        <v>60</v>
      </c>
      <c r="E1210" s="15" t="s">
        <v>61</v>
      </c>
      <c r="F1210" s="15" t="s">
        <v>62</v>
      </c>
      <c r="G1210" s="15" t="s">
        <v>63</v>
      </c>
      <c r="H1210" s="15" t="s">
        <v>64</v>
      </c>
      <c r="I1210" s="15" t="s">
        <v>65</v>
      </c>
      <c r="J1210" s="15">
        <v>309</v>
      </c>
      <c r="K1210" s="15">
        <v>441.87</v>
      </c>
    </row>
    <row r="1211" spans="1:11" x14ac:dyDescent="0.25">
      <c r="A1211" s="15" t="s">
        <v>66</v>
      </c>
      <c r="B1211" s="15">
        <v>2021</v>
      </c>
      <c r="C1211" s="15" t="s">
        <v>44</v>
      </c>
      <c r="D1211" s="15" t="s">
        <v>60</v>
      </c>
      <c r="E1211" s="15" t="s">
        <v>61</v>
      </c>
      <c r="F1211" s="15" t="s">
        <v>62</v>
      </c>
      <c r="G1211" s="15" t="s">
        <v>63</v>
      </c>
      <c r="H1211" s="15" t="s">
        <v>64</v>
      </c>
      <c r="I1211" s="15" t="s">
        <v>65</v>
      </c>
      <c r="J1211" s="15">
        <v>231</v>
      </c>
      <c r="K1211" s="15">
        <v>330.33</v>
      </c>
    </row>
    <row r="1212" spans="1:11" x14ac:dyDescent="0.25">
      <c r="A1212" s="15" t="s">
        <v>66</v>
      </c>
      <c r="B1212" s="15">
        <v>2021</v>
      </c>
      <c r="C1212" s="15" t="s">
        <v>44</v>
      </c>
      <c r="D1212" s="15" t="s">
        <v>60</v>
      </c>
      <c r="E1212" s="15" t="s">
        <v>61</v>
      </c>
      <c r="F1212" s="15" t="s">
        <v>62</v>
      </c>
      <c r="G1212" s="15" t="s">
        <v>63</v>
      </c>
      <c r="H1212" s="15" t="s">
        <v>64</v>
      </c>
      <c r="I1212" s="15" t="s">
        <v>65</v>
      </c>
      <c r="J1212" s="15">
        <v>782</v>
      </c>
      <c r="K1212" s="15">
        <v>1118.26</v>
      </c>
    </row>
    <row r="1213" spans="1:11" x14ac:dyDescent="0.25">
      <c r="A1213" s="15" t="s">
        <v>59</v>
      </c>
      <c r="B1213" s="15">
        <v>2021</v>
      </c>
      <c r="C1213" s="15" t="s">
        <v>44</v>
      </c>
      <c r="D1213" s="15" t="s">
        <v>60</v>
      </c>
      <c r="E1213" s="15" t="s">
        <v>61</v>
      </c>
      <c r="F1213" s="15" t="s">
        <v>62</v>
      </c>
      <c r="G1213" s="15" t="s">
        <v>63</v>
      </c>
      <c r="H1213" s="15" t="s">
        <v>64</v>
      </c>
      <c r="I1213" s="15" t="s">
        <v>65</v>
      </c>
      <c r="J1213" s="15">
        <v>815</v>
      </c>
      <c r="K1213" s="15">
        <v>1165.45</v>
      </c>
    </row>
    <row r="1214" spans="1:11" x14ac:dyDescent="0.25">
      <c r="A1214" s="15" t="s">
        <v>68</v>
      </c>
      <c r="B1214" s="15">
        <v>2021</v>
      </c>
      <c r="C1214" s="15" t="s">
        <v>44</v>
      </c>
      <c r="D1214" s="15" t="s">
        <v>60</v>
      </c>
      <c r="E1214" s="15" t="s">
        <v>61</v>
      </c>
      <c r="F1214" s="15" t="s">
        <v>62</v>
      </c>
      <c r="G1214" s="15" t="s">
        <v>63</v>
      </c>
      <c r="H1214" s="15" t="s">
        <v>64</v>
      </c>
      <c r="I1214" s="15" t="s">
        <v>65</v>
      </c>
      <c r="J1214" s="15">
        <v>868</v>
      </c>
      <c r="K1214" s="15">
        <v>1241.24</v>
      </c>
    </row>
    <row r="1215" spans="1:11" x14ac:dyDescent="0.25">
      <c r="A1215" s="15" t="s">
        <v>59</v>
      </c>
      <c r="B1215" s="15">
        <v>2021</v>
      </c>
      <c r="C1215" s="15" t="s">
        <v>44</v>
      </c>
      <c r="D1215" s="15" t="s">
        <v>60</v>
      </c>
      <c r="E1215" s="15" t="s">
        <v>61</v>
      </c>
      <c r="F1215" s="15" t="s">
        <v>62</v>
      </c>
      <c r="G1215" s="15" t="s">
        <v>63</v>
      </c>
      <c r="H1215" s="15" t="s">
        <v>64</v>
      </c>
      <c r="I1215" s="15" t="s">
        <v>65</v>
      </c>
      <c r="J1215" s="15">
        <v>305</v>
      </c>
      <c r="K1215" s="15">
        <v>436.15</v>
      </c>
    </row>
    <row r="1216" spans="1:11" x14ac:dyDescent="0.25">
      <c r="A1216" s="15" t="s">
        <v>59</v>
      </c>
      <c r="B1216" s="15">
        <v>2021</v>
      </c>
      <c r="C1216" s="15" t="s">
        <v>44</v>
      </c>
      <c r="D1216" s="15" t="s">
        <v>60</v>
      </c>
      <c r="E1216" s="15" t="s">
        <v>61</v>
      </c>
      <c r="F1216" s="15" t="s">
        <v>62</v>
      </c>
      <c r="G1216" s="15" t="s">
        <v>63</v>
      </c>
      <c r="H1216" s="15" t="s">
        <v>64</v>
      </c>
      <c r="I1216" s="15" t="s">
        <v>65</v>
      </c>
      <c r="J1216" s="15">
        <v>233</v>
      </c>
      <c r="K1216" s="15">
        <v>333.19</v>
      </c>
    </row>
    <row r="1217" spans="1:11" x14ac:dyDescent="0.25">
      <c r="A1217" s="15" t="s">
        <v>66</v>
      </c>
      <c r="B1217" s="15">
        <v>2021</v>
      </c>
      <c r="C1217" s="15" t="s">
        <v>50</v>
      </c>
      <c r="D1217" s="15" t="s">
        <v>72</v>
      </c>
      <c r="E1217" s="15" t="s">
        <v>61</v>
      </c>
      <c r="F1217" s="15" t="s">
        <v>62</v>
      </c>
      <c r="G1217" s="15" t="s">
        <v>63</v>
      </c>
      <c r="H1217" s="15" t="s">
        <v>64</v>
      </c>
      <c r="I1217" s="15" t="s">
        <v>67</v>
      </c>
      <c r="J1217" s="15">
        <v>266</v>
      </c>
      <c r="K1217" s="15">
        <v>380.38</v>
      </c>
    </row>
    <row r="1218" spans="1:11" x14ac:dyDescent="0.25">
      <c r="A1218" s="15" t="s">
        <v>66</v>
      </c>
      <c r="B1218" s="15">
        <v>2021</v>
      </c>
      <c r="C1218" s="15" t="s">
        <v>50</v>
      </c>
      <c r="D1218" s="15" t="s">
        <v>72</v>
      </c>
      <c r="E1218" s="15" t="s">
        <v>61</v>
      </c>
      <c r="F1218" s="15" t="s">
        <v>62</v>
      </c>
      <c r="G1218" s="15" t="s">
        <v>63</v>
      </c>
      <c r="H1218" s="15" t="s">
        <v>64</v>
      </c>
      <c r="I1218" s="15" t="s">
        <v>67</v>
      </c>
      <c r="J1218" s="15">
        <v>260</v>
      </c>
      <c r="K1218" s="15">
        <v>371.8</v>
      </c>
    </row>
    <row r="1219" spans="1:11" x14ac:dyDescent="0.25">
      <c r="A1219" s="15" t="s">
        <v>59</v>
      </c>
      <c r="B1219" s="15">
        <v>2021</v>
      </c>
      <c r="C1219" s="15" t="s">
        <v>50</v>
      </c>
      <c r="D1219" s="15" t="s">
        <v>72</v>
      </c>
      <c r="E1219" s="15" t="s">
        <v>61</v>
      </c>
      <c r="F1219" s="15" t="s">
        <v>62</v>
      </c>
      <c r="G1219" s="15" t="s">
        <v>63</v>
      </c>
      <c r="H1219" s="15" t="s">
        <v>64</v>
      </c>
      <c r="I1219" s="15" t="s">
        <v>67</v>
      </c>
      <c r="J1219" s="15">
        <v>254</v>
      </c>
      <c r="K1219" s="15">
        <v>363.22</v>
      </c>
    </row>
    <row r="1220" spans="1:11" x14ac:dyDescent="0.25">
      <c r="A1220" s="15" t="s">
        <v>59</v>
      </c>
      <c r="B1220" s="15">
        <v>2021</v>
      </c>
      <c r="C1220" s="15" t="s">
        <v>50</v>
      </c>
      <c r="D1220" s="15" t="s">
        <v>72</v>
      </c>
      <c r="E1220" s="15" t="s">
        <v>61</v>
      </c>
      <c r="F1220" s="15" t="s">
        <v>62</v>
      </c>
      <c r="G1220" s="15" t="s">
        <v>63</v>
      </c>
      <c r="H1220" s="15" t="s">
        <v>64</v>
      </c>
      <c r="I1220" s="15" t="s">
        <v>65</v>
      </c>
      <c r="J1220" s="15">
        <v>230</v>
      </c>
      <c r="K1220" s="15">
        <v>328.9</v>
      </c>
    </row>
    <row r="1221" spans="1:11" x14ac:dyDescent="0.25">
      <c r="A1221" s="15" t="s">
        <v>59</v>
      </c>
      <c r="B1221" s="15">
        <v>2021</v>
      </c>
      <c r="C1221" s="15" t="s">
        <v>50</v>
      </c>
      <c r="D1221" s="15" t="s">
        <v>72</v>
      </c>
      <c r="E1221" s="15" t="s">
        <v>61</v>
      </c>
      <c r="F1221" s="15" t="s">
        <v>62</v>
      </c>
      <c r="G1221" s="15" t="s">
        <v>63</v>
      </c>
      <c r="H1221" s="15" t="s">
        <v>64</v>
      </c>
      <c r="I1221" s="15" t="s">
        <v>65</v>
      </c>
      <c r="J1221" s="15">
        <v>272</v>
      </c>
      <c r="K1221" s="15">
        <v>388.96</v>
      </c>
    </row>
    <row r="1222" spans="1:11" x14ac:dyDescent="0.25">
      <c r="A1222" s="15" t="s">
        <v>68</v>
      </c>
      <c r="B1222" s="15">
        <v>2021</v>
      </c>
      <c r="C1222" s="15" t="s">
        <v>50</v>
      </c>
      <c r="D1222" s="15" t="s">
        <v>72</v>
      </c>
      <c r="E1222" s="15" t="s">
        <v>61</v>
      </c>
      <c r="F1222" s="15" t="s">
        <v>62</v>
      </c>
      <c r="G1222" s="15" t="s">
        <v>63</v>
      </c>
      <c r="H1222" s="15" t="s">
        <v>64</v>
      </c>
      <c r="I1222" s="15" t="s">
        <v>65</v>
      </c>
      <c r="J1222" s="15">
        <v>262</v>
      </c>
      <c r="K1222" s="15">
        <v>374.65999999999997</v>
      </c>
    </row>
    <row r="1223" spans="1:11" x14ac:dyDescent="0.25">
      <c r="A1223" s="15" t="s">
        <v>66</v>
      </c>
      <c r="B1223" s="15">
        <v>2021</v>
      </c>
      <c r="C1223" s="15" t="s">
        <v>50</v>
      </c>
      <c r="D1223" s="15" t="s">
        <v>72</v>
      </c>
      <c r="E1223" s="15" t="s">
        <v>61</v>
      </c>
      <c r="F1223" s="15" t="s">
        <v>62</v>
      </c>
      <c r="G1223" s="15" t="s">
        <v>63</v>
      </c>
      <c r="H1223" s="15" t="s">
        <v>64</v>
      </c>
      <c r="I1223" s="15" t="s">
        <v>65</v>
      </c>
      <c r="J1223" s="15">
        <v>256</v>
      </c>
      <c r="K1223" s="15">
        <v>366.08</v>
      </c>
    </row>
    <row r="1224" spans="1:11" x14ac:dyDescent="0.25">
      <c r="A1224" s="15" t="s">
        <v>68</v>
      </c>
      <c r="B1224" s="15">
        <v>2021</v>
      </c>
      <c r="C1224" s="15" t="s">
        <v>50</v>
      </c>
      <c r="D1224" s="15" t="s">
        <v>72</v>
      </c>
      <c r="E1224" s="15" t="s">
        <v>61</v>
      </c>
      <c r="F1224" s="15" t="s">
        <v>62</v>
      </c>
      <c r="G1224" s="15" t="s">
        <v>63</v>
      </c>
      <c r="H1224" s="15" t="s">
        <v>64</v>
      </c>
      <c r="I1224" s="15" t="s">
        <v>65</v>
      </c>
      <c r="J1224" s="15">
        <v>226</v>
      </c>
      <c r="K1224" s="15">
        <v>526.24</v>
      </c>
    </row>
    <row r="1225" spans="1:11" x14ac:dyDescent="0.25">
      <c r="A1225" s="15" t="s">
        <v>68</v>
      </c>
      <c r="B1225" s="15">
        <v>2021</v>
      </c>
      <c r="C1225" s="15" t="s">
        <v>50</v>
      </c>
      <c r="D1225" s="15" t="s">
        <v>72</v>
      </c>
      <c r="E1225" s="15" t="s">
        <v>61</v>
      </c>
      <c r="F1225" s="15" t="s">
        <v>62</v>
      </c>
      <c r="G1225" s="15" t="s">
        <v>63</v>
      </c>
      <c r="H1225" s="15" t="s">
        <v>64</v>
      </c>
      <c r="I1225" s="15" t="s">
        <v>65</v>
      </c>
      <c r="J1225" s="15">
        <v>274</v>
      </c>
      <c r="K1225" s="15">
        <v>526.24</v>
      </c>
    </row>
    <row r="1226" spans="1:11" x14ac:dyDescent="0.25">
      <c r="A1226" s="15" t="s">
        <v>70</v>
      </c>
      <c r="B1226" s="15">
        <v>2021</v>
      </c>
      <c r="C1226" s="15" t="s">
        <v>50</v>
      </c>
      <c r="D1226" s="15" t="s">
        <v>72</v>
      </c>
      <c r="E1226" s="15" t="s">
        <v>61</v>
      </c>
      <c r="F1226" s="15" t="s">
        <v>62</v>
      </c>
      <c r="G1226" s="15" t="s">
        <v>63</v>
      </c>
      <c r="H1226" s="15" t="s">
        <v>64</v>
      </c>
      <c r="I1226" s="15" t="s">
        <v>65</v>
      </c>
      <c r="J1226" s="15">
        <v>1006</v>
      </c>
      <c r="K1226" s="15">
        <v>1438.58</v>
      </c>
    </row>
    <row r="1227" spans="1:11" x14ac:dyDescent="0.25">
      <c r="A1227" s="15" t="s">
        <v>69</v>
      </c>
      <c r="B1227" s="15">
        <v>2021</v>
      </c>
      <c r="C1227" s="15" t="s">
        <v>50</v>
      </c>
      <c r="D1227" s="15" t="s">
        <v>72</v>
      </c>
      <c r="E1227" s="15" t="s">
        <v>61</v>
      </c>
      <c r="F1227" s="15" t="s">
        <v>62</v>
      </c>
      <c r="G1227" s="15" t="s">
        <v>63</v>
      </c>
      <c r="H1227" s="15" t="s">
        <v>64</v>
      </c>
      <c r="I1227" s="15" t="s">
        <v>65</v>
      </c>
      <c r="J1227" s="15">
        <v>1039</v>
      </c>
      <c r="K1227" s="15">
        <v>1485.77</v>
      </c>
    </row>
    <row r="1228" spans="1:11" x14ac:dyDescent="0.25">
      <c r="A1228" s="15" t="s">
        <v>69</v>
      </c>
      <c r="B1228" s="15">
        <v>2021</v>
      </c>
      <c r="C1228" s="15" t="s">
        <v>50</v>
      </c>
      <c r="D1228" s="15" t="s">
        <v>72</v>
      </c>
      <c r="E1228" s="15" t="s">
        <v>61</v>
      </c>
      <c r="F1228" s="15" t="s">
        <v>62</v>
      </c>
      <c r="G1228" s="15" t="s">
        <v>63</v>
      </c>
      <c r="H1228" s="15" t="s">
        <v>64</v>
      </c>
      <c r="I1228" s="15" t="s">
        <v>65</v>
      </c>
      <c r="J1228" s="15">
        <v>273</v>
      </c>
      <c r="K1228" s="15">
        <v>390.39</v>
      </c>
    </row>
    <row r="1229" spans="1:11" x14ac:dyDescent="0.25">
      <c r="A1229" s="15" t="s">
        <v>59</v>
      </c>
      <c r="B1229" s="15">
        <v>2021</v>
      </c>
      <c r="C1229" s="15" t="s">
        <v>50</v>
      </c>
      <c r="D1229" s="15" t="s">
        <v>72</v>
      </c>
      <c r="E1229" s="15" t="s">
        <v>61</v>
      </c>
      <c r="F1229" s="15" t="s">
        <v>62</v>
      </c>
      <c r="G1229" s="15" t="s">
        <v>63</v>
      </c>
      <c r="H1229" s="15" t="s">
        <v>64</v>
      </c>
      <c r="I1229" s="15" t="s">
        <v>65</v>
      </c>
      <c r="J1229" s="15">
        <v>265</v>
      </c>
      <c r="K1229" s="15">
        <v>378.95</v>
      </c>
    </row>
    <row r="1230" spans="1:11" x14ac:dyDescent="0.25">
      <c r="A1230" s="15" t="s">
        <v>70</v>
      </c>
      <c r="B1230" s="15">
        <v>2021</v>
      </c>
      <c r="C1230" s="15" t="s">
        <v>50</v>
      </c>
      <c r="D1230" s="15" t="s">
        <v>72</v>
      </c>
      <c r="E1230" s="15" t="s">
        <v>61</v>
      </c>
      <c r="F1230" s="15" t="s">
        <v>62</v>
      </c>
      <c r="G1230" s="15" t="s">
        <v>63</v>
      </c>
      <c r="H1230" s="15" t="s">
        <v>64</v>
      </c>
      <c r="I1230" s="15" t="s">
        <v>65</v>
      </c>
      <c r="J1230" s="15">
        <v>259</v>
      </c>
      <c r="K1230" s="15">
        <v>370.37</v>
      </c>
    </row>
    <row r="1231" spans="1:11" x14ac:dyDescent="0.25">
      <c r="A1231" s="15" t="s">
        <v>68</v>
      </c>
      <c r="B1231" s="15">
        <v>2021</v>
      </c>
      <c r="C1231" s="15" t="s">
        <v>50</v>
      </c>
      <c r="D1231" s="15" t="s">
        <v>72</v>
      </c>
      <c r="E1231" s="15" t="s">
        <v>61</v>
      </c>
      <c r="F1231" s="15" t="s">
        <v>62</v>
      </c>
      <c r="G1231" s="15" t="s">
        <v>63</v>
      </c>
      <c r="H1231" s="15" t="s">
        <v>64</v>
      </c>
      <c r="I1231" s="15" t="s">
        <v>65</v>
      </c>
      <c r="J1231" s="15">
        <v>253</v>
      </c>
      <c r="K1231" s="15">
        <v>361.78999999999996</v>
      </c>
    </row>
    <row r="1232" spans="1:11" x14ac:dyDescent="0.25">
      <c r="A1232" s="15" t="s">
        <v>68</v>
      </c>
      <c r="B1232" s="15">
        <v>2021</v>
      </c>
      <c r="C1232" s="15" t="s">
        <v>50</v>
      </c>
      <c r="D1232" s="15" t="s">
        <v>72</v>
      </c>
      <c r="E1232" s="15" t="s">
        <v>61</v>
      </c>
      <c r="F1232" s="15" t="s">
        <v>62</v>
      </c>
      <c r="G1232" s="15" t="s">
        <v>63</v>
      </c>
      <c r="H1232" s="15" t="s">
        <v>64</v>
      </c>
      <c r="I1232" s="15" t="s">
        <v>65</v>
      </c>
      <c r="J1232" s="15">
        <v>787</v>
      </c>
      <c r="K1232" s="15">
        <v>1125.4099999999999</v>
      </c>
    </row>
    <row r="1233" spans="1:11" x14ac:dyDescent="0.25">
      <c r="A1233" s="15" t="s">
        <v>68</v>
      </c>
      <c r="B1233" s="15">
        <v>2021</v>
      </c>
      <c r="C1233" s="15" t="s">
        <v>50</v>
      </c>
      <c r="D1233" s="15" t="s">
        <v>72</v>
      </c>
      <c r="E1233" s="15" t="s">
        <v>61</v>
      </c>
      <c r="F1233" s="15" t="s">
        <v>62</v>
      </c>
      <c r="G1233" s="15" t="s">
        <v>63</v>
      </c>
      <c r="H1233" s="15" t="s">
        <v>64</v>
      </c>
      <c r="I1233" s="15" t="s">
        <v>65</v>
      </c>
      <c r="J1233" s="15">
        <v>820</v>
      </c>
      <c r="K1233" s="15">
        <v>1172.5999999999999</v>
      </c>
    </row>
    <row r="1234" spans="1:11" x14ac:dyDescent="0.25">
      <c r="A1234" s="15" t="s">
        <v>59</v>
      </c>
      <c r="B1234" s="15">
        <v>2021</v>
      </c>
      <c r="C1234" s="15" t="s">
        <v>50</v>
      </c>
      <c r="D1234" s="15" t="s">
        <v>72</v>
      </c>
      <c r="E1234" s="15" t="s">
        <v>61</v>
      </c>
      <c r="F1234" s="15" t="s">
        <v>62</v>
      </c>
      <c r="G1234" s="15" t="s">
        <v>63</v>
      </c>
      <c r="H1234" s="15" t="s">
        <v>64</v>
      </c>
      <c r="I1234" s="15" t="s">
        <v>67</v>
      </c>
      <c r="J1234" s="15">
        <v>263</v>
      </c>
      <c r="K1234" s="15">
        <v>376.09000000000003</v>
      </c>
    </row>
    <row r="1235" spans="1:11" x14ac:dyDescent="0.25">
      <c r="A1235" s="15" t="s">
        <v>66</v>
      </c>
      <c r="B1235" s="15">
        <v>2021</v>
      </c>
      <c r="C1235" s="15" t="s">
        <v>50</v>
      </c>
      <c r="D1235" s="15" t="s">
        <v>72</v>
      </c>
      <c r="E1235" s="15" t="s">
        <v>61</v>
      </c>
      <c r="F1235" s="15" t="s">
        <v>62</v>
      </c>
      <c r="G1235" s="15" t="s">
        <v>63</v>
      </c>
      <c r="H1235" s="15" t="s">
        <v>64</v>
      </c>
      <c r="I1235" s="15" t="s">
        <v>67</v>
      </c>
      <c r="J1235" s="15">
        <v>257</v>
      </c>
      <c r="K1235" s="15">
        <v>367.51</v>
      </c>
    </row>
    <row r="1236" spans="1:11" x14ac:dyDescent="0.25">
      <c r="A1236" s="15" t="s">
        <v>59</v>
      </c>
      <c r="B1236" s="15">
        <v>2021</v>
      </c>
      <c r="C1236" s="15" t="s">
        <v>50</v>
      </c>
      <c r="D1236" s="15" t="s">
        <v>72</v>
      </c>
      <c r="E1236" s="15" t="s">
        <v>61</v>
      </c>
      <c r="F1236" s="15" t="s">
        <v>62</v>
      </c>
      <c r="G1236" s="15" t="s">
        <v>63</v>
      </c>
      <c r="H1236" s="15" t="s">
        <v>64</v>
      </c>
      <c r="I1236" s="15" t="s">
        <v>67</v>
      </c>
      <c r="J1236" s="15">
        <v>251</v>
      </c>
      <c r="K1236" s="15">
        <v>358.93</v>
      </c>
    </row>
    <row r="1237" spans="1:11" x14ac:dyDescent="0.25">
      <c r="A1237" s="15" t="s">
        <v>66</v>
      </c>
      <c r="B1237" s="15">
        <v>2021</v>
      </c>
      <c r="C1237" s="15" t="s">
        <v>50</v>
      </c>
      <c r="D1237" s="15" t="s">
        <v>72</v>
      </c>
      <c r="E1237" s="15" t="s">
        <v>61</v>
      </c>
      <c r="F1237" s="15" t="s">
        <v>62</v>
      </c>
      <c r="G1237" s="15" t="s">
        <v>63</v>
      </c>
      <c r="H1237" s="15" t="s">
        <v>64</v>
      </c>
      <c r="I1237" s="15" t="s">
        <v>65</v>
      </c>
      <c r="J1237" s="15">
        <v>227</v>
      </c>
      <c r="K1237" s="15">
        <v>324.61</v>
      </c>
    </row>
    <row r="1238" spans="1:11" x14ac:dyDescent="0.25">
      <c r="A1238" s="15" t="s">
        <v>66</v>
      </c>
      <c r="B1238" s="15">
        <v>2021</v>
      </c>
      <c r="C1238" s="15" t="s">
        <v>50</v>
      </c>
      <c r="D1238" s="15" t="s">
        <v>72</v>
      </c>
      <c r="E1238" s="15" t="s">
        <v>61</v>
      </c>
      <c r="F1238" s="15" t="s">
        <v>62</v>
      </c>
      <c r="G1238" s="15" t="s">
        <v>63</v>
      </c>
      <c r="H1238" s="15" t="s">
        <v>64</v>
      </c>
      <c r="I1238" s="15" t="s">
        <v>65</v>
      </c>
      <c r="J1238" s="15">
        <v>275</v>
      </c>
      <c r="K1238" s="15">
        <v>393.25</v>
      </c>
    </row>
    <row r="1239" spans="1:11" x14ac:dyDescent="0.25">
      <c r="A1239" s="15" t="s">
        <v>68</v>
      </c>
      <c r="B1239" s="15">
        <v>2021</v>
      </c>
      <c r="C1239" s="15" t="s">
        <v>49</v>
      </c>
      <c r="D1239" s="15" t="s">
        <v>72</v>
      </c>
      <c r="E1239" s="15" t="s">
        <v>61</v>
      </c>
      <c r="F1239" s="15" t="s">
        <v>62</v>
      </c>
      <c r="G1239" s="15" t="s">
        <v>63</v>
      </c>
      <c r="H1239" s="15" t="s">
        <v>64</v>
      </c>
      <c r="I1239" s="15" t="s">
        <v>67</v>
      </c>
      <c r="J1239" s="15">
        <v>278</v>
      </c>
      <c r="K1239" s="15">
        <v>397.53999999999996</v>
      </c>
    </row>
    <row r="1240" spans="1:11" x14ac:dyDescent="0.25">
      <c r="A1240" s="15" t="s">
        <v>66</v>
      </c>
      <c r="B1240" s="15">
        <v>2021</v>
      </c>
      <c r="C1240" s="15" t="s">
        <v>49</v>
      </c>
      <c r="D1240" s="15" t="s">
        <v>72</v>
      </c>
      <c r="E1240" s="15" t="s">
        <v>61</v>
      </c>
      <c r="F1240" s="15" t="s">
        <v>62</v>
      </c>
      <c r="G1240" s="15" t="s">
        <v>63</v>
      </c>
      <c r="H1240" s="15" t="s">
        <v>64</v>
      </c>
      <c r="I1240" s="15" t="s">
        <v>67</v>
      </c>
      <c r="J1240" s="15">
        <v>272</v>
      </c>
      <c r="K1240" s="15">
        <v>388.96</v>
      </c>
    </row>
    <row r="1241" spans="1:11" x14ac:dyDescent="0.25">
      <c r="A1241" s="15" t="s">
        <v>59</v>
      </c>
      <c r="B1241" s="15">
        <v>2021</v>
      </c>
      <c r="C1241" s="15" t="s">
        <v>49</v>
      </c>
      <c r="D1241" s="15" t="s">
        <v>72</v>
      </c>
      <c r="E1241" s="15" t="s">
        <v>61</v>
      </c>
      <c r="F1241" s="15" t="s">
        <v>62</v>
      </c>
      <c r="G1241" s="15" t="s">
        <v>63</v>
      </c>
      <c r="H1241" s="15" t="s">
        <v>64</v>
      </c>
      <c r="I1241" s="15" t="s">
        <v>65</v>
      </c>
      <c r="J1241" s="15">
        <v>278</v>
      </c>
      <c r="K1241" s="15">
        <v>397.53999999999996</v>
      </c>
    </row>
    <row r="1242" spans="1:11" x14ac:dyDescent="0.25">
      <c r="A1242" s="15" t="s">
        <v>66</v>
      </c>
      <c r="B1242" s="15">
        <v>2021</v>
      </c>
      <c r="C1242" s="15" t="s">
        <v>49</v>
      </c>
      <c r="D1242" s="15" t="s">
        <v>72</v>
      </c>
      <c r="E1242" s="15" t="s">
        <v>61</v>
      </c>
      <c r="F1242" s="15" t="s">
        <v>62</v>
      </c>
      <c r="G1242" s="15" t="s">
        <v>63</v>
      </c>
      <c r="H1242" s="15" t="s">
        <v>64</v>
      </c>
      <c r="I1242" s="15" t="s">
        <v>65</v>
      </c>
      <c r="J1242" s="15">
        <v>280</v>
      </c>
      <c r="K1242" s="15">
        <v>400.4</v>
      </c>
    </row>
    <row r="1243" spans="1:11" x14ac:dyDescent="0.25">
      <c r="A1243" s="15" t="s">
        <v>66</v>
      </c>
      <c r="B1243" s="15">
        <v>2021</v>
      </c>
      <c r="C1243" s="15" t="s">
        <v>49</v>
      </c>
      <c r="D1243" s="15" t="s">
        <v>72</v>
      </c>
      <c r="E1243" s="15" t="s">
        <v>61</v>
      </c>
      <c r="F1243" s="15" t="s">
        <v>62</v>
      </c>
      <c r="G1243" s="15" t="s">
        <v>63</v>
      </c>
      <c r="H1243" s="15" t="s">
        <v>64</v>
      </c>
      <c r="I1243" s="15" t="s">
        <v>65</v>
      </c>
      <c r="J1243" s="15">
        <v>274</v>
      </c>
      <c r="K1243" s="15">
        <v>391.82</v>
      </c>
    </row>
    <row r="1244" spans="1:11" x14ac:dyDescent="0.25">
      <c r="A1244" s="15" t="s">
        <v>59</v>
      </c>
      <c r="B1244" s="15">
        <v>2021</v>
      </c>
      <c r="C1244" s="15" t="s">
        <v>49</v>
      </c>
      <c r="D1244" s="15" t="s">
        <v>72</v>
      </c>
      <c r="E1244" s="15" t="s">
        <v>61</v>
      </c>
      <c r="F1244" s="15" t="s">
        <v>62</v>
      </c>
      <c r="G1244" s="15" t="s">
        <v>63</v>
      </c>
      <c r="H1244" s="15" t="s">
        <v>64</v>
      </c>
      <c r="I1244" s="15" t="s">
        <v>65</v>
      </c>
      <c r="J1244" s="15">
        <v>268</v>
      </c>
      <c r="K1244" s="15">
        <v>383.24</v>
      </c>
    </row>
    <row r="1245" spans="1:11" x14ac:dyDescent="0.25">
      <c r="A1245" s="15" t="s">
        <v>68</v>
      </c>
      <c r="B1245" s="15">
        <v>2021</v>
      </c>
      <c r="C1245" s="15" t="s">
        <v>49</v>
      </c>
      <c r="D1245" s="15" t="s">
        <v>72</v>
      </c>
      <c r="E1245" s="15" t="s">
        <v>61</v>
      </c>
      <c r="F1245" s="15" t="s">
        <v>62</v>
      </c>
      <c r="G1245" s="15" t="s">
        <v>63</v>
      </c>
      <c r="H1245" s="15" t="s">
        <v>64</v>
      </c>
      <c r="I1245" s="15" t="s">
        <v>65</v>
      </c>
      <c r="J1245" s="15">
        <v>232</v>
      </c>
      <c r="K1245" s="15">
        <v>526.24</v>
      </c>
    </row>
    <row r="1246" spans="1:11" x14ac:dyDescent="0.25">
      <c r="A1246" s="15" t="s">
        <v>59</v>
      </c>
      <c r="B1246" s="15">
        <v>2021</v>
      </c>
      <c r="C1246" s="15" t="s">
        <v>49</v>
      </c>
      <c r="D1246" s="15" t="s">
        <v>72</v>
      </c>
      <c r="E1246" s="15" t="s">
        <v>61</v>
      </c>
      <c r="F1246" s="15" t="s">
        <v>62</v>
      </c>
      <c r="G1246" s="15" t="s">
        <v>63</v>
      </c>
      <c r="H1246" s="15" t="s">
        <v>64</v>
      </c>
      <c r="I1246" s="15" t="s">
        <v>65</v>
      </c>
      <c r="J1246" s="15">
        <v>280</v>
      </c>
      <c r="K1246" s="15">
        <v>526.24</v>
      </c>
    </row>
    <row r="1247" spans="1:11" x14ac:dyDescent="0.25">
      <c r="A1247" s="15" t="s">
        <v>69</v>
      </c>
      <c r="B1247" s="15">
        <v>2021</v>
      </c>
      <c r="C1247" s="15" t="s">
        <v>49</v>
      </c>
      <c r="D1247" s="15" t="s">
        <v>72</v>
      </c>
      <c r="E1247" s="15" t="s">
        <v>61</v>
      </c>
      <c r="F1247" s="15" t="s">
        <v>62</v>
      </c>
      <c r="G1247" s="15" t="s">
        <v>63</v>
      </c>
      <c r="H1247" s="15" t="s">
        <v>64</v>
      </c>
      <c r="I1247" s="15" t="s">
        <v>65</v>
      </c>
      <c r="J1247" s="15">
        <v>1005</v>
      </c>
      <c r="K1247" s="15">
        <v>1437.15</v>
      </c>
    </row>
    <row r="1248" spans="1:11" x14ac:dyDescent="0.25">
      <c r="A1248" s="15" t="s">
        <v>66</v>
      </c>
      <c r="B1248" s="15">
        <v>2021</v>
      </c>
      <c r="C1248" s="15" t="s">
        <v>49</v>
      </c>
      <c r="D1248" s="15" t="s">
        <v>72</v>
      </c>
      <c r="E1248" s="15" t="s">
        <v>61</v>
      </c>
      <c r="F1248" s="15" t="s">
        <v>62</v>
      </c>
      <c r="G1248" s="15" t="s">
        <v>63</v>
      </c>
      <c r="H1248" s="15" t="s">
        <v>64</v>
      </c>
      <c r="I1248" s="15" t="s">
        <v>65</v>
      </c>
      <c r="J1248" s="15">
        <v>1038</v>
      </c>
      <c r="K1248" s="15">
        <v>1484.34</v>
      </c>
    </row>
    <row r="1249" spans="1:11" x14ac:dyDescent="0.25">
      <c r="A1249" s="15" t="s">
        <v>59</v>
      </c>
      <c r="B1249" s="15">
        <v>2021</v>
      </c>
      <c r="C1249" s="15" t="s">
        <v>49</v>
      </c>
      <c r="D1249" s="15" t="s">
        <v>72</v>
      </c>
      <c r="E1249" s="15" t="s">
        <v>61</v>
      </c>
      <c r="F1249" s="15" t="s">
        <v>62</v>
      </c>
      <c r="G1249" s="15" t="s">
        <v>63</v>
      </c>
      <c r="H1249" s="15" t="s">
        <v>64</v>
      </c>
      <c r="I1249" s="15" t="s">
        <v>65</v>
      </c>
      <c r="J1249" s="15">
        <v>231</v>
      </c>
      <c r="K1249" s="15">
        <v>330.33</v>
      </c>
    </row>
    <row r="1250" spans="1:11" x14ac:dyDescent="0.25">
      <c r="A1250" s="15" t="s">
        <v>66</v>
      </c>
      <c r="B1250" s="15">
        <v>2021</v>
      </c>
      <c r="C1250" s="15" t="s">
        <v>49</v>
      </c>
      <c r="D1250" s="15" t="s">
        <v>72</v>
      </c>
      <c r="E1250" s="15" t="s">
        <v>61</v>
      </c>
      <c r="F1250" s="15" t="s">
        <v>62</v>
      </c>
      <c r="G1250" s="15" t="s">
        <v>63</v>
      </c>
      <c r="H1250" s="15" t="s">
        <v>64</v>
      </c>
      <c r="I1250" s="15" t="s">
        <v>65</v>
      </c>
      <c r="J1250" s="15">
        <v>279</v>
      </c>
      <c r="K1250" s="15">
        <v>398.97</v>
      </c>
    </row>
    <row r="1251" spans="1:11" x14ac:dyDescent="0.25">
      <c r="A1251" s="15" t="s">
        <v>69</v>
      </c>
      <c r="B1251" s="15">
        <v>2021</v>
      </c>
      <c r="C1251" s="15" t="s">
        <v>49</v>
      </c>
      <c r="D1251" s="15" t="s">
        <v>72</v>
      </c>
      <c r="E1251" s="15" t="s">
        <v>61</v>
      </c>
      <c r="F1251" s="15" t="s">
        <v>62</v>
      </c>
      <c r="G1251" s="15" t="s">
        <v>63</v>
      </c>
      <c r="H1251" s="15" t="s">
        <v>64</v>
      </c>
      <c r="I1251" s="15" t="s">
        <v>65</v>
      </c>
      <c r="J1251" s="15">
        <v>277</v>
      </c>
      <c r="K1251" s="15">
        <v>396.11</v>
      </c>
    </row>
    <row r="1252" spans="1:11" x14ac:dyDescent="0.25">
      <c r="A1252" s="15" t="s">
        <v>68</v>
      </c>
      <c r="B1252" s="15">
        <v>2021</v>
      </c>
      <c r="C1252" s="15" t="s">
        <v>49</v>
      </c>
      <c r="D1252" s="15" t="s">
        <v>72</v>
      </c>
      <c r="E1252" s="15" t="s">
        <v>61</v>
      </c>
      <c r="F1252" s="15" t="s">
        <v>62</v>
      </c>
      <c r="G1252" s="15" t="s">
        <v>63</v>
      </c>
      <c r="H1252" s="15" t="s">
        <v>64</v>
      </c>
      <c r="I1252" s="15" t="s">
        <v>65</v>
      </c>
      <c r="J1252" s="15">
        <v>271</v>
      </c>
      <c r="K1252" s="15">
        <v>387.53</v>
      </c>
    </row>
    <row r="1253" spans="1:11" x14ac:dyDescent="0.25">
      <c r="A1253" s="15" t="s">
        <v>66</v>
      </c>
      <c r="B1253" s="15">
        <v>2021</v>
      </c>
      <c r="C1253" s="15" t="s">
        <v>49</v>
      </c>
      <c r="D1253" s="15" t="s">
        <v>72</v>
      </c>
      <c r="E1253" s="15" t="s">
        <v>61</v>
      </c>
      <c r="F1253" s="15" t="s">
        <v>62</v>
      </c>
      <c r="G1253" s="15" t="s">
        <v>63</v>
      </c>
      <c r="H1253" s="15" t="s">
        <v>64</v>
      </c>
      <c r="I1253" s="15" t="s">
        <v>65</v>
      </c>
      <c r="J1253" s="15">
        <v>786</v>
      </c>
      <c r="K1253" s="15">
        <v>1123.98</v>
      </c>
    </row>
    <row r="1254" spans="1:11" x14ac:dyDescent="0.25">
      <c r="A1254" s="15" t="s">
        <v>66</v>
      </c>
      <c r="B1254" s="15">
        <v>2021</v>
      </c>
      <c r="C1254" s="15" t="s">
        <v>49</v>
      </c>
      <c r="D1254" s="15" t="s">
        <v>72</v>
      </c>
      <c r="E1254" s="15" t="s">
        <v>61</v>
      </c>
      <c r="F1254" s="15" t="s">
        <v>62</v>
      </c>
      <c r="G1254" s="15" t="s">
        <v>63</v>
      </c>
      <c r="H1254" s="15" t="s">
        <v>64</v>
      </c>
      <c r="I1254" s="15" t="s">
        <v>67</v>
      </c>
      <c r="J1254" s="15">
        <v>281</v>
      </c>
      <c r="K1254" s="15">
        <v>401.83</v>
      </c>
    </row>
    <row r="1255" spans="1:11" x14ac:dyDescent="0.25">
      <c r="A1255" s="15" t="s">
        <v>66</v>
      </c>
      <c r="B1255" s="15">
        <v>2021</v>
      </c>
      <c r="C1255" s="15" t="s">
        <v>49</v>
      </c>
      <c r="D1255" s="15" t="s">
        <v>72</v>
      </c>
      <c r="E1255" s="15" t="s">
        <v>61</v>
      </c>
      <c r="F1255" s="15" t="s">
        <v>62</v>
      </c>
      <c r="G1255" s="15" t="s">
        <v>63</v>
      </c>
      <c r="H1255" s="15" t="s">
        <v>64</v>
      </c>
      <c r="I1255" s="15" t="s">
        <v>67</v>
      </c>
      <c r="J1255" s="15">
        <v>275</v>
      </c>
      <c r="K1255" s="15">
        <v>393.25</v>
      </c>
    </row>
    <row r="1256" spans="1:11" x14ac:dyDescent="0.25">
      <c r="A1256" s="15" t="s">
        <v>70</v>
      </c>
      <c r="B1256" s="15">
        <v>2021</v>
      </c>
      <c r="C1256" s="15" t="s">
        <v>49</v>
      </c>
      <c r="D1256" s="15" t="s">
        <v>72</v>
      </c>
      <c r="E1256" s="15" t="s">
        <v>61</v>
      </c>
      <c r="F1256" s="15" t="s">
        <v>62</v>
      </c>
      <c r="G1256" s="15" t="s">
        <v>63</v>
      </c>
      <c r="H1256" s="15" t="s">
        <v>64</v>
      </c>
      <c r="I1256" s="15" t="s">
        <v>67</v>
      </c>
      <c r="J1256" s="15">
        <v>269</v>
      </c>
      <c r="K1256" s="15">
        <v>384.67</v>
      </c>
    </row>
    <row r="1257" spans="1:11" x14ac:dyDescent="0.25">
      <c r="A1257" s="15" t="s">
        <v>66</v>
      </c>
      <c r="B1257" s="15">
        <v>2021</v>
      </c>
      <c r="C1257" s="15" t="s">
        <v>49</v>
      </c>
      <c r="D1257" s="15" t="s">
        <v>72</v>
      </c>
      <c r="E1257" s="15" t="s">
        <v>61</v>
      </c>
      <c r="F1257" s="15" t="s">
        <v>62</v>
      </c>
      <c r="G1257" s="15" t="s">
        <v>63</v>
      </c>
      <c r="H1257" s="15" t="s">
        <v>64</v>
      </c>
      <c r="I1257" s="15" t="s">
        <v>65</v>
      </c>
      <c r="J1257" s="15">
        <v>233</v>
      </c>
      <c r="K1257" s="15">
        <v>333.19</v>
      </c>
    </row>
    <row r="1258" spans="1:11" x14ac:dyDescent="0.25">
      <c r="A1258" s="15" t="s">
        <v>68</v>
      </c>
      <c r="B1258" s="15">
        <v>2021</v>
      </c>
      <c r="C1258" s="15" t="s">
        <v>49</v>
      </c>
      <c r="D1258" s="15" t="s">
        <v>72</v>
      </c>
      <c r="E1258" s="15" t="s">
        <v>61</v>
      </c>
      <c r="F1258" s="15" t="s">
        <v>62</v>
      </c>
      <c r="G1258" s="15" t="s">
        <v>63</v>
      </c>
      <c r="H1258" s="15" t="s">
        <v>64</v>
      </c>
      <c r="I1258" s="15" t="s">
        <v>65</v>
      </c>
      <c r="J1258" s="15">
        <v>281</v>
      </c>
      <c r="K1258" s="15">
        <v>401.83</v>
      </c>
    </row>
    <row r="1259" spans="1:11" x14ac:dyDescent="0.25">
      <c r="A1259" s="15" t="s">
        <v>68</v>
      </c>
      <c r="B1259" s="15">
        <v>2021</v>
      </c>
      <c r="C1259" s="15" t="s">
        <v>48</v>
      </c>
      <c r="D1259" s="15" t="s">
        <v>72</v>
      </c>
      <c r="E1259" s="15" t="s">
        <v>61</v>
      </c>
      <c r="F1259" s="15" t="s">
        <v>62</v>
      </c>
      <c r="G1259" s="15" t="s">
        <v>63</v>
      </c>
      <c r="H1259" s="15" t="s">
        <v>64</v>
      </c>
      <c r="I1259" s="15" t="s">
        <v>67</v>
      </c>
      <c r="J1259" s="15">
        <v>284</v>
      </c>
      <c r="K1259" s="15">
        <v>406.12</v>
      </c>
    </row>
    <row r="1260" spans="1:11" x14ac:dyDescent="0.25">
      <c r="A1260" s="15" t="s">
        <v>59</v>
      </c>
      <c r="B1260" s="15">
        <v>2021</v>
      </c>
      <c r="C1260" s="15" t="s">
        <v>48</v>
      </c>
      <c r="D1260" s="15" t="s">
        <v>72</v>
      </c>
      <c r="E1260" s="15" t="s">
        <v>61</v>
      </c>
      <c r="F1260" s="15" t="s">
        <v>62</v>
      </c>
      <c r="G1260" s="15" t="s">
        <v>63</v>
      </c>
      <c r="H1260" s="15" t="s">
        <v>64</v>
      </c>
      <c r="I1260" s="15" t="s">
        <v>65</v>
      </c>
      <c r="J1260" s="15">
        <v>236</v>
      </c>
      <c r="K1260" s="15">
        <v>337.48</v>
      </c>
    </row>
    <row r="1261" spans="1:11" x14ac:dyDescent="0.25">
      <c r="A1261" s="15" t="s">
        <v>59</v>
      </c>
      <c r="B1261" s="15">
        <v>2021</v>
      </c>
      <c r="C1261" s="15" t="s">
        <v>48</v>
      </c>
      <c r="D1261" s="15" t="s">
        <v>72</v>
      </c>
      <c r="E1261" s="15" t="s">
        <v>61</v>
      </c>
      <c r="F1261" s="15" t="s">
        <v>62</v>
      </c>
      <c r="G1261" s="15" t="s">
        <v>63</v>
      </c>
      <c r="H1261" s="15" t="s">
        <v>64</v>
      </c>
      <c r="I1261" s="15" t="s">
        <v>65</v>
      </c>
      <c r="J1261" s="15">
        <v>284</v>
      </c>
      <c r="K1261" s="15">
        <v>406.12</v>
      </c>
    </row>
    <row r="1262" spans="1:11" x14ac:dyDescent="0.25">
      <c r="A1262" s="15" t="s">
        <v>66</v>
      </c>
      <c r="B1262" s="15">
        <v>2021</v>
      </c>
      <c r="C1262" s="15" t="s">
        <v>48</v>
      </c>
      <c r="D1262" s="15" t="s">
        <v>72</v>
      </c>
      <c r="E1262" s="15" t="s">
        <v>61</v>
      </c>
      <c r="F1262" s="15" t="s">
        <v>62</v>
      </c>
      <c r="G1262" s="15" t="s">
        <v>63</v>
      </c>
      <c r="H1262" s="15" t="s">
        <v>64</v>
      </c>
      <c r="I1262" s="15" t="s">
        <v>65</v>
      </c>
      <c r="J1262" s="15">
        <v>212</v>
      </c>
      <c r="K1262" s="15">
        <v>303.15999999999997</v>
      </c>
    </row>
    <row r="1263" spans="1:11" x14ac:dyDescent="0.25">
      <c r="A1263" s="15" t="s">
        <v>68</v>
      </c>
      <c r="B1263" s="15">
        <v>2021</v>
      </c>
      <c r="C1263" s="15" t="s">
        <v>48</v>
      </c>
      <c r="D1263" s="15" t="s">
        <v>72</v>
      </c>
      <c r="E1263" s="15" t="s">
        <v>61</v>
      </c>
      <c r="F1263" s="15" t="s">
        <v>62</v>
      </c>
      <c r="G1263" s="15" t="s">
        <v>63</v>
      </c>
      <c r="H1263" s="15" t="s">
        <v>64</v>
      </c>
      <c r="I1263" s="15" t="s">
        <v>65</v>
      </c>
      <c r="J1263" s="15">
        <v>286</v>
      </c>
      <c r="K1263" s="15">
        <v>408.98</v>
      </c>
    </row>
    <row r="1264" spans="1:11" x14ac:dyDescent="0.25">
      <c r="A1264" s="15" t="s">
        <v>68</v>
      </c>
      <c r="B1264" s="15">
        <v>2021</v>
      </c>
      <c r="C1264" s="15" t="s">
        <v>48</v>
      </c>
      <c r="D1264" s="15" t="s">
        <v>72</v>
      </c>
      <c r="E1264" s="15" t="s">
        <v>61</v>
      </c>
      <c r="F1264" s="15" t="s">
        <v>62</v>
      </c>
      <c r="G1264" s="15" t="s">
        <v>63</v>
      </c>
      <c r="H1264" s="15" t="s">
        <v>64</v>
      </c>
      <c r="I1264" s="15" t="s">
        <v>65</v>
      </c>
      <c r="J1264" s="15">
        <v>238</v>
      </c>
      <c r="K1264" s="15">
        <v>526.24</v>
      </c>
    </row>
    <row r="1265" spans="1:11" x14ac:dyDescent="0.25">
      <c r="A1265" s="15" t="s">
        <v>68</v>
      </c>
      <c r="B1265" s="15">
        <v>2021</v>
      </c>
      <c r="C1265" s="15" t="s">
        <v>48</v>
      </c>
      <c r="D1265" s="15" t="s">
        <v>72</v>
      </c>
      <c r="E1265" s="15" t="s">
        <v>61</v>
      </c>
      <c r="F1265" s="15" t="s">
        <v>62</v>
      </c>
      <c r="G1265" s="15" t="s">
        <v>63</v>
      </c>
      <c r="H1265" s="15" t="s">
        <v>64</v>
      </c>
      <c r="I1265" s="15" t="s">
        <v>65</v>
      </c>
      <c r="J1265" s="15">
        <v>286</v>
      </c>
      <c r="K1265" s="15">
        <v>526.24</v>
      </c>
    </row>
    <row r="1266" spans="1:11" x14ac:dyDescent="0.25">
      <c r="A1266" s="15" t="s">
        <v>59</v>
      </c>
      <c r="B1266" s="15">
        <v>2021</v>
      </c>
      <c r="C1266" s="15" t="s">
        <v>48</v>
      </c>
      <c r="D1266" s="15" t="s">
        <v>72</v>
      </c>
      <c r="E1266" s="15" t="s">
        <v>61</v>
      </c>
      <c r="F1266" s="15" t="s">
        <v>62</v>
      </c>
      <c r="G1266" s="15" t="s">
        <v>63</v>
      </c>
      <c r="H1266" s="15" t="s">
        <v>64</v>
      </c>
      <c r="I1266" s="15" t="s">
        <v>65</v>
      </c>
      <c r="J1266" s="15">
        <v>214</v>
      </c>
      <c r="K1266" s="15">
        <v>526.24</v>
      </c>
    </row>
    <row r="1267" spans="1:11" x14ac:dyDescent="0.25">
      <c r="A1267" s="15" t="s">
        <v>59</v>
      </c>
      <c r="B1267" s="15">
        <v>2021</v>
      </c>
      <c r="C1267" s="15" t="s">
        <v>48</v>
      </c>
      <c r="D1267" s="15" t="s">
        <v>72</v>
      </c>
      <c r="E1267" s="15" t="s">
        <v>61</v>
      </c>
      <c r="F1267" s="15" t="s">
        <v>62</v>
      </c>
      <c r="G1267" s="15" t="s">
        <v>63</v>
      </c>
      <c r="H1267" s="15" t="s">
        <v>64</v>
      </c>
      <c r="I1267" s="15" t="s">
        <v>65</v>
      </c>
      <c r="J1267" s="15">
        <v>1004</v>
      </c>
      <c r="K1267" s="15">
        <v>1435.72</v>
      </c>
    </row>
    <row r="1268" spans="1:11" x14ac:dyDescent="0.25">
      <c r="A1268" s="15" t="s">
        <v>68</v>
      </c>
      <c r="B1268" s="15">
        <v>2021</v>
      </c>
      <c r="C1268" s="15" t="s">
        <v>48</v>
      </c>
      <c r="D1268" s="15" t="s">
        <v>72</v>
      </c>
      <c r="E1268" s="15" t="s">
        <v>61</v>
      </c>
      <c r="F1268" s="15" t="s">
        <v>62</v>
      </c>
      <c r="G1268" s="15" t="s">
        <v>63</v>
      </c>
      <c r="H1268" s="15" t="s">
        <v>64</v>
      </c>
      <c r="I1268" s="15" t="s">
        <v>65</v>
      </c>
      <c r="J1268" s="15">
        <v>237</v>
      </c>
      <c r="K1268" s="15">
        <v>338.90999999999997</v>
      </c>
    </row>
    <row r="1269" spans="1:11" x14ac:dyDescent="0.25">
      <c r="A1269" s="15" t="s">
        <v>68</v>
      </c>
      <c r="B1269" s="15">
        <v>2021</v>
      </c>
      <c r="C1269" s="15" t="s">
        <v>48</v>
      </c>
      <c r="D1269" s="15" t="s">
        <v>72</v>
      </c>
      <c r="E1269" s="15" t="s">
        <v>61</v>
      </c>
      <c r="F1269" s="15" t="s">
        <v>62</v>
      </c>
      <c r="G1269" s="15" t="s">
        <v>63</v>
      </c>
      <c r="H1269" s="15" t="s">
        <v>73</v>
      </c>
      <c r="I1269" s="15" t="s">
        <v>65</v>
      </c>
      <c r="J1269" s="15">
        <v>285</v>
      </c>
      <c r="K1269" s="15">
        <v>407.55</v>
      </c>
    </row>
    <row r="1270" spans="1:11" x14ac:dyDescent="0.25">
      <c r="A1270" s="15" t="s">
        <v>59</v>
      </c>
      <c r="B1270" s="15">
        <v>2021</v>
      </c>
      <c r="C1270" s="15" t="s">
        <v>48</v>
      </c>
      <c r="D1270" s="15" t="s">
        <v>72</v>
      </c>
      <c r="E1270" s="15" t="s">
        <v>61</v>
      </c>
      <c r="F1270" s="15" t="s">
        <v>62</v>
      </c>
      <c r="G1270" s="15" t="s">
        <v>63</v>
      </c>
      <c r="H1270" s="15" t="s">
        <v>73</v>
      </c>
      <c r="I1270" s="15" t="s">
        <v>65</v>
      </c>
      <c r="J1270" s="15">
        <v>213</v>
      </c>
      <c r="K1270" s="15">
        <v>304.59000000000003</v>
      </c>
    </row>
    <row r="1271" spans="1:11" x14ac:dyDescent="0.25">
      <c r="A1271" s="15" t="s">
        <v>59</v>
      </c>
      <c r="B1271" s="15">
        <v>2021</v>
      </c>
      <c r="C1271" s="15" t="s">
        <v>48</v>
      </c>
      <c r="D1271" s="15" t="s">
        <v>72</v>
      </c>
      <c r="E1271" s="15" t="s">
        <v>61</v>
      </c>
      <c r="F1271" s="15" t="s">
        <v>62</v>
      </c>
      <c r="G1271" s="15" t="s">
        <v>63</v>
      </c>
      <c r="H1271" s="15" t="s">
        <v>73</v>
      </c>
      <c r="I1271" s="15" t="s">
        <v>65</v>
      </c>
      <c r="J1271" s="15">
        <v>283</v>
      </c>
      <c r="K1271" s="15">
        <v>404.69</v>
      </c>
    </row>
    <row r="1272" spans="1:11" x14ac:dyDescent="0.25">
      <c r="A1272" s="15" t="s">
        <v>59</v>
      </c>
      <c r="B1272" s="15">
        <v>2021</v>
      </c>
      <c r="C1272" s="15" t="s">
        <v>48</v>
      </c>
      <c r="D1272" s="15" t="s">
        <v>72</v>
      </c>
      <c r="E1272" s="15" t="s">
        <v>61</v>
      </c>
      <c r="F1272" s="15" t="s">
        <v>62</v>
      </c>
      <c r="G1272" s="15" t="s">
        <v>63</v>
      </c>
      <c r="H1272" s="15" t="s">
        <v>73</v>
      </c>
      <c r="I1272" s="15" t="s">
        <v>65</v>
      </c>
      <c r="J1272" s="15">
        <v>785</v>
      </c>
      <c r="K1272" s="15">
        <v>1122.55</v>
      </c>
    </row>
    <row r="1273" spans="1:11" x14ac:dyDescent="0.25">
      <c r="A1273" s="15" t="s">
        <v>59</v>
      </c>
      <c r="B1273" s="15">
        <v>2021</v>
      </c>
      <c r="C1273" s="15" t="s">
        <v>48</v>
      </c>
      <c r="D1273" s="15" t="s">
        <v>72</v>
      </c>
      <c r="E1273" s="15" t="s">
        <v>61</v>
      </c>
      <c r="F1273" s="15" t="s">
        <v>62</v>
      </c>
      <c r="G1273" s="15" t="s">
        <v>63</v>
      </c>
      <c r="H1273" s="15" t="s">
        <v>73</v>
      </c>
      <c r="I1273" s="15" t="s">
        <v>65</v>
      </c>
      <c r="J1273" s="15">
        <v>819</v>
      </c>
      <c r="K1273" s="15">
        <v>1171.17</v>
      </c>
    </row>
    <row r="1274" spans="1:11" x14ac:dyDescent="0.25">
      <c r="A1274" s="15" t="s">
        <v>68</v>
      </c>
      <c r="B1274" s="15">
        <v>2021</v>
      </c>
      <c r="C1274" s="15" t="s">
        <v>48</v>
      </c>
      <c r="D1274" s="15" t="s">
        <v>72</v>
      </c>
      <c r="E1274" s="15" t="s">
        <v>61</v>
      </c>
      <c r="F1274" s="15" t="s">
        <v>62</v>
      </c>
      <c r="G1274" s="15" t="s">
        <v>63</v>
      </c>
      <c r="H1274" s="15" t="s">
        <v>73</v>
      </c>
      <c r="I1274" s="15" t="s">
        <v>65</v>
      </c>
      <c r="J1274" s="15">
        <v>872</v>
      </c>
      <c r="K1274" s="15">
        <v>1246.96</v>
      </c>
    </row>
    <row r="1275" spans="1:11" x14ac:dyDescent="0.25">
      <c r="A1275" s="15" t="s">
        <v>66</v>
      </c>
      <c r="B1275" s="15">
        <v>2021</v>
      </c>
      <c r="C1275" s="15" t="s">
        <v>48</v>
      </c>
      <c r="D1275" s="15" t="s">
        <v>72</v>
      </c>
      <c r="E1275" s="15" t="s">
        <v>61</v>
      </c>
      <c r="F1275" s="15" t="s">
        <v>62</v>
      </c>
      <c r="G1275" s="15" t="s">
        <v>63</v>
      </c>
      <c r="H1275" s="15" t="s">
        <v>73</v>
      </c>
      <c r="I1275" s="15" t="s">
        <v>67</v>
      </c>
      <c r="J1275" s="15">
        <v>287</v>
      </c>
      <c r="K1275" s="15">
        <v>410.40999999999997</v>
      </c>
    </row>
    <row r="1276" spans="1:11" x14ac:dyDescent="0.25">
      <c r="A1276" s="15" t="s">
        <v>66</v>
      </c>
      <c r="B1276" s="15">
        <v>2021</v>
      </c>
      <c r="C1276" s="15" t="s">
        <v>48</v>
      </c>
      <c r="D1276" s="15" t="s">
        <v>72</v>
      </c>
      <c r="E1276" s="15" t="s">
        <v>61</v>
      </c>
      <c r="F1276" s="15" t="s">
        <v>62</v>
      </c>
      <c r="G1276" s="15" t="s">
        <v>63</v>
      </c>
      <c r="H1276" s="15" t="s">
        <v>73</v>
      </c>
      <c r="I1276" s="15" t="s">
        <v>65</v>
      </c>
      <c r="J1276" s="15">
        <v>239</v>
      </c>
      <c r="K1276" s="15">
        <v>341.77</v>
      </c>
    </row>
    <row r="1277" spans="1:11" x14ac:dyDescent="0.25">
      <c r="A1277" s="15" t="s">
        <v>59</v>
      </c>
      <c r="B1277" s="15">
        <v>2021</v>
      </c>
      <c r="C1277" s="15" t="s">
        <v>48</v>
      </c>
      <c r="D1277" s="15" t="s">
        <v>72</v>
      </c>
      <c r="E1277" s="15" t="s">
        <v>61</v>
      </c>
      <c r="F1277" s="15" t="s">
        <v>62</v>
      </c>
      <c r="G1277" s="15" t="s">
        <v>63</v>
      </c>
      <c r="H1277" s="15" t="s">
        <v>73</v>
      </c>
      <c r="I1277" s="15" t="s">
        <v>65</v>
      </c>
      <c r="J1277" s="15">
        <v>287</v>
      </c>
      <c r="K1277" s="15">
        <v>410.40999999999997</v>
      </c>
    </row>
    <row r="1278" spans="1:11" x14ac:dyDescent="0.25">
      <c r="A1278" s="15" t="s">
        <v>66</v>
      </c>
      <c r="B1278" s="15">
        <v>2021</v>
      </c>
      <c r="C1278" s="15" t="s">
        <v>43</v>
      </c>
      <c r="D1278" s="15" t="s">
        <v>60</v>
      </c>
      <c r="E1278" s="15" t="s">
        <v>74</v>
      </c>
      <c r="F1278" s="15" t="s">
        <v>75</v>
      </c>
      <c r="G1278" s="15" t="s">
        <v>71</v>
      </c>
      <c r="H1278" s="15" t="s">
        <v>73</v>
      </c>
      <c r="I1278" s="15" t="s">
        <v>76</v>
      </c>
      <c r="J1278" s="15">
        <v>160</v>
      </c>
      <c r="K1278" s="15">
        <v>228.8</v>
      </c>
    </row>
    <row r="1279" spans="1:11" x14ac:dyDescent="0.25">
      <c r="A1279" s="15" t="s">
        <v>59</v>
      </c>
      <c r="B1279" s="15">
        <v>2021</v>
      </c>
      <c r="C1279" s="15" t="s">
        <v>43</v>
      </c>
      <c r="D1279" s="15" t="s">
        <v>60</v>
      </c>
      <c r="E1279" s="15" t="s">
        <v>74</v>
      </c>
      <c r="F1279" s="15" t="s">
        <v>75</v>
      </c>
      <c r="G1279" s="15" t="s">
        <v>71</v>
      </c>
      <c r="H1279" s="15" t="s">
        <v>73</v>
      </c>
      <c r="I1279" s="15" t="s">
        <v>76</v>
      </c>
      <c r="J1279" s="15">
        <v>154</v>
      </c>
      <c r="K1279" s="15">
        <v>220.22</v>
      </c>
    </row>
    <row r="1280" spans="1:11" x14ac:dyDescent="0.25">
      <c r="A1280" s="15" t="s">
        <v>66</v>
      </c>
      <c r="B1280" s="15">
        <v>2021</v>
      </c>
      <c r="C1280" s="15" t="s">
        <v>43</v>
      </c>
      <c r="D1280" s="15" t="s">
        <v>60</v>
      </c>
      <c r="E1280" s="15" t="s">
        <v>74</v>
      </c>
      <c r="F1280" s="15" t="s">
        <v>75</v>
      </c>
      <c r="G1280" s="15" t="s">
        <v>71</v>
      </c>
      <c r="H1280" s="15" t="s">
        <v>73</v>
      </c>
      <c r="I1280" s="15" t="s">
        <v>76</v>
      </c>
      <c r="J1280" s="15">
        <v>148</v>
      </c>
      <c r="K1280" s="15">
        <v>211.64</v>
      </c>
    </row>
    <row r="1281" spans="1:11" x14ac:dyDescent="0.25">
      <c r="A1281" s="15" t="s">
        <v>66</v>
      </c>
      <c r="B1281" s="15">
        <v>2021</v>
      </c>
      <c r="C1281" s="15" t="s">
        <v>43</v>
      </c>
      <c r="D1281" s="15" t="s">
        <v>60</v>
      </c>
      <c r="E1281" s="15" t="s">
        <v>74</v>
      </c>
      <c r="F1281" s="15" t="s">
        <v>75</v>
      </c>
      <c r="G1281" s="15" t="s">
        <v>71</v>
      </c>
      <c r="H1281" s="15" t="s">
        <v>73</v>
      </c>
      <c r="I1281" s="15" t="s">
        <v>76</v>
      </c>
      <c r="J1281" s="15">
        <v>157</v>
      </c>
      <c r="K1281" s="15">
        <v>224.51</v>
      </c>
    </row>
    <row r="1282" spans="1:11" x14ac:dyDescent="0.25">
      <c r="A1282" s="15" t="s">
        <v>66</v>
      </c>
      <c r="B1282" s="15">
        <v>2021</v>
      </c>
      <c r="C1282" s="15" t="s">
        <v>43</v>
      </c>
      <c r="D1282" s="15" t="s">
        <v>60</v>
      </c>
      <c r="E1282" s="15" t="s">
        <v>74</v>
      </c>
      <c r="F1282" s="15" t="s">
        <v>75</v>
      </c>
      <c r="G1282" s="15" t="s">
        <v>71</v>
      </c>
      <c r="H1282" s="15" t="s">
        <v>73</v>
      </c>
      <c r="I1282" s="15" t="s">
        <v>76</v>
      </c>
      <c r="J1282" s="15">
        <v>151</v>
      </c>
      <c r="K1282" s="15">
        <v>215.93</v>
      </c>
    </row>
    <row r="1283" spans="1:11" x14ac:dyDescent="0.25">
      <c r="A1283" s="15" t="s">
        <v>66</v>
      </c>
      <c r="B1283" s="15">
        <v>2021</v>
      </c>
      <c r="C1283" s="15" t="s">
        <v>47</v>
      </c>
      <c r="D1283" s="15" t="s">
        <v>60</v>
      </c>
      <c r="E1283" s="15" t="s">
        <v>74</v>
      </c>
      <c r="F1283" s="15" t="s">
        <v>75</v>
      </c>
      <c r="G1283" s="15" t="s">
        <v>71</v>
      </c>
      <c r="H1283" s="15" t="s">
        <v>73</v>
      </c>
      <c r="I1283" s="15" t="s">
        <v>76</v>
      </c>
      <c r="J1283" s="15">
        <v>343</v>
      </c>
      <c r="K1283" s="15">
        <v>490.49</v>
      </c>
    </row>
    <row r="1284" spans="1:11" x14ac:dyDescent="0.25">
      <c r="A1284" s="15" t="s">
        <v>68</v>
      </c>
      <c r="B1284" s="15">
        <v>2021</v>
      </c>
      <c r="C1284" s="15" t="s">
        <v>51</v>
      </c>
      <c r="D1284" s="15" t="s">
        <v>60</v>
      </c>
      <c r="E1284" s="15" t="s">
        <v>74</v>
      </c>
      <c r="F1284" s="15" t="s">
        <v>75</v>
      </c>
      <c r="G1284" s="15" t="s">
        <v>71</v>
      </c>
      <c r="H1284" s="15" t="s">
        <v>73</v>
      </c>
      <c r="I1284" s="15" t="s">
        <v>65</v>
      </c>
      <c r="J1284" s="15">
        <v>280</v>
      </c>
      <c r="K1284" s="15">
        <v>400.4</v>
      </c>
    </row>
    <row r="1285" spans="1:11" x14ac:dyDescent="0.25">
      <c r="A1285" s="15" t="s">
        <v>66</v>
      </c>
      <c r="B1285" s="15">
        <v>2021</v>
      </c>
      <c r="C1285" s="15" t="s">
        <v>51</v>
      </c>
      <c r="D1285" s="15" t="s">
        <v>60</v>
      </c>
      <c r="E1285" s="15" t="s">
        <v>74</v>
      </c>
      <c r="F1285" s="15" t="s">
        <v>75</v>
      </c>
      <c r="G1285" s="15" t="s">
        <v>71</v>
      </c>
      <c r="H1285" s="15" t="s">
        <v>73</v>
      </c>
      <c r="I1285" s="15" t="s">
        <v>65</v>
      </c>
      <c r="J1285" s="15">
        <v>274</v>
      </c>
      <c r="K1285" s="15">
        <v>391.82</v>
      </c>
    </row>
    <row r="1286" spans="1:11" x14ac:dyDescent="0.25">
      <c r="A1286" s="15" t="s">
        <v>66</v>
      </c>
      <c r="B1286" s="15">
        <v>2021</v>
      </c>
      <c r="C1286" s="15" t="s">
        <v>51</v>
      </c>
      <c r="D1286" s="15" t="s">
        <v>60</v>
      </c>
      <c r="E1286" s="15" t="s">
        <v>74</v>
      </c>
      <c r="F1286" s="15" t="s">
        <v>75</v>
      </c>
      <c r="G1286" s="15" t="s">
        <v>71</v>
      </c>
      <c r="H1286" s="15" t="s">
        <v>73</v>
      </c>
      <c r="I1286" s="15" t="s">
        <v>65</v>
      </c>
      <c r="J1286" s="15">
        <v>268</v>
      </c>
      <c r="K1286" s="15">
        <v>383.24</v>
      </c>
    </row>
    <row r="1287" spans="1:11" x14ac:dyDescent="0.25">
      <c r="A1287" s="15" t="s">
        <v>66</v>
      </c>
      <c r="B1287" s="15">
        <v>2021</v>
      </c>
      <c r="C1287" s="15" t="s">
        <v>51</v>
      </c>
      <c r="D1287" s="15" t="s">
        <v>60</v>
      </c>
      <c r="E1287" s="15" t="s">
        <v>74</v>
      </c>
      <c r="F1287" s="15" t="s">
        <v>75</v>
      </c>
      <c r="G1287" s="15" t="s">
        <v>71</v>
      </c>
      <c r="H1287" s="15" t="s">
        <v>73</v>
      </c>
      <c r="I1287" s="15" t="s">
        <v>65</v>
      </c>
      <c r="J1287" s="15">
        <v>277</v>
      </c>
      <c r="K1287" s="15">
        <v>396.11</v>
      </c>
    </row>
    <row r="1288" spans="1:11" x14ac:dyDescent="0.25">
      <c r="A1288" s="15" t="s">
        <v>66</v>
      </c>
      <c r="B1288" s="15">
        <v>2021</v>
      </c>
      <c r="C1288" s="15" t="s">
        <v>51</v>
      </c>
      <c r="D1288" s="15" t="s">
        <v>60</v>
      </c>
      <c r="E1288" s="15" t="s">
        <v>74</v>
      </c>
      <c r="F1288" s="15" t="s">
        <v>75</v>
      </c>
      <c r="G1288" s="15" t="s">
        <v>71</v>
      </c>
      <c r="H1288" s="15" t="s">
        <v>73</v>
      </c>
      <c r="I1288" s="15" t="s">
        <v>65</v>
      </c>
      <c r="J1288" s="15">
        <v>271</v>
      </c>
      <c r="K1288" s="15">
        <v>387.53</v>
      </c>
    </row>
    <row r="1289" spans="1:11" x14ac:dyDescent="0.25">
      <c r="A1289" s="15" t="s">
        <v>59</v>
      </c>
      <c r="B1289" s="15">
        <v>2021</v>
      </c>
      <c r="C1289" s="15" t="s">
        <v>51</v>
      </c>
      <c r="D1289" s="15" t="s">
        <v>60</v>
      </c>
      <c r="E1289" s="15" t="s">
        <v>74</v>
      </c>
      <c r="F1289" s="15" t="s">
        <v>75</v>
      </c>
      <c r="G1289" s="15" t="s">
        <v>71</v>
      </c>
      <c r="H1289" s="15" t="s">
        <v>64</v>
      </c>
      <c r="I1289" s="15" t="s">
        <v>65</v>
      </c>
      <c r="J1289" s="15">
        <v>265</v>
      </c>
      <c r="K1289" s="15">
        <v>378.95</v>
      </c>
    </row>
    <row r="1290" spans="1:11" x14ac:dyDescent="0.25">
      <c r="A1290" s="15" t="s">
        <v>68</v>
      </c>
      <c r="B1290" s="15">
        <v>2021</v>
      </c>
      <c r="C1290" s="15" t="s">
        <v>40</v>
      </c>
      <c r="D1290" s="15" t="s">
        <v>60</v>
      </c>
      <c r="E1290" s="15" t="s">
        <v>74</v>
      </c>
      <c r="F1290" s="15" t="s">
        <v>75</v>
      </c>
      <c r="G1290" s="15" t="s">
        <v>71</v>
      </c>
      <c r="H1290" s="15" t="s">
        <v>64</v>
      </c>
      <c r="I1290" s="15" t="s">
        <v>65</v>
      </c>
      <c r="J1290" s="15">
        <v>190</v>
      </c>
      <c r="K1290" s="15">
        <v>271.7</v>
      </c>
    </row>
    <row r="1291" spans="1:11" x14ac:dyDescent="0.25">
      <c r="A1291" s="15" t="s">
        <v>59</v>
      </c>
      <c r="B1291" s="15">
        <v>2021</v>
      </c>
      <c r="C1291" s="15" t="s">
        <v>40</v>
      </c>
      <c r="D1291" s="15" t="s">
        <v>60</v>
      </c>
      <c r="E1291" s="15" t="s">
        <v>74</v>
      </c>
      <c r="F1291" s="15" t="s">
        <v>75</v>
      </c>
      <c r="G1291" s="15" t="s">
        <v>71</v>
      </c>
      <c r="H1291" s="15" t="s">
        <v>64</v>
      </c>
      <c r="I1291" s="15" t="s">
        <v>65</v>
      </c>
      <c r="J1291" s="15">
        <v>184</v>
      </c>
      <c r="K1291" s="15">
        <v>263.12</v>
      </c>
    </row>
    <row r="1292" spans="1:11" x14ac:dyDescent="0.25">
      <c r="A1292" s="15" t="s">
        <v>68</v>
      </c>
      <c r="B1292" s="15">
        <v>2021</v>
      </c>
      <c r="C1292" s="15" t="s">
        <v>40</v>
      </c>
      <c r="D1292" s="15" t="s">
        <v>60</v>
      </c>
      <c r="E1292" s="15" t="s">
        <v>74</v>
      </c>
      <c r="F1292" s="15" t="s">
        <v>75</v>
      </c>
      <c r="G1292" s="15" t="s">
        <v>71</v>
      </c>
      <c r="H1292" s="15" t="s">
        <v>64</v>
      </c>
      <c r="I1292" s="15" t="s">
        <v>65</v>
      </c>
      <c r="J1292" s="15">
        <v>193</v>
      </c>
      <c r="K1292" s="15">
        <v>275.99</v>
      </c>
    </row>
    <row r="1293" spans="1:11" x14ac:dyDescent="0.25">
      <c r="A1293" s="15" t="s">
        <v>68</v>
      </c>
      <c r="B1293" s="15">
        <v>2021</v>
      </c>
      <c r="C1293" s="15" t="s">
        <v>40</v>
      </c>
      <c r="D1293" s="15" t="s">
        <v>60</v>
      </c>
      <c r="E1293" s="15" t="s">
        <v>74</v>
      </c>
      <c r="F1293" s="15" t="s">
        <v>75</v>
      </c>
      <c r="G1293" s="15" t="s">
        <v>71</v>
      </c>
      <c r="H1293" s="15" t="s">
        <v>64</v>
      </c>
      <c r="I1293" s="15" t="s">
        <v>65</v>
      </c>
      <c r="J1293" s="15">
        <v>187</v>
      </c>
      <c r="K1293" s="15">
        <v>267.40999999999997</v>
      </c>
    </row>
    <row r="1294" spans="1:11" x14ac:dyDescent="0.25">
      <c r="A1294" s="15" t="s">
        <v>59</v>
      </c>
      <c r="B1294" s="15">
        <v>2021</v>
      </c>
      <c r="C1294" s="15" t="s">
        <v>40</v>
      </c>
      <c r="D1294" s="15" t="s">
        <v>60</v>
      </c>
      <c r="E1294" s="15" t="s">
        <v>74</v>
      </c>
      <c r="F1294" s="15" t="s">
        <v>75</v>
      </c>
      <c r="G1294" s="15" t="s">
        <v>71</v>
      </c>
      <c r="H1294" s="15" t="s">
        <v>64</v>
      </c>
      <c r="I1294" s="15" t="s">
        <v>65</v>
      </c>
      <c r="J1294" s="15">
        <v>181</v>
      </c>
      <c r="K1294" s="15">
        <v>258.83</v>
      </c>
    </row>
    <row r="1295" spans="1:11" x14ac:dyDescent="0.25">
      <c r="A1295" s="15" t="s">
        <v>66</v>
      </c>
      <c r="B1295" s="15">
        <v>2021</v>
      </c>
      <c r="C1295" s="15" t="s">
        <v>18</v>
      </c>
      <c r="D1295" s="15" t="s">
        <v>60</v>
      </c>
      <c r="E1295" s="15" t="s">
        <v>74</v>
      </c>
      <c r="F1295" s="15" t="s">
        <v>75</v>
      </c>
      <c r="G1295" s="15" t="s">
        <v>71</v>
      </c>
      <c r="H1295" s="15" t="s">
        <v>64</v>
      </c>
      <c r="I1295" s="15" t="s">
        <v>65</v>
      </c>
      <c r="J1295" s="15">
        <v>208</v>
      </c>
      <c r="K1295" s="15">
        <v>297.44</v>
      </c>
    </row>
    <row r="1296" spans="1:11" x14ac:dyDescent="0.25">
      <c r="A1296" s="15" t="s">
        <v>59</v>
      </c>
      <c r="B1296" s="15">
        <v>2021</v>
      </c>
      <c r="C1296" s="15" t="s">
        <v>18</v>
      </c>
      <c r="D1296" s="15" t="s">
        <v>60</v>
      </c>
      <c r="E1296" s="15" t="s">
        <v>74</v>
      </c>
      <c r="F1296" s="15" t="s">
        <v>75</v>
      </c>
      <c r="G1296" s="15" t="s">
        <v>71</v>
      </c>
      <c r="H1296" s="15" t="s">
        <v>64</v>
      </c>
      <c r="I1296" s="15" t="s">
        <v>65</v>
      </c>
      <c r="J1296" s="15">
        <v>202</v>
      </c>
      <c r="K1296" s="15">
        <v>288.86</v>
      </c>
    </row>
    <row r="1297" spans="1:11" x14ac:dyDescent="0.25">
      <c r="A1297" s="15" t="s">
        <v>68</v>
      </c>
      <c r="B1297" s="15">
        <v>2021</v>
      </c>
      <c r="C1297" s="15" t="s">
        <v>18</v>
      </c>
      <c r="D1297" s="15" t="s">
        <v>60</v>
      </c>
      <c r="E1297" s="15" t="s">
        <v>74</v>
      </c>
      <c r="F1297" s="15" t="s">
        <v>75</v>
      </c>
      <c r="G1297" s="15" t="s">
        <v>71</v>
      </c>
      <c r="H1297" s="15" t="s">
        <v>64</v>
      </c>
      <c r="I1297" s="15" t="s">
        <v>65</v>
      </c>
      <c r="J1297" s="15">
        <v>196</v>
      </c>
      <c r="K1297" s="15">
        <v>280.27999999999997</v>
      </c>
    </row>
    <row r="1298" spans="1:11" x14ac:dyDescent="0.25">
      <c r="A1298" s="15" t="s">
        <v>66</v>
      </c>
      <c r="B1298" s="15">
        <v>2021</v>
      </c>
      <c r="C1298" s="15" t="s">
        <v>18</v>
      </c>
      <c r="D1298" s="15" t="s">
        <v>60</v>
      </c>
      <c r="E1298" s="15" t="s">
        <v>74</v>
      </c>
      <c r="F1298" s="15" t="s">
        <v>75</v>
      </c>
      <c r="G1298" s="15" t="s">
        <v>71</v>
      </c>
      <c r="H1298" s="15" t="s">
        <v>64</v>
      </c>
      <c r="I1298" s="15" t="s">
        <v>65</v>
      </c>
      <c r="J1298" s="15">
        <v>205</v>
      </c>
      <c r="K1298" s="15">
        <v>293.14999999999998</v>
      </c>
    </row>
    <row r="1299" spans="1:11" x14ac:dyDescent="0.25">
      <c r="A1299" s="15" t="s">
        <v>59</v>
      </c>
      <c r="B1299" s="15">
        <v>2021</v>
      </c>
      <c r="C1299" s="15" t="s">
        <v>18</v>
      </c>
      <c r="D1299" s="15" t="s">
        <v>60</v>
      </c>
      <c r="E1299" s="15" t="s">
        <v>74</v>
      </c>
      <c r="F1299" s="15" t="s">
        <v>75</v>
      </c>
      <c r="G1299" s="15" t="s">
        <v>71</v>
      </c>
      <c r="H1299" s="15" t="s">
        <v>64</v>
      </c>
      <c r="I1299" s="15" t="s">
        <v>65</v>
      </c>
      <c r="J1299" s="15">
        <v>199</v>
      </c>
      <c r="K1299" s="15">
        <v>284.57</v>
      </c>
    </row>
    <row r="1300" spans="1:11" x14ac:dyDescent="0.25">
      <c r="A1300" s="15" t="s">
        <v>69</v>
      </c>
      <c r="B1300" s="15">
        <v>2021</v>
      </c>
      <c r="C1300" s="15" t="s">
        <v>46</v>
      </c>
      <c r="D1300" s="15" t="s">
        <v>60</v>
      </c>
      <c r="E1300" s="15" t="s">
        <v>74</v>
      </c>
      <c r="F1300" s="15" t="s">
        <v>75</v>
      </c>
      <c r="G1300" s="15" t="s">
        <v>71</v>
      </c>
      <c r="H1300" s="15" t="s">
        <v>64</v>
      </c>
      <c r="I1300" s="15" t="s">
        <v>76</v>
      </c>
      <c r="J1300" s="15">
        <v>358</v>
      </c>
      <c r="K1300" s="15">
        <v>511.94</v>
      </c>
    </row>
    <row r="1301" spans="1:11" x14ac:dyDescent="0.25">
      <c r="A1301" s="15" t="s">
        <v>59</v>
      </c>
      <c r="B1301" s="15">
        <v>2021</v>
      </c>
      <c r="C1301" s="15" t="s">
        <v>46</v>
      </c>
      <c r="D1301" s="15" t="s">
        <v>60</v>
      </c>
      <c r="E1301" s="15" t="s">
        <v>74</v>
      </c>
      <c r="F1301" s="15" t="s">
        <v>75</v>
      </c>
      <c r="G1301" s="15" t="s">
        <v>71</v>
      </c>
      <c r="H1301" s="15" t="s">
        <v>64</v>
      </c>
      <c r="I1301" s="15" t="s">
        <v>76</v>
      </c>
      <c r="J1301" s="15">
        <v>352</v>
      </c>
      <c r="K1301" s="15">
        <v>503.36</v>
      </c>
    </row>
    <row r="1302" spans="1:11" x14ac:dyDescent="0.25">
      <c r="A1302" s="15" t="s">
        <v>66</v>
      </c>
      <c r="B1302" s="15">
        <v>2021</v>
      </c>
      <c r="C1302" s="15" t="s">
        <v>46</v>
      </c>
      <c r="D1302" s="15" t="s">
        <v>60</v>
      </c>
      <c r="E1302" s="15" t="s">
        <v>74</v>
      </c>
      <c r="F1302" s="15" t="s">
        <v>75</v>
      </c>
      <c r="G1302" s="15" t="s">
        <v>71</v>
      </c>
      <c r="H1302" s="15" t="s">
        <v>64</v>
      </c>
      <c r="I1302" s="15" t="s">
        <v>76</v>
      </c>
      <c r="J1302" s="15">
        <v>346</v>
      </c>
      <c r="K1302" s="15">
        <v>494.78</v>
      </c>
    </row>
    <row r="1303" spans="1:11" x14ac:dyDescent="0.25">
      <c r="A1303" s="15" t="s">
        <v>66</v>
      </c>
      <c r="B1303" s="15">
        <v>2021</v>
      </c>
      <c r="C1303" s="15" t="s">
        <v>46</v>
      </c>
      <c r="D1303" s="15" t="s">
        <v>60</v>
      </c>
      <c r="E1303" s="15" t="s">
        <v>74</v>
      </c>
      <c r="F1303" s="15" t="s">
        <v>75</v>
      </c>
      <c r="G1303" s="15" t="s">
        <v>71</v>
      </c>
      <c r="H1303" s="15" t="s">
        <v>64</v>
      </c>
      <c r="I1303" s="15" t="s">
        <v>76</v>
      </c>
      <c r="J1303" s="15">
        <v>355</v>
      </c>
      <c r="K1303" s="15">
        <v>507.65</v>
      </c>
    </row>
    <row r="1304" spans="1:11" x14ac:dyDescent="0.25">
      <c r="A1304" s="15" t="s">
        <v>68</v>
      </c>
      <c r="B1304" s="15">
        <v>2021</v>
      </c>
      <c r="C1304" s="15" t="s">
        <v>46</v>
      </c>
      <c r="D1304" s="15" t="s">
        <v>60</v>
      </c>
      <c r="E1304" s="15" t="s">
        <v>74</v>
      </c>
      <c r="F1304" s="15" t="s">
        <v>75</v>
      </c>
      <c r="G1304" s="15" t="s">
        <v>71</v>
      </c>
      <c r="H1304" s="15" t="s">
        <v>64</v>
      </c>
      <c r="I1304" s="15" t="s">
        <v>76</v>
      </c>
      <c r="J1304" s="15">
        <v>349</v>
      </c>
      <c r="K1304" s="15">
        <v>499.07</v>
      </c>
    </row>
    <row r="1305" spans="1:11" x14ac:dyDescent="0.25">
      <c r="A1305" s="15" t="s">
        <v>66</v>
      </c>
      <c r="B1305" s="15">
        <v>2021</v>
      </c>
      <c r="C1305" s="15" t="s">
        <v>45</v>
      </c>
      <c r="D1305" s="15" t="s">
        <v>60</v>
      </c>
      <c r="E1305" s="15" t="s">
        <v>74</v>
      </c>
      <c r="F1305" s="15" t="s">
        <v>75</v>
      </c>
      <c r="G1305" s="15" t="s">
        <v>71</v>
      </c>
      <c r="H1305" s="15" t="s">
        <v>64</v>
      </c>
      <c r="I1305" s="15" t="s">
        <v>76</v>
      </c>
      <c r="J1305" s="15">
        <v>130</v>
      </c>
      <c r="K1305" s="15">
        <v>185.9</v>
      </c>
    </row>
    <row r="1306" spans="1:11" x14ac:dyDescent="0.25">
      <c r="A1306" s="15" t="s">
        <v>66</v>
      </c>
      <c r="B1306" s="15">
        <v>2021</v>
      </c>
      <c r="C1306" s="15" t="s">
        <v>45</v>
      </c>
      <c r="D1306" s="15" t="s">
        <v>60</v>
      </c>
      <c r="E1306" s="15" t="s">
        <v>74</v>
      </c>
      <c r="F1306" s="15" t="s">
        <v>75</v>
      </c>
      <c r="G1306" s="15" t="s">
        <v>71</v>
      </c>
      <c r="H1306" s="15" t="s">
        <v>64</v>
      </c>
      <c r="I1306" s="15" t="s">
        <v>76</v>
      </c>
      <c r="J1306" s="15">
        <v>370</v>
      </c>
      <c r="K1306" s="15">
        <v>529.1</v>
      </c>
    </row>
    <row r="1307" spans="1:11" x14ac:dyDescent="0.25">
      <c r="A1307" s="15" t="s">
        <v>59</v>
      </c>
      <c r="B1307" s="15">
        <v>2021</v>
      </c>
      <c r="C1307" s="15" t="s">
        <v>45</v>
      </c>
      <c r="D1307" s="15" t="s">
        <v>60</v>
      </c>
      <c r="E1307" s="15" t="s">
        <v>74</v>
      </c>
      <c r="F1307" s="15" t="s">
        <v>75</v>
      </c>
      <c r="G1307" s="15" t="s">
        <v>71</v>
      </c>
      <c r="H1307" s="15" t="s">
        <v>64</v>
      </c>
      <c r="I1307" s="15" t="s">
        <v>76</v>
      </c>
      <c r="J1307" s="15">
        <v>364</v>
      </c>
      <c r="K1307" s="15">
        <v>520.52</v>
      </c>
    </row>
    <row r="1308" spans="1:11" x14ac:dyDescent="0.25">
      <c r="A1308" s="15" t="s">
        <v>59</v>
      </c>
      <c r="B1308" s="15">
        <v>2021</v>
      </c>
      <c r="C1308" s="15" t="s">
        <v>45</v>
      </c>
      <c r="D1308" s="15" t="s">
        <v>60</v>
      </c>
      <c r="E1308" s="15" t="s">
        <v>74</v>
      </c>
      <c r="F1308" s="15" t="s">
        <v>75</v>
      </c>
      <c r="G1308" s="15" t="s">
        <v>71</v>
      </c>
      <c r="H1308" s="15" t="s">
        <v>64</v>
      </c>
      <c r="I1308" s="15" t="s">
        <v>76</v>
      </c>
      <c r="J1308" s="15">
        <v>127</v>
      </c>
      <c r="K1308" s="15">
        <v>181.61</v>
      </c>
    </row>
    <row r="1309" spans="1:11" x14ac:dyDescent="0.25">
      <c r="A1309" s="15" t="s">
        <v>66</v>
      </c>
      <c r="B1309" s="15">
        <v>2021</v>
      </c>
      <c r="C1309" s="15" t="s">
        <v>45</v>
      </c>
      <c r="D1309" s="15" t="s">
        <v>60</v>
      </c>
      <c r="E1309" s="15" t="s">
        <v>74</v>
      </c>
      <c r="F1309" s="15" t="s">
        <v>75</v>
      </c>
      <c r="G1309" s="15" t="s">
        <v>71</v>
      </c>
      <c r="H1309" s="15" t="s">
        <v>64</v>
      </c>
      <c r="I1309" s="15" t="s">
        <v>76</v>
      </c>
      <c r="J1309" s="15">
        <v>367</v>
      </c>
      <c r="K1309" s="15">
        <v>524.80999999999995</v>
      </c>
    </row>
    <row r="1310" spans="1:11" x14ac:dyDescent="0.25">
      <c r="A1310" s="15" t="s">
        <v>59</v>
      </c>
      <c r="B1310" s="15">
        <v>2021</v>
      </c>
      <c r="C1310" s="15" t="s">
        <v>45</v>
      </c>
      <c r="D1310" s="15" t="s">
        <v>60</v>
      </c>
      <c r="E1310" s="15" t="s">
        <v>74</v>
      </c>
      <c r="F1310" s="15" t="s">
        <v>75</v>
      </c>
      <c r="G1310" s="15" t="s">
        <v>71</v>
      </c>
      <c r="H1310" s="15" t="s">
        <v>64</v>
      </c>
      <c r="I1310" s="15" t="s">
        <v>76</v>
      </c>
      <c r="J1310" s="15">
        <v>361</v>
      </c>
      <c r="K1310" s="15">
        <v>516.23</v>
      </c>
    </row>
    <row r="1311" spans="1:11" x14ac:dyDescent="0.25">
      <c r="A1311" s="15" t="s">
        <v>66</v>
      </c>
      <c r="B1311" s="15">
        <v>2021</v>
      </c>
      <c r="C1311" s="15" t="s">
        <v>41</v>
      </c>
      <c r="D1311" s="15" t="s">
        <v>60</v>
      </c>
      <c r="E1311" s="15" t="s">
        <v>74</v>
      </c>
      <c r="F1311" s="15" t="s">
        <v>75</v>
      </c>
      <c r="G1311" s="15" t="s">
        <v>71</v>
      </c>
      <c r="H1311" s="15" t="s">
        <v>64</v>
      </c>
      <c r="I1311" s="15" t="s">
        <v>65</v>
      </c>
      <c r="J1311" s="15">
        <v>178</v>
      </c>
      <c r="K1311" s="15">
        <v>254.54</v>
      </c>
    </row>
    <row r="1312" spans="1:11" x14ac:dyDescent="0.25">
      <c r="A1312" s="15" t="s">
        <v>66</v>
      </c>
      <c r="B1312" s="15">
        <v>2021</v>
      </c>
      <c r="C1312" s="15" t="s">
        <v>41</v>
      </c>
      <c r="D1312" s="15" t="s">
        <v>60</v>
      </c>
      <c r="E1312" s="15" t="s">
        <v>74</v>
      </c>
      <c r="F1312" s="15" t="s">
        <v>75</v>
      </c>
      <c r="G1312" s="15" t="s">
        <v>71</v>
      </c>
      <c r="H1312" s="15" t="s">
        <v>64</v>
      </c>
      <c r="I1312" s="15" t="s">
        <v>65</v>
      </c>
      <c r="J1312" s="15">
        <v>172</v>
      </c>
      <c r="K1312" s="15">
        <v>245.95999999999998</v>
      </c>
    </row>
    <row r="1313" spans="1:11" x14ac:dyDescent="0.25">
      <c r="A1313" s="15" t="s">
        <v>69</v>
      </c>
      <c r="B1313" s="15">
        <v>2021</v>
      </c>
      <c r="C1313" s="15" t="s">
        <v>41</v>
      </c>
      <c r="D1313" s="15" t="s">
        <v>60</v>
      </c>
      <c r="E1313" s="15" t="s">
        <v>74</v>
      </c>
      <c r="F1313" s="15" t="s">
        <v>75</v>
      </c>
      <c r="G1313" s="15" t="s">
        <v>71</v>
      </c>
      <c r="H1313" s="15" t="s">
        <v>64</v>
      </c>
      <c r="I1313" s="15" t="s">
        <v>65</v>
      </c>
      <c r="J1313" s="15">
        <v>166</v>
      </c>
      <c r="K1313" s="15">
        <v>237.38</v>
      </c>
    </row>
    <row r="1314" spans="1:11" x14ac:dyDescent="0.25">
      <c r="A1314" s="15" t="s">
        <v>66</v>
      </c>
      <c r="B1314" s="15">
        <v>2021</v>
      </c>
      <c r="C1314" s="15" t="s">
        <v>41</v>
      </c>
      <c r="D1314" s="15" t="s">
        <v>60</v>
      </c>
      <c r="E1314" s="15" t="s">
        <v>74</v>
      </c>
      <c r="F1314" s="15" t="s">
        <v>75</v>
      </c>
      <c r="G1314" s="15" t="s">
        <v>71</v>
      </c>
      <c r="H1314" s="15" t="s">
        <v>64</v>
      </c>
      <c r="I1314" s="15" t="s">
        <v>65</v>
      </c>
      <c r="J1314" s="15">
        <v>175</v>
      </c>
      <c r="K1314" s="15">
        <v>250.25</v>
      </c>
    </row>
    <row r="1315" spans="1:11" x14ac:dyDescent="0.25">
      <c r="A1315" s="15" t="s">
        <v>59</v>
      </c>
      <c r="B1315" s="15">
        <v>2021</v>
      </c>
      <c r="C1315" s="15" t="s">
        <v>41</v>
      </c>
      <c r="D1315" s="15" t="s">
        <v>60</v>
      </c>
      <c r="E1315" s="15" t="s">
        <v>74</v>
      </c>
      <c r="F1315" s="15" t="s">
        <v>75</v>
      </c>
      <c r="G1315" s="15" t="s">
        <v>71</v>
      </c>
      <c r="H1315" s="15" t="s">
        <v>64</v>
      </c>
      <c r="I1315" s="15" t="s">
        <v>65</v>
      </c>
      <c r="J1315" s="15">
        <v>169</v>
      </c>
      <c r="K1315" s="15">
        <v>241.67000000000002</v>
      </c>
    </row>
    <row r="1316" spans="1:11" x14ac:dyDescent="0.25">
      <c r="A1316" s="15" t="s">
        <v>66</v>
      </c>
      <c r="B1316" s="15">
        <v>2021</v>
      </c>
      <c r="C1316" s="15" t="s">
        <v>41</v>
      </c>
      <c r="D1316" s="15" t="s">
        <v>60</v>
      </c>
      <c r="E1316" s="15" t="s">
        <v>74</v>
      </c>
      <c r="F1316" s="15" t="s">
        <v>75</v>
      </c>
      <c r="G1316" s="15" t="s">
        <v>71</v>
      </c>
      <c r="H1316" s="15" t="s">
        <v>64</v>
      </c>
      <c r="I1316" s="15" t="s">
        <v>76</v>
      </c>
      <c r="J1316" s="15">
        <v>163</v>
      </c>
      <c r="K1316" s="15">
        <v>233.09</v>
      </c>
    </row>
    <row r="1317" spans="1:11" x14ac:dyDescent="0.25">
      <c r="A1317" s="15" t="s">
        <v>69</v>
      </c>
      <c r="B1317" s="15">
        <v>2021</v>
      </c>
      <c r="C1317" s="15" t="s">
        <v>44</v>
      </c>
      <c r="D1317" s="15" t="s">
        <v>60</v>
      </c>
      <c r="E1317" s="15" t="s">
        <v>74</v>
      </c>
      <c r="F1317" s="15" t="s">
        <v>75</v>
      </c>
      <c r="G1317" s="15" t="s">
        <v>71</v>
      </c>
      <c r="H1317" s="15" t="s">
        <v>64</v>
      </c>
      <c r="I1317" s="15" t="s">
        <v>76</v>
      </c>
      <c r="J1317" s="15">
        <v>142</v>
      </c>
      <c r="K1317" s="15">
        <v>203.06</v>
      </c>
    </row>
    <row r="1318" spans="1:11" x14ac:dyDescent="0.25">
      <c r="A1318" s="15" t="s">
        <v>66</v>
      </c>
      <c r="B1318" s="15">
        <v>2021</v>
      </c>
      <c r="C1318" s="15" t="s">
        <v>44</v>
      </c>
      <c r="D1318" s="15" t="s">
        <v>60</v>
      </c>
      <c r="E1318" s="15" t="s">
        <v>74</v>
      </c>
      <c r="F1318" s="15" t="s">
        <v>75</v>
      </c>
      <c r="G1318" s="15" t="s">
        <v>71</v>
      </c>
      <c r="H1318" s="15" t="s">
        <v>64</v>
      </c>
      <c r="I1318" s="15" t="s">
        <v>76</v>
      </c>
      <c r="J1318" s="15">
        <v>136</v>
      </c>
      <c r="K1318" s="15">
        <v>194.48</v>
      </c>
    </row>
    <row r="1319" spans="1:11" x14ac:dyDescent="0.25">
      <c r="A1319" s="15" t="s">
        <v>59</v>
      </c>
      <c r="B1319" s="15">
        <v>2021</v>
      </c>
      <c r="C1319" s="15" t="s">
        <v>44</v>
      </c>
      <c r="D1319" s="15" t="s">
        <v>60</v>
      </c>
      <c r="E1319" s="15" t="s">
        <v>74</v>
      </c>
      <c r="F1319" s="15" t="s">
        <v>75</v>
      </c>
      <c r="G1319" s="15" t="s">
        <v>71</v>
      </c>
      <c r="H1319" s="15" t="s">
        <v>64</v>
      </c>
      <c r="I1319" s="15" t="s">
        <v>76</v>
      </c>
      <c r="J1319" s="15">
        <v>145</v>
      </c>
      <c r="K1319" s="15">
        <v>207.35</v>
      </c>
    </row>
    <row r="1320" spans="1:11" x14ac:dyDescent="0.25">
      <c r="A1320" s="15" t="s">
        <v>59</v>
      </c>
      <c r="B1320" s="15">
        <v>2021</v>
      </c>
      <c r="C1320" s="15" t="s">
        <v>44</v>
      </c>
      <c r="D1320" s="15" t="s">
        <v>60</v>
      </c>
      <c r="E1320" s="15" t="s">
        <v>74</v>
      </c>
      <c r="F1320" s="15" t="s">
        <v>75</v>
      </c>
      <c r="G1320" s="15" t="s">
        <v>71</v>
      </c>
      <c r="H1320" s="15" t="s">
        <v>64</v>
      </c>
      <c r="I1320" s="15" t="s">
        <v>76</v>
      </c>
      <c r="J1320" s="15">
        <v>139</v>
      </c>
      <c r="K1320" s="15">
        <v>198.76999999999998</v>
      </c>
    </row>
    <row r="1321" spans="1:11" x14ac:dyDescent="0.25">
      <c r="A1321" s="15" t="s">
        <v>59</v>
      </c>
      <c r="B1321" s="15">
        <v>2021</v>
      </c>
      <c r="C1321" s="15" t="s">
        <v>44</v>
      </c>
      <c r="D1321" s="15" t="s">
        <v>60</v>
      </c>
      <c r="E1321" s="15" t="s">
        <v>74</v>
      </c>
      <c r="F1321" s="15" t="s">
        <v>75</v>
      </c>
      <c r="G1321" s="15" t="s">
        <v>71</v>
      </c>
      <c r="H1321" s="15" t="s">
        <v>64</v>
      </c>
      <c r="I1321" s="15" t="s">
        <v>76</v>
      </c>
      <c r="J1321" s="15">
        <v>133</v>
      </c>
      <c r="K1321" s="15">
        <v>190.19</v>
      </c>
    </row>
    <row r="1322" spans="1:11" x14ac:dyDescent="0.25">
      <c r="A1322" s="15" t="s">
        <v>66</v>
      </c>
      <c r="B1322" s="15">
        <v>2021</v>
      </c>
      <c r="C1322" s="15" t="s">
        <v>50</v>
      </c>
      <c r="D1322" s="15" t="s">
        <v>60</v>
      </c>
      <c r="E1322" s="15" t="s">
        <v>74</v>
      </c>
      <c r="F1322" s="15" t="s">
        <v>75</v>
      </c>
      <c r="G1322" s="15" t="s">
        <v>71</v>
      </c>
      <c r="H1322" s="15" t="s">
        <v>64</v>
      </c>
      <c r="I1322" s="15" t="s">
        <v>65</v>
      </c>
      <c r="J1322" s="15">
        <v>292</v>
      </c>
      <c r="K1322" s="15">
        <v>417.56</v>
      </c>
    </row>
    <row r="1323" spans="1:11" x14ac:dyDescent="0.25">
      <c r="A1323" s="15" t="s">
        <v>66</v>
      </c>
      <c r="B1323" s="15">
        <v>2021</v>
      </c>
      <c r="C1323" s="15" t="s">
        <v>50</v>
      </c>
      <c r="D1323" s="15" t="s">
        <v>60</v>
      </c>
      <c r="E1323" s="15" t="s">
        <v>74</v>
      </c>
      <c r="F1323" s="15" t="s">
        <v>75</v>
      </c>
      <c r="G1323" s="15" t="s">
        <v>71</v>
      </c>
      <c r="H1323" s="15" t="s">
        <v>64</v>
      </c>
      <c r="I1323" s="15" t="s">
        <v>65</v>
      </c>
      <c r="J1323" s="15">
        <v>286</v>
      </c>
      <c r="K1323" s="15">
        <v>408.98</v>
      </c>
    </row>
    <row r="1324" spans="1:11" x14ac:dyDescent="0.25">
      <c r="A1324" s="15" t="s">
        <v>66</v>
      </c>
      <c r="B1324" s="15">
        <v>2021</v>
      </c>
      <c r="C1324" s="15" t="s">
        <v>50</v>
      </c>
      <c r="D1324" s="15" t="s">
        <v>60</v>
      </c>
      <c r="E1324" s="15" t="s">
        <v>74</v>
      </c>
      <c r="F1324" s="15" t="s">
        <v>75</v>
      </c>
      <c r="G1324" s="15" t="s">
        <v>71</v>
      </c>
      <c r="H1324" s="15" t="s">
        <v>64</v>
      </c>
      <c r="I1324" s="15" t="s">
        <v>65</v>
      </c>
      <c r="J1324" s="15">
        <v>295</v>
      </c>
      <c r="K1324" s="15">
        <v>421.85</v>
      </c>
    </row>
    <row r="1325" spans="1:11" x14ac:dyDescent="0.25">
      <c r="A1325" s="15" t="s">
        <v>59</v>
      </c>
      <c r="B1325" s="15">
        <v>2021</v>
      </c>
      <c r="C1325" s="15" t="s">
        <v>50</v>
      </c>
      <c r="D1325" s="15" t="s">
        <v>60</v>
      </c>
      <c r="E1325" s="15" t="s">
        <v>74</v>
      </c>
      <c r="F1325" s="15" t="s">
        <v>75</v>
      </c>
      <c r="G1325" s="15" t="s">
        <v>71</v>
      </c>
      <c r="H1325" s="15" t="s">
        <v>64</v>
      </c>
      <c r="I1325" s="15" t="s">
        <v>65</v>
      </c>
      <c r="J1325" s="15">
        <v>289</v>
      </c>
      <c r="K1325" s="15">
        <v>413.27</v>
      </c>
    </row>
    <row r="1326" spans="1:11" x14ac:dyDescent="0.25">
      <c r="A1326" s="15" t="s">
        <v>66</v>
      </c>
      <c r="B1326" s="15">
        <v>2021</v>
      </c>
      <c r="C1326" s="15" t="s">
        <v>50</v>
      </c>
      <c r="D1326" s="15" t="s">
        <v>60</v>
      </c>
      <c r="E1326" s="15" t="s">
        <v>74</v>
      </c>
      <c r="F1326" s="15" t="s">
        <v>75</v>
      </c>
      <c r="G1326" s="15" t="s">
        <v>71</v>
      </c>
      <c r="H1326" s="15" t="s">
        <v>64</v>
      </c>
      <c r="I1326" s="15" t="s">
        <v>65</v>
      </c>
      <c r="J1326" s="15">
        <v>283</v>
      </c>
      <c r="K1326" s="15">
        <v>404.69</v>
      </c>
    </row>
    <row r="1327" spans="1:11" x14ac:dyDescent="0.25">
      <c r="A1327" s="15" t="s">
        <v>66</v>
      </c>
      <c r="B1327" s="15">
        <v>2021</v>
      </c>
      <c r="C1327" s="15" t="s">
        <v>49</v>
      </c>
      <c r="D1327" s="15" t="s">
        <v>60</v>
      </c>
      <c r="E1327" s="15" t="s">
        <v>74</v>
      </c>
      <c r="F1327" s="15" t="s">
        <v>75</v>
      </c>
      <c r="G1327" s="15" t="s">
        <v>71</v>
      </c>
      <c r="H1327" s="15" t="s">
        <v>64</v>
      </c>
      <c r="I1327" s="15" t="s">
        <v>65</v>
      </c>
      <c r="J1327" s="15">
        <v>310</v>
      </c>
      <c r="K1327" s="15">
        <v>443.3</v>
      </c>
    </row>
    <row r="1328" spans="1:11" x14ac:dyDescent="0.25">
      <c r="A1328" s="15" t="s">
        <v>68</v>
      </c>
      <c r="B1328" s="15">
        <v>2021</v>
      </c>
      <c r="C1328" s="15" t="s">
        <v>49</v>
      </c>
      <c r="D1328" s="15" t="s">
        <v>60</v>
      </c>
      <c r="E1328" s="15" t="s">
        <v>74</v>
      </c>
      <c r="F1328" s="15" t="s">
        <v>75</v>
      </c>
      <c r="G1328" s="15" t="s">
        <v>71</v>
      </c>
      <c r="H1328" s="15" t="s">
        <v>64</v>
      </c>
      <c r="I1328" s="15" t="s">
        <v>65</v>
      </c>
      <c r="J1328" s="15">
        <v>304</v>
      </c>
      <c r="K1328" s="15">
        <v>434.72</v>
      </c>
    </row>
    <row r="1329" spans="1:11" x14ac:dyDescent="0.25">
      <c r="A1329" s="15" t="s">
        <v>59</v>
      </c>
      <c r="B1329" s="15">
        <v>2021</v>
      </c>
      <c r="C1329" s="15" t="s">
        <v>49</v>
      </c>
      <c r="D1329" s="15" t="s">
        <v>60</v>
      </c>
      <c r="E1329" s="15" t="s">
        <v>74</v>
      </c>
      <c r="F1329" s="15" t="s">
        <v>75</v>
      </c>
      <c r="G1329" s="15" t="s">
        <v>71</v>
      </c>
      <c r="H1329" s="15" t="s">
        <v>64</v>
      </c>
      <c r="I1329" s="15" t="s">
        <v>65</v>
      </c>
      <c r="J1329" s="15">
        <v>298</v>
      </c>
      <c r="K1329" s="15">
        <v>426.14</v>
      </c>
    </row>
    <row r="1330" spans="1:11" x14ac:dyDescent="0.25">
      <c r="A1330" s="15" t="s">
        <v>59</v>
      </c>
      <c r="B1330" s="15">
        <v>2021</v>
      </c>
      <c r="C1330" s="15" t="s">
        <v>49</v>
      </c>
      <c r="D1330" s="15" t="s">
        <v>60</v>
      </c>
      <c r="E1330" s="15" t="s">
        <v>74</v>
      </c>
      <c r="F1330" s="15" t="s">
        <v>75</v>
      </c>
      <c r="G1330" s="15" t="s">
        <v>71</v>
      </c>
      <c r="H1330" s="15" t="s">
        <v>64</v>
      </c>
      <c r="I1330" s="15" t="s">
        <v>65</v>
      </c>
      <c r="J1330" s="15">
        <v>307</v>
      </c>
      <c r="K1330" s="15">
        <v>439.01</v>
      </c>
    </row>
    <row r="1331" spans="1:11" x14ac:dyDescent="0.25">
      <c r="A1331" s="15" t="s">
        <v>70</v>
      </c>
      <c r="B1331" s="15">
        <v>2021</v>
      </c>
      <c r="C1331" s="15" t="s">
        <v>49</v>
      </c>
      <c r="D1331" s="15" t="s">
        <v>60</v>
      </c>
      <c r="E1331" s="15" t="s">
        <v>74</v>
      </c>
      <c r="F1331" s="15" t="s">
        <v>75</v>
      </c>
      <c r="G1331" s="15" t="s">
        <v>71</v>
      </c>
      <c r="H1331" s="15" t="s">
        <v>64</v>
      </c>
      <c r="I1331" s="15" t="s">
        <v>65</v>
      </c>
      <c r="J1331" s="15">
        <v>301</v>
      </c>
      <c r="K1331" s="15">
        <v>430.43</v>
      </c>
    </row>
    <row r="1332" spans="1:11" x14ac:dyDescent="0.25">
      <c r="A1332" s="15" t="s">
        <v>59</v>
      </c>
      <c r="B1332" s="15">
        <v>2021</v>
      </c>
      <c r="C1332" s="15" t="s">
        <v>43</v>
      </c>
      <c r="D1332" s="15" t="s">
        <v>72</v>
      </c>
      <c r="E1332" s="15" t="s">
        <v>74</v>
      </c>
      <c r="F1332" s="15" t="s">
        <v>75</v>
      </c>
      <c r="G1332" s="15" t="s">
        <v>71</v>
      </c>
      <c r="H1332" s="15" t="s">
        <v>64</v>
      </c>
      <c r="I1332" s="15" t="s">
        <v>76</v>
      </c>
      <c r="J1332" s="15">
        <v>344</v>
      </c>
      <c r="K1332" s="15">
        <v>491.91999999999996</v>
      </c>
    </row>
    <row r="1333" spans="1:11" x14ac:dyDescent="0.25">
      <c r="A1333" s="15" t="s">
        <v>66</v>
      </c>
      <c r="B1333" s="15">
        <v>2021</v>
      </c>
      <c r="C1333" s="15" t="s">
        <v>43</v>
      </c>
      <c r="D1333" s="15" t="s">
        <v>72</v>
      </c>
      <c r="E1333" s="15" t="s">
        <v>74</v>
      </c>
      <c r="F1333" s="15" t="s">
        <v>75</v>
      </c>
      <c r="G1333" s="15" t="s">
        <v>71</v>
      </c>
      <c r="H1333" s="15" t="s">
        <v>64</v>
      </c>
      <c r="I1333" s="15" t="s">
        <v>76</v>
      </c>
      <c r="J1333" s="15">
        <v>314</v>
      </c>
      <c r="K1333" s="15">
        <v>449.02</v>
      </c>
    </row>
    <row r="1334" spans="1:11" x14ac:dyDescent="0.25">
      <c r="A1334" s="15" t="s">
        <v>59</v>
      </c>
      <c r="B1334" s="15">
        <v>2021</v>
      </c>
      <c r="C1334" s="15" t="s">
        <v>43</v>
      </c>
      <c r="D1334" s="15" t="s">
        <v>72</v>
      </c>
      <c r="E1334" s="15" t="s">
        <v>74</v>
      </c>
      <c r="F1334" s="15" t="s">
        <v>75</v>
      </c>
      <c r="G1334" s="15" t="s">
        <v>71</v>
      </c>
      <c r="H1334" s="15" t="s">
        <v>64</v>
      </c>
      <c r="I1334" s="15" t="s">
        <v>76</v>
      </c>
      <c r="J1334" s="15">
        <v>340</v>
      </c>
      <c r="K1334" s="15">
        <v>486.2</v>
      </c>
    </row>
    <row r="1335" spans="1:11" x14ac:dyDescent="0.25">
      <c r="A1335" s="15" t="s">
        <v>66</v>
      </c>
      <c r="B1335" s="15">
        <v>2021</v>
      </c>
      <c r="C1335" s="15" t="s">
        <v>43</v>
      </c>
      <c r="D1335" s="15" t="s">
        <v>72</v>
      </c>
      <c r="E1335" s="15" t="s">
        <v>74</v>
      </c>
      <c r="F1335" s="15" t="s">
        <v>75</v>
      </c>
      <c r="G1335" s="15" t="s">
        <v>71</v>
      </c>
      <c r="H1335" s="15" t="s">
        <v>64</v>
      </c>
      <c r="I1335" s="15" t="s">
        <v>76</v>
      </c>
      <c r="J1335" s="15">
        <v>142</v>
      </c>
      <c r="K1335" s="15">
        <v>203.06</v>
      </c>
    </row>
    <row r="1336" spans="1:11" x14ac:dyDescent="0.25">
      <c r="A1336" s="15" t="s">
        <v>66</v>
      </c>
      <c r="B1336" s="15">
        <v>2021</v>
      </c>
      <c r="C1336" s="15" t="s">
        <v>43</v>
      </c>
      <c r="D1336" s="15" t="s">
        <v>72</v>
      </c>
      <c r="E1336" s="15" t="s">
        <v>74</v>
      </c>
      <c r="F1336" s="15" t="s">
        <v>75</v>
      </c>
      <c r="G1336" s="15" t="s">
        <v>71</v>
      </c>
      <c r="H1336" s="15" t="s">
        <v>64</v>
      </c>
      <c r="I1336" s="15" t="s">
        <v>76</v>
      </c>
      <c r="J1336" s="15">
        <v>316</v>
      </c>
      <c r="K1336" s="15">
        <v>451.88</v>
      </c>
    </row>
    <row r="1337" spans="1:11" x14ac:dyDescent="0.25">
      <c r="A1337" s="15" t="s">
        <v>68</v>
      </c>
      <c r="B1337" s="15">
        <v>2021</v>
      </c>
      <c r="C1337" s="15" t="s">
        <v>43</v>
      </c>
      <c r="D1337" s="15" t="s">
        <v>72</v>
      </c>
      <c r="E1337" s="15" t="s">
        <v>74</v>
      </c>
      <c r="F1337" s="15" t="s">
        <v>75</v>
      </c>
      <c r="G1337" s="15" t="s">
        <v>71</v>
      </c>
      <c r="H1337" s="15" t="s">
        <v>64</v>
      </c>
      <c r="I1337" s="15" t="s">
        <v>76</v>
      </c>
      <c r="J1337" s="15">
        <v>823</v>
      </c>
      <c r="K1337" s="15">
        <v>1176.8899999999999</v>
      </c>
    </row>
    <row r="1338" spans="1:11" x14ac:dyDescent="0.25">
      <c r="A1338" s="15" t="s">
        <v>66</v>
      </c>
      <c r="B1338" s="15">
        <v>2021</v>
      </c>
      <c r="C1338" s="15" t="s">
        <v>43</v>
      </c>
      <c r="D1338" s="15" t="s">
        <v>72</v>
      </c>
      <c r="E1338" s="15" t="s">
        <v>74</v>
      </c>
      <c r="F1338" s="15" t="s">
        <v>75</v>
      </c>
      <c r="G1338" s="15" t="s">
        <v>71</v>
      </c>
      <c r="H1338" s="15" t="s">
        <v>64</v>
      </c>
      <c r="I1338" s="15" t="s">
        <v>76</v>
      </c>
      <c r="J1338" s="15">
        <v>856</v>
      </c>
      <c r="K1338" s="15">
        <v>1224.08</v>
      </c>
    </row>
    <row r="1339" spans="1:11" x14ac:dyDescent="0.25">
      <c r="A1339" s="15" t="s">
        <v>66</v>
      </c>
      <c r="B1339" s="15">
        <v>2021</v>
      </c>
      <c r="C1339" s="15" t="s">
        <v>43</v>
      </c>
      <c r="D1339" s="15" t="s">
        <v>72</v>
      </c>
      <c r="E1339" s="15" t="s">
        <v>74</v>
      </c>
      <c r="F1339" s="15" t="s">
        <v>75</v>
      </c>
      <c r="G1339" s="15" t="s">
        <v>71</v>
      </c>
      <c r="H1339" s="15" t="s">
        <v>64</v>
      </c>
      <c r="I1339" s="15" t="s">
        <v>76</v>
      </c>
      <c r="J1339" s="15">
        <v>909</v>
      </c>
      <c r="K1339" s="15">
        <v>1299.8699999999999</v>
      </c>
    </row>
    <row r="1340" spans="1:11" x14ac:dyDescent="0.25">
      <c r="A1340" s="15" t="s">
        <v>66</v>
      </c>
      <c r="B1340" s="15">
        <v>2021</v>
      </c>
      <c r="C1340" s="15" t="s">
        <v>43</v>
      </c>
      <c r="D1340" s="15" t="s">
        <v>72</v>
      </c>
      <c r="E1340" s="15" t="s">
        <v>74</v>
      </c>
      <c r="F1340" s="15" t="s">
        <v>75</v>
      </c>
      <c r="G1340" s="15" t="s">
        <v>71</v>
      </c>
      <c r="H1340" s="15" t="s">
        <v>64</v>
      </c>
      <c r="I1340" s="15" t="s">
        <v>76</v>
      </c>
      <c r="J1340" s="15">
        <v>862</v>
      </c>
      <c r="K1340" s="15">
        <v>526.24</v>
      </c>
    </row>
    <row r="1341" spans="1:11" x14ac:dyDescent="0.25">
      <c r="A1341" s="15" t="s">
        <v>66</v>
      </c>
      <c r="B1341" s="15">
        <v>2021</v>
      </c>
      <c r="C1341" s="15" t="s">
        <v>43</v>
      </c>
      <c r="D1341" s="15" t="s">
        <v>72</v>
      </c>
      <c r="E1341" s="15" t="s">
        <v>74</v>
      </c>
      <c r="F1341" s="15" t="s">
        <v>75</v>
      </c>
      <c r="G1341" s="15" t="s">
        <v>71</v>
      </c>
      <c r="H1341" s="15" t="s">
        <v>64</v>
      </c>
      <c r="I1341" s="15" t="s">
        <v>76</v>
      </c>
      <c r="J1341" s="15">
        <v>141</v>
      </c>
      <c r="K1341" s="15">
        <v>526.24</v>
      </c>
    </row>
    <row r="1342" spans="1:11" x14ac:dyDescent="0.25">
      <c r="A1342" s="15" t="s">
        <v>68</v>
      </c>
      <c r="B1342" s="15">
        <v>2021</v>
      </c>
      <c r="C1342" s="15" t="s">
        <v>43</v>
      </c>
      <c r="D1342" s="15" t="s">
        <v>72</v>
      </c>
      <c r="E1342" s="15" t="s">
        <v>74</v>
      </c>
      <c r="F1342" s="15" t="s">
        <v>75</v>
      </c>
      <c r="G1342" s="15" t="s">
        <v>71</v>
      </c>
      <c r="H1342" s="15" t="s">
        <v>64</v>
      </c>
      <c r="I1342" s="15" t="s">
        <v>76</v>
      </c>
      <c r="J1342" s="15">
        <v>315</v>
      </c>
      <c r="K1342" s="15">
        <v>450.45</v>
      </c>
    </row>
    <row r="1343" spans="1:11" x14ac:dyDescent="0.25">
      <c r="A1343" s="15" t="s">
        <v>66</v>
      </c>
      <c r="B1343" s="15">
        <v>2021</v>
      </c>
      <c r="C1343" s="15" t="s">
        <v>43</v>
      </c>
      <c r="D1343" s="15" t="s">
        <v>72</v>
      </c>
      <c r="E1343" s="15" t="s">
        <v>74</v>
      </c>
      <c r="F1343" s="15" t="s">
        <v>75</v>
      </c>
      <c r="G1343" s="15" t="s">
        <v>71</v>
      </c>
      <c r="H1343" s="15" t="s">
        <v>64</v>
      </c>
      <c r="I1343" s="15" t="s">
        <v>76</v>
      </c>
      <c r="J1343" s="15">
        <v>343</v>
      </c>
      <c r="K1343" s="15">
        <v>490.49</v>
      </c>
    </row>
    <row r="1344" spans="1:11" x14ac:dyDescent="0.25">
      <c r="A1344" s="15" t="s">
        <v>66</v>
      </c>
      <c r="B1344" s="15">
        <v>2021</v>
      </c>
      <c r="C1344" s="15" t="s">
        <v>43</v>
      </c>
      <c r="D1344" s="15" t="s">
        <v>72</v>
      </c>
      <c r="E1344" s="15" t="s">
        <v>74</v>
      </c>
      <c r="F1344" s="15" t="s">
        <v>75</v>
      </c>
      <c r="G1344" s="15" t="s">
        <v>71</v>
      </c>
      <c r="H1344" s="15" t="s">
        <v>64</v>
      </c>
      <c r="I1344" s="15" t="s">
        <v>76</v>
      </c>
      <c r="J1344" s="15">
        <v>145</v>
      </c>
      <c r="K1344" s="15">
        <v>207.35</v>
      </c>
    </row>
    <row r="1345" spans="1:11" x14ac:dyDescent="0.25">
      <c r="A1345" s="15" t="s">
        <v>59</v>
      </c>
      <c r="B1345" s="15">
        <v>2021</v>
      </c>
      <c r="C1345" s="15" t="s">
        <v>43</v>
      </c>
      <c r="D1345" s="15" t="s">
        <v>72</v>
      </c>
      <c r="E1345" s="15" t="s">
        <v>74</v>
      </c>
      <c r="F1345" s="15" t="s">
        <v>75</v>
      </c>
      <c r="G1345" s="15" t="s">
        <v>71</v>
      </c>
      <c r="H1345" s="15" t="s">
        <v>64</v>
      </c>
      <c r="I1345" s="15" t="s">
        <v>76</v>
      </c>
      <c r="J1345" s="15">
        <v>313</v>
      </c>
      <c r="K1345" s="15">
        <v>447.59000000000003</v>
      </c>
    </row>
    <row r="1346" spans="1:11" x14ac:dyDescent="0.25">
      <c r="A1346" s="15" t="s">
        <v>66</v>
      </c>
      <c r="B1346" s="15">
        <v>2021</v>
      </c>
      <c r="C1346" s="15" t="s">
        <v>43</v>
      </c>
      <c r="D1346" s="15" t="s">
        <v>72</v>
      </c>
      <c r="E1346" s="15" t="s">
        <v>74</v>
      </c>
      <c r="F1346" s="15" t="s">
        <v>75</v>
      </c>
      <c r="G1346" s="15" t="s">
        <v>71</v>
      </c>
      <c r="H1346" s="15" t="s">
        <v>64</v>
      </c>
      <c r="I1346" s="15" t="s">
        <v>76</v>
      </c>
      <c r="J1346" s="15">
        <v>832</v>
      </c>
      <c r="K1346" s="15">
        <v>1189.76</v>
      </c>
    </row>
    <row r="1347" spans="1:11" x14ac:dyDescent="0.25">
      <c r="A1347" s="15" t="s">
        <v>59</v>
      </c>
      <c r="B1347" s="15">
        <v>2021</v>
      </c>
      <c r="C1347" s="15" t="s">
        <v>43</v>
      </c>
      <c r="D1347" s="15" t="s">
        <v>72</v>
      </c>
      <c r="E1347" s="15" t="s">
        <v>74</v>
      </c>
      <c r="F1347" s="15" t="s">
        <v>75</v>
      </c>
      <c r="G1347" s="15" t="s">
        <v>71</v>
      </c>
      <c r="H1347" s="15" t="s">
        <v>64</v>
      </c>
      <c r="I1347" s="15" t="s">
        <v>76</v>
      </c>
      <c r="J1347" s="15">
        <v>865</v>
      </c>
      <c r="K1347" s="15">
        <v>1236.95</v>
      </c>
    </row>
    <row r="1348" spans="1:11" x14ac:dyDescent="0.25">
      <c r="A1348" s="15" t="s">
        <v>59</v>
      </c>
      <c r="B1348" s="15">
        <v>2021</v>
      </c>
      <c r="C1348" s="15" t="s">
        <v>43</v>
      </c>
      <c r="D1348" s="15" t="s">
        <v>72</v>
      </c>
      <c r="E1348" s="15" t="s">
        <v>74</v>
      </c>
      <c r="F1348" s="15" t="s">
        <v>75</v>
      </c>
      <c r="G1348" s="15" t="s">
        <v>71</v>
      </c>
      <c r="H1348" s="15" t="s">
        <v>64</v>
      </c>
      <c r="I1348" s="15" t="s">
        <v>76</v>
      </c>
      <c r="J1348" s="15">
        <v>317</v>
      </c>
      <c r="K1348" s="15">
        <v>453.31</v>
      </c>
    </row>
    <row r="1349" spans="1:11" x14ac:dyDescent="0.25">
      <c r="A1349" s="15" t="s">
        <v>59</v>
      </c>
      <c r="B1349" s="15">
        <v>2021</v>
      </c>
      <c r="C1349" s="15" t="s">
        <v>47</v>
      </c>
      <c r="D1349" s="15" t="s">
        <v>72</v>
      </c>
      <c r="E1349" s="15" t="s">
        <v>74</v>
      </c>
      <c r="F1349" s="15" t="s">
        <v>75</v>
      </c>
      <c r="G1349" s="15" t="s">
        <v>71</v>
      </c>
      <c r="H1349" s="15" t="s">
        <v>64</v>
      </c>
      <c r="I1349" s="15" t="s">
        <v>76</v>
      </c>
      <c r="J1349" s="15">
        <v>320</v>
      </c>
      <c r="K1349" s="15">
        <v>457.6</v>
      </c>
    </row>
    <row r="1350" spans="1:11" x14ac:dyDescent="0.25">
      <c r="A1350" s="15" t="s">
        <v>66</v>
      </c>
      <c r="B1350" s="15">
        <v>2021</v>
      </c>
      <c r="C1350" s="15" t="s">
        <v>47</v>
      </c>
      <c r="D1350" s="15" t="s">
        <v>72</v>
      </c>
      <c r="E1350" s="15" t="s">
        <v>74</v>
      </c>
      <c r="F1350" s="15" t="s">
        <v>75</v>
      </c>
      <c r="G1350" s="15" t="s">
        <v>71</v>
      </c>
      <c r="H1350" s="15" t="s">
        <v>64</v>
      </c>
      <c r="I1350" s="15" t="s">
        <v>76</v>
      </c>
      <c r="J1350" s="15">
        <v>368</v>
      </c>
      <c r="K1350" s="15">
        <v>526.24</v>
      </c>
    </row>
    <row r="1351" spans="1:11" x14ac:dyDescent="0.25">
      <c r="A1351" s="15" t="s">
        <v>66</v>
      </c>
      <c r="B1351" s="15">
        <v>2021</v>
      </c>
      <c r="C1351" s="15" t="s">
        <v>47</v>
      </c>
      <c r="D1351" s="15" t="s">
        <v>72</v>
      </c>
      <c r="E1351" s="15" t="s">
        <v>74</v>
      </c>
      <c r="F1351" s="15" t="s">
        <v>75</v>
      </c>
      <c r="G1351" s="15" t="s">
        <v>71</v>
      </c>
      <c r="H1351" s="15" t="s">
        <v>64</v>
      </c>
      <c r="I1351" s="15" t="s">
        <v>76</v>
      </c>
      <c r="J1351" s="15">
        <v>296</v>
      </c>
      <c r="K1351" s="15">
        <v>423.28</v>
      </c>
    </row>
    <row r="1352" spans="1:11" x14ac:dyDescent="0.25">
      <c r="A1352" s="15" t="s">
        <v>70</v>
      </c>
      <c r="B1352" s="15">
        <v>2021</v>
      </c>
      <c r="C1352" s="15" t="s">
        <v>47</v>
      </c>
      <c r="D1352" s="15" t="s">
        <v>60</v>
      </c>
      <c r="E1352" s="15" t="s">
        <v>74</v>
      </c>
      <c r="F1352" s="15" t="s">
        <v>75</v>
      </c>
      <c r="G1352" s="15" t="s">
        <v>71</v>
      </c>
      <c r="H1352" s="15" t="s">
        <v>64</v>
      </c>
      <c r="I1352" s="15" t="s">
        <v>76</v>
      </c>
      <c r="J1352" s="15">
        <v>322</v>
      </c>
      <c r="K1352" s="15">
        <v>460.46000000000004</v>
      </c>
    </row>
    <row r="1353" spans="1:11" x14ac:dyDescent="0.25">
      <c r="A1353" s="15" t="s">
        <v>66</v>
      </c>
      <c r="B1353" s="15">
        <v>2021</v>
      </c>
      <c r="C1353" s="15" t="s">
        <v>47</v>
      </c>
      <c r="D1353" s="15" t="s">
        <v>60</v>
      </c>
      <c r="E1353" s="15" t="s">
        <v>74</v>
      </c>
      <c r="F1353" s="15" t="s">
        <v>75</v>
      </c>
      <c r="G1353" s="15" t="s">
        <v>71</v>
      </c>
      <c r="H1353" s="15" t="s">
        <v>64</v>
      </c>
      <c r="I1353" s="15" t="s">
        <v>76</v>
      </c>
      <c r="J1353" s="15">
        <v>370</v>
      </c>
      <c r="K1353" s="15">
        <v>529.1</v>
      </c>
    </row>
    <row r="1354" spans="1:11" x14ac:dyDescent="0.25">
      <c r="A1354" s="15" t="s">
        <v>66</v>
      </c>
      <c r="B1354" s="15">
        <v>2021</v>
      </c>
      <c r="C1354" s="15" t="s">
        <v>47</v>
      </c>
      <c r="D1354" s="15" t="s">
        <v>60</v>
      </c>
      <c r="E1354" s="15" t="s">
        <v>74</v>
      </c>
      <c r="F1354" s="15" t="s">
        <v>75</v>
      </c>
      <c r="G1354" s="15" t="s">
        <v>71</v>
      </c>
      <c r="H1354" s="15" t="s">
        <v>64</v>
      </c>
      <c r="I1354" s="15" t="s">
        <v>76</v>
      </c>
      <c r="J1354" s="15">
        <v>292</v>
      </c>
      <c r="K1354" s="15">
        <v>417.56</v>
      </c>
    </row>
    <row r="1355" spans="1:11" x14ac:dyDescent="0.25">
      <c r="A1355" s="15" t="s">
        <v>68</v>
      </c>
      <c r="B1355" s="15">
        <v>2021</v>
      </c>
      <c r="C1355" s="15" t="s">
        <v>47</v>
      </c>
      <c r="D1355" s="15" t="s">
        <v>60</v>
      </c>
      <c r="E1355" s="15" t="s">
        <v>74</v>
      </c>
      <c r="F1355" s="15" t="s">
        <v>75</v>
      </c>
      <c r="G1355" s="15" t="s">
        <v>71</v>
      </c>
      <c r="H1355" s="15" t="s">
        <v>73</v>
      </c>
      <c r="I1355" s="15" t="s">
        <v>76</v>
      </c>
      <c r="J1355" s="15">
        <v>860</v>
      </c>
      <c r="K1355" s="15">
        <v>1229.8</v>
      </c>
    </row>
    <row r="1356" spans="1:11" x14ac:dyDescent="0.25">
      <c r="A1356" s="15" t="s">
        <v>66</v>
      </c>
      <c r="B1356" s="15">
        <v>2021</v>
      </c>
      <c r="C1356" s="15" t="s">
        <v>47</v>
      </c>
      <c r="D1356" s="15" t="s">
        <v>60</v>
      </c>
      <c r="E1356" s="15" t="s">
        <v>74</v>
      </c>
      <c r="F1356" s="15" t="s">
        <v>75</v>
      </c>
      <c r="G1356" s="15" t="s">
        <v>71</v>
      </c>
      <c r="H1356" s="15" t="s">
        <v>73</v>
      </c>
      <c r="I1356" s="15" t="s">
        <v>76</v>
      </c>
      <c r="J1356" s="15">
        <v>913</v>
      </c>
      <c r="K1356" s="15">
        <v>1305.5899999999999</v>
      </c>
    </row>
    <row r="1357" spans="1:11" x14ac:dyDescent="0.25">
      <c r="A1357" s="15" t="s">
        <v>66</v>
      </c>
      <c r="B1357" s="15">
        <v>2021</v>
      </c>
      <c r="C1357" s="15" t="s">
        <v>47</v>
      </c>
      <c r="D1357" s="15" t="s">
        <v>60</v>
      </c>
      <c r="E1357" s="15" t="s">
        <v>74</v>
      </c>
      <c r="F1357" s="15" t="s">
        <v>75</v>
      </c>
      <c r="G1357" s="15" t="s">
        <v>71</v>
      </c>
      <c r="H1357" s="15" t="s">
        <v>73</v>
      </c>
      <c r="I1357" s="15" t="s">
        <v>76</v>
      </c>
      <c r="J1357" s="15">
        <v>866</v>
      </c>
      <c r="K1357" s="15">
        <v>526.24</v>
      </c>
    </row>
    <row r="1358" spans="1:11" x14ac:dyDescent="0.25">
      <c r="A1358" s="15" t="s">
        <v>68</v>
      </c>
      <c r="B1358" s="15">
        <v>2021</v>
      </c>
      <c r="C1358" s="15" t="s">
        <v>47</v>
      </c>
      <c r="D1358" s="15" t="s">
        <v>60</v>
      </c>
      <c r="E1358" s="15" t="s">
        <v>74</v>
      </c>
      <c r="F1358" s="15" t="s">
        <v>75</v>
      </c>
      <c r="G1358" s="15" t="s">
        <v>71</v>
      </c>
      <c r="H1358" s="15" t="s">
        <v>73</v>
      </c>
      <c r="I1358" s="15" t="s">
        <v>76</v>
      </c>
      <c r="J1358" s="15">
        <v>369</v>
      </c>
      <c r="K1358" s="15">
        <v>526.24</v>
      </c>
    </row>
    <row r="1359" spans="1:11" x14ac:dyDescent="0.25">
      <c r="A1359" s="15" t="s">
        <v>66</v>
      </c>
      <c r="B1359" s="15">
        <v>2021</v>
      </c>
      <c r="C1359" s="15" t="s">
        <v>47</v>
      </c>
      <c r="D1359" s="15" t="s">
        <v>60</v>
      </c>
      <c r="E1359" s="15" t="s">
        <v>74</v>
      </c>
      <c r="F1359" s="15" t="s">
        <v>75</v>
      </c>
      <c r="G1359" s="15" t="s">
        <v>71</v>
      </c>
      <c r="H1359" s="15" t="s">
        <v>73</v>
      </c>
      <c r="I1359" s="15" t="s">
        <v>76</v>
      </c>
      <c r="J1359" s="15">
        <v>319</v>
      </c>
      <c r="K1359" s="15">
        <v>456.16999999999996</v>
      </c>
    </row>
    <row r="1360" spans="1:11" x14ac:dyDescent="0.25">
      <c r="A1360" s="15" t="s">
        <v>66</v>
      </c>
      <c r="B1360" s="15">
        <v>2021</v>
      </c>
      <c r="C1360" s="15" t="s">
        <v>47</v>
      </c>
      <c r="D1360" s="15" t="s">
        <v>60</v>
      </c>
      <c r="E1360" s="15" t="s">
        <v>74</v>
      </c>
      <c r="F1360" s="15" t="s">
        <v>75</v>
      </c>
      <c r="G1360" s="15" t="s">
        <v>71</v>
      </c>
      <c r="H1360" s="15" t="s">
        <v>73</v>
      </c>
      <c r="I1360" s="15" t="s">
        <v>76</v>
      </c>
      <c r="J1360" s="15">
        <v>367</v>
      </c>
      <c r="K1360" s="15">
        <v>524.80999999999995</v>
      </c>
    </row>
    <row r="1361" spans="1:11" x14ac:dyDescent="0.25">
      <c r="A1361" s="15" t="s">
        <v>70</v>
      </c>
      <c r="B1361" s="15">
        <v>2021</v>
      </c>
      <c r="C1361" s="15" t="s">
        <v>47</v>
      </c>
      <c r="D1361" s="15" t="s">
        <v>60</v>
      </c>
      <c r="E1361" s="15" t="s">
        <v>74</v>
      </c>
      <c r="F1361" s="15" t="s">
        <v>75</v>
      </c>
      <c r="G1361" s="15" t="s">
        <v>71</v>
      </c>
      <c r="H1361" s="15" t="s">
        <v>73</v>
      </c>
      <c r="I1361" s="15" t="s">
        <v>76</v>
      </c>
      <c r="J1361" s="15">
        <v>295</v>
      </c>
      <c r="K1361" s="15">
        <v>421.85</v>
      </c>
    </row>
    <row r="1362" spans="1:11" x14ac:dyDescent="0.25">
      <c r="A1362" s="15" t="s">
        <v>66</v>
      </c>
      <c r="B1362" s="15">
        <v>2021</v>
      </c>
      <c r="C1362" s="15" t="s">
        <v>47</v>
      </c>
      <c r="D1362" s="15" t="s">
        <v>60</v>
      </c>
      <c r="E1362" s="15" t="s">
        <v>74</v>
      </c>
      <c r="F1362" s="15" t="s">
        <v>75</v>
      </c>
      <c r="G1362" s="15" t="s">
        <v>71</v>
      </c>
      <c r="H1362" s="15" t="s">
        <v>73</v>
      </c>
      <c r="I1362" s="15" t="s">
        <v>76</v>
      </c>
      <c r="J1362" s="15">
        <v>835</v>
      </c>
      <c r="K1362" s="15">
        <v>1194.05</v>
      </c>
    </row>
    <row r="1363" spans="1:11" x14ac:dyDescent="0.25">
      <c r="A1363" s="15" t="s">
        <v>59</v>
      </c>
      <c r="B1363" s="15">
        <v>2021</v>
      </c>
      <c r="C1363" s="15" t="s">
        <v>47</v>
      </c>
      <c r="D1363" s="15" t="s">
        <v>60</v>
      </c>
      <c r="E1363" s="15" t="s">
        <v>74</v>
      </c>
      <c r="F1363" s="15" t="s">
        <v>75</v>
      </c>
      <c r="G1363" s="15" t="s">
        <v>71</v>
      </c>
      <c r="H1363" s="15" t="s">
        <v>73</v>
      </c>
      <c r="I1363" s="15" t="s">
        <v>76</v>
      </c>
      <c r="J1363" s="15">
        <v>293</v>
      </c>
      <c r="K1363" s="15">
        <v>418.99</v>
      </c>
    </row>
    <row r="1364" spans="1:11" x14ac:dyDescent="0.25">
      <c r="A1364" s="15" t="s">
        <v>68</v>
      </c>
      <c r="B1364" s="15">
        <v>2021</v>
      </c>
      <c r="C1364" s="15" t="s">
        <v>51</v>
      </c>
      <c r="D1364" s="15" t="s">
        <v>60</v>
      </c>
      <c r="E1364" s="15" t="s">
        <v>74</v>
      </c>
      <c r="F1364" s="15" t="s">
        <v>75</v>
      </c>
      <c r="G1364" s="15" t="s">
        <v>71</v>
      </c>
      <c r="H1364" s="15" t="s">
        <v>73</v>
      </c>
      <c r="I1364" s="15" t="s">
        <v>76</v>
      </c>
      <c r="J1364" s="15">
        <v>302</v>
      </c>
      <c r="K1364" s="15">
        <v>431.86</v>
      </c>
    </row>
    <row r="1365" spans="1:11" x14ac:dyDescent="0.25">
      <c r="A1365" s="15" t="s">
        <v>59</v>
      </c>
      <c r="B1365" s="15">
        <v>2021</v>
      </c>
      <c r="C1365" s="15" t="s">
        <v>51</v>
      </c>
      <c r="D1365" s="15" t="s">
        <v>60</v>
      </c>
      <c r="E1365" s="15" t="s">
        <v>74</v>
      </c>
      <c r="F1365" s="15" t="s">
        <v>75</v>
      </c>
      <c r="G1365" s="15" t="s">
        <v>71</v>
      </c>
      <c r="H1365" s="15" t="s">
        <v>73</v>
      </c>
      <c r="I1365" s="15" t="s">
        <v>76</v>
      </c>
      <c r="J1365" s="15">
        <v>344</v>
      </c>
      <c r="K1365" s="15">
        <v>491.91999999999996</v>
      </c>
    </row>
    <row r="1366" spans="1:11" x14ac:dyDescent="0.25">
      <c r="A1366" s="15" t="s">
        <v>69</v>
      </c>
      <c r="B1366" s="15">
        <v>2021</v>
      </c>
      <c r="C1366" s="15" t="s">
        <v>51</v>
      </c>
      <c r="D1366" s="15" t="s">
        <v>60</v>
      </c>
      <c r="E1366" s="15" t="s">
        <v>74</v>
      </c>
      <c r="F1366" s="15" t="s">
        <v>75</v>
      </c>
      <c r="G1366" s="15" t="s">
        <v>71</v>
      </c>
      <c r="H1366" s="15" t="s">
        <v>73</v>
      </c>
      <c r="I1366" s="15" t="s">
        <v>76</v>
      </c>
      <c r="J1366" s="15">
        <v>298</v>
      </c>
      <c r="K1366" s="15">
        <v>426.14</v>
      </c>
    </row>
    <row r="1367" spans="1:11" x14ac:dyDescent="0.25">
      <c r="A1367" s="15" t="s">
        <v>66</v>
      </c>
      <c r="B1367" s="15">
        <v>2021</v>
      </c>
      <c r="C1367" s="15" t="s">
        <v>51</v>
      </c>
      <c r="D1367" s="15" t="s">
        <v>60</v>
      </c>
      <c r="E1367" s="15" t="s">
        <v>74</v>
      </c>
      <c r="F1367" s="15" t="s">
        <v>75</v>
      </c>
      <c r="G1367" s="15" t="s">
        <v>71</v>
      </c>
      <c r="H1367" s="15" t="s">
        <v>73</v>
      </c>
      <c r="I1367" s="15" t="s">
        <v>76</v>
      </c>
      <c r="J1367" s="15">
        <v>346</v>
      </c>
      <c r="K1367" s="15">
        <v>494.78</v>
      </c>
    </row>
    <row r="1368" spans="1:11" x14ac:dyDescent="0.25">
      <c r="A1368" s="15" t="s">
        <v>59</v>
      </c>
      <c r="B1368" s="15">
        <v>2021</v>
      </c>
      <c r="C1368" s="15" t="s">
        <v>51</v>
      </c>
      <c r="D1368" s="15" t="s">
        <v>60</v>
      </c>
      <c r="E1368" s="15" t="s">
        <v>74</v>
      </c>
      <c r="F1368" s="15" t="s">
        <v>75</v>
      </c>
      <c r="G1368" s="15" t="s">
        <v>71</v>
      </c>
      <c r="H1368" s="15" t="s">
        <v>73</v>
      </c>
      <c r="I1368" s="15" t="s">
        <v>76</v>
      </c>
      <c r="J1368" s="15">
        <v>830</v>
      </c>
      <c r="K1368" s="15">
        <v>1186.9000000000001</v>
      </c>
    </row>
    <row r="1369" spans="1:11" x14ac:dyDescent="0.25">
      <c r="A1369" s="15" t="s">
        <v>66</v>
      </c>
      <c r="B1369" s="15">
        <v>2021</v>
      </c>
      <c r="C1369" s="15" t="s">
        <v>51</v>
      </c>
      <c r="D1369" s="15" t="s">
        <v>60</v>
      </c>
      <c r="E1369" s="15" t="s">
        <v>74</v>
      </c>
      <c r="F1369" s="15" t="s">
        <v>75</v>
      </c>
      <c r="G1369" s="15" t="s">
        <v>71</v>
      </c>
      <c r="H1369" s="15" t="s">
        <v>73</v>
      </c>
      <c r="I1369" s="15" t="s">
        <v>76</v>
      </c>
      <c r="J1369" s="15">
        <v>863</v>
      </c>
      <c r="K1369" s="15">
        <v>1234.0899999999999</v>
      </c>
    </row>
    <row r="1370" spans="1:11" x14ac:dyDescent="0.25">
      <c r="A1370" s="15" t="s">
        <v>68</v>
      </c>
      <c r="B1370" s="15">
        <v>2021</v>
      </c>
      <c r="C1370" s="15" t="s">
        <v>51</v>
      </c>
      <c r="D1370" s="15" t="s">
        <v>60</v>
      </c>
      <c r="E1370" s="15" t="s">
        <v>74</v>
      </c>
      <c r="F1370" s="15" t="s">
        <v>75</v>
      </c>
      <c r="G1370" s="15" t="s">
        <v>71</v>
      </c>
      <c r="H1370" s="15" t="s">
        <v>73</v>
      </c>
      <c r="I1370" s="15" t="s">
        <v>76</v>
      </c>
      <c r="J1370" s="15">
        <v>921</v>
      </c>
      <c r="K1370" s="15">
        <v>1317.03</v>
      </c>
    </row>
    <row r="1371" spans="1:11" x14ac:dyDescent="0.25">
      <c r="A1371" s="15" t="s">
        <v>66</v>
      </c>
      <c r="B1371" s="15">
        <v>2021</v>
      </c>
      <c r="C1371" s="15" t="s">
        <v>51</v>
      </c>
      <c r="D1371" s="15" t="s">
        <v>60</v>
      </c>
      <c r="E1371" s="15" t="s">
        <v>74</v>
      </c>
      <c r="F1371" s="15" t="s">
        <v>75</v>
      </c>
      <c r="G1371" s="15" t="s">
        <v>71</v>
      </c>
      <c r="H1371" s="15" t="s">
        <v>73</v>
      </c>
      <c r="I1371" s="15" t="s">
        <v>76</v>
      </c>
      <c r="J1371" s="15">
        <v>922</v>
      </c>
      <c r="K1371" s="15">
        <v>1318.46</v>
      </c>
    </row>
    <row r="1372" spans="1:11" x14ac:dyDescent="0.25">
      <c r="A1372" s="15" t="s">
        <v>66</v>
      </c>
      <c r="B1372" s="15">
        <v>2021</v>
      </c>
      <c r="C1372" s="15" t="s">
        <v>51</v>
      </c>
      <c r="D1372" s="15" t="s">
        <v>60</v>
      </c>
      <c r="E1372" s="15" t="s">
        <v>74</v>
      </c>
      <c r="F1372" s="15" t="s">
        <v>75</v>
      </c>
      <c r="G1372" s="15" t="s">
        <v>71</v>
      </c>
      <c r="H1372" s="15" t="s">
        <v>73</v>
      </c>
      <c r="I1372" s="15" t="s">
        <v>76</v>
      </c>
      <c r="J1372" s="15">
        <v>345</v>
      </c>
      <c r="K1372" s="15">
        <v>493.35</v>
      </c>
    </row>
    <row r="1373" spans="1:11" x14ac:dyDescent="0.25">
      <c r="A1373" s="15" t="s">
        <v>68</v>
      </c>
      <c r="B1373" s="15">
        <v>2021</v>
      </c>
      <c r="C1373" s="15" t="s">
        <v>51</v>
      </c>
      <c r="D1373" s="15" t="s">
        <v>60</v>
      </c>
      <c r="E1373" s="15" t="s">
        <v>74</v>
      </c>
      <c r="F1373" s="15" t="s">
        <v>75</v>
      </c>
      <c r="G1373" s="15" t="s">
        <v>71</v>
      </c>
      <c r="H1373" s="15" t="s">
        <v>73</v>
      </c>
      <c r="I1373" s="15" t="s">
        <v>76</v>
      </c>
      <c r="J1373" s="15">
        <v>249</v>
      </c>
      <c r="K1373" s="15">
        <v>356.07</v>
      </c>
    </row>
    <row r="1374" spans="1:11" x14ac:dyDescent="0.25">
      <c r="A1374" s="15" t="s">
        <v>59</v>
      </c>
      <c r="B1374" s="15">
        <v>2021</v>
      </c>
      <c r="C1374" s="15" t="s">
        <v>51</v>
      </c>
      <c r="D1374" s="15" t="s">
        <v>60</v>
      </c>
      <c r="E1374" s="15" t="s">
        <v>74</v>
      </c>
      <c r="F1374" s="15" t="s">
        <v>75</v>
      </c>
      <c r="G1374" s="15" t="s">
        <v>71</v>
      </c>
      <c r="H1374" s="15" t="s">
        <v>73</v>
      </c>
      <c r="I1374" s="15" t="s">
        <v>76</v>
      </c>
      <c r="J1374" s="15">
        <v>243</v>
      </c>
      <c r="K1374" s="15">
        <v>347.49</v>
      </c>
    </row>
    <row r="1375" spans="1:11" x14ac:dyDescent="0.25">
      <c r="A1375" s="15" t="s">
        <v>69</v>
      </c>
      <c r="B1375" s="15">
        <v>2021</v>
      </c>
      <c r="C1375" s="15" t="s">
        <v>51</v>
      </c>
      <c r="D1375" s="15" t="s">
        <v>60</v>
      </c>
      <c r="E1375" s="15" t="s">
        <v>74</v>
      </c>
      <c r="F1375" s="15" t="s">
        <v>75</v>
      </c>
      <c r="G1375" s="15" t="s">
        <v>71</v>
      </c>
      <c r="H1375" s="15" t="s">
        <v>73</v>
      </c>
      <c r="I1375" s="15" t="s">
        <v>76</v>
      </c>
      <c r="J1375" s="15">
        <v>237</v>
      </c>
      <c r="K1375" s="15">
        <v>338.90999999999997</v>
      </c>
    </row>
    <row r="1376" spans="1:11" x14ac:dyDescent="0.25">
      <c r="A1376" s="15" t="s">
        <v>68</v>
      </c>
      <c r="B1376" s="15">
        <v>2021</v>
      </c>
      <c r="C1376" s="15" t="s">
        <v>51</v>
      </c>
      <c r="D1376" s="15" t="s">
        <v>60</v>
      </c>
      <c r="E1376" s="15" t="s">
        <v>74</v>
      </c>
      <c r="F1376" s="15" t="s">
        <v>75</v>
      </c>
      <c r="G1376" s="15" t="s">
        <v>71</v>
      </c>
      <c r="H1376" s="15" t="s">
        <v>73</v>
      </c>
      <c r="I1376" s="15" t="s">
        <v>76</v>
      </c>
      <c r="J1376" s="15">
        <v>301</v>
      </c>
      <c r="K1376" s="15">
        <v>430.43</v>
      </c>
    </row>
    <row r="1377" spans="1:11" x14ac:dyDescent="0.25">
      <c r="A1377" s="15" t="s">
        <v>68</v>
      </c>
      <c r="B1377" s="15">
        <v>2021</v>
      </c>
      <c r="C1377" s="15" t="s">
        <v>51</v>
      </c>
      <c r="D1377" s="15" t="s">
        <v>60</v>
      </c>
      <c r="E1377" s="15" t="s">
        <v>74</v>
      </c>
      <c r="F1377" s="15" t="s">
        <v>75</v>
      </c>
      <c r="G1377" s="15" t="s">
        <v>71</v>
      </c>
      <c r="H1377" s="15" t="s">
        <v>73</v>
      </c>
      <c r="I1377" s="15" t="s">
        <v>76</v>
      </c>
      <c r="J1377" s="15">
        <v>349</v>
      </c>
      <c r="K1377" s="15">
        <v>499.07</v>
      </c>
    </row>
    <row r="1378" spans="1:11" x14ac:dyDescent="0.25">
      <c r="A1378" s="15" t="s">
        <v>66</v>
      </c>
      <c r="B1378" s="15">
        <v>2021</v>
      </c>
      <c r="C1378" s="15" t="s">
        <v>51</v>
      </c>
      <c r="D1378" s="15" t="s">
        <v>60</v>
      </c>
      <c r="E1378" s="15" t="s">
        <v>74</v>
      </c>
      <c r="F1378" s="15" t="s">
        <v>75</v>
      </c>
      <c r="G1378" s="15" t="s">
        <v>71</v>
      </c>
      <c r="H1378" s="15" t="s">
        <v>73</v>
      </c>
      <c r="I1378" s="15" t="s">
        <v>76</v>
      </c>
      <c r="J1378" s="15">
        <v>839</v>
      </c>
      <c r="K1378" s="15">
        <v>1199.77</v>
      </c>
    </row>
    <row r="1379" spans="1:11" x14ac:dyDescent="0.25">
      <c r="A1379" s="15" t="s">
        <v>66</v>
      </c>
      <c r="B1379" s="15">
        <v>2021</v>
      </c>
      <c r="C1379" s="15" t="s">
        <v>51</v>
      </c>
      <c r="D1379" s="15" t="s">
        <v>60</v>
      </c>
      <c r="E1379" s="15" t="s">
        <v>74</v>
      </c>
      <c r="F1379" s="15" t="s">
        <v>75</v>
      </c>
      <c r="G1379" s="15" t="s">
        <v>71</v>
      </c>
      <c r="H1379" s="15" t="s">
        <v>73</v>
      </c>
      <c r="I1379" s="15" t="s">
        <v>76</v>
      </c>
      <c r="J1379" s="15">
        <v>872</v>
      </c>
      <c r="K1379" s="15">
        <v>1246.96</v>
      </c>
    </row>
    <row r="1380" spans="1:11" x14ac:dyDescent="0.25">
      <c r="A1380" s="15" t="s">
        <v>59</v>
      </c>
      <c r="B1380" s="15">
        <v>2021</v>
      </c>
      <c r="C1380" s="15" t="s">
        <v>40</v>
      </c>
      <c r="D1380" s="15" t="s">
        <v>60</v>
      </c>
      <c r="E1380" s="15" t="s">
        <v>74</v>
      </c>
      <c r="F1380" s="15" t="s">
        <v>75</v>
      </c>
      <c r="G1380" s="15" t="s">
        <v>71</v>
      </c>
      <c r="H1380" s="15" t="s">
        <v>73</v>
      </c>
      <c r="I1380" s="15" t="s">
        <v>76</v>
      </c>
      <c r="J1380" s="15">
        <v>152</v>
      </c>
      <c r="K1380" s="15">
        <v>217.36</v>
      </c>
    </row>
    <row r="1381" spans="1:11" x14ac:dyDescent="0.25">
      <c r="A1381" s="15" t="s">
        <v>59</v>
      </c>
      <c r="B1381" s="15">
        <v>2021</v>
      </c>
      <c r="C1381" s="15" t="s">
        <v>40</v>
      </c>
      <c r="D1381" s="15" t="s">
        <v>60</v>
      </c>
      <c r="E1381" s="15" t="s">
        <v>74</v>
      </c>
      <c r="F1381" s="15" t="s">
        <v>75</v>
      </c>
      <c r="G1381" s="15" t="s">
        <v>71</v>
      </c>
      <c r="H1381" s="15" t="s">
        <v>73</v>
      </c>
      <c r="I1381" s="15" t="s">
        <v>76</v>
      </c>
      <c r="J1381" s="15">
        <v>326</v>
      </c>
      <c r="K1381" s="15">
        <v>466.18</v>
      </c>
    </row>
    <row r="1382" spans="1:11" x14ac:dyDescent="0.25">
      <c r="A1382" s="15" t="s">
        <v>66</v>
      </c>
      <c r="B1382" s="15">
        <v>2021</v>
      </c>
      <c r="C1382" s="15" t="s">
        <v>40</v>
      </c>
      <c r="D1382" s="15" t="s">
        <v>60</v>
      </c>
      <c r="E1382" s="15" t="s">
        <v>74</v>
      </c>
      <c r="F1382" s="15" t="s">
        <v>75</v>
      </c>
      <c r="G1382" s="15" t="s">
        <v>71</v>
      </c>
      <c r="H1382" s="15" t="s">
        <v>73</v>
      </c>
      <c r="I1382" s="15" t="s">
        <v>76</v>
      </c>
      <c r="J1382" s="15">
        <v>352</v>
      </c>
      <c r="K1382" s="15">
        <v>503.36</v>
      </c>
    </row>
    <row r="1383" spans="1:11" x14ac:dyDescent="0.25">
      <c r="A1383" s="15" t="s">
        <v>68</v>
      </c>
      <c r="B1383" s="15">
        <v>2021</v>
      </c>
      <c r="C1383" s="15" t="s">
        <v>40</v>
      </c>
      <c r="D1383" s="15" t="s">
        <v>60</v>
      </c>
      <c r="E1383" s="15" t="s">
        <v>74</v>
      </c>
      <c r="F1383" s="15" t="s">
        <v>75</v>
      </c>
      <c r="G1383" s="15" t="s">
        <v>71</v>
      </c>
      <c r="H1383" s="15" t="s">
        <v>73</v>
      </c>
      <c r="I1383" s="15" t="s">
        <v>76</v>
      </c>
      <c r="J1383" s="15">
        <v>154</v>
      </c>
      <c r="K1383" s="15">
        <v>220.22</v>
      </c>
    </row>
    <row r="1384" spans="1:11" x14ac:dyDescent="0.25">
      <c r="A1384" s="15" t="s">
        <v>59</v>
      </c>
      <c r="B1384" s="15">
        <v>2021</v>
      </c>
      <c r="C1384" s="15" t="s">
        <v>40</v>
      </c>
      <c r="D1384" s="15" t="s">
        <v>60</v>
      </c>
      <c r="E1384" s="15" t="s">
        <v>74</v>
      </c>
      <c r="F1384" s="15" t="s">
        <v>75</v>
      </c>
      <c r="G1384" s="15" t="s">
        <v>71</v>
      </c>
      <c r="H1384" s="15" t="s">
        <v>73</v>
      </c>
      <c r="I1384" s="15" t="s">
        <v>76</v>
      </c>
      <c r="J1384" s="15">
        <v>328</v>
      </c>
      <c r="K1384" s="15">
        <v>469.03999999999996</v>
      </c>
    </row>
    <row r="1385" spans="1:11" x14ac:dyDescent="0.25">
      <c r="A1385" s="15" t="s">
        <v>66</v>
      </c>
      <c r="B1385" s="15">
        <v>2021</v>
      </c>
      <c r="C1385" s="15" t="s">
        <v>40</v>
      </c>
      <c r="D1385" s="15" t="s">
        <v>60</v>
      </c>
      <c r="E1385" s="15" t="s">
        <v>74</v>
      </c>
      <c r="F1385" s="15" t="s">
        <v>75</v>
      </c>
      <c r="G1385" s="15" t="s">
        <v>71</v>
      </c>
      <c r="H1385" s="15" t="s">
        <v>73</v>
      </c>
      <c r="I1385" s="15" t="s">
        <v>76</v>
      </c>
      <c r="J1385" s="15">
        <v>821</v>
      </c>
      <c r="K1385" s="15">
        <v>1174.03</v>
      </c>
    </row>
    <row r="1386" spans="1:11" x14ac:dyDescent="0.25">
      <c r="A1386" s="15" t="s">
        <v>68</v>
      </c>
      <c r="B1386" s="15">
        <v>2021</v>
      </c>
      <c r="C1386" s="15" t="s">
        <v>40</v>
      </c>
      <c r="D1386" s="15" t="s">
        <v>60</v>
      </c>
      <c r="E1386" s="15" t="s">
        <v>74</v>
      </c>
      <c r="F1386" s="15" t="s">
        <v>75</v>
      </c>
      <c r="G1386" s="15" t="s">
        <v>71</v>
      </c>
      <c r="H1386" s="15" t="s">
        <v>73</v>
      </c>
      <c r="I1386" s="15" t="s">
        <v>76</v>
      </c>
      <c r="J1386" s="15">
        <v>854</v>
      </c>
      <c r="K1386" s="15">
        <v>1221.22</v>
      </c>
    </row>
    <row r="1387" spans="1:11" x14ac:dyDescent="0.25">
      <c r="A1387" s="15" t="s">
        <v>69</v>
      </c>
      <c r="B1387" s="15">
        <v>2021</v>
      </c>
      <c r="C1387" s="15" t="s">
        <v>40</v>
      </c>
      <c r="D1387" s="15" t="s">
        <v>60</v>
      </c>
      <c r="E1387" s="15" t="s">
        <v>74</v>
      </c>
      <c r="F1387" s="15" t="s">
        <v>75</v>
      </c>
      <c r="G1387" s="15" t="s">
        <v>71</v>
      </c>
      <c r="H1387" s="15" t="s">
        <v>73</v>
      </c>
      <c r="I1387" s="15" t="s">
        <v>76</v>
      </c>
      <c r="J1387" s="15">
        <v>908</v>
      </c>
      <c r="K1387" s="15">
        <v>1298.44</v>
      </c>
    </row>
    <row r="1388" spans="1:11" x14ac:dyDescent="0.25">
      <c r="A1388" s="15" t="s">
        <v>69</v>
      </c>
      <c r="B1388" s="15">
        <v>2021</v>
      </c>
      <c r="C1388" s="15" t="s">
        <v>40</v>
      </c>
      <c r="D1388" s="15" t="s">
        <v>60</v>
      </c>
      <c r="E1388" s="15" t="s">
        <v>74</v>
      </c>
      <c r="F1388" s="15" t="s">
        <v>75</v>
      </c>
      <c r="G1388" s="15" t="s">
        <v>71</v>
      </c>
      <c r="H1388" s="15" t="s">
        <v>73</v>
      </c>
      <c r="I1388" s="15" t="s">
        <v>76</v>
      </c>
      <c r="J1388" s="15">
        <v>861</v>
      </c>
      <c r="K1388" s="15">
        <v>526.24</v>
      </c>
    </row>
    <row r="1389" spans="1:11" x14ac:dyDescent="0.25">
      <c r="A1389" s="15" t="s">
        <v>59</v>
      </c>
      <c r="B1389" s="15">
        <v>2021</v>
      </c>
      <c r="C1389" s="15" t="s">
        <v>40</v>
      </c>
      <c r="D1389" s="15" t="s">
        <v>60</v>
      </c>
      <c r="E1389" s="15" t="s">
        <v>74</v>
      </c>
      <c r="F1389" s="15" t="s">
        <v>75</v>
      </c>
      <c r="G1389" s="15" t="s">
        <v>71</v>
      </c>
      <c r="H1389" s="15" t="s">
        <v>73</v>
      </c>
      <c r="I1389" s="15" t="s">
        <v>76</v>
      </c>
      <c r="J1389" s="15">
        <v>153</v>
      </c>
      <c r="K1389" s="15">
        <v>526.24</v>
      </c>
    </row>
    <row r="1390" spans="1:11" x14ac:dyDescent="0.25">
      <c r="A1390" s="15" t="s">
        <v>66</v>
      </c>
      <c r="B1390" s="15">
        <v>2021</v>
      </c>
      <c r="C1390" s="15" t="s">
        <v>40</v>
      </c>
      <c r="D1390" s="15" t="s">
        <v>60</v>
      </c>
      <c r="E1390" s="15" t="s">
        <v>74</v>
      </c>
      <c r="F1390" s="15" t="s">
        <v>75</v>
      </c>
      <c r="G1390" s="15" t="s">
        <v>71</v>
      </c>
      <c r="H1390" s="15" t="s">
        <v>73</v>
      </c>
      <c r="I1390" s="15" t="s">
        <v>76</v>
      </c>
      <c r="J1390" s="15">
        <v>327</v>
      </c>
      <c r="K1390" s="15">
        <v>467.61</v>
      </c>
    </row>
    <row r="1391" spans="1:11" x14ac:dyDescent="0.25">
      <c r="A1391" s="15" t="s">
        <v>59</v>
      </c>
      <c r="B1391" s="15">
        <v>2021</v>
      </c>
      <c r="C1391" s="15" t="s">
        <v>40</v>
      </c>
      <c r="D1391" s="15" t="s">
        <v>60</v>
      </c>
      <c r="E1391" s="15" t="s">
        <v>74</v>
      </c>
      <c r="F1391" s="15" t="s">
        <v>75</v>
      </c>
      <c r="G1391" s="15" t="s">
        <v>71</v>
      </c>
      <c r="H1391" s="15" t="s">
        <v>73</v>
      </c>
      <c r="I1391" s="15" t="s">
        <v>76</v>
      </c>
      <c r="J1391" s="15">
        <v>355</v>
      </c>
      <c r="K1391" s="15">
        <v>507.65</v>
      </c>
    </row>
    <row r="1392" spans="1:11" x14ac:dyDescent="0.25">
      <c r="A1392" s="15" t="s">
        <v>66</v>
      </c>
      <c r="B1392" s="15">
        <v>2021</v>
      </c>
      <c r="C1392" s="15" t="s">
        <v>40</v>
      </c>
      <c r="D1392" s="15" t="s">
        <v>60</v>
      </c>
      <c r="E1392" s="15" t="s">
        <v>74</v>
      </c>
      <c r="F1392" s="15" t="s">
        <v>75</v>
      </c>
      <c r="G1392" s="15" t="s">
        <v>71</v>
      </c>
      <c r="H1392" s="15" t="s">
        <v>64</v>
      </c>
      <c r="I1392" s="15" t="s">
        <v>76</v>
      </c>
      <c r="J1392" s="15">
        <v>325</v>
      </c>
      <c r="K1392" s="15">
        <v>464.75</v>
      </c>
    </row>
    <row r="1393" spans="1:11" x14ac:dyDescent="0.25">
      <c r="A1393" s="15" t="s">
        <v>59</v>
      </c>
      <c r="B1393" s="15">
        <v>2021</v>
      </c>
      <c r="C1393" s="15" t="s">
        <v>40</v>
      </c>
      <c r="D1393" s="15" t="s">
        <v>60</v>
      </c>
      <c r="E1393" s="15" t="s">
        <v>74</v>
      </c>
      <c r="F1393" s="15" t="s">
        <v>75</v>
      </c>
      <c r="G1393" s="15" t="s">
        <v>71</v>
      </c>
      <c r="H1393" s="15" t="s">
        <v>64</v>
      </c>
      <c r="I1393" s="15" t="s">
        <v>76</v>
      </c>
      <c r="J1393" s="15">
        <v>830</v>
      </c>
      <c r="K1393" s="15">
        <v>1186.9000000000001</v>
      </c>
    </row>
    <row r="1394" spans="1:11" x14ac:dyDescent="0.25">
      <c r="A1394" s="15" t="s">
        <v>68</v>
      </c>
      <c r="B1394" s="15">
        <v>2021</v>
      </c>
      <c r="C1394" s="15" t="s">
        <v>40</v>
      </c>
      <c r="D1394" s="15" t="s">
        <v>60</v>
      </c>
      <c r="E1394" s="15" t="s">
        <v>74</v>
      </c>
      <c r="F1394" s="15" t="s">
        <v>75</v>
      </c>
      <c r="G1394" s="15" t="s">
        <v>71</v>
      </c>
      <c r="H1394" s="15" t="s">
        <v>64</v>
      </c>
      <c r="I1394" s="15" t="s">
        <v>76</v>
      </c>
      <c r="J1394" s="15">
        <v>863</v>
      </c>
      <c r="K1394" s="15">
        <v>1234.0899999999999</v>
      </c>
    </row>
    <row r="1395" spans="1:11" x14ac:dyDescent="0.25">
      <c r="A1395" s="15" t="s">
        <v>66</v>
      </c>
      <c r="B1395" s="15">
        <v>2021</v>
      </c>
      <c r="C1395" s="15" t="s">
        <v>18</v>
      </c>
      <c r="D1395" s="15" t="s">
        <v>60</v>
      </c>
      <c r="E1395" s="15" t="s">
        <v>74</v>
      </c>
      <c r="F1395" s="15" t="s">
        <v>75</v>
      </c>
      <c r="G1395" s="15" t="s">
        <v>71</v>
      </c>
      <c r="H1395" s="15" t="s">
        <v>64</v>
      </c>
      <c r="I1395" s="15" t="s">
        <v>76</v>
      </c>
      <c r="J1395" s="15">
        <v>356</v>
      </c>
      <c r="K1395" s="15">
        <v>509.08</v>
      </c>
    </row>
    <row r="1396" spans="1:11" x14ac:dyDescent="0.25">
      <c r="A1396" s="15" t="s">
        <v>59</v>
      </c>
      <c r="B1396" s="15">
        <v>2021</v>
      </c>
      <c r="C1396" s="15" t="s">
        <v>18</v>
      </c>
      <c r="D1396" s="15" t="s">
        <v>60</v>
      </c>
      <c r="E1396" s="15" t="s">
        <v>74</v>
      </c>
      <c r="F1396" s="15" t="s">
        <v>75</v>
      </c>
      <c r="G1396" s="15" t="s">
        <v>71</v>
      </c>
      <c r="H1396" s="15" t="s">
        <v>64</v>
      </c>
      <c r="I1396" s="15" t="s">
        <v>76</v>
      </c>
      <c r="J1396" s="15">
        <v>158</v>
      </c>
      <c r="K1396" s="15">
        <v>225.94</v>
      </c>
    </row>
    <row r="1397" spans="1:11" x14ac:dyDescent="0.25">
      <c r="A1397" s="15" t="s">
        <v>66</v>
      </c>
      <c r="B1397" s="15">
        <v>2021</v>
      </c>
      <c r="C1397" s="15" t="s">
        <v>18</v>
      </c>
      <c r="D1397" s="15" t="s">
        <v>60</v>
      </c>
      <c r="E1397" s="15" t="s">
        <v>74</v>
      </c>
      <c r="F1397" s="15" t="s">
        <v>75</v>
      </c>
      <c r="G1397" s="15" t="s">
        <v>71</v>
      </c>
      <c r="H1397" s="15" t="s">
        <v>64</v>
      </c>
      <c r="I1397" s="15" t="s">
        <v>76</v>
      </c>
      <c r="J1397" s="15">
        <v>332</v>
      </c>
      <c r="K1397" s="15">
        <v>474.76</v>
      </c>
    </row>
    <row r="1398" spans="1:11" x14ac:dyDescent="0.25">
      <c r="A1398" s="15" t="s">
        <v>66</v>
      </c>
      <c r="B1398" s="15">
        <v>2021</v>
      </c>
      <c r="C1398" s="15" t="s">
        <v>18</v>
      </c>
      <c r="D1398" s="15" t="s">
        <v>60</v>
      </c>
      <c r="E1398" s="15" t="s">
        <v>74</v>
      </c>
      <c r="F1398" s="15" t="s">
        <v>75</v>
      </c>
      <c r="G1398" s="15" t="s">
        <v>71</v>
      </c>
      <c r="H1398" s="15" t="s">
        <v>64</v>
      </c>
      <c r="I1398" s="15" t="s">
        <v>76</v>
      </c>
      <c r="J1398" s="15">
        <v>358</v>
      </c>
      <c r="K1398" s="15">
        <v>511.94</v>
      </c>
    </row>
    <row r="1399" spans="1:11" x14ac:dyDescent="0.25">
      <c r="A1399" s="15" t="s">
        <v>66</v>
      </c>
      <c r="B1399" s="15">
        <v>2021</v>
      </c>
      <c r="C1399" s="15" t="s">
        <v>18</v>
      </c>
      <c r="D1399" s="15" t="s">
        <v>60</v>
      </c>
      <c r="E1399" s="15" t="s">
        <v>74</v>
      </c>
      <c r="F1399" s="15" t="s">
        <v>75</v>
      </c>
      <c r="G1399" s="15" t="s">
        <v>71</v>
      </c>
      <c r="H1399" s="15" t="s">
        <v>64</v>
      </c>
      <c r="I1399" s="15" t="s">
        <v>76</v>
      </c>
      <c r="J1399" s="15">
        <v>160</v>
      </c>
      <c r="K1399" s="15">
        <v>228.8</v>
      </c>
    </row>
    <row r="1400" spans="1:11" x14ac:dyDescent="0.25">
      <c r="A1400" s="15" t="s">
        <v>69</v>
      </c>
      <c r="B1400" s="15">
        <v>2021</v>
      </c>
      <c r="C1400" s="15" t="s">
        <v>18</v>
      </c>
      <c r="D1400" s="15" t="s">
        <v>60</v>
      </c>
      <c r="E1400" s="15" t="s">
        <v>74</v>
      </c>
      <c r="F1400" s="15" t="s">
        <v>75</v>
      </c>
      <c r="G1400" s="15" t="s">
        <v>71</v>
      </c>
      <c r="H1400" s="15" t="s">
        <v>64</v>
      </c>
      <c r="I1400" s="15" t="s">
        <v>76</v>
      </c>
      <c r="J1400" s="15">
        <v>334</v>
      </c>
      <c r="K1400" s="15">
        <v>477.62</v>
      </c>
    </row>
    <row r="1401" spans="1:11" x14ac:dyDescent="0.25">
      <c r="A1401" s="15" t="s">
        <v>66</v>
      </c>
      <c r="B1401" s="15">
        <v>2021</v>
      </c>
      <c r="C1401" s="15" t="s">
        <v>18</v>
      </c>
      <c r="D1401" s="15" t="s">
        <v>60</v>
      </c>
      <c r="E1401" s="15" t="s">
        <v>74</v>
      </c>
      <c r="F1401" s="15" t="s">
        <v>75</v>
      </c>
      <c r="G1401" s="15" t="s">
        <v>71</v>
      </c>
      <c r="H1401" s="15" t="s">
        <v>64</v>
      </c>
      <c r="I1401" s="15" t="s">
        <v>76</v>
      </c>
      <c r="J1401" s="15">
        <v>820</v>
      </c>
      <c r="K1401" s="15">
        <v>1172.5999999999999</v>
      </c>
    </row>
    <row r="1402" spans="1:11" x14ac:dyDescent="0.25">
      <c r="A1402" s="15" t="s">
        <v>66</v>
      </c>
      <c r="B1402" s="15">
        <v>2021</v>
      </c>
      <c r="C1402" s="15" t="s">
        <v>18</v>
      </c>
      <c r="D1402" s="15" t="s">
        <v>60</v>
      </c>
      <c r="E1402" s="15" t="s">
        <v>74</v>
      </c>
      <c r="F1402" s="15" t="s">
        <v>75</v>
      </c>
      <c r="G1402" s="15" t="s">
        <v>71</v>
      </c>
      <c r="H1402" s="15" t="s">
        <v>64</v>
      </c>
      <c r="I1402" s="15" t="s">
        <v>76</v>
      </c>
      <c r="J1402" s="15">
        <v>907</v>
      </c>
      <c r="K1402" s="15">
        <v>1297.01</v>
      </c>
    </row>
    <row r="1403" spans="1:11" x14ac:dyDescent="0.25">
      <c r="A1403" s="15" t="s">
        <v>66</v>
      </c>
      <c r="B1403" s="15">
        <v>2021</v>
      </c>
      <c r="C1403" s="15" t="s">
        <v>18</v>
      </c>
      <c r="D1403" s="15" t="s">
        <v>60</v>
      </c>
      <c r="E1403" s="15" t="s">
        <v>74</v>
      </c>
      <c r="F1403" s="15" t="s">
        <v>75</v>
      </c>
      <c r="G1403" s="15" t="s">
        <v>71</v>
      </c>
      <c r="H1403" s="15" t="s">
        <v>64</v>
      </c>
      <c r="I1403" s="15" t="s">
        <v>76</v>
      </c>
      <c r="J1403" s="15">
        <v>860</v>
      </c>
      <c r="K1403" s="15">
        <v>526.24</v>
      </c>
    </row>
    <row r="1404" spans="1:11" x14ac:dyDescent="0.25">
      <c r="A1404" s="15" t="s">
        <v>59</v>
      </c>
      <c r="B1404" s="15">
        <v>2021</v>
      </c>
      <c r="C1404" s="15" t="s">
        <v>18</v>
      </c>
      <c r="D1404" s="15" t="s">
        <v>60</v>
      </c>
      <c r="E1404" s="15" t="s">
        <v>74</v>
      </c>
      <c r="F1404" s="15" t="s">
        <v>75</v>
      </c>
      <c r="G1404" s="15" t="s">
        <v>71</v>
      </c>
      <c r="H1404" s="15" t="s">
        <v>64</v>
      </c>
      <c r="I1404" s="15" t="s">
        <v>76</v>
      </c>
      <c r="J1404" s="15">
        <v>159</v>
      </c>
      <c r="K1404" s="15">
        <v>526.24</v>
      </c>
    </row>
    <row r="1405" spans="1:11" x14ac:dyDescent="0.25">
      <c r="A1405" s="15" t="s">
        <v>66</v>
      </c>
      <c r="B1405" s="15">
        <v>2021</v>
      </c>
      <c r="C1405" s="15" t="s">
        <v>18</v>
      </c>
      <c r="D1405" s="15" t="s">
        <v>60</v>
      </c>
      <c r="E1405" s="15" t="s">
        <v>74</v>
      </c>
      <c r="F1405" s="15" t="s">
        <v>75</v>
      </c>
      <c r="G1405" s="15" t="s">
        <v>71</v>
      </c>
      <c r="H1405" s="15" t="s">
        <v>64</v>
      </c>
      <c r="I1405" s="15" t="s">
        <v>76</v>
      </c>
      <c r="J1405" s="15">
        <v>333</v>
      </c>
      <c r="K1405" s="15">
        <v>476.19</v>
      </c>
    </row>
    <row r="1406" spans="1:11" x14ac:dyDescent="0.25">
      <c r="A1406" s="15" t="s">
        <v>69</v>
      </c>
      <c r="B1406" s="15">
        <v>2021</v>
      </c>
      <c r="C1406" s="15" t="s">
        <v>18</v>
      </c>
      <c r="D1406" s="15" t="s">
        <v>60</v>
      </c>
      <c r="E1406" s="15" t="s">
        <v>74</v>
      </c>
      <c r="F1406" s="15" t="s">
        <v>75</v>
      </c>
      <c r="G1406" s="15" t="s">
        <v>71</v>
      </c>
      <c r="H1406" s="15" t="s">
        <v>64</v>
      </c>
      <c r="I1406" s="15" t="s">
        <v>76</v>
      </c>
      <c r="J1406" s="15">
        <v>361</v>
      </c>
      <c r="K1406" s="15">
        <v>516.23</v>
      </c>
    </row>
    <row r="1407" spans="1:11" x14ac:dyDescent="0.25">
      <c r="A1407" s="15" t="s">
        <v>68</v>
      </c>
      <c r="B1407" s="15">
        <v>2021</v>
      </c>
      <c r="C1407" s="15" t="s">
        <v>18</v>
      </c>
      <c r="D1407" s="15" t="s">
        <v>60</v>
      </c>
      <c r="E1407" s="15" t="s">
        <v>74</v>
      </c>
      <c r="F1407" s="15" t="s">
        <v>75</v>
      </c>
      <c r="G1407" s="15" t="s">
        <v>71</v>
      </c>
      <c r="H1407" s="15" t="s">
        <v>64</v>
      </c>
      <c r="I1407" s="15" t="s">
        <v>76</v>
      </c>
      <c r="J1407" s="15">
        <v>157</v>
      </c>
      <c r="K1407" s="15">
        <v>224.51</v>
      </c>
    </row>
    <row r="1408" spans="1:11" x14ac:dyDescent="0.25">
      <c r="A1408" s="15" t="s">
        <v>66</v>
      </c>
      <c r="B1408" s="15">
        <v>2021</v>
      </c>
      <c r="C1408" s="15" t="s">
        <v>18</v>
      </c>
      <c r="D1408" s="15" t="s">
        <v>60</v>
      </c>
      <c r="E1408" s="15" t="s">
        <v>74</v>
      </c>
      <c r="F1408" s="15" t="s">
        <v>75</v>
      </c>
      <c r="G1408" s="15" t="s">
        <v>71</v>
      </c>
      <c r="H1408" s="15" t="s">
        <v>64</v>
      </c>
      <c r="I1408" s="15" t="s">
        <v>76</v>
      </c>
      <c r="J1408" s="15">
        <v>331</v>
      </c>
      <c r="K1408" s="15">
        <v>473.33</v>
      </c>
    </row>
    <row r="1409" spans="1:11" x14ac:dyDescent="0.25">
      <c r="A1409" s="15" t="s">
        <v>66</v>
      </c>
      <c r="B1409" s="15">
        <v>2021</v>
      </c>
      <c r="C1409" s="15" t="s">
        <v>18</v>
      </c>
      <c r="D1409" s="15" t="s">
        <v>60</v>
      </c>
      <c r="E1409" s="15" t="s">
        <v>74</v>
      </c>
      <c r="F1409" s="15" t="s">
        <v>75</v>
      </c>
      <c r="G1409" s="15" t="s">
        <v>71</v>
      </c>
      <c r="H1409" s="15" t="s">
        <v>64</v>
      </c>
      <c r="I1409" s="15" t="s">
        <v>76</v>
      </c>
      <c r="J1409" s="15">
        <v>829</v>
      </c>
      <c r="K1409" s="15">
        <v>1185.47</v>
      </c>
    </row>
    <row r="1410" spans="1:11" x14ac:dyDescent="0.25">
      <c r="A1410" s="15" t="s">
        <v>66</v>
      </c>
      <c r="B1410" s="15">
        <v>2021</v>
      </c>
      <c r="C1410" s="15" t="s">
        <v>18</v>
      </c>
      <c r="D1410" s="15" t="s">
        <v>60</v>
      </c>
      <c r="E1410" s="15" t="s">
        <v>74</v>
      </c>
      <c r="F1410" s="15" t="s">
        <v>75</v>
      </c>
      <c r="G1410" s="15" t="s">
        <v>71</v>
      </c>
      <c r="H1410" s="15" t="s">
        <v>64</v>
      </c>
      <c r="I1410" s="15" t="s">
        <v>76</v>
      </c>
      <c r="J1410" s="15">
        <v>862</v>
      </c>
      <c r="K1410" s="15">
        <v>1232.6599999999999</v>
      </c>
    </row>
    <row r="1411" spans="1:11" x14ac:dyDescent="0.25">
      <c r="A1411" s="15" t="s">
        <v>66</v>
      </c>
      <c r="B1411" s="15">
        <v>2021</v>
      </c>
      <c r="C1411" s="15" t="s">
        <v>18</v>
      </c>
      <c r="D1411" s="15" t="s">
        <v>60</v>
      </c>
      <c r="E1411" s="15" t="s">
        <v>74</v>
      </c>
      <c r="F1411" s="15" t="s">
        <v>75</v>
      </c>
      <c r="G1411" s="15" t="s">
        <v>71</v>
      </c>
      <c r="H1411" s="15" t="s">
        <v>64</v>
      </c>
      <c r="I1411" s="15" t="s">
        <v>76</v>
      </c>
      <c r="J1411" s="15">
        <v>329</v>
      </c>
      <c r="K1411" s="15">
        <v>470.47</v>
      </c>
    </row>
    <row r="1412" spans="1:11" x14ac:dyDescent="0.25">
      <c r="A1412" s="15" t="s">
        <v>66</v>
      </c>
      <c r="B1412" s="15">
        <v>2021</v>
      </c>
      <c r="C1412" s="15" t="s">
        <v>46</v>
      </c>
      <c r="D1412" s="15" t="s">
        <v>60</v>
      </c>
      <c r="E1412" s="15" t="s">
        <v>74</v>
      </c>
      <c r="F1412" s="15" t="s">
        <v>75</v>
      </c>
      <c r="G1412" s="15" t="s">
        <v>71</v>
      </c>
      <c r="H1412" s="15" t="s">
        <v>64</v>
      </c>
      <c r="I1412" s="15" t="s">
        <v>76</v>
      </c>
      <c r="J1412" s="15">
        <v>326</v>
      </c>
      <c r="K1412" s="15">
        <v>466.18</v>
      </c>
    </row>
    <row r="1413" spans="1:11" x14ac:dyDescent="0.25">
      <c r="A1413" s="15" t="s">
        <v>66</v>
      </c>
      <c r="B1413" s="15">
        <v>2021</v>
      </c>
      <c r="C1413" s="15" t="s">
        <v>46</v>
      </c>
      <c r="D1413" s="15" t="s">
        <v>60</v>
      </c>
      <c r="E1413" s="15" t="s">
        <v>74</v>
      </c>
      <c r="F1413" s="15" t="s">
        <v>75</v>
      </c>
      <c r="G1413" s="15" t="s">
        <v>71</v>
      </c>
      <c r="H1413" s="15" t="s">
        <v>64</v>
      </c>
      <c r="I1413" s="15" t="s">
        <v>76</v>
      </c>
      <c r="J1413" s="15">
        <v>128</v>
      </c>
      <c r="K1413" s="15">
        <v>183.04</v>
      </c>
    </row>
    <row r="1414" spans="1:11" x14ac:dyDescent="0.25">
      <c r="A1414" s="15" t="s">
        <v>59</v>
      </c>
      <c r="B1414" s="15">
        <v>2021</v>
      </c>
      <c r="C1414" s="15" t="s">
        <v>46</v>
      </c>
      <c r="D1414" s="15" t="s">
        <v>60</v>
      </c>
      <c r="E1414" s="15" t="s">
        <v>74</v>
      </c>
      <c r="F1414" s="15" t="s">
        <v>75</v>
      </c>
      <c r="G1414" s="15" t="s">
        <v>71</v>
      </c>
      <c r="H1414" s="15" t="s">
        <v>64</v>
      </c>
      <c r="I1414" s="15" t="s">
        <v>76</v>
      </c>
      <c r="J1414" s="15">
        <v>302</v>
      </c>
      <c r="K1414" s="15">
        <v>431.86</v>
      </c>
    </row>
    <row r="1415" spans="1:11" x14ac:dyDescent="0.25">
      <c r="A1415" s="15" t="s">
        <v>66</v>
      </c>
      <c r="B1415" s="15">
        <v>2021</v>
      </c>
      <c r="C1415" s="15" t="s">
        <v>46</v>
      </c>
      <c r="D1415" s="15" t="s">
        <v>60</v>
      </c>
      <c r="E1415" s="15" t="s">
        <v>74</v>
      </c>
      <c r="F1415" s="15" t="s">
        <v>75</v>
      </c>
      <c r="G1415" s="15" t="s">
        <v>71</v>
      </c>
      <c r="H1415" s="15" t="s">
        <v>64</v>
      </c>
      <c r="I1415" s="15" t="s">
        <v>76</v>
      </c>
      <c r="J1415" s="15">
        <v>328</v>
      </c>
      <c r="K1415" s="15">
        <v>469.03999999999996</v>
      </c>
    </row>
    <row r="1416" spans="1:11" x14ac:dyDescent="0.25">
      <c r="A1416" s="15" t="s">
        <v>68</v>
      </c>
      <c r="B1416" s="15">
        <v>2021</v>
      </c>
      <c r="C1416" s="15" t="s">
        <v>46</v>
      </c>
      <c r="D1416" s="15" t="s">
        <v>60</v>
      </c>
      <c r="E1416" s="15" t="s">
        <v>74</v>
      </c>
      <c r="F1416" s="15" t="s">
        <v>75</v>
      </c>
      <c r="G1416" s="15" t="s">
        <v>71</v>
      </c>
      <c r="H1416" s="15" t="s">
        <v>64</v>
      </c>
      <c r="I1416" s="15" t="s">
        <v>76</v>
      </c>
      <c r="J1416" s="15">
        <v>298</v>
      </c>
      <c r="K1416" s="15">
        <v>426.14</v>
      </c>
    </row>
    <row r="1417" spans="1:11" x14ac:dyDescent="0.25">
      <c r="A1417" s="15" t="s">
        <v>66</v>
      </c>
      <c r="B1417" s="15">
        <v>2021</v>
      </c>
      <c r="C1417" s="15" t="s">
        <v>46</v>
      </c>
      <c r="D1417" s="15" t="s">
        <v>60</v>
      </c>
      <c r="E1417" s="15" t="s">
        <v>74</v>
      </c>
      <c r="F1417" s="15" t="s">
        <v>75</v>
      </c>
      <c r="G1417" s="15" t="s">
        <v>71</v>
      </c>
      <c r="H1417" s="15" t="s">
        <v>64</v>
      </c>
      <c r="I1417" s="15" t="s">
        <v>76</v>
      </c>
      <c r="J1417" s="15">
        <v>826</v>
      </c>
      <c r="K1417" s="15">
        <v>1181.18</v>
      </c>
    </row>
    <row r="1418" spans="1:11" x14ac:dyDescent="0.25">
      <c r="A1418" s="15" t="s">
        <v>68</v>
      </c>
      <c r="B1418" s="15">
        <v>2021</v>
      </c>
      <c r="C1418" s="15" t="s">
        <v>46</v>
      </c>
      <c r="D1418" s="15" t="s">
        <v>60</v>
      </c>
      <c r="E1418" s="15" t="s">
        <v>74</v>
      </c>
      <c r="F1418" s="15" t="s">
        <v>75</v>
      </c>
      <c r="G1418" s="15" t="s">
        <v>71</v>
      </c>
      <c r="H1418" s="15" t="s">
        <v>64</v>
      </c>
      <c r="I1418" s="15" t="s">
        <v>76</v>
      </c>
      <c r="J1418" s="15">
        <v>859</v>
      </c>
      <c r="K1418" s="15">
        <v>1228.3699999999999</v>
      </c>
    </row>
    <row r="1419" spans="1:11" x14ac:dyDescent="0.25">
      <c r="A1419" s="15" t="s">
        <v>68</v>
      </c>
      <c r="B1419" s="15">
        <v>2021</v>
      </c>
      <c r="C1419" s="15" t="s">
        <v>46</v>
      </c>
      <c r="D1419" s="15" t="s">
        <v>60</v>
      </c>
      <c r="E1419" s="15" t="s">
        <v>74</v>
      </c>
      <c r="F1419" s="15" t="s">
        <v>75</v>
      </c>
      <c r="G1419" s="15" t="s">
        <v>71</v>
      </c>
      <c r="H1419" s="15" t="s">
        <v>64</v>
      </c>
      <c r="I1419" s="15" t="s">
        <v>76</v>
      </c>
      <c r="J1419" s="15">
        <v>912</v>
      </c>
      <c r="K1419" s="15">
        <v>1304.1599999999999</v>
      </c>
    </row>
    <row r="1420" spans="1:11" x14ac:dyDescent="0.25">
      <c r="A1420" s="15" t="s">
        <v>68</v>
      </c>
      <c r="B1420" s="15">
        <v>2021</v>
      </c>
      <c r="C1420" s="15" t="s">
        <v>46</v>
      </c>
      <c r="D1420" s="15" t="s">
        <v>60</v>
      </c>
      <c r="E1420" s="15" t="s">
        <v>74</v>
      </c>
      <c r="F1420" s="15" t="s">
        <v>75</v>
      </c>
      <c r="G1420" s="15" t="s">
        <v>71</v>
      </c>
      <c r="H1420" s="15" t="s">
        <v>64</v>
      </c>
      <c r="I1420" s="15" t="s">
        <v>76</v>
      </c>
      <c r="J1420" s="15">
        <v>865</v>
      </c>
      <c r="K1420" s="15">
        <v>526.24</v>
      </c>
    </row>
    <row r="1421" spans="1:11" x14ac:dyDescent="0.25">
      <c r="A1421" s="15" t="s">
        <v>69</v>
      </c>
      <c r="B1421" s="15">
        <v>2021</v>
      </c>
      <c r="C1421" s="15" t="s">
        <v>46</v>
      </c>
      <c r="D1421" s="15" t="s">
        <v>60</v>
      </c>
      <c r="E1421" s="15" t="s">
        <v>74</v>
      </c>
      <c r="F1421" s="15" t="s">
        <v>75</v>
      </c>
      <c r="G1421" s="15" t="s">
        <v>71</v>
      </c>
      <c r="H1421" s="15" t="s">
        <v>64</v>
      </c>
      <c r="I1421" s="15" t="s">
        <v>76</v>
      </c>
      <c r="J1421" s="15">
        <v>129</v>
      </c>
      <c r="K1421" s="15">
        <v>526.24</v>
      </c>
    </row>
    <row r="1422" spans="1:11" x14ac:dyDescent="0.25">
      <c r="A1422" s="15" t="s">
        <v>66</v>
      </c>
      <c r="B1422" s="15">
        <v>2021</v>
      </c>
      <c r="C1422" s="15" t="s">
        <v>46</v>
      </c>
      <c r="D1422" s="15" t="s">
        <v>60</v>
      </c>
      <c r="E1422" s="15" t="s">
        <v>74</v>
      </c>
      <c r="F1422" s="15" t="s">
        <v>75</v>
      </c>
      <c r="G1422" s="15" t="s">
        <v>71</v>
      </c>
      <c r="H1422" s="15" t="s">
        <v>64</v>
      </c>
      <c r="I1422" s="15" t="s">
        <v>76</v>
      </c>
      <c r="J1422" s="15">
        <v>297</v>
      </c>
      <c r="K1422" s="15">
        <v>424.71</v>
      </c>
    </row>
    <row r="1423" spans="1:11" x14ac:dyDescent="0.25">
      <c r="A1423" s="15" t="s">
        <v>68</v>
      </c>
      <c r="B1423" s="15">
        <v>2021</v>
      </c>
      <c r="C1423" s="15" t="s">
        <v>46</v>
      </c>
      <c r="D1423" s="15" t="s">
        <v>60</v>
      </c>
      <c r="E1423" s="15" t="s">
        <v>74</v>
      </c>
      <c r="F1423" s="15" t="s">
        <v>75</v>
      </c>
      <c r="G1423" s="15" t="s">
        <v>71</v>
      </c>
      <c r="H1423" s="15" t="s">
        <v>64</v>
      </c>
      <c r="I1423" s="15" t="s">
        <v>76</v>
      </c>
      <c r="J1423" s="15">
        <v>325</v>
      </c>
      <c r="K1423" s="15">
        <v>464.75</v>
      </c>
    </row>
    <row r="1424" spans="1:11" x14ac:dyDescent="0.25">
      <c r="A1424" s="15" t="s">
        <v>59</v>
      </c>
      <c r="B1424" s="15">
        <v>2021</v>
      </c>
      <c r="C1424" s="15" t="s">
        <v>46</v>
      </c>
      <c r="D1424" s="15" t="s">
        <v>60</v>
      </c>
      <c r="E1424" s="15" t="s">
        <v>74</v>
      </c>
      <c r="F1424" s="15" t="s">
        <v>75</v>
      </c>
      <c r="G1424" s="15" t="s">
        <v>71</v>
      </c>
      <c r="H1424" s="15" t="s">
        <v>64</v>
      </c>
      <c r="I1424" s="15" t="s">
        <v>76</v>
      </c>
      <c r="J1424" s="15">
        <v>127</v>
      </c>
      <c r="K1424" s="15">
        <v>181.61</v>
      </c>
    </row>
    <row r="1425" spans="1:11" x14ac:dyDescent="0.25">
      <c r="A1425" s="15" t="s">
        <v>66</v>
      </c>
      <c r="B1425" s="15">
        <v>2021</v>
      </c>
      <c r="C1425" s="15" t="s">
        <v>46</v>
      </c>
      <c r="D1425" s="15" t="s">
        <v>60</v>
      </c>
      <c r="E1425" s="15" t="s">
        <v>74</v>
      </c>
      <c r="F1425" s="15" t="s">
        <v>75</v>
      </c>
      <c r="G1425" s="15" t="s">
        <v>71</v>
      </c>
      <c r="H1425" s="15" t="s">
        <v>64</v>
      </c>
      <c r="I1425" s="15" t="s">
        <v>76</v>
      </c>
      <c r="J1425" s="15">
        <v>301</v>
      </c>
      <c r="K1425" s="15">
        <v>430.43</v>
      </c>
    </row>
    <row r="1426" spans="1:11" x14ac:dyDescent="0.25">
      <c r="A1426" s="15" t="s">
        <v>59</v>
      </c>
      <c r="B1426" s="15">
        <v>2021</v>
      </c>
      <c r="C1426" s="15" t="s">
        <v>46</v>
      </c>
      <c r="D1426" s="15" t="s">
        <v>60</v>
      </c>
      <c r="E1426" s="15" t="s">
        <v>74</v>
      </c>
      <c r="F1426" s="15" t="s">
        <v>75</v>
      </c>
      <c r="G1426" s="15" t="s">
        <v>71</v>
      </c>
      <c r="H1426" s="15" t="s">
        <v>64</v>
      </c>
      <c r="I1426" s="15" t="s">
        <v>76</v>
      </c>
      <c r="J1426" s="15">
        <v>834</v>
      </c>
      <c r="K1426" s="15">
        <v>1192.6199999999999</v>
      </c>
    </row>
    <row r="1427" spans="1:11" x14ac:dyDescent="0.25">
      <c r="A1427" s="15" t="s">
        <v>66</v>
      </c>
      <c r="B1427" s="15">
        <v>2021</v>
      </c>
      <c r="C1427" s="15" t="s">
        <v>46</v>
      </c>
      <c r="D1427" s="15" t="s">
        <v>60</v>
      </c>
      <c r="E1427" s="15" t="s">
        <v>74</v>
      </c>
      <c r="F1427" s="15" t="s">
        <v>75</v>
      </c>
      <c r="G1427" s="15" t="s">
        <v>71</v>
      </c>
      <c r="H1427" s="15" t="s">
        <v>64</v>
      </c>
      <c r="I1427" s="15" t="s">
        <v>76</v>
      </c>
      <c r="J1427" s="15">
        <v>868</v>
      </c>
      <c r="K1427" s="15">
        <v>1241.24</v>
      </c>
    </row>
    <row r="1428" spans="1:11" x14ac:dyDescent="0.25">
      <c r="A1428" s="15" t="s">
        <v>66</v>
      </c>
      <c r="B1428" s="15">
        <v>2021</v>
      </c>
      <c r="C1428" s="15" t="s">
        <v>46</v>
      </c>
      <c r="D1428" s="15" t="s">
        <v>60</v>
      </c>
      <c r="E1428" s="15" t="s">
        <v>74</v>
      </c>
      <c r="F1428" s="15" t="s">
        <v>75</v>
      </c>
      <c r="G1428" s="15" t="s">
        <v>71</v>
      </c>
      <c r="H1428" s="15" t="s">
        <v>64</v>
      </c>
      <c r="I1428" s="15" t="s">
        <v>76</v>
      </c>
      <c r="J1428" s="15">
        <v>299</v>
      </c>
      <c r="K1428" s="15">
        <v>427.57</v>
      </c>
    </row>
    <row r="1429" spans="1:11" x14ac:dyDescent="0.25">
      <c r="A1429" s="15" t="s">
        <v>70</v>
      </c>
      <c r="B1429" s="15">
        <v>2021</v>
      </c>
      <c r="C1429" s="15" t="s">
        <v>45</v>
      </c>
      <c r="D1429" s="15" t="s">
        <v>60</v>
      </c>
      <c r="E1429" s="15" t="s">
        <v>74</v>
      </c>
      <c r="F1429" s="15" t="s">
        <v>75</v>
      </c>
      <c r="G1429" s="15" t="s">
        <v>71</v>
      </c>
      <c r="H1429" s="15" t="s">
        <v>64</v>
      </c>
      <c r="I1429" s="15" t="s">
        <v>76</v>
      </c>
      <c r="J1429" s="15">
        <v>332</v>
      </c>
      <c r="K1429" s="15">
        <v>474.76</v>
      </c>
    </row>
    <row r="1430" spans="1:11" x14ac:dyDescent="0.25">
      <c r="A1430" s="15" t="s">
        <v>59</v>
      </c>
      <c r="B1430" s="15">
        <v>2021</v>
      </c>
      <c r="C1430" s="15" t="s">
        <v>45</v>
      </c>
      <c r="D1430" s="15" t="s">
        <v>60</v>
      </c>
      <c r="E1430" s="15" t="s">
        <v>74</v>
      </c>
      <c r="F1430" s="15" t="s">
        <v>75</v>
      </c>
      <c r="G1430" s="15" t="s">
        <v>71</v>
      </c>
      <c r="H1430" s="15" t="s">
        <v>64</v>
      </c>
      <c r="I1430" s="15" t="s">
        <v>76</v>
      </c>
      <c r="J1430" s="15">
        <v>134</v>
      </c>
      <c r="K1430" s="15">
        <v>191.62</v>
      </c>
    </row>
    <row r="1431" spans="1:11" x14ac:dyDescent="0.25">
      <c r="A1431" s="15" t="s">
        <v>69</v>
      </c>
      <c r="B1431" s="15">
        <v>2021</v>
      </c>
      <c r="C1431" s="15" t="s">
        <v>45</v>
      </c>
      <c r="D1431" s="15" t="s">
        <v>60</v>
      </c>
      <c r="E1431" s="15" t="s">
        <v>74</v>
      </c>
      <c r="F1431" s="15" t="s">
        <v>75</v>
      </c>
      <c r="G1431" s="15" t="s">
        <v>71</v>
      </c>
      <c r="H1431" s="15" t="s">
        <v>64</v>
      </c>
      <c r="I1431" s="15" t="s">
        <v>76</v>
      </c>
      <c r="J1431" s="15">
        <v>334</v>
      </c>
      <c r="K1431" s="15">
        <v>477.62</v>
      </c>
    </row>
    <row r="1432" spans="1:11" x14ac:dyDescent="0.25">
      <c r="A1432" s="15" t="s">
        <v>59</v>
      </c>
      <c r="B1432" s="15">
        <v>2021</v>
      </c>
      <c r="C1432" s="15" t="s">
        <v>45</v>
      </c>
      <c r="D1432" s="15" t="s">
        <v>60</v>
      </c>
      <c r="E1432" s="15" t="s">
        <v>74</v>
      </c>
      <c r="F1432" s="15" t="s">
        <v>75</v>
      </c>
      <c r="G1432" s="15" t="s">
        <v>71</v>
      </c>
      <c r="H1432" s="15" t="s">
        <v>64</v>
      </c>
      <c r="I1432" s="15" t="s">
        <v>76</v>
      </c>
      <c r="J1432" s="15">
        <v>130</v>
      </c>
      <c r="K1432" s="15">
        <v>185.9</v>
      </c>
    </row>
    <row r="1433" spans="1:11" x14ac:dyDescent="0.25">
      <c r="A1433" s="15" t="s">
        <v>66</v>
      </c>
      <c r="B1433" s="15">
        <v>2021</v>
      </c>
      <c r="C1433" s="15" t="s">
        <v>45</v>
      </c>
      <c r="D1433" s="15" t="s">
        <v>60</v>
      </c>
      <c r="E1433" s="15" t="s">
        <v>74</v>
      </c>
      <c r="F1433" s="15" t="s">
        <v>75</v>
      </c>
      <c r="G1433" s="15" t="s">
        <v>71</v>
      </c>
      <c r="H1433" s="15" t="s">
        <v>64</v>
      </c>
      <c r="I1433" s="15" t="s">
        <v>76</v>
      </c>
      <c r="J1433" s="15">
        <v>304</v>
      </c>
      <c r="K1433" s="15">
        <v>434.72</v>
      </c>
    </row>
    <row r="1434" spans="1:11" x14ac:dyDescent="0.25">
      <c r="A1434" s="15" t="s">
        <v>68</v>
      </c>
      <c r="B1434" s="15">
        <v>2021</v>
      </c>
      <c r="C1434" s="15" t="s">
        <v>45</v>
      </c>
      <c r="D1434" s="15" t="s">
        <v>60</v>
      </c>
      <c r="E1434" s="15" t="s">
        <v>74</v>
      </c>
      <c r="F1434" s="15" t="s">
        <v>75</v>
      </c>
      <c r="G1434" s="15" t="s">
        <v>71</v>
      </c>
      <c r="H1434" s="15" t="s">
        <v>64</v>
      </c>
      <c r="I1434" s="15" t="s">
        <v>76</v>
      </c>
      <c r="J1434" s="15">
        <v>825</v>
      </c>
      <c r="K1434" s="15">
        <v>1179.75</v>
      </c>
    </row>
    <row r="1435" spans="1:11" x14ac:dyDescent="0.25">
      <c r="A1435" s="15" t="s">
        <v>66</v>
      </c>
      <c r="B1435" s="15">
        <v>2021</v>
      </c>
      <c r="C1435" s="15" t="s">
        <v>45</v>
      </c>
      <c r="D1435" s="15" t="s">
        <v>60</v>
      </c>
      <c r="E1435" s="15" t="s">
        <v>74</v>
      </c>
      <c r="F1435" s="15" t="s">
        <v>75</v>
      </c>
      <c r="G1435" s="15" t="s">
        <v>71</v>
      </c>
      <c r="H1435" s="15" t="s">
        <v>64</v>
      </c>
      <c r="I1435" s="15" t="s">
        <v>76</v>
      </c>
      <c r="J1435" s="15">
        <v>858</v>
      </c>
      <c r="K1435" s="15">
        <v>1226.94</v>
      </c>
    </row>
    <row r="1436" spans="1:11" x14ac:dyDescent="0.25">
      <c r="A1436" s="15" t="s">
        <v>59</v>
      </c>
      <c r="B1436" s="15">
        <v>2021</v>
      </c>
      <c r="C1436" s="15" t="s">
        <v>45</v>
      </c>
      <c r="D1436" s="15" t="s">
        <v>60</v>
      </c>
      <c r="E1436" s="15" t="s">
        <v>74</v>
      </c>
      <c r="F1436" s="15" t="s">
        <v>75</v>
      </c>
      <c r="G1436" s="15" t="s">
        <v>71</v>
      </c>
      <c r="H1436" s="15" t="s">
        <v>64</v>
      </c>
      <c r="I1436" s="15" t="s">
        <v>76</v>
      </c>
      <c r="J1436" s="15">
        <v>911</v>
      </c>
      <c r="K1436" s="15">
        <v>1302.73</v>
      </c>
    </row>
    <row r="1437" spans="1:11" x14ac:dyDescent="0.25">
      <c r="A1437" s="15" t="s">
        <v>59</v>
      </c>
      <c r="B1437" s="15">
        <v>2021</v>
      </c>
      <c r="C1437" s="15" t="s">
        <v>45</v>
      </c>
      <c r="D1437" s="15" t="s">
        <v>60</v>
      </c>
      <c r="E1437" s="15" t="s">
        <v>74</v>
      </c>
      <c r="F1437" s="15" t="s">
        <v>75</v>
      </c>
      <c r="G1437" s="15" t="s">
        <v>71</v>
      </c>
      <c r="H1437" s="15" t="s">
        <v>64</v>
      </c>
      <c r="I1437" s="15" t="s">
        <v>76</v>
      </c>
      <c r="J1437" s="15">
        <v>864</v>
      </c>
      <c r="K1437" s="15">
        <v>526.24</v>
      </c>
    </row>
    <row r="1438" spans="1:11" x14ac:dyDescent="0.25">
      <c r="A1438" s="15" t="s">
        <v>66</v>
      </c>
      <c r="B1438" s="15">
        <v>2021</v>
      </c>
      <c r="C1438" s="15" t="s">
        <v>45</v>
      </c>
      <c r="D1438" s="15" t="s">
        <v>60</v>
      </c>
      <c r="E1438" s="15" t="s">
        <v>74</v>
      </c>
      <c r="F1438" s="15" t="s">
        <v>75</v>
      </c>
      <c r="G1438" s="15" t="s">
        <v>71</v>
      </c>
      <c r="H1438" s="15" t="s">
        <v>64</v>
      </c>
      <c r="I1438" s="15" t="s">
        <v>76</v>
      </c>
      <c r="J1438" s="15">
        <v>135</v>
      </c>
      <c r="K1438" s="15">
        <v>526.24</v>
      </c>
    </row>
    <row r="1439" spans="1:11" x14ac:dyDescent="0.25">
      <c r="A1439" s="15" t="s">
        <v>68</v>
      </c>
      <c r="B1439" s="15">
        <v>2021</v>
      </c>
      <c r="C1439" s="15" t="s">
        <v>45</v>
      </c>
      <c r="D1439" s="15" t="s">
        <v>60</v>
      </c>
      <c r="E1439" s="15" t="s">
        <v>74</v>
      </c>
      <c r="F1439" s="15" t="s">
        <v>75</v>
      </c>
      <c r="G1439" s="15" t="s">
        <v>71</v>
      </c>
      <c r="H1439" s="15" t="s">
        <v>64</v>
      </c>
      <c r="I1439" s="15" t="s">
        <v>76</v>
      </c>
      <c r="J1439" s="15">
        <v>303</v>
      </c>
      <c r="K1439" s="15">
        <v>433.28999999999996</v>
      </c>
    </row>
    <row r="1440" spans="1:11" x14ac:dyDescent="0.25">
      <c r="A1440" s="15" t="s">
        <v>66</v>
      </c>
      <c r="B1440" s="15">
        <v>2021</v>
      </c>
      <c r="C1440" s="15" t="s">
        <v>45</v>
      </c>
      <c r="D1440" s="15" t="s">
        <v>60</v>
      </c>
      <c r="E1440" s="15" t="s">
        <v>74</v>
      </c>
      <c r="F1440" s="15" t="s">
        <v>75</v>
      </c>
      <c r="G1440" s="15" t="s">
        <v>71</v>
      </c>
      <c r="H1440" s="15" t="s">
        <v>64</v>
      </c>
      <c r="I1440" s="15" t="s">
        <v>76</v>
      </c>
      <c r="J1440" s="15">
        <v>331</v>
      </c>
      <c r="K1440" s="15">
        <v>473.33</v>
      </c>
    </row>
    <row r="1441" spans="1:11" x14ac:dyDescent="0.25">
      <c r="A1441" s="15" t="s">
        <v>66</v>
      </c>
      <c r="B1441" s="15">
        <v>2021</v>
      </c>
      <c r="C1441" s="15" t="s">
        <v>45</v>
      </c>
      <c r="D1441" s="15" t="s">
        <v>60</v>
      </c>
      <c r="E1441" s="15" t="s">
        <v>74</v>
      </c>
      <c r="F1441" s="15" t="s">
        <v>75</v>
      </c>
      <c r="G1441" s="15" t="s">
        <v>71</v>
      </c>
      <c r="H1441" s="15" t="s">
        <v>64</v>
      </c>
      <c r="I1441" s="15" t="s">
        <v>76</v>
      </c>
      <c r="J1441" s="15">
        <v>133</v>
      </c>
      <c r="K1441" s="15">
        <v>190.19</v>
      </c>
    </row>
    <row r="1442" spans="1:11" x14ac:dyDescent="0.25">
      <c r="A1442" s="15" t="s">
        <v>69</v>
      </c>
      <c r="B1442" s="15">
        <v>2021</v>
      </c>
      <c r="C1442" s="15" t="s">
        <v>45</v>
      </c>
      <c r="D1442" s="15" t="s">
        <v>60</v>
      </c>
      <c r="E1442" s="15" t="s">
        <v>74</v>
      </c>
      <c r="F1442" s="15" t="s">
        <v>75</v>
      </c>
      <c r="G1442" s="15" t="s">
        <v>71</v>
      </c>
      <c r="H1442" s="15" t="s">
        <v>64</v>
      </c>
      <c r="I1442" s="15" t="s">
        <v>76</v>
      </c>
      <c r="J1442" s="15">
        <v>307</v>
      </c>
      <c r="K1442" s="15">
        <v>439.01</v>
      </c>
    </row>
    <row r="1443" spans="1:11" x14ac:dyDescent="0.25">
      <c r="A1443" s="15" t="s">
        <v>59</v>
      </c>
      <c r="B1443" s="15">
        <v>2021</v>
      </c>
      <c r="C1443" s="15" t="s">
        <v>45</v>
      </c>
      <c r="D1443" s="15" t="s">
        <v>60</v>
      </c>
      <c r="E1443" s="15" t="s">
        <v>74</v>
      </c>
      <c r="F1443" s="15" t="s">
        <v>75</v>
      </c>
      <c r="G1443" s="15" t="s">
        <v>71</v>
      </c>
      <c r="H1443" s="15" t="s">
        <v>64</v>
      </c>
      <c r="I1443" s="15" t="s">
        <v>76</v>
      </c>
      <c r="J1443" s="15">
        <v>867</v>
      </c>
      <c r="K1443" s="15">
        <v>1239.81</v>
      </c>
    </row>
    <row r="1444" spans="1:11" x14ac:dyDescent="0.25">
      <c r="A1444" s="15" t="s">
        <v>70</v>
      </c>
      <c r="B1444" s="15">
        <v>2021</v>
      </c>
      <c r="C1444" s="15" t="s">
        <v>45</v>
      </c>
      <c r="D1444" s="15" t="s">
        <v>60</v>
      </c>
      <c r="E1444" s="15" t="s">
        <v>74</v>
      </c>
      <c r="F1444" s="15" t="s">
        <v>75</v>
      </c>
      <c r="G1444" s="15" t="s">
        <v>71</v>
      </c>
      <c r="H1444" s="15" t="s">
        <v>64</v>
      </c>
      <c r="I1444" s="15" t="s">
        <v>76</v>
      </c>
      <c r="J1444" s="15">
        <v>305</v>
      </c>
      <c r="K1444" s="15">
        <v>436.15</v>
      </c>
    </row>
    <row r="1445" spans="1:11" x14ac:dyDescent="0.25">
      <c r="A1445" s="15" t="s">
        <v>70</v>
      </c>
      <c r="B1445" s="15">
        <v>2021</v>
      </c>
      <c r="C1445" s="15" t="s">
        <v>41</v>
      </c>
      <c r="D1445" s="15" t="s">
        <v>60</v>
      </c>
      <c r="E1445" s="15" t="s">
        <v>74</v>
      </c>
      <c r="F1445" s="15" t="s">
        <v>75</v>
      </c>
      <c r="G1445" s="15" t="s">
        <v>71</v>
      </c>
      <c r="H1445" s="15" t="s">
        <v>64</v>
      </c>
      <c r="I1445" s="15" t="s">
        <v>76</v>
      </c>
      <c r="J1445" s="15">
        <v>350</v>
      </c>
      <c r="K1445" s="15">
        <v>500.5</v>
      </c>
    </row>
    <row r="1446" spans="1:11" x14ac:dyDescent="0.25">
      <c r="A1446" s="15" t="s">
        <v>66</v>
      </c>
      <c r="B1446" s="15">
        <v>2021</v>
      </c>
      <c r="C1446" s="15" t="s">
        <v>41</v>
      </c>
      <c r="D1446" s="15" t="s">
        <v>60</v>
      </c>
      <c r="E1446" s="15" t="s">
        <v>74</v>
      </c>
      <c r="F1446" s="15" t="s">
        <v>75</v>
      </c>
      <c r="G1446" s="15" t="s">
        <v>71</v>
      </c>
      <c r="H1446" s="15" t="s">
        <v>64</v>
      </c>
      <c r="I1446" s="15" t="s">
        <v>76</v>
      </c>
      <c r="J1446" s="15">
        <v>146</v>
      </c>
      <c r="K1446" s="15">
        <v>208.78</v>
      </c>
    </row>
    <row r="1447" spans="1:11" x14ac:dyDescent="0.25">
      <c r="A1447" s="15" t="s">
        <v>68</v>
      </c>
      <c r="B1447" s="15">
        <v>2021</v>
      </c>
      <c r="C1447" s="15" t="s">
        <v>41</v>
      </c>
      <c r="D1447" s="15" t="s">
        <v>60</v>
      </c>
      <c r="E1447" s="15" t="s">
        <v>74</v>
      </c>
      <c r="F1447" s="15" t="s">
        <v>75</v>
      </c>
      <c r="G1447" s="15" t="s">
        <v>71</v>
      </c>
      <c r="H1447" s="15" t="s">
        <v>64</v>
      </c>
      <c r="I1447" s="15" t="s">
        <v>76</v>
      </c>
      <c r="J1447" s="15">
        <v>320</v>
      </c>
      <c r="K1447" s="15">
        <v>457.6</v>
      </c>
    </row>
    <row r="1448" spans="1:11" x14ac:dyDescent="0.25">
      <c r="A1448" s="15" t="s">
        <v>59</v>
      </c>
      <c r="B1448" s="15">
        <v>2021</v>
      </c>
      <c r="C1448" s="15" t="s">
        <v>41</v>
      </c>
      <c r="D1448" s="15" t="s">
        <v>60</v>
      </c>
      <c r="E1448" s="15" t="s">
        <v>74</v>
      </c>
      <c r="F1448" s="15" t="s">
        <v>75</v>
      </c>
      <c r="G1448" s="15" t="s">
        <v>71</v>
      </c>
      <c r="H1448" s="15" t="s">
        <v>64</v>
      </c>
      <c r="I1448" s="15" t="s">
        <v>76</v>
      </c>
      <c r="J1448" s="15">
        <v>346</v>
      </c>
      <c r="K1448" s="15">
        <v>494.78</v>
      </c>
    </row>
    <row r="1449" spans="1:11" x14ac:dyDescent="0.25">
      <c r="A1449" s="15" t="s">
        <v>59</v>
      </c>
      <c r="B1449" s="15">
        <v>2021</v>
      </c>
      <c r="C1449" s="15" t="s">
        <v>41</v>
      </c>
      <c r="D1449" s="15" t="s">
        <v>60</v>
      </c>
      <c r="E1449" s="15" t="s">
        <v>74</v>
      </c>
      <c r="F1449" s="15" t="s">
        <v>75</v>
      </c>
      <c r="G1449" s="15" t="s">
        <v>71</v>
      </c>
      <c r="H1449" s="15" t="s">
        <v>64</v>
      </c>
      <c r="I1449" s="15" t="s">
        <v>76</v>
      </c>
      <c r="J1449" s="15">
        <v>148</v>
      </c>
      <c r="K1449" s="15">
        <v>211.64</v>
      </c>
    </row>
    <row r="1450" spans="1:11" x14ac:dyDescent="0.25">
      <c r="A1450" s="15" t="s">
        <v>66</v>
      </c>
      <c r="B1450" s="15">
        <v>2021</v>
      </c>
      <c r="C1450" s="15" t="s">
        <v>41</v>
      </c>
      <c r="D1450" s="15" t="s">
        <v>60</v>
      </c>
      <c r="E1450" s="15" t="s">
        <v>74</v>
      </c>
      <c r="F1450" s="15" t="s">
        <v>75</v>
      </c>
      <c r="G1450" s="15" t="s">
        <v>71</v>
      </c>
      <c r="H1450" s="15" t="s">
        <v>64</v>
      </c>
      <c r="I1450" s="15" t="s">
        <v>76</v>
      </c>
      <c r="J1450" s="15">
        <v>322</v>
      </c>
      <c r="K1450" s="15">
        <v>460.46000000000004</v>
      </c>
    </row>
    <row r="1451" spans="1:11" x14ac:dyDescent="0.25">
      <c r="A1451" s="15" t="s">
        <v>66</v>
      </c>
      <c r="B1451" s="15">
        <v>2021</v>
      </c>
      <c r="C1451" s="15" t="s">
        <v>41</v>
      </c>
      <c r="D1451" s="15" t="s">
        <v>60</v>
      </c>
      <c r="E1451" s="15" t="s">
        <v>74</v>
      </c>
      <c r="F1451" s="15" t="s">
        <v>75</v>
      </c>
      <c r="G1451" s="15" t="s">
        <v>71</v>
      </c>
      <c r="H1451" s="15" t="s">
        <v>73</v>
      </c>
      <c r="I1451" s="15" t="s">
        <v>76</v>
      </c>
      <c r="J1451" s="15">
        <v>822</v>
      </c>
      <c r="K1451" s="15">
        <v>1175.46</v>
      </c>
    </row>
    <row r="1452" spans="1:11" x14ac:dyDescent="0.25">
      <c r="A1452" s="15" t="s">
        <v>66</v>
      </c>
      <c r="B1452" s="15">
        <v>2021</v>
      </c>
      <c r="C1452" s="15" t="s">
        <v>41</v>
      </c>
      <c r="D1452" s="15" t="s">
        <v>60</v>
      </c>
      <c r="E1452" s="15" t="s">
        <v>74</v>
      </c>
      <c r="F1452" s="15" t="s">
        <v>75</v>
      </c>
      <c r="G1452" s="15" t="s">
        <v>71</v>
      </c>
      <c r="H1452" s="15" t="s">
        <v>73</v>
      </c>
      <c r="I1452" s="15" t="s">
        <v>76</v>
      </c>
      <c r="J1452" s="15">
        <v>855</v>
      </c>
      <c r="K1452" s="15">
        <v>1222.6500000000001</v>
      </c>
    </row>
    <row r="1453" spans="1:11" x14ac:dyDescent="0.25">
      <c r="A1453" s="15" t="s">
        <v>69</v>
      </c>
      <c r="B1453" s="15">
        <v>2021</v>
      </c>
      <c r="C1453" s="15" t="s">
        <v>41</v>
      </c>
      <c r="D1453" s="15" t="s">
        <v>60</v>
      </c>
      <c r="E1453" s="15" t="s">
        <v>74</v>
      </c>
      <c r="F1453" s="15" t="s">
        <v>75</v>
      </c>
      <c r="G1453" s="15" t="s">
        <v>71</v>
      </c>
      <c r="H1453" s="15" t="s">
        <v>73</v>
      </c>
      <c r="I1453" s="15" t="s">
        <v>76</v>
      </c>
      <c r="J1453" s="15">
        <v>147</v>
      </c>
      <c r="K1453" s="15">
        <v>526.24</v>
      </c>
    </row>
    <row r="1454" spans="1:11" x14ac:dyDescent="0.25">
      <c r="A1454" s="15" t="s">
        <v>66</v>
      </c>
      <c r="B1454" s="15">
        <v>2021</v>
      </c>
      <c r="C1454" s="15" t="s">
        <v>41</v>
      </c>
      <c r="D1454" s="15" t="s">
        <v>60</v>
      </c>
      <c r="E1454" s="15" t="s">
        <v>74</v>
      </c>
      <c r="F1454" s="15" t="s">
        <v>75</v>
      </c>
      <c r="G1454" s="15" t="s">
        <v>71</v>
      </c>
      <c r="H1454" s="15" t="s">
        <v>73</v>
      </c>
      <c r="I1454" s="15" t="s">
        <v>76</v>
      </c>
      <c r="J1454" s="15">
        <v>321</v>
      </c>
      <c r="K1454" s="15">
        <v>459.03</v>
      </c>
    </row>
    <row r="1455" spans="1:11" x14ac:dyDescent="0.25">
      <c r="A1455" s="15" t="s">
        <v>66</v>
      </c>
      <c r="B1455" s="15">
        <v>2021</v>
      </c>
      <c r="C1455" s="15" t="s">
        <v>41</v>
      </c>
      <c r="D1455" s="15" t="s">
        <v>60</v>
      </c>
      <c r="E1455" s="15" t="s">
        <v>74</v>
      </c>
      <c r="F1455" s="15" t="s">
        <v>75</v>
      </c>
      <c r="G1455" s="15" t="s">
        <v>71</v>
      </c>
      <c r="H1455" s="15" t="s">
        <v>73</v>
      </c>
      <c r="I1455" s="15" t="s">
        <v>76</v>
      </c>
      <c r="J1455" s="15">
        <v>349</v>
      </c>
      <c r="K1455" s="15">
        <v>499.07</v>
      </c>
    </row>
    <row r="1456" spans="1:11" x14ac:dyDescent="0.25">
      <c r="A1456" s="15" t="s">
        <v>66</v>
      </c>
      <c r="B1456" s="15">
        <v>2021</v>
      </c>
      <c r="C1456" s="15" t="s">
        <v>41</v>
      </c>
      <c r="D1456" s="15" t="s">
        <v>60</v>
      </c>
      <c r="E1456" s="15" t="s">
        <v>74</v>
      </c>
      <c r="F1456" s="15" t="s">
        <v>75</v>
      </c>
      <c r="G1456" s="15" t="s">
        <v>71</v>
      </c>
      <c r="H1456" s="15" t="s">
        <v>73</v>
      </c>
      <c r="I1456" s="15" t="s">
        <v>76</v>
      </c>
      <c r="J1456" s="15">
        <v>151</v>
      </c>
      <c r="K1456" s="15">
        <v>215.93</v>
      </c>
    </row>
    <row r="1457" spans="1:11" x14ac:dyDescent="0.25">
      <c r="A1457" s="15" t="s">
        <v>59</v>
      </c>
      <c r="B1457" s="15">
        <v>2021</v>
      </c>
      <c r="C1457" s="15" t="s">
        <v>41</v>
      </c>
      <c r="D1457" s="15" t="s">
        <v>60</v>
      </c>
      <c r="E1457" s="15" t="s">
        <v>74</v>
      </c>
      <c r="F1457" s="15" t="s">
        <v>75</v>
      </c>
      <c r="G1457" s="15" t="s">
        <v>71</v>
      </c>
      <c r="H1457" s="15" t="s">
        <v>73</v>
      </c>
      <c r="I1457" s="15" t="s">
        <v>76</v>
      </c>
      <c r="J1457" s="15">
        <v>319</v>
      </c>
      <c r="K1457" s="15">
        <v>456.16999999999996</v>
      </c>
    </row>
    <row r="1458" spans="1:11" x14ac:dyDescent="0.25">
      <c r="A1458" s="15" t="s">
        <v>68</v>
      </c>
      <c r="B1458" s="15">
        <v>2021</v>
      </c>
      <c r="C1458" s="15" t="s">
        <v>41</v>
      </c>
      <c r="D1458" s="15" t="s">
        <v>60</v>
      </c>
      <c r="E1458" s="15" t="s">
        <v>74</v>
      </c>
      <c r="F1458" s="15" t="s">
        <v>75</v>
      </c>
      <c r="G1458" s="15" t="s">
        <v>71</v>
      </c>
      <c r="H1458" s="15" t="s">
        <v>73</v>
      </c>
      <c r="I1458" s="15" t="s">
        <v>76</v>
      </c>
      <c r="J1458" s="15">
        <v>831</v>
      </c>
      <c r="K1458" s="15">
        <v>1188.33</v>
      </c>
    </row>
    <row r="1459" spans="1:11" x14ac:dyDescent="0.25">
      <c r="A1459" s="15" t="s">
        <v>66</v>
      </c>
      <c r="B1459" s="15">
        <v>2021</v>
      </c>
      <c r="C1459" s="15" t="s">
        <v>41</v>
      </c>
      <c r="D1459" s="15" t="s">
        <v>60</v>
      </c>
      <c r="E1459" s="15" t="s">
        <v>74</v>
      </c>
      <c r="F1459" s="15" t="s">
        <v>75</v>
      </c>
      <c r="G1459" s="15" t="s">
        <v>71</v>
      </c>
      <c r="H1459" s="15" t="s">
        <v>73</v>
      </c>
      <c r="I1459" s="15" t="s">
        <v>76</v>
      </c>
      <c r="J1459" s="15">
        <v>864</v>
      </c>
      <c r="K1459" s="15">
        <v>1235.52</v>
      </c>
    </row>
    <row r="1460" spans="1:11" x14ac:dyDescent="0.25">
      <c r="A1460" s="15" t="s">
        <v>70</v>
      </c>
      <c r="B1460" s="15">
        <v>2021</v>
      </c>
      <c r="C1460" s="15" t="s">
        <v>41</v>
      </c>
      <c r="D1460" s="15" t="s">
        <v>60</v>
      </c>
      <c r="E1460" s="15" t="s">
        <v>74</v>
      </c>
      <c r="F1460" s="15" t="s">
        <v>75</v>
      </c>
      <c r="G1460" s="15" t="s">
        <v>71</v>
      </c>
      <c r="H1460" s="15" t="s">
        <v>73</v>
      </c>
      <c r="I1460" s="15" t="s">
        <v>76</v>
      </c>
      <c r="J1460" s="15">
        <v>323</v>
      </c>
      <c r="K1460" s="15">
        <v>461.89</v>
      </c>
    </row>
    <row r="1461" spans="1:11" x14ac:dyDescent="0.25">
      <c r="A1461" s="15" t="s">
        <v>66</v>
      </c>
      <c r="B1461" s="15">
        <v>2021</v>
      </c>
      <c r="C1461" s="15" t="s">
        <v>44</v>
      </c>
      <c r="D1461" s="15" t="s">
        <v>60</v>
      </c>
      <c r="E1461" s="15" t="s">
        <v>74</v>
      </c>
      <c r="F1461" s="15" t="s">
        <v>75</v>
      </c>
      <c r="G1461" s="15" t="s">
        <v>71</v>
      </c>
      <c r="H1461" s="15" t="s">
        <v>73</v>
      </c>
      <c r="I1461" s="15" t="s">
        <v>76</v>
      </c>
      <c r="J1461" s="15">
        <v>338</v>
      </c>
      <c r="K1461" s="15">
        <v>483.34000000000003</v>
      </c>
    </row>
    <row r="1462" spans="1:11" x14ac:dyDescent="0.25">
      <c r="A1462" s="15" t="s">
        <v>59</v>
      </c>
      <c r="B1462" s="15">
        <v>2021</v>
      </c>
      <c r="C1462" s="15" t="s">
        <v>44</v>
      </c>
      <c r="D1462" s="15" t="s">
        <v>60</v>
      </c>
      <c r="E1462" s="15" t="s">
        <v>74</v>
      </c>
      <c r="F1462" s="15" t="s">
        <v>75</v>
      </c>
      <c r="G1462" s="15" t="s">
        <v>71</v>
      </c>
      <c r="H1462" s="15" t="s">
        <v>73</v>
      </c>
      <c r="I1462" s="15" t="s">
        <v>76</v>
      </c>
      <c r="J1462" s="15">
        <v>140</v>
      </c>
      <c r="K1462" s="15">
        <v>200.2</v>
      </c>
    </row>
    <row r="1463" spans="1:11" x14ac:dyDescent="0.25">
      <c r="A1463" s="15" t="s">
        <v>59</v>
      </c>
      <c r="B1463" s="15">
        <v>2021</v>
      </c>
      <c r="C1463" s="15" t="s">
        <v>44</v>
      </c>
      <c r="D1463" s="15" t="s">
        <v>60</v>
      </c>
      <c r="E1463" s="15" t="s">
        <v>74</v>
      </c>
      <c r="F1463" s="15" t="s">
        <v>75</v>
      </c>
      <c r="G1463" s="15" t="s">
        <v>71</v>
      </c>
      <c r="H1463" s="15" t="s">
        <v>73</v>
      </c>
      <c r="I1463" s="15" t="s">
        <v>76</v>
      </c>
      <c r="J1463" s="15">
        <v>308</v>
      </c>
      <c r="K1463" s="15">
        <v>440.44</v>
      </c>
    </row>
    <row r="1464" spans="1:11" x14ac:dyDescent="0.25">
      <c r="A1464" s="15" t="s">
        <v>59</v>
      </c>
      <c r="B1464" s="15">
        <v>2021</v>
      </c>
      <c r="C1464" s="15" t="s">
        <v>44</v>
      </c>
      <c r="D1464" s="15" t="s">
        <v>60</v>
      </c>
      <c r="E1464" s="15" t="s">
        <v>74</v>
      </c>
      <c r="F1464" s="15" t="s">
        <v>75</v>
      </c>
      <c r="G1464" s="15" t="s">
        <v>71</v>
      </c>
      <c r="H1464" s="15" t="s">
        <v>73</v>
      </c>
      <c r="I1464" s="15" t="s">
        <v>76</v>
      </c>
      <c r="J1464" s="15">
        <v>136</v>
      </c>
      <c r="K1464" s="15">
        <v>194.48</v>
      </c>
    </row>
    <row r="1465" spans="1:11" x14ac:dyDescent="0.25">
      <c r="A1465" s="15" t="s">
        <v>68</v>
      </c>
      <c r="B1465" s="15">
        <v>2021</v>
      </c>
      <c r="C1465" s="15" t="s">
        <v>44</v>
      </c>
      <c r="D1465" s="15" t="s">
        <v>60</v>
      </c>
      <c r="E1465" s="15" t="s">
        <v>74</v>
      </c>
      <c r="F1465" s="15" t="s">
        <v>75</v>
      </c>
      <c r="G1465" s="15" t="s">
        <v>71</v>
      </c>
      <c r="H1465" s="15" t="s">
        <v>73</v>
      </c>
      <c r="I1465" s="15" t="s">
        <v>76</v>
      </c>
      <c r="J1465" s="15">
        <v>310</v>
      </c>
      <c r="K1465" s="15">
        <v>443.3</v>
      </c>
    </row>
    <row r="1466" spans="1:11" x14ac:dyDescent="0.25">
      <c r="A1466" s="15" t="s">
        <v>68</v>
      </c>
      <c r="B1466" s="15">
        <v>2021</v>
      </c>
      <c r="C1466" s="15" t="s">
        <v>44</v>
      </c>
      <c r="D1466" s="15" t="s">
        <v>60</v>
      </c>
      <c r="E1466" s="15" t="s">
        <v>74</v>
      </c>
      <c r="F1466" s="15" t="s">
        <v>75</v>
      </c>
      <c r="G1466" s="15" t="s">
        <v>71</v>
      </c>
      <c r="H1466" s="15" t="s">
        <v>73</v>
      </c>
      <c r="I1466" s="15" t="s">
        <v>76</v>
      </c>
      <c r="J1466" s="15">
        <v>824</v>
      </c>
      <c r="K1466" s="15">
        <v>1178.32</v>
      </c>
    </row>
    <row r="1467" spans="1:11" x14ac:dyDescent="0.25">
      <c r="A1467" s="15" t="s">
        <v>59</v>
      </c>
      <c r="B1467" s="15">
        <v>2021</v>
      </c>
      <c r="C1467" s="15" t="s">
        <v>44</v>
      </c>
      <c r="D1467" s="15" t="s">
        <v>60</v>
      </c>
      <c r="E1467" s="15" t="s">
        <v>74</v>
      </c>
      <c r="F1467" s="15" t="s">
        <v>75</v>
      </c>
      <c r="G1467" s="15" t="s">
        <v>71</v>
      </c>
      <c r="H1467" s="15" t="s">
        <v>73</v>
      </c>
      <c r="I1467" s="15" t="s">
        <v>76</v>
      </c>
      <c r="J1467" s="15">
        <v>857</v>
      </c>
      <c r="K1467" s="15">
        <v>1225.51</v>
      </c>
    </row>
    <row r="1468" spans="1:11" x14ac:dyDescent="0.25">
      <c r="A1468" s="15" t="s">
        <v>66</v>
      </c>
      <c r="B1468" s="15">
        <v>2021</v>
      </c>
      <c r="C1468" s="15" t="s">
        <v>44</v>
      </c>
      <c r="D1468" s="15" t="s">
        <v>60</v>
      </c>
      <c r="E1468" s="15" t="s">
        <v>74</v>
      </c>
      <c r="F1468" s="15" t="s">
        <v>75</v>
      </c>
      <c r="G1468" s="15" t="s">
        <v>71</v>
      </c>
      <c r="H1468" s="15" t="s">
        <v>73</v>
      </c>
      <c r="I1468" s="15" t="s">
        <v>76</v>
      </c>
      <c r="J1468" s="15">
        <v>910</v>
      </c>
      <c r="K1468" s="15">
        <v>1301.3</v>
      </c>
    </row>
    <row r="1469" spans="1:11" x14ac:dyDescent="0.25">
      <c r="A1469" s="15" t="s">
        <v>66</v>
      </c>
      <c r="B1469" s="15">
        <v>2021</v>
      </c>
      <c r="C1469" s="15" t="s">
        <v>44</v>
      </c>
      <c r="D1469" s="15" t="s">
        <v>60</v>
      </c>
      <c r="E1469" s="15" t="s">
        <v>74</v>
      </c>
      <c r="F1469" s="15" t="s">
        <v>75</v>
      </c>
      <c r="G1469" s="15" t="s">
        <v>71</v>
      </c>
      <c r="H1469" s="15" t="s">
        <v>73</v>
      </c>
      <c r="I1469" s="15" t="s">
        <v>76</v>
      </c>
      <c r="J1469" s="15">
        <v>863</v>
      </c>
      <c r="K1469" s="15">
        <v>526.24</v>
      </c>
    </row>
    <row r="1470" spans="1:11" x14ac:dyDescent="0.25">
      <c r="A1470" s="15" t="s">
        <v>68</v>
      </c>
      <c r="B1470" s="15">
        <v>2021</v>
      </c>
      <c r="C1470" s="15" t="s">
        <v>44</v>
      </c>
      <c r="D1470" s="15" t="s">
        <v>60</v>
      </c>
      <c r="E1470" s="15" t="s">
        <v>74</v>
      </c>
      <c r="F1470" s="15" t="s">
        <v>75</v>
      </c>
      <c r="G1470" s="15" t="s">
        <v>71</v>
      </c>
      <c r="H1470" s="15" t="s">
        <v>73</v>
      </c>
      <c r="I1470" s="15" t="s">
        <v>76</v>
      </c>
      <c r="J1470" s="15">
        <v>309</v>
      </c>
      <c r="K1470" s="15">
        <v>441.87</v>
      </c>
    </row>
    <row r="1471" spans="1:11" x14ac:dyDescent="0.25">
      <c r="A1471" s="15" t="s">
        <v>68</v>
      </c>
      <c r="B1471" s="15">
        <v>2021</v>
      </c>
      <c r="C1471" s="15" t="s">
        <v>44</v>
      </c>
      <c r="D1471" s="15" t="s">
        <v>60</v>
      </c>
      <c r="E1471" s="15" t="s">
        <v>74</v>
      </c>
      <c r="F1471" s="15" t="s">
        <v>75</v>
      </c>
      <c r="G1471" s="15" t="s">
        <v>71</v>
      </c>
      <c r="H1471" s="15" t="s">
        <v>73</v>
      </c>
      <c r="I1471" s="15" t="s">
        <v>76</v>
      </c>
      <c r="J1471" s="15">
        <v>337</v>
      </c>
      <c r="K1471" s="15">
        <v>481.90999999999997</v>
      </c>
    </row>
    <row r="1472" spans="1:11" x14ac:dyDescent="0.25">
      <c r="A1472" s="15" t="s">
        <v>69</v>
      </c>
      <c r="B1472" s="15">
        <v>2021</v>
      </c>
      <c r="C1472" s="15" t="s">
        <v>44</v>
      </c>
      <c r="D1472" s="15" t="s">
        <v>60</v>
      </c>
      <c r="E1472" s="15" t="s">
        <v>74</v>
      </c>
      <c r="F1472" s="15" t="s">
        <v>75</v>
      </c>
      <c r="G1472" s="15" t="s">
        <v>71</v>
      </c>
      <c r="H1472" s="15" t="s">
        <v>73</v>
      </c>
      <c r="I1472" s="15" t="s">
        <v>76</v>
      </c>
      <c r="J1472" s="15">
        <v>139</v>
      </c>
      <c r="K1472" s="15">
        <v>198.76999999999998</v>
      </c>
    </row>
    <row r="1473" spans="1:11" x14ac:dyDescent="0.25">
      <c r="A1473" s="15" t="s">
        <v>59</v>
      </c>
      <c r="B1473" s="15">
        <v>2021</v>
      </c>
      <c r="C1473" s="15" t="s">
        <v>44</v>
      </c>
      <c r="D1473" s="15" t="s">
        <v>60</v>
      </c>
      <c r="E1473" s="15" t="s">
        <v>74</v>
      </c>
      <c r="F1473" s="15" t="s">
        <v>75</v>
      </c>
      <c r="G1473" s="15" t="s">
        <v>71</v>
      </c>
      <c r="H1473" s="15" t="s">
        <v>73</v>
      </c>
      <c r="I1473" s="15" t="s">
        <v>76</v>
      </c>
      <c r="J1473" s="15">
        <v>833</v>
      </c>
      <c r="K1473" s="15">
        <v>1191.19</v>
      </c>
    </row>
    <row r="1474" spans="1:11" x14ac:dyDescent="0.25">
      <c r="A1474" s="15" t="s">
        <v>66</v>
      </c>
      <c r="B1474" s="15">
        <v>2021</v>
      </c>
      <c r="C1474" s="15" t="s">
        <v>44</v>
      </c>
      <c r="D1474" s="15" t="s">
        <v>60</v>
      </c>
      <c r="E1474" s="15" t="s">
        <v>74</v>
      </c>
      <c r="F1474" s="15" t="s">
        <v>75</v>
      </c>
      <c r="G1474" s="15" t="s">
        <v>71</v>
      </c>
      <c r="H1474" s="15" t="s">
        <v>73</v>
      </c>
      <c r="I1474" s="15" t="s">
        <v>76</v>
      </c>
      <c r="J1474" s="15">
        <v>866</v>
      </c>
      <c r="K1474" s="15">
        <v>1238.3800000000001</v>
      </c>
    </row>
    <row r="1475" spans="1:11" x14ac:dyDescent="0.25">
      <c r="A1475" s="15" t="s">
        <v>66</v>
      </c>
      <c r="B1475" s="15">
        <v>2021</v>
      </c>
      <c r="C1475" s="15" t="s">
        <v>44</v>
      </c>
      <c r="D1475" s="15" t="s">
        <v>60</v>
      </c>
      <c r="E1475" s="15" t="s">
        <v>74</v>
      </c>
      <c r="F1475" s="15" t="s">
        <v>75</v>
      </c>
      <c r="G1475" s="15" t="s">
        <v>71</v>
      </c>
      <c r="H1475" s="15" t="s">
        <v>73</v>
      </c>
      <c r="I1475" s="15" t="s">
        <v>76</v>
      </c>
      <c r="J1475" s="15">
        <v>311</v>
      </c>
      <c r="K1475" s="15">
        <v>444.73</v>
      </c>
    </row>
    <row r="1476" spans="1:11" x14ac:dyDescent="0.25">
      <c r="A1476" s="15" t="s">
        <v>66</v>
      </c>
      <c r="B1476" s="15">
        <v>2021</v>
      </c>
      <c r="C1476" s="15" t="s">
        <v>50</v>
      </c>
      <c r="D1476" s="15" t="s">
        <v>72</v>
      </c>
      <c r="E1476" s="15" t="s">
        <v>74</v>
      </c>
      <c r="F1476" s="15" t="s">
        <v>75</v>
      </c>
      <c r="G1476" s="15" t="s">
        <v>71</v>
      </c>
      <c r="H1476" s="15" t="s">
        <v>73</v>
      </c>
      <c r="I1476" s="15" t="s">
        <v>76</v>
      </c>
      <c r="J1476" s="15">
        <v>350</v>
      </c>
      <c r="K1476" s="15">
        <v>500.5</v>
      </c>
    </row>
    <row r="1477" spans="1:11" x14ac:dyDescent="0.25">
      <c r="A1477" s="15" t="s">
        <v>59</v>
      </c>
      <c r="B1477" s="15">
        <v>2021</v>
      </c>
      <c r="C1477" s="15" t="s">
        <v>50</v>
      </c>
      <c r="D1477" s="15" t="s">
        <v>72</v>
      </c>
      <c r="E1477" s="15" t="s">
        <v>74</v>
      </c>
      <c r="F1477" s="15" t="s">
        <v>75</v>
      </c>
      <c r="G1477" s="15" t="s">
        <v>71</v>
      </c>
      <c r="H1477" s="15" t="s">
        <v>73</v>
      </c>
      <c r="I1477" s="15" t="s">
        <v>76</v>
      </c>
      <c r="J1477" s="15">
        <v>304</v>
      </c>
      <c r="K1477" s="15">
        <v>434.72</v>
      </c>
    </row>
    <row r="1478" spans="1:11" x14ac:dyDescent="0.25">
      <c r="A1478" s="15" t="s">
        <v>59</v>
      </c>
      <c r="B1478" s="15">
        <v>2021</v>
      </c>
      <c r="C1478" s="15" t="s">
        <v>50</v>
      </c>
      <c r="D1478" s="15" t="s">
        <v>72</v>
      </c>
      <c r="E1478" s="15" t="s">
        <v>74</v>
      </c>
      <c r="F1478" s="15" t="s">
        <v>75</v>
      </c>
      <c r="G1478" s="15" t="s">
        <v>71</v>
      </c>
      <c r="H1478" s="15" t="s">
        <v>73</v>
      </c>
      <c r="I1478" s="15" t="s">
        <v>76</v>
      </c>
      <c r="J1478" s="15">
        <v>352</v>
      </c>
      <c r="K1478" s="15">
        <v>503.36</v>
      </c>
    </row>
    <row r="1479" spans="1:11" x14ac:dyDescent="0.25">
      <c r="A1479" s="15" t="s">
        <v>59</v>
      </c>
      <c r="B1479" s="15">
        <v>2021</v>
      </c>
      <c r="C1479" s="15" t="s">
        <v>50</v>
      </c>
      <c r="D1479" s="15" t="s">
        <v>72</v>
      </c>
      <c r="E1479" s="15" t="s">
        <v>74</v>
      </c>
      <c r="F1479" s="15" t="s">
        <v>75</v>
      </c>
      <c r="G1479" s="15" t="s">
        <v>71</v>
      </c>
      <c r="H1479" s="15" t="s">
        <v>73</v>
      </c>
      <c r="I1479" s="15" t="s">
        <v>76</v>
      </c>
      <c r="J1479" s="15">
        <v>829</v>
      </c>
      <c r="K1479" s="15">
        <v>1185.47</v>
      </c>
    </row>
    <row r="1480" spans="1:11" x14ac:dyDescent="0.25">
      <c r="A1480" s="15" t="s">
        <v>66</v>
      </c>
      <c r="B1480" s="15">
        <v>2021</v>
      </c>
      <c r="C1480" s="15" t="s">
        <v>50</v>
      </c>
      <c r="D1480" s="15" t="s">
        <v>72</v>
      </c>
      <c r="E1480" s="15" t="s">
        <v>74</v>
      </c>
      <c r="F1480" s="15" t="s">
        <v>75</v>
      </c>
      <c r="G1480" s="15" t="s">
        <v>71</v>
      </c>
      <c r="H1480" s="15" t="s">
        <v>73</v>
      </c>
      <c r="I1480" s="15" t="s">
        <v>76</v>
      </c>
      <c r="J1480" s="15">
        <v>862</v>
      </c>
      <c r="K1480" s="15">
        <v>1232.6599999999999</v>
      </c>
    </row>
    <row r="1481" spans="1:11" x14ac:dyDescent="0.25">
      <c r="A1481" s="15" t="s">
        <v>59</v>
      </c>
      <c r="B1481" s="15">
        <v>2021</v>
      </c>
      <c r="C1481" s="15" t="s">
        <v>50</v>
      </c>
      <c r="D1481" s="15" t="s">
        <v>72</v>
      </c>
      <c r="E1481" s="15" t="s">
        <v>74</v>
      </c>
      <c r="F1481" s="15" t="s">
        <v>75</v>
      </c>
      <c r="G1481" s="15" t="s">
        <v>71</v>
      </c>
      <c r="H1481" s="15" t="s">
        <v>73</v>
      </c>
      <c r="I1481" s="15" t="s">
        <v>76</v>
      </c>
      <c r="J1481" s="15">
        <v>918</v>
      </c>
      <c r="K1481" s="15">
        <v>1312.74</v>
      </c>
    </row>
    <row r="1482" spans="1:11" x14ac:dyDescent="0.25">
      <c r="A1482" s="15" t="s">
        <v>59</v>
      </c>
      <c r="B1482" s="15">
        <v>2021</v>
      </c>
      <c r="C1482" s="15" t="s">
        <v>50</v>
      </c>
      <c r="D1482" s="15" t="s">
        <v>72</v>
      </c>
      <c r="E1482" s="15" t="s">
        <v>74</v>
      </c>
      <c r="F1482" s="15" t="s">
        <v>75</v>
      </c>
      <c r="G1482" s="15" t="s">
        <v>71</v>
      </c>
      <c r="H1482" s="15" t="s">
        <v>73</v>
      </c>
      <c r="I1482" s="15" t="s">
        <v>76</v>
      </c>
      <c r="J1482" s="15">
        <v>919</v>
      </c>
      <c r="K1482" s="15">
        <v>1314.17</v>
      </c>
    </row>
    <row r="1483" spans="1:11" x14ac:dyDescent="0.25">
      <c r="A1483" s="15" t="s">
        <v>66</v>
      </c>
      <c r="B1483" s="15">
        <v>2021</v>
      </c>
      <c r="C1483" s="15" t="s">
        <v>50</v>
      </c>
      <c r="D1483" s="15" t="s">
        <v>72</v>
      </c>
      <c r="E1483" s="15" t="s">
        <v>74</v>
      </c>
      <c r="F1483" s="15" t="s">
        <v>75</v>
      </c>
      <c r="G1483" s="15" t="s">
        <v>71</v>
      </c>
      <c r="H1483" s="15" t="s">
        <v>73</v>
      </c>
      <c r="I1483" s="15" t="s">
        <v>76</v>
      </c>
      <c r="J1483" s="15">
        <v>920</v>
      </c>
      <c r="K1483" s="15">
        <v>1315.6</v>
      </c>
    </row>
    <row r="1484" spans="1:11" x14ac:dyDescent="0.25">
      <c r="A1484" s="15" t="s">
        <v>66</v>
      </c>
      <c r="B1484" s="15">
        <v>2021</v>
      </c>
      <c r="C1484" s="15" t="s">
        <v>50</v>
      </c>
      <c r="D1484" s="15" t="s">
        <v>72</v>
      </c>
      <c r="E1484" s="15" t="s">
        <v>74</v>
      </c>
      <c r="F1484" s="15" t="s">
        <v>75</v>
      </c>
      <c r="G1484" s="15" t="s">
        <v>71</v>
      </c>
      <c r="H1484" s="15" t="s">
        <v>73</v>
      </c>
      <c r="I1484" s="15" t="s">
        <v>76</v>
      </c>
      <c r="J1484" s="15">
        <v>869</v>
      </c>
      <c r="K1484" s="15">
        <v>526.24</v>
      </c>
    </row>
    <row r="1485" spans="1:11" x14ac:dyDescent="0.25">
      <c r="A1485" s="15" t="s">
        <v>66</v>
      </c>
      <c r="B1485" s="15">
        <v>2021</v>
      </c>
      <c r="C1485" s="15" t="s">
        <v>50</v>
      </c>
      <c r="D1485" s="15" t="s">
        <v>72</v>
      </c>
      <c r="E1485" s="15" t="s">
        <v>74</v>
      </c>
      <c r="F1485" s="15" t="s">
        <v>75</v>
      </c>
      <c r="G1485" s="15" t="s">
        <v>71</v>
      </c>
      <c r="H1485" s="15" t="s">
        <v>73</v>
      </c>
      <c r="I1485" s="15" t="s">
        <v>76</v>
      </c>
      <c r="J1485" s="15">
        <v>351</v>
      </c>
      <c r="K1485" s="15">
        <v>501.93</v>
      </c>
    </row>
    <row r="1486" spans="1:11" x14ac:dyDescent="0.25">
      <c r="A1486" s="15" t="s">
        <v>59</v>
      </c>
      <c r="B1486" s="15">
        <v>2021</v>
      </c>
      <c r="C1486" s="15" t="s">
        <v>50</v>
      </c>
      <c r="D1486" s="15" t="s">
        <v>72</v>
      </c>
      <c r="E1486" s="15" t="s">
        <v>74</v>
      </c>
      <c r="F1486" s="15" t="s">
        <v>75</v>
      </c>
      <c r="G1486" s="15" t="s">
        <v>71</v>
      </c>
      <c r="H1486" s="15" t="s">
        <v>73</v>
      </c>
      <c r="I1486" s="15" t="s">
        <v>76</v>
      </c>
      <c r="J1486" s="15">
        <v>261</v>
      </c>
      <c r="K1486" s="15">
        <v>373.23</v>
      </c>
    </row>
    <row r="1487" spans="1:11" x14ac:dyDescent="0.25">
      <c r="A1487" s="15" t="s">
        <v>59</v>
      </c>
      <c r="B1487" s="15">
        <v>2021</v>
      </c>
      <c r="C1487" s="15" t="s">
        <v>50</v>
      </c>
      <c r="D1487" s="15" t="s">
        <v>72</v>
      </c>
      <c r="E1487" s="15" t="s">
        <v>74</v>
      </c>
      <c r="F1487" s="15" t="s">
        <v>75</v>
      </c>
      <c r="G1487" s="15" t="s">
        <v>71</v>
      </c>
      <c r="H1487" s="15" t="s">
        <v>73</v>
      </c>
      <c r="I1487" s="15" t="s">
        <v>76</v>
      </c>
      <c r="J1487" s="15">
        <v>255</v>
      </c>
      <c r="K1487" s="15">
        <v>364.65</v>
      </c>
    </row>
    <row r="1488" spans="1:11" x14ac:dyDescent="0.25">
      <c r="A1488" s="15" t="s">
        <v>59</v>
      </c>
      <c r="B1488" s="15">
        <v>2021</v>
      </c>
      <c r="C1488" s="15" t="s">
        <v>50</v>
      </c>
      <c r="D1488" s="15" t="s">
        <v>72</v>
      </c>
      <c r="E1488" s="15" t="s">
        <v>74</v>
      </c>
      <c r="F1488" s="15" t="s">
        <v>75</v>
      </c>
      <c r="G1488" s="15" t="s">
        <v>71</v>
      </c>
      <c r="H1488" s="15" t="s">
        <v>73</v>
      </c>
      <c r="I1488" s="15" t="s">
        <v>76</v>
      </c>
      <c r="J1488" s="15">
        <v>307</v>
      </c>
      <c r="K1488" s="15">
        <v>439.01</v>
      </c>
    </row>
    <row r="1489" spans="1:11" x14ac:dyDescent="0.25">
      <c r="A1489" s="15" t="s">
        <v>59</v>
      </c>
      <c r="B1489" s="15">
        <v>2021</v>
      </c>
      <c r="C1489" s="15" t="s">
        <v>50</v>
      </c>
      <c r="D1489" s="15" t="s">
        <v>72</v>
      </c>
      <c r="E1489" s="15" t="s">
        <v>74</v>
      </c>
      <c r="F1489" s="15" t="s">
        <v>75</v>
      </c>
      <c r="G1489" s="15" t="s">
        <v>71</v>
      </c>
      <c r="H1489" s="15" t="s">
        <v>73</v>
      </c>
      <c r="I1489" s="15" t="s">
        <v>76</v>
      </c>
      <c r="J1489" s="15">
        <v>838</v>
      </c>
      <c r="K1489" s="15">
        <v>1198.3399999999999</v>
      </c>
    </row>
    <row r="1490" spans="1:11" x14ac:dyDescent="0.25">
      <c r="A1490" s="15" t="s">
        <v>66</v>
      </c>
      <c r="B1490" s="15">
        <v>2021</v>
      </c>
      <c r="C1490" s="15" t="s">
        <v>50</v>
      </c>
      <c r="D1490" s="15" t="s">
        <v>72</v>
      </c>
      <c r="E1490" s="15" t="s">
        <v>74</v>
      </c>
      <c r="F1490" s="15" t="s">
        <v>75</v>
      </c>
      <c r="G1490" s="15" t="s">
        <v>71</v>
      </c>
      <c r="H1490" s="15" t="s">
        <v>73</v>
      </c>
      <c r="I1490" s="15" t="s">
        <v>76</v>
      </c>
      <c r="J1490" s="15">
        <v>871</v>
      </c>
      <c r="K1490" s="15">
        <v>1245.53</v>
      </c>
    </row>
    <row r="1491" spans="1:11" x14ac:dyDescent="0.25">
      <c r="A1491" s="15" t="s">
        <v>66</v>
      </c>
      <c r="B1491" s="15">
        <v>2021</v>
      </c>
      <c r="C1491" s="15" t="s">
        <v>49</v>
      </c>
      <c r="D1491" s="15" t="s">
        <v>72</v>
      </c>
      <c r="E1491" s="15" t="s">
        <v>74</v>
      </c>
      <c r="F1491" s="15" t="s">
        <v>75</v>
      </c>
      <c r="G1491" s="15" t="s">
        <v>71</v>
      </c>
      <c r="H1491" s="15" t="s">
        <v>73</v>
      </c>
      <c r="I1491" s="15" t="s">
        <v>76</v>
      </c>
      <c r="J1491" s="15">
        <v>308</v>
      </c>
      <c r="K1491" s="15">
        <v>440.44</v>
      </c>
    </row>
    <row r="1492" spans="1:11" x14ac:dyDescent="0.25">
      <c r="A1492" s="15" t="s">
        <v>70</v>
      </c>
      <c r="B1492" s="15">
        <v>2021</v>
      </c>
      <c r="C1492" s="15" t="s">
        <v>49</v>
      </c>
      <c r="D1492" s="15" t="s">
        <v>72</v>
      </c>
      <c r="E1492" s="15" t="s">
        <v>74</v>
      </c>
      <c r="F1492" s="15" t="s">
        <v>75</v>
      </c>
      <c r="G1492" s="15" t="s">
        <v>71</v>
      </c>
      <c r="H1492" s="15" t="s">
        <v>73</v>
      </c>
      <c r="I1492" s="15" t="s">
        <v>76</v>
      </c>
      <c r="J1492" s="15">
        <v>356</v>
      </c>
      <c r="K1492" s="15">
        <v>509.08</v>
      </c>
    </row>
    <row r="1493" spans="1:11" x14ac:dyDescent="0.25">
      <c r="A1493" s="15" t="s">
        <v>66</v>
      </c>
      <c r="B1493" s="15">
        <v>2021</v>
      </c>
      <c r="C1493" s="15" t="s">
        <v>49</v>
      </c>
      <c r="D1493" s="15" t="s">
        <v>72</v>
      </c>
      <c r="E1493" s="15" t="s">
        <v>74</v>
      </c>
      <c r="F1493" s="15" t="s">
        <v>75</v>
      </c>
      <c r="G1493" s="15" t="s">
        <v>71</v>
      </c>
      <c r="H1493" s="15" t="s">
        <v>73</v>
      </c>
      <c r="I1493" s="15" t="s">
        <v>76</v>
      </c>
      <c r="J1493" s="15">
        <v>310</v>
      </c>
      <c r="K1493" s="15">
        <v>443.3</v>
      </c>
    </row>
    <row r="1494" spans="1:11" x14ac:dyDescent="0.25">
      <c r="A1494" s="15" t="s">
        <v>59</v>
      </c>
      <c r="B1494" s="15">
        <v>2021</v>
      </c>
      <c r="C1494" s="15" t="s">
        <v>49</v>
      </c>
      <c r="D1494" s="15" t="s">
        <v>72</v>
      </c>
      <c r="E1494" s="15" t="s">
        <v>74</v>
      </c>
      <c r="F1494" s="15" t="s">
        <v>75</v>
      </c>
      <c r="G1494" s="15" t="s">
        <v>71</v>
      </c>
      <c r="H1494" s="15" t="s">
        <v>73</v>
      </c>
      <c r="I1494" s="15" t="s">
        <v>76</v>
      </c>
      <c r="J1494" s="15">
        <v>358</v>
      </c>
      <c r="K1494" s="15">
        <v>511.94</v>
      </c>
    </row>
    <row r="1495" spans="1:11" x14ac:dyDescent="0.25">
      <c r="A1495" s="15" t="s">
        <v>59</v>
      </c>
      <c r="B1495" s="15">
        <v>2021</v>
      </c>
      <c r="C1495" s="15" t="s">
        <v>49</v>
      </c>
      <c r="D1495" s="15" t="s">
        <v>72</v>
      </c>
      <c r="E1495" s="15" t="s">
        <v>74</v>
      </c>
      <c r="F1495" s="15" t="s">
        <v>75</v>
      </c>
      <c r="G1495" s="15" t="s">
        <v>71</v>
      </c>
      <c r="H1495" s="15" t="s">
        <v>73</v>
      </c>
      <c r="I1495" s="15" t="s">
        <v>76</v>
      </c>
      <c r="J1495" s="15">
        <v>828</v>
      </c>
      <c r="K1495" s="15">
        <v>1184.04</v>
      </c>
    </row>
    <row r="1496" spans="1:11" x14ac:dyDescent="0.25">
      <c r="A1496" s="15" t="s">
        <v>69</v>
      </c>
      <c r="B1496" s="15">
        <v>2021</v>
      </c>
      <c r="C1496" s="15" t="s">
        <v>49</v>
      </c>
      <c r="D1496" s="15" t="s">
        <v>72</v>
      </c>
      <c r="E1496" s="15" t="s">
        <v>74</v>
      </c>
      <c r="F1496" s="15" t="s">
        <v>75</v>
      </c>
      <c r="G1496" s="15" t="s">
        <v>71</v>
      </c>
      <c r="H1496" s="15" t="s">
        <v>73</v>
      </c>
      <c r="I1496" s="15" t="s">
        <v>76</v>
      </c>
      <c r="J1496" s="15">
        <v>915</v>
      </c>
      <c r="K1496" s="15">
        <v>1308.45</v>
      </c>
    </row>
    <row r="1497" spans="1:11" x14ac:dyDescent="0.25">
      <c r="A1497" s="15" t="s">
        <v>66</v>
      </c>
      <c r="B1497" s="15">
        <v>2021</v>
      </c>
      <c r="C1497" s="15" t="s">
        <v>49</v>
      </c>
      <c r="D1497" s="15" t="s">
        <v>72</v>
      </c>
      <c r="E1497" s="15" t="s">
        <v>74</v>
      </c>
      <c r="F1497" s="15" t="s">
        <v>75</v>
      </c>
      <c r="G1497" s="15" t="s">
        <v>71</v>
      </c>
      <c r="H1497" s="15" t="s">
        <v>73</v>
      </c>
      <c r="I1497" s="15" t="s">
        <v>76</v>
      </c>
      <c r="J1497" s="15">
        <v>916</v>
      </c>
      <c r="K1497" s="15">
        <v>1309.8800000000001</v>
      </c>
    </row>
    <row r="1498" spans="1:11" x14ac:dyDescent="0.25">
      <c r="A1498" s="15" t="s">
        <v>66</v>
      </c>
      <c r="B1498" s="15">
        <v>2021</v>
      </c>
      <c r="C1498" s="15" t="s">
        <v>49</v>
      </c>
      <c r="D1498" s="15" t="s">
        <v>72</v>
      </c>
      <c r="E1498" s="15" t="s">
        <v>74</v>
      </c>
      <c r="F1498" s="15" t="s">
        <v>75</v>
      </c>
      <c r="G1498" s="15" t="s">
        <v>71</v>
      </c>
      <c r="H1498" s="15" t="s">
        <v>73</v>
      </c>
      <c r="I1498" s="15" t="s">
        <v>76</v>
      </c>
      <c r="J1498" s="15">
        <v>917</v>
      </c>
      <c r="K1498" s="15">
        <v>1311.31</v>
      </c>
    </row>
    <row r="1499" spans="1:11" x14ac:dyDescent="0.25">
      <c r="A1499" s="15" t="s">
        <v>66</v>
      </c>
      <c r="B1499" s="15">
        <v>2021</v>
      </c>
      <c r="C1499" s="15" t="s">
        <v>49</v>
      </c>
      <c r="D1499" s="15" t="s">
        <v>72</v>
      </c>
      <c r="E1499" s="15" t="s">
        <v>74</v>
      </c>
      <c r="F1499" s="15" t="s">
        <v>75</v>
      </c>
      <c r="G1499" s="15" t="s">
        <v>71</v>
      </c>
      <c r="H1499" s="15" t="s">
        <v>73</v>
      </c>
      <c r="I1499" s="15" t="s">
        <v>76</v>
      </c>
      <c r="J1499" s="15">
        <v>868</v>
      </c>
      <c r="K1499" s="15">
        <v>526.24</v>
      </c>
    </row>
    <row r="1500" spans="1:11" x14ac:dyDescent="0.25">
      <c r="A1500" s="15" t="s">
        <v>68</v>
      </c>
      <c r="B1500" s="15">
        <v>2021</v>
      </c>
      <c r="C1500" s="15" t="s">
        <v>49</v>
      </c>
      <c r="D1500" s="15" t="s">
        <v>72</v>
      </c>
      <c r="E1500" s="15" t="s">
        <v>74</v>
      </c>
      <c r="F1500" s="15" t="s">
        <v>75</v>
      </c>
      <c r="G1500" s="15" t="s">
        <v>71</v>
      </c>
      <c r="H1500" s="15" t="s">
        <v>73</v>
      </c>
      <c r="I1500" s="15" t="s">
        <v>76</v>
      </c>
      <c r="J1500" s="15">
        <v>357</v>
      </c>
      <c r="K1500" s="15">
        <v>526.24</v>
      </c>
    </row>
    <row r="1501" spans="1:11" x14ac:dyDescent="0.25">
      <c r="A1501" s="15" t="s">
        <v>59</v>
      </c>
      <c r="B1501" s="15">
        <v>2021</v>
      </c>
      <c r="C1501" s="15" t="s">
        <v>49</v>
      </c>
      <c r="D1501" s="15" t="s">
        <v>72</v>
      </c>
      <c r="E1501" s="15" t="s">
        <v>74</v>
      </c>
      <c r="F1501" s="15" t="s">
        <v>75</v>
      </c>
      <c r="G1501" s="15" t="s">
        <v>71</v>
      </c>
      <c r="H1501" s="15" t="s">
        <v>73</v>
      </c>
      <c r="I1501" s="15" t="s">
        <v>76</v>
      </c>
      <c r="J1501" s="15">
        <v>279</v>
      </c>
      <c r="K1501" s="15">
        <v>398.97</v>
      </c>
    </row>
    <row r="1502" spans="1:11" x14ac:dyDescent="0.25">
      <c r="A1502" s="15" t="s">
        <v>66</v>
      </c>
      <c r="B1502" s="15">
        <v>2021</v>
      </c>
      <c r="C1502" s="15" t="s">
        <v>49</v>
      </c>
      <c r="D1502" s="15" t="s">
        <v>72</v>
      </c>
      <c r="E1502" s="15" t="s">
        <v>74</v>
      </c>
      <c r="F1502" s="15" t="s">
        <v>75</v>
      </c>
      <c r="G1502" s="15" t="s">
        <v>71</v>
      </c>
      <c r="H1502" s="15" t="s">
        <v>73</v>
      </c>
      <c r="I1502" s="15" t="s">
        <v>76</v>
      </c>
      <c r="J1502" s="15">
        <v>273</v>
      </c>
      <c r="K1502" s="15">
        <v>390.39</v>
      </c>
    </row>
    <row r="1503" spans="1:11" x14ac:dyDescent="0.25">
      <c r="A1503" s="15" t="s">
        <v>66</v>
      </c>
      <c r="B1503" s="15">
        <v>2021</v>
      </c>
      <c r="C1503" s="15" t="s">
        <v>49</v>
      </c>
      <c r="D1503" s="15" t="s">
        <v>72</v>
      </c>
      <c r="E1503" s="15" t="s">
        <v>74</v>
      </c>
      <c r="F1503" s="15" t="s">
        <v>75</v>
      </c>
      <c r="G1503" s="15" t="s">
        <v>71</v>
      </c>
      <c r="H1503" s="15" t="s">
        <v>73</v>
      </c>
      <c r="I1503" s="15" t="s">
        <v>76</v>
      </c>
      <c r="J1503" s="15">
        <v>267</v>
      </c>
      <c r="K1503" s="15">
        <v>381.81</v>
      </c>
    </row>
    <row r="1504" spans="1:11" x14ac:dyDescent="0.25">
      <c r="A1504" s="15" t="s">
        <v>69</v>
      </c>
      <c r="B1504" s="15">
        <v>2021</v>
      </c>
      <c r="C1504" s="15" t="s">
        <v>49</v>
      </c>
      <c r="D1504" s="15" t="s">
        <v>72</v>
      </c>
      <c r="E1504" s="15" t="s">
        <v>74</v>
      </c>
      <c r="F1504" s="15" t="s">
        <v>75</v>
      </c>
      <c r="G1504" s="15" t="s">
        <v>71</v>
      </c>
      <c r="H1504" s="15" t="s">
        <v>73</v>
      </c>
      <c r="I1504" s="15" t="s">
        <v>76</v>
      </c>
      <c r="J1504" s="15">
        <v>313</v>
      </c>
      <c r="K1504" s="15">
        <v>447.59000000000003</v>
      </c>
    </row>
    <row r="1505" spans="1:11" x14ac:dyDescent="0.25">
      <c r="A1505" s="15" t="s">
        <v>59</v>
      </c>
      <c r="B1505" s="15">
        <v>2021</v>
      </c>
      <c r="C1505" s="15" t="s">
        <v>49</v>
      </c>
      <c r="D1505" s="15" t="s">
        <v>72</v>
      </c>
      <c r="E1505" s="15" t="s">
        <v>74</v>
      </c>
      <c r="F1505" s="15" t="s">
        <v>75</v>
      </c>
      <c r="G1505" s="15" t="s">
        <v>71</v>
      </c>
      <c r="H1505" s="15" t="s">
        <v>73</v>
      </c>
      <c r="I1505" s="15" t="s">
        <v>76</v>
      </c>
      <c r="J1505" s="15">
        <v>355</v>
      </c>
      <c r="K1505" s="15">
        <v>507.65</v>
      </c>
    </row>
    <row r="1506" spans="1:11" x14ac:dyDescent="0.25">
      <c r="A1506" s="15" t="s">
        <v>66</v>
      </c>
      <c r="B1506" s="15">
        <v>2021</v>
      </c>
      <c r="C1506" s="15" t="s">
        <v>49</v>
      </c>
      <c r="D1506" s="15" t="s">
        <v>72</v>
      </c>
      <c r="E1506" s="15" t="s">
        <v>74</v>
      </c>
      <c r="F1506" s="15" t="s">
        <v>75</v>
      </c>
      <c r="G1506" s="15" t="s">
        <v>71</v>
      </c>
      <c r="H1506" s="15" t="s">
        <v>73</v>
      </c>
      <c r="I1506" s="15" t="s">
        <v>76</v>
      </c>
      <c r="J1506" s="15">
        <v>837</v>
      </c>
      <c r="K1506" s="15">
        <v>1196.9099999999999</v>
      </c>
    </row>
    <row r="1507" spans="1:11" x14ac:dyDescent="0.25">
      <c r="A1507" s="15" t="s">
        <v>66</v>
      </c>
      <c r="B1507" s="15">
        <v>2021</v>
      </c>
      <c r="C1507" s="15" t="s">
        <v>49</v>
      </c>
      <c r="D1507" s="15" t="s">
        <v>72</v>
      </c>
      <c r="E1507" s="15" t="s">
        <v>74</v>
      </c>
      <c r="F1507" s="15" t="s">
        <v>75</v>
      </c>
      <c r="G1507" s="15" t="s">
        <v>71</v>
      </c>
      <c r="H1507" s="15" t="s">
        <v>73</v>
      </c>
      <c r="I1507" s="15" t="s">
        <v>76</v>
      </c>
      <c r="J1507" s="15">
        <v>870</v>
      </c>
      <c r="K1507" s="15">
        <v>1244.0999999999999</v>
      </c>
    </row>
    <row r="1508" spans="1:11" x14ac:dyDescent="0.25">
      <c r="A1508" s="15" t="s">
        <v>59</v>
      </c>
      <c r="B1508" s="15">
        <v>2021</v>
      </c>
      <c r="C1508" s="15" t="s">
        <v>48</v>
      </c>
      <c r="D1508" s="15" t="s">
        <v>72</v>
      </c>
      <c r="E1508" s="15" t="s">
        <v>74</v>
      </c>
      <c r="F1508" s="15" t="s">
        <v>75</v>
      </c>
      <c r="G1508" s="15" t="s">
        <v>71</v>
      </c>
      <c r="H1508" s="15" t="s">
        <v>73</v>
      </c>
      <c r="I1508" s="15" t="s">
        <v>76</v>
      </c>
      <c r="J1508" s="15">
        <v>314</v>
      </c>
      <c r="K1508" s="15">
        <v>449.02</v>
      </c>
    </row>
    <row r="1509" spans="1:11" x14ac:dyDescent="0.25">
      <c r="A1509" s="15" t="s">
        <v>68</v>
      </c>
      <c r="B1509" s="15">
        <v>2021</v>
      </c>
      <c r="C1509" s="15" t="s">
        <v>48</v>
      </c>
      <c r="D1509" s="15" t="s">
        <v>72</v>
      </c>
      <c r="E1509" s="15" t="s">
        <v>74</v>
      </c>
      <c r="F1509" s="15" t="s">
        <v>75</v>
      </c>
      <c r="G1509" s="15" t="s">
        <v>71</v>
      </c>
      <c r="H1509" s="15" t="s">
        <v>73</v>
      </c>
      <c r="I1509" s="15" t="s">
        <v>76</v>
      </c>
      <c r="J1509" s="15">
        <v>362</v>
      </c>
      <c r="K1509" s="15">
        <v>517.66</v>
      </c>
    </row>
    <row r="1510" spans="1:11" x14ac:dyDescent="0.25">
      <c r="A1510" s="15" t="s">
        <v>59</v>
      </c>
      <c r="B1510" s="15">
        <v>2021</v>
      </c>
      <c r="C1510" s="15" t="s">
        <v>48</v>
      </c>
      <c r="D1510" s="15" t="s">
        <v>72</v>
      </c>
      <c r="E1510" s="15" t="s">
        <v>74</v>
      </c>
      <c r="F1510" s="15" t="s">
        <v>75</v>
      </c>
      <c r="G1510" s="15" t="s">
        <v>71</v>
      </c>
      <c r="H1510" s="15" t="s">
        <v>73</v>
      </c>
      <c r="I1510" s="15" t="s">
        <v>76</v>
      </c>
      <c r="J1510" s="15">
        <v>290</v>
      </c>
      <c r="K1510" s="15">
        <v>414.7</v>
      </c>
    </row>
    <row r="1511" spans="1:11" x14ac:dyDescent="0.25">
      <c r="A1511" s="15" t="s">
        <v>59</v>
      </c>
      <c r="B1511" s="15">
        <v>2021</v>
      </c>
      <c r="C1511" s="15" t="s">
        <v>48</v>
      </c>
      <c r="D1511" s="15" t="s">
        <v>72</v>
      </c>
      <c r="E1511" s="15" t="s">
        <v>74</v>
      </c>
      <c r="F1511" s="15" t="s">
        <v>75</v>
      </c>
      <c r="G1511" s="15" t="s">
        <v>71</v>
      </c>
      <c r="H1511" s="15" t="s">
        <v>73</v>
      </c>
      <c r="I1511" s="15" t="s">
        <v>76</v>
      </c>
      <c r="J1511" s="15">
        <v>316</v>
      </c>
      <c r="K1511" s="15">
        <v>451.88</v>
      </c>
    </row>
    <row r="1512" spans="1:11" x14ac:dyDescent="0.25">
      <c r="A1512" s="15" t="s">
        <v>66</v>
      </c>
      <c r="B1512" s="15">
        <v>2021</v>
      </c>
      <c r="C1512" s="15" t="s">
        <v>48</v>
      </c>
      <c r="D1512" s="15" t="s">
        <v>72</v>
      </c>
      <c r="E1512" s="15" t="s">
        <v>74</v>
      </c>
      <c r="F1512" s="15" t="s">
        <v>75</v>
      </c>
      <c r="G1512" s="15" t="s">
        <v>71</v>
      </c>
      <c r="H1512" s="15" t="s">
        <v>73</v>
      </c>
      <c r="I1512" s="15" t="s">
        <v>76</v>
      </c>
      <c r="J1512" s="15">
        <v>364</v>
      </c>
      <c r="K1512" s="15">
        <v>520.52</v>
      </c>
    </row>
    <row r="1513" spans="1:11" x14ac:dyDescent="0.25">
      <c r="A1513" s="15" t="s">
        <v>66</v>
      </c>
      <c r="B1513" s="15">
        <v>2021</v>
      </c>
      <c r="C1513" s="15" t="s">
        <v>48</v>
      </c>
      <c r="D1513" s="15" t="s">
        <v>72</v>
      </c>
      <c r="E1513" s="15" t="s">
        <v>74</v>
      </c>
      <c r="F1513" s="15" t="s">
        <v>75</v>
      </c>
      <c r="G1513" s="15" t="s">
        <v>71</v>
      </c>
      <c r="H1513" s="15" t="s">
        <v>73</v>
      </c>
      <c r="I1513" s="15" t="s">
        <v>76</v>
      </c>
      <c r="J1513" s="15">
        <v>827</v>
      </c>
      <c r="K1513" s="15">
        <v>1182.6100000000001</v>
      </c>
    </row>
    <row r="1514" spans="1:11" x14ac:dyDescent="0.25">
      <c r="A1514" s="15" t="s">
        <v>59</v>
      </c>
      <c r="B1514" s="15">
        <v>2021</v>
      </c>
      <c r="C1514" s="15" t="s">
        <v>48</v>
      </c>
      <c r="D1514" s="15" t="s">
        <v>72</v>
      </c>
      <c r="E1514" s="15" t="s">
        <v>74</v>
      </c>
      <c r="F1514" s="15" t="s">
        <v>75</v>
      </c>
      <c r="G1514" s="15" t="s">
        <v>71</v>
      </c>
      <c r="H1514" s="15" t="s">
        <v>73</v>
      </c>
      <c r="I1514" s="15" t="s">
        <v>76</v>
      </c>
      <c r="J1514" s="15">
        <v>861</v>
      </c>
      <c r="K1514" s="15">
        <v>1231.23</v>
      </c>
    </row>
    <row r="1515" spans="1:11" x14ac:dyDescent="0.25">
      <c r="A1515" s="15" t="s">
        <v>59</v>
      </c>
      <c r="B1515" s="15">
        <v>2021</v>
      </c>
      <c r="C1515" s="15" t="s">
        <v>48</v>
      </c>
      <c r="D1515" s="15" t="s">
        <v>72</v>
      </c>
      <c r="E1515" s="15" t="s">
        <v>74</v>
      </c>
      <c r="F1515" s="15" t="s">
        <v>75</v>
      </c>
      <c r="G1515" s="15" t="s">
        <v>71</v>
      </c>
      <c r="H1515" s="15" t="s">
        <v>73</v>
      </c>
      <c r="I1515" s="15" t="s">
        <v>76</v>
      </c>
      <c r="J1515" s="15">
        <v>914</v>
      </c>
      <c r="K1515" s="15">
        <v>1307.02</v>
      </c>
    </row>
    <row r="1516" spans="1:11" x14ac:dyDescent="0.25">
      <c r="A1516" s="15" t="s">
        <v>59</v>
      </c>
      <c r="B1516" s="15">
        <v>2021</v>
      </c>
      <c r="C1516" s="15" t="s">
        <v>48</v>
      </c>
      <c r="D1516" s="15" t="s">
        <v>72</v>
      </c>
      <c r="E1516" s="15" t="s">
        <v>74</v>
      </c>
      <c r="F1516" s="15" t="s">
        <v>75</v>
      </c>
      <c r="G1516" s="15" t="s">
        <v>71</v>
      </c>
      <c r="H1516" s="15" t="s">
        <v>73</v>
      </c>
      <c r="I1516" s="15" t="s">
        <v>76</v>
      </c>
      <c r="J1516" s="15">
        <v>867</v>
      </c>
      <c r="K1516" s="15">
        <v>526.24</v>
      </c>
    </row>
    <row r="1517" spans="1:11" x14ac:dyDescent="0.25">
      <c r="A1517" s="15" t="s">
        <v>66</v>
      </c>
      <c r="B1517" s="15">
        <v>2021</v>
      </c>
      <c r="C1517" s="15" t="s">
        <v>48</v>
      </c>
      <c r="D1517" s="15" t="s">
        <v>72</v>
      </c>
      <c r="E1517" s="15" t="s">
        <v>74</v>
      </c>
      <c r="F1517" s="15" t="s">
        <v>75</v>
      </c>
      <c r="G1517" s="15" t="s">
        <v>71</v>
      </c>
      <c r="H1517" s="15" t="s">
        <v>73</v>
      </c>
      <c r="I1517" s="15" t="s">
        <v>76</v>
      </c>
      <c r="J1517" s="15">
        <v>363</v>
      </c>
      <c r="K1517" s="15">
        <v>526.24</v>
      </c>
    </row>
    <row r="1518" spans="1:11" x14ac:dyDescent="0.25">
      <c r="A1518" s="15" t="s">
        <v>66</v>
      </c>
      <c r="B1518" s="15">
        <v>2021</v>
      </c>
      <c r="C1518" s="15" t="s">
        <v>48</v>
      </c>
      <c r="D1518" s="15" t="s">
        <v>72</v>
      </c>
      <c r="E1518" s="15" t="s">
        <v>74</v>
      </c>
      <c r="F1518" s="15" t="s">
        <v>75</v>
      </c>
      <c r="G1518" s="15" t="s">
        <v>71</v>
      </c>
      <c r="H1518" s="15" t="s">
        <v>73</v>
      </c>
      <c r="I1518" s="15" t="s">
        <v>76</v>
      </c>
      <c r="J1518" s="15">
        <v>291</v>
      </c>
      <c r="K1518" s="15">
        <v>416.13</v>
      </c>
    </row>
    <row r="1519" spans="1:11" x14ac:dyDescent="0.25">
      <c r="A1519" s="15" t="s">
        <v>59</v>
      </c>
      <c r="B1519" s="15">
        <v>2021</v>
      </c>
      <c r="C1519" s="15" t="s">
        <v>48</v>
      </c>
      <c r="D1519" s="15" t="s">
        <v>72</v>
      </c>
      <c r="E1519" s="15" t="s">
        <v>74</v>
      </c>
      <c r="F1519" s="15" t="s">
        <v>75</v>
      </c>
      <c r="G1519" s="15" t="s">
        <v>71</v>
      </c>
      <c r="H1519" s="15" t="s">
        <v>73</v>
      </c>
      <c r="I1519" s="15" t="s">
        <v>76</v>
      </c>
      <c r="J1519" s="15">
        <v>285</v>
      </c>
      <c r="K1519" s="15">
        <v>407.55</v>
      </c>
    </row>
    <row r="1520" spans="1:11" x14ac:dyDescent="0.25">
      <c r="A1520" s="15" t="s">
        <v>59</v>
      </c>
      <c r="B1520" s="15">
        <v>2021</v>
      </c>
      <c r="C1520" s="15" t="s">
        <v>48</v>
      </c>
      <c r="D1520" s="15" t="s">
        <v>72</v>
      </c>
      <c r="E1520" s="15" t="s">
        <v>74</v>
      </c>
      <c r="F1520" s="15" t="s">
        <v>75</v>
      </c>
      <c r="G1520" s="15" t="s">
        <v>71</v>
      </c>
      <c r="H1520" s="15" t="s">
        <v>73</v>
      </c>
      <c r="I1520" s="15" t="s">
        <v>76</v>
      </c>
      <c r="J1520" s="15">
        <v>361</v>
      </c>
      <c r="K1520" s="15">
        <v>516.23</v>
      </c>
    </row>
    <row r="1521" spans="1:11" x14ac:dyDescent="0.25">
      <c r="A1521" s="15" t="s">
        <v>59</v>
      </c>
      <c r="B1521" s="15">
        <v>2021</v>
      </c>
      <c r="C1521" s="15" t="s">
        <v>48</v>
      </c>
      <c r="D1521" s="15" t="s">
        <v>72</v>
      </c>
      <c r="E1521" s="15" t="s">
        <v>74</v>
      </c>
      <c r="F1521" s="15" t="s">
        <v>75</v>
      </c>
      <c r="G1521" s="15" t="s">
        <v>71</v>
      </c>
      <c r="H1521" s="15" t="s">
        <v>73</v>
      </c>
      <c r="I1521" s="15" t="s">
        <v>76</v>
      </c>
      <c r="J1521" s="15">
        <v>289</v>
      </c>
      <c r="K1521" s="15">
        <v>413.27</v>
      </c>
    </row>
    <row r="1522" spans="1:11" x14ac:dyDescent="0.25">
      <c r="A1522" s="15" t="s">
        <v>59</v>
      </c>
      <c r="B1522" s="15">
        <v>2021</v>
      </c>
      <c r="C1522" s="15" t="s">
        <v>48</v>
      </c>
      <c r="D1522" s="15" t="s">
        <v>72</v>
      </c>
      <c r="E1522" s="15" t="s">
        <v>74</v>
      </c>
      <c r="F1522" s="15" t="s">
        <v>75</v>
      </c>
      <c r="G1522" s="15" t="s">
        <v>71</v>
      </c>
      <c r="H1522" s="15" t="s">
        <v>73</v>
      </c>
      <c r="I1522" s="15" t="s">
        <v>76</v>
      </c>
      <c r="J1522" s="15">
        <v>836</v>
      </c>
      <c r="K1522" s="15">
        <v>1195.48</v>
      </c>
    </row>
    <row r="1523" spans="1:11" x14ac:dyDescent="0.25">
      <c r="A1523" s="15" t="s">
        <v>59</v>
      </c>
      <c r="B1523" s="15">
        <v>2021</v>
      </c>
      <c r="C1523" s="15" t="s">
        <v>48</v>
      </c>
      <c r="D1523" s="15" t="s">
        <v>72</v>
      </c>
      <c r="E1523" s="15" t="s">
        <v>74</v>
      </c>
      <c r="F1523" s="15" t="s">
        <v>75</v>
      </c>
      <c r="G1523" s="15" t="s">
        <v>71</v>
      </c>
      <c r="H1523" s="15" t="s">
        <v>73</v>
      </c>
      <c r="I1523" s="15" t="s">
        <v>76</v>
      </c>
      <c r="J1523" s="15">
        <v>869</v>
      </c>
      <c r="K1523" s="15">
        <v>1242.67</v>
      </c>
    </row>
    <row r="1524" spans="1:11" x14ac:dyDescent="0.25">
      <c r="A1524" s="15" t="s">
        <v>68</v>
      </c>
      <c r="B1524" s="15">
        <v>2021</v>
      </c>
      <c r="C1524" s="15" t="s">
        <v>47</v>
      </c>
      <c r="D1524" s="15" t="s">
        <v>60</v>
      </c>
      <c r="E1524" s="15" t="s">
        <v>74</v>
      </c>
      <c r="F1524" s="15" t="s">
        <v>75</v>
      </c>
      <c r="G1524" s="15" t="s">
        <v>63</v>
      </c>
      <c r="H1524" s="15" t="s">
        <v>73</v>
      </c>
      <c r="I1524" s="15" t="s">
        <v>65</v>
      </c>
      <c r="J1524" s="15">
        <v>340</v>
      </c>
      <c r="K1524" s="15">
        <v>486.2</v>
      </c>
    </row>
    <row r="1525" spans="1:11" x14ac:dyDescent="0.25">
      <c r="A1525" s="15" t="s">
        <v>66</v>
      </c>
      <c r="B1525" s="15">
        <v>2021</v>
      </c>
      <c r="C1525" s="15" t="s">
        <v>47</v>
      </c>
      <c r="D1525" s="15" t="s">
        <v>60</v>
      </c>
      <c r="E1525" s="15" t="s">
        <v>74</v>
      </c>
      <c r="F1525" s="15" t="s">
        <v>75</v>
      </c>
      <c r="G1525" s="15" t="s">
        <v>63</v>
      </c>
      <c r="H1525" s="15" t="s">
        <v>73</v>
      </c>
      <c r="I1525" s="15" t="s">
        <v>65</v>
      </c>
      <c r="J1525" s="15">
        <v>334</v>
      </c>
      <c r="K1525" s="15">
        <v>477.62</v>
      </c>
    </row>
    <row r="1526" spans="1:11" x14ac:dyDescent="0.25">
      <c r="A1526" s="15" t="s">
        <v>66</v>
      </c>
      <c r="B1526" s="15">
        <v>2021</v>
      </c>
      <c r="C1526" s="15" t="s">
        <v>47</v>
      </c>
      <c r="D1526" s="15" t="s">
        <v>60</v>
      </c>
      <c r="E1526" s="15" t="s">
        <v>74</v>
      </c>
      <c r="F1526" s="15" t="s">
        <v>75</v>
      </c>
      <c r="G1526" s="15" t="s">
        <v>63</v>
      </c>
      <c r="H1526" s="15" t="s">
        <v>73</v>
      </c>
      <c r="I1526" s="15" t="s">
        <v>65</v>
      </c>
      <c r="J1526" s="15">
        <v>337</v>
      </c>
      <c r="K1526" s="15">
        <v>481.90999999999997</v>
      </c>
    </row>
    <row r="1527" spans="1:11" x14ac:dyDescent="0.25">
      <c r="A1527" s="15" t="s">
        <v>68</v>
      </c>
      <c r="B1527" s="15">
        <v>2021</v>
      </c>
      <c r="C1527" s="15" t="s">
        <v>47</v>
      </c>
      <c r="D1527" s="15" t="s">
        <v>60</v>
      </c>
      <c r="E1527" s="15" t="s">
        <v>74</v>
      </c>
      <c r="F1527" s="15" t="s">
        <v>75</v>
      </c>
      <c r="G1527" s="15" t="s">
        <v>63</v>
      </c>
      <c r="H1527" s="15" t="s">
        <v>73</v>
      </c>
      <c r="I1527" s="15" t="s">
        <v>65</v>
      </c>
      <c r="J1527" s="15">
        <v>331</v>
      </c>
      <c r="K1527" s="15">
        <v>473.33</v>
      </c>
    </row>
    <row r="1528" spans="1:11" x14ac:dyDescent="0.25">
      <c r="A1528" s="15" t="s">
        <v>59</v>
      </c>
      <c r="B1528" s="15">
        <v>2021</v>
      </c>
      <c r="C1528" s="15" t="s">
        <v>48</v>
      </c>
      <c r="D1528" s="15" t="s">
        <v>60</v>
      </c>
      <c r="E1528" s="15" t="s">
        <v>74</v>
      </c>
      <c r="F1528" s="15" t="s">
        <v>75</v>
      </c>
      <c r="G1528" s="15" t="s">
        <v>63</v>
      </c>
      <c r="H1528" s="15" t="s">
        <v>73</v>
      </c>
      <c r="I1528" s="15" t="s">
        <v>65</v>
      </c>
      <c r="J1528" s="15">
        <v>328</v>
      </c>
      <c r="K1528" s="15">
        <v>469.03999999999996</v>
      </c>
    </row>
    <row r="1529" spans="1:11" x14ac:dyDescent="0.25">
      <c r="A1529" s="15" t="s">
        <v>66</v>
      </c>
      <c r="B1529" s="15">
        <v>2021</v>
      </c>
      <c r="C1529" s="15" t="s">
        <v>48</v>
      </c>
      <c r="D1529" s="15" t="s">
        <v>60</v>
      </c>
      <c r="E1529" s="15" t="s">
        <v>74</v>
      </c>
      <c r="F1529" s="15" t="s">
        <v>75</v>
      </c>
      <c r="G1529" s="15" t="s">
        <v>63</v>
      </c>
      <c r="H1529" s="15" t="s">
        <v>73</v>
      </c>
      <c r="I1529" s="15" t="s">
        <v>65</v>
      </c>
      <c r="J1529" s="15">
        <v>322</v>
      </c>
      <c r="K1529" s="15">
        <v>460.46000000000004</v>
      </c>
    </row>
    <row r="1530" spans="1:11" x14ac:dyDescent="0.25">
      <c r="A1530" s="15" t="s">
        <v>59</v>
      </c>
      <c r="B1530" s="15">
        <v>2021</v>
      </c>
      <c r="C1530" s="15" t="s">
        <v>48</v>
      </c>
      <c r="D1530" s="15" t="s">
        <v>60</v>
      </c>
      <c r="E1530" s="15" t="s">
        <v>74</v>
      </c>
      <c r="F1530" s="15" t="s">
        <v>75</v>
      </c>
      <c r="G1530" s="15" t="s">
        <v>63</v>
      </c>
      <c r="H1530" s="15" t="s">
        <v>73</v>
      </c>
      <c r="I1530" s="15" t="s">
        <v>65</v>
      </c>
      <c r="J1530" s="15">
        <v>316</v>
      </c>
      <c r="K1530" s="15">
        <v>451.88</v>
      </c>
    </row>
    <row r="1531" spans="1:11" x14ac:dyDescent="0.25">
      <c r="A1531" s="15" t="s">
        <v>66</v>
      </c>
      <c r="B1531" s="15">
        <v>2021</v>
      </c>
      <c r="C1531" s="15" t="s">
        <v>48</v>
      </c>
      <c r="D1531" s="15" t="s">
        <v>60</v>
      </c>
      <c r="E1531" s="15" t="s">
        <v>74</v>
      </c>
      <c r="F1531" s="15" t="s">
        <v>75</v>
      </c>
      <c r="G1531" s="15" t="s">
        <v>63</v>
      </c>
      <c r="H1531" s="15" t="s">
        <v>73</v>
      </c>
      <c r="I1531" s="15" t="s">
        <v>65</v>
      </c>
      <c r="J1531" s="15">
        <v>325</v>
      </c>
      <c r="K1531" s="15">
        <v>464.75</v>
      </c>
    </row>
    <row r="1532" spans="1:11" x14ac:dyDescent="0.25">
      <c r="A1532" s="15" t="s">
        <v>68</v>
      </c>
      <c r="B1532" s="15">
        <v>2021</v>
      </c>
      <c r="C1532" s="15" t="s">
        <v>48</v>
      </c>
      <c r="D1532" s="15" t="s">
        <v>60</v>
      </c>
      <c r="E1532" s="15" t="s">
        <v>74</v>
      </c>
      <c r="F1532" s="15" t="s">
        <v>75</v>
      </c>
      <c r="G1532" s="15" t="s">
        <v>63</v>
      </c>
      <c r="H1532" s="15" t="s">
        <v>73</v>
      </c>
      <c r="I1532" s="15" t="s">
        <v>65</v>
      </c>
      <c r="J1532" s="15">
        <v>319</v>
      </c>
      <c r="K1532" s="15">
        <v>456.16999999999996</v>
      </c>
    </row>
    <row r="1533" spans="1:11" x14ac:dyDescent="0.25">
      <c r="A1533" s="15" t="s">
        <v>59</v>
      </c>
      <c r="B1533" s="15">
        <v>2021</v>
      </c>
      <c r="C1533" s="15" t="s">
        <v>48</v>
      </c>
      <c r="D1533" s="15" t="s">
        <v>60</v>
      </c>
      <c r="E1533" s="15" t="s">
        <v>74</v>
      </c>
      <c r="F1533" s="15" t="s">
        <v>75</v>
      </c>
      <c r="G1533" s="15" t="s">
        <v>63</v>
      </c>
      <c r="H1533" s="15" t="s">
        <v>73</v>
      </c>
      <c r="I1533" s="15" t="s">
        <v>65</v>
      </c>
      <c r="J1533" s="15">
        <v>313</v>
      </c>
      <c r="K1533" s="15">
        <v>447.59000000000003</v>
      </c>
    </row>
    <row r="1534" spans="1:11" x14ac:dyDescent="0.25">
      <c r="A1534" s="15" t="s">
        <v>68</v>
      </c>
      <c r="B1534" s="15">
        <v>2022</v>
      </c>
      <c r="C1534" s="15" t="s">
        <v>43</v>
      </c>
      <c r="D1534" s="15" t="s">
        <v>60</v>
      </c>
      <c r="E1534" s="15" t="s">
        <v>61</v>
      </c>
      <c r="F1534" s="15" t="s">
        <v>62</v>
      </c>
      <c r="G1534" s="15" t="s">
        <v>71</v>
      </c>
      <c r="H1534" s="15" t="s">
        <v>64</v>
      </c>
      <c r="I1534" s="15" t="s">
        <v>65</v>
      </c>
      <c r="J1534" s="15">
        <v>212</v>
      </c>
      <c r="K1534" s="15">
        <v>303.15999999999997</v>
      </c>
    </row>
    <row r="1535" spans="1:11" x14ac:dyDescent="0.25">
      <c r="A1535" s="15" t="s">
        <v>66</v>
      </c>
      <c r="B1535" s="15">
        <v>2022</v>
      </c>
      <c r="C1535" s="15" t="s">
        <v>43</v>
      </c>
      <c r="D1535" s="15" t="s">
        <v>60</v>
      </c>
      <c r="E1535" s="15" t="s">
        <v>61</v>
      </c>
      <c r="F1535" s="15" t="s">
        <v>62</v>
      </c>
      <c r="G1535" s="15" t="s">
        <v>71</v>
      </c>
      <c r="H1535" s="15" t="s">
        <v>64</v>
      </c>
      <c r="I1535" s="15" t="s">
        <v>65</v>
      </c>
      <c r="J1535" s="15">
        <v>206</v>
      </c>
      <c r="K1535" s="15">
        <v>294.58</v>
      </c>
    </row>
    <row r="1536" spans="1:11" x14ac:dyDescent="0.25">
      <c r="A1536" s="15" t="s">
        <v>68</v>
      </c>
      <c r="B1536" s="15">
        <v>2022</v>
      </c>
      <c r="C1536" s="15" t="s">
        <v>43</v>
      </c>
      <c r="D1536" s="15" t="s">
        <v>60</v>
      </c>
      <c r="E1536" s="15" t="s">
        <v>61</v>
      </c>
      <c r="F1536" s="15" t="s">
        <v>62</v>
      </c>
      <c r="G1536" s="15" t="s">
        <v>71</v>
      </c>
      <c r="H1536" s="15" t="s">
        <v>64</v>
      </c>
      <c r="I1536" s="15" t="s">
        <v>67</v>
      </c>
      <c r="J1536" s="15">
        <v>216</v>
      </c>
      <c r="K1536" s="15">
        <v>308.88</v>
      </c>
    </row>
    <row r="1537" spans="1:11" x14ac:dyDescent="0.25">
      <c r="A1537" s="15" t="s">
        <v>66</v>
      </c>
      <c r="B1537" s="15">
        <v>2022</v>
      </c>
      <c r="C1537" s="15" t="s">
        <v>43</v>
      </c>
      <c r="D1537" s="15" t="s">
        <v>60</v>
      </c>
      <c r="E1537" s="15" t="s">
        <v>61</v>
      </c>
      <c r="F1537" s="15" t="s">
        <v>62</v>
      </c>
      <c r="G1537" s="15" t="s">
        <v>71</v>
      </c>
      <c r="H1537" s="15" t="s">
        <v>64</v>
      </c>
      <c r="I1537" s="15" t="s">
        <v>67</v>
      </c>
      <c r="J1537" s="15">
        <v>210</v>
      </c>
      <c r="K1537" s="15">
        <v>300.3</v>
      </c>
    </row>
    <row r="1538" spans="1:11" x14ac:dyDescent="0.25">
      <c r="A1538" s="15" t="s">
        <v>68</v>
      </c>
      <c r="B1538" s="15">
        <v>2022</v>
      </c>
      <c r="C1538" s="15" t="s">
        <v>43</v>
      </c>
      <c r="D1538" s="15" t="s">
        <v>60</v>
      </c>
      <c r="E1538" s="15" t="s">
        <v>61</v>
      </c>
      <c r="F1538" s="15" t="s">
        <v>62</v>
      </c>
      <c r="G1538" s="15" t="s">
        <v>71</v>
      </c>
      <c r="H1538" s="15" t="s">
        <v>64</v>
      </c>
      <c r="I1538" s="15" t="s">
        <v>67</v>
      </c>
      <c r="J1538" s="15">
        <v>204</v>
      </c>
      <c r="K1538" s="15">
        <v>291.72000000000003</v>
      </c>
    </row>
    <row r="1539" spans="1:11" x14ac:dyDescent="0.25">
      <c r="A1539" s="15" t="s">
        <v>68</v>
      </c>
      <c r="B1539" s="15">
        <v>2022</v>
      </c>
      <c r="C1539" s="15" t="s">
        <v>43</v>
      </c>
      <c r="D1539" s="15" t="s">
        <v>60</v>
      </c>
      <c r="E1539" s="15" t="s">
        <v>61</v>
      </c>
      <c r="F1539" s="15" t="s">
        <v>62</v>
      </c>
      <c r="G1539" s="15" t="s">
        <v>71</v>
      </c>
      <c r="H1539" s="15" t="s">
        <v>64</v>
      </c>
      <c r="I1539" s="15" t="s">
        <v>67</v>
      </c>
      <c r="J1539" s="15">
        <v>213</v>
      </c>
      <c r="K1539" s="15">
        <v>304.59000000000003</v>
      </c>
    </row>
    <row r="1540" spans="1:11" x14ac:dyDescent="0.25">
      <c r="A1540" s="15" t="s">
        <v>59</v>
      </c>
      <c r="B1540" s="15">
        <v>2022</v>
      </c>
      <c r="C1540" s="15" t="s">
        <v>43</v>
      </c>
      <c r="D1540" s="15" t="s">
        <v>60</v>
      </c>
      <c r="E1540" s="15" t="s">
        <v>61</v>
      </c>
      <c r="F1540" s="15" t="s">
        <v>62</v>
      </c>
      <c r="G1540" s="15" t="s">
        <v>71</v>
      </c>
      <c r="H1540" s="15" t="s">
        <v>64</v>
      </c>
      <c r="I1540" s="15" t="s">
        <v>67</v>
      </c>
      <c r="J1540" s="15">
        <v>207</v>
      </c>
      <c r="K1540" s="15">
        <v>296.01</v>
      </c>
    </row>
    <row r="1541" spans="1:11" x14ac:dyDescent="0.25">
      <c r="A1541" s="15" t="s">
        <v>66</v>
      </c>
      <c r="B1541" s="15">
        <v>2022</v>
      </c>
      <c r="C1541" s="15" t="s">
        <v>43</v>
      </c>
      <c r="D1541" s="15" t="s">
        <v>60</v>
      </c>
      <c r="E1541" s="15" t="s">
        <v>61</v>
      </c>
      <c r="F1541" s="15" t="s">
        <v>62</v>
      </c>
      <c r="G1541" s="15" t="s">
        <v>71</v>
      </c>
      <c r="H1541" s="15" t="s">
        <v>64</v>
      </c>
      <c r="I1541" s="15" t="s">
        <v>67</v>
      </c>
      <c r="J1541" s="15">
        <v>201</v>
      </c>
      <c r="K1541" s="15">
        <v>287.43</v>
      </c>
    </row>
    <row r="1542" spans="1:11" x14ac:dyDescent="0.25">
      <c r="A1542" s="15" t="s">
        <v>66</v>
      </c>
      <c r="B1542" s="15">
        <v>2022</v>
      </c>
      <c r="C1542" s="15" t="s">
        <v>43</v>
      </c>
      <c r="D1542" s="15" t="s">
        <v>60</v>
      </c>
      <c r="E1542" s="15" t="s">
        <v>61</v>
      </c>
      <c r="F1542" s="15" t="s">
        <v>62</v>
      </c>
      <c r="G1542" s="15" t="s">
        <v>71</v>
      </c>
      <c r="H1542" s="15" t="s">
        <v>64</v>
      </c>
      <c r="I1542" s="15" t="s">
        <v>65</v>
      </c>
      <c r="J1542" s="15">
        <v>215</v>
      </c>
      <c r="K1542" s="15">
        <v>307.45</v>
      </c>
    </row>
    <row r="1543" spans="1:11" x14ac:dyDescent="0.25">
      <c r="A1543" s="15" t="s">
        <v>66</v>
      </c>
      <c r="B1543" s="15">
        <v>2022</v>
      </c>
      <c r="C1543" s="15" t="s">
        <v>43</v>
      </c>
      <c r="D1543" s="15" t="s">
        <v>60</v>
      </c>
      <c r="E1543" s="15" t="s">
        <v>61</v>
      </c>
      <c r="F1543" s="15" t="s">
        <v>62</v>
      </c>
      <c r="G1543" s="15" t="s">
        <v>71</v>
      </c>
      <c r="H1543" s="15" t="s">
        <v>64</v>
      </c>
      <c r="I1543" s="15" t="s">
        <v>65</v>
      </c>
      <c r="J1543" s="15">
        <v>209</v>
      </c>
      <c r="K1543" s="15">
        <v>298.87</v>
      </c>
    </row>
    <row r="1544" spans="1:11" x14ac:dyDescent="0.25">
      <c r="A1544" s="15" t="s">
        <v>69</v>
      </c>
      <c r="B1544" s="15">
        <v>2022</v>
      </c>
      <c r="C1544" s="15" t="s">
        <v>43</v>
      </c>
      <c r="D1544" s="15" t="s">
        <v>60</v>
      </c>
      <c r="E1544" s="15" t="s">
        <v>61</v>
      </c>
      <c r="F1544" s="15" t="s">
        <v>62</v>
      </c>
      <c r="G1544" s="15" t="s">
        <v>71</v>
      </c>
      <c r="H1544" s="15" t="s">
        <v>64</v>
      </c>
      <c r="I1544" s="15" t="s">
        <v>65</v>
      </c>
      <c r="J1544" s="15">
        <v>203</v>
      </c>
      <c r="K1544" s="15">
        <v>290.28999999999996</v>
      </c>
    </row>
    <row r="1545" spans="1:11" x14ac:dyDescent="0.25">
      <c r="A1545" s="15" t="s">
        <v>66</v>
      </c>
      <c r="B1545" s="15">
        <v>2022</v>
      </c>
      <c r="C1545" s="15" t="s">
        <v>47</v>
      </c>
      <c r="D1545" s="15" t="s">
        <v>60</v>
      </c>
      <c r="E1545" s="15" t="s">
        <v>61</v>
      </c>
      <c r="F1545" s="15" t="s">
        <v>62</v>
      </c>
      <c r="G1545" s="15" t="s">
        <v>71</v>
      </c>
      <c r="H1545" s="15" t="s">
        <v>64</v>
      </c>
      <c r="I1545" s="15" t="s">
        <v>67</v>
      </c>
      <c r="J1545" s="15">
        <v>158</v>
      </c>
      <c r="K1545" s="15">
        <v>225.94</v>
      </c>
    </row>
    <row r="1546" spans="1:11" x14ac:dyDescent="0.25">
      <c r="A1546" s="15" t="s">
        <v>66</v>
      </c>
      <c r="B1546" s="15">
        <v>2022</v>
      </c>
      <c r="C1546" s="15" t="s">
        <v>47</v>
      </c>
      <c r="D1546" s="15" t="s">
        <v>60</v>
      </c>
      <c r="E1546" s="15" t="s">
        <v>61</v>
      </c>
      <c r="F1546" s="15" t="s">
        <v>62</v>
      </c>
      <c r="G1546" s="15" t="s">
        <v>71</v>
      </c>
      <c r="H1546" s="15" t="s">
        <v>64</v>
      </c>
      <c r="I1546" s="15" t="s">
        <v>67</v>
      </c>
      <c r="J1546" s="15">
        <v>160</v>
      </c>
      <c r="K1546" s="15">
        <v>228.8</v>
      </c>
    </row>
    <row r="1547" spans="1:11" x14ac:dyDescent="0.25">
      <c r="A1547" s="15" t="s">
        <v>70</v>
      </c>
      <c r="B1547" s="15">
        <v>2022</v>
      </c>
      <c r="C1547" s="15" t="s">
        <v>47</v>
      </c>
      <c r="D1547" s="15" t="s">
        <v>60</v>
      </c>
      <c r="E1547" s="15" t="s">
        <v>61</v>
      </c>
      <c r="F1547" s="15" t="s">
        <v>62</v>
      </c>
      <c r="G1547" s="15" t="s">
        <v>71</v>
      </c>
      <c r="H1547" s="15" t="s">
        <v>64</v>
      </c>
      <c r="I1547" s="15" t="s">
        <v>67</v>
      </c>
      <c r="J1547" s="15">
        <v>162</v>
      </c>
      <c r="K1547" s="15">
        <v>231.66</v>
      </c>
    </row>
    <row r="1548" spans="1:11" x14ac:dyDescent="0.25">
      <c r="A1548" s="15" t="s">
        <v>59</v>
      </c>
      <c r="B1548" s="15">
        <v>2022</v>
      </c>
      <c r="C1548" s="15" t="s">
        <v>47</v>
      </c>
      <c r="D1548" s="15" t="s">
        <v>60</v>
      </c>
      <c r="E1548" s="15" t="s">
        <v>61</v>
      </c>
      <c r="F1548" s="15" t="s">
        <v>62</v>
      </c>
      <c r="G1548" s="15" t="s">
        <v>71</v>
      </c>
      <c r="H1548" s="15" t="s">
        <v>64</v>
      </c>
      <c r="I1548" s="15" t="s">
        <v>67</v>
      </c>
      <c r="J1548" s="15">
        <v>159</v>
      </c>
      <c r="K1548" s="15">
        <v>227.37</v>
      </c>
    </row>
    <row r="1549" spans="1:11" x14ac:dyDescent="0.25">
      <c r="A1549" s="15" t="s">
        <v>66</v>
      </c>
      <c r="B1549" s="15">
        <v>2022</v>
      </c>
      <c r="C1549" s="15" t="s">
        <v>47</v>
      </c>
      <c r="D1549" s="15" t="s">
        <v>60</v>
      </c>
      <c r="E1549" s="15" t="s">
        <v>61</v>
      </c>
      <c r="F1549" s="15" t="s">
        <v>62</v>
      </c>
      <c r="G1549" s="15" t="s">
        <v>71</v>
      </c>
      <c r="H1549" s="15" t="s">
        <v>64</v>
      </c>
      <c r="I1549" s="15" t="s">
        <v>67</v>
      </c>
      <c r="J1549" s="15">
        <v>161</v>
      </c>
      <c r="K1549" s="15">
        <v>230.23000000000002</v>
      </c>
    </row>
    <row r="1550" spans="1:11" x14ac:dyDescent="0.25">
      <c r="A1550" s="15" t="s">
        <v>69</v>
      </c>
      <c r="B1550" s="15">
        <v>2022</v>
      </c>
      <c r="C1550" s="15" t="s">
        <v>40</v>
      </c>
      <c r="D1550" s="15" t="s">
        <v>60</v>
      </c>
      <c r="E1550" s="15" t="s">
        <v>61</v>
      </c>
      <c r="F1550" s="15" t="s">
        <v>62</v>
      </c>
      <c r="G1550" s="15" t="s">
        <v>71</v>
      </c>
      <c r="H1550" s="15" t="s">
        <v>64</v>
      </c>
      <c r="I1550" s="15" t="s">
        <v>65</v>
      </c>
      <c r="J1550" s="15">
        <v>248</v>
      </c>
      <c r="K1550" s="15">
        <v>354.64</v>
      </c>
    </row>
    <row r="1551" spans="1:11" x14ac:dyDescent="0.25">
      <c r="A1551" s="15" t="s">
        <v>66</v>
      </c>
      <c r="B1551" s="15">
        <v>2022</v>
      </c>
      <c r="C1551" s="15" t="s">
        <v>40</v>
      </c>
      <c r="D1551" s="15" t="s">
        <v>60</v>
      </c>
      <c r="E1551" s="15" t="s">
        <v>61</v>
      </c>
      <c r="F1551" s="15" t="s">
        <v>62</v>
      </c>
      <c r="G1551" s="15" t="s">
        <v>71</v>
      </c>
      <c r="H1551" s="15" t="s">
        <v>64</v>
      </c>
      <c r="I1551" s="15" t="s">
        <v>65</v>
      </c>
      <c r="J1551" s="15">
        <v>242</v>
      </c>
      <c r="K1551" s="15">
        <v>346.06</v>
      </c>
    </row>
    <row r="1552" spans="1:11" x14ac:dyDescent="0.25">
      <c r="A1552" s="15" t="s">
        <v>68</v>
      </c>
      <c r="B1552" s="15">
        <v>2022</v>
      </c>
      <c r="C1552" s="15" t="s">
        <v>40</v>
      </c>
      <c r="D1552" s="15" t="s">
        <v>60</v>
      </c>
      <c r="E1552" s="15" t="s">
        <v>61</v>
      </c>
      <c r="F1552" s="15" t="s">
        <v>62</v>
      </c>
      <c r="G1552" s="15" t="s">
        <v>71</v>
      </c>
      <c r="H1552" s="15" t="s">
        <v>64</v>
      </c>
      <c r="I1552" s="15" t="s">
        <v>65</v>
      </c>
      <c r="J1552" s="15">
        <v>236</v>
      </c>
      <c r="K1552" s="15">
        <v>337.48</v>
      </c>
    </row>
    <row r="1553" spans="1:11" x14ac:dyDescent="0.25">
      <c r="A1553" s="15" t="s">
        <v>68</v>
      </c>
      <c r="B1553" s="15">
        <v>2022</v>
      </c>
      <c r="C1553" s="15" t="s">
        <v>40</v>
      </c>
      <c r="D1553" s="15" t="s">
        <v>60</v>
      </c>
      <c r="E1553" s="15" t="s">
        <v>61</v>
      </c>
      <c r="F1553" s="15" t="s">
        <v>62</v>
      </c>
      <c r="G1553" s="15" t="s">
        <v>71</v>
      </c>
      <c r="H1553" s="15" t="s">
        <v>64</v>
      </c>
      <c r="I1553" s="15" t="s">
        <v>67</v>
      </c>
      <c r="J1553" s="15">
        <v>246</v>
      </c>
      <c r="K1553" s="15">
        <v>351.78</v>
      </c>
    </row>
    <row r="1554" spans="1:11" x14ac:dyDescent="0.25">
      <c r="A1554" s="15" t="s">
        <v>59</v>
      </c>
      <c r="B1554" s="15">
        <v>2022</v>
      </c>
      <c r="C1554" s="15" t="s">
        <v>40</v>
      </c>
      <c r="D1554" s="15" t="s">
        <v>60</v>
      </c>
      <c r="E1554" s="15" t="s">
        <v>61</v>
      </c>
      <c r="F1554" s="15" t="s">
        <v>62</v>
      </c>
      <c r="G1554" s="15" t="s">
        <v>71</v>
      </c>
      <c r="H1554" s="15" t="s">
        <v>64</v>
      </c>
      <c r="I1554" s="15" t="s">
        <v>67</v>
      </c>
      <c r="J1554" s="15">
        <v>240</v>
      </c>
      <c r="K1554" s="15">
        <v>343.2</v>
      </c>
    </row>
    <row r="1555" spans="1:11" x14ac:dyDescent="0.25">
      <c r="A1555" s="15" t="s">
        <v>68</v>
      </c>
      <c r="B1555" s="15">
        <v>2022</v>
      </c>
      <c r="C1555" s="15" t="s">
        <v>40</v>
      </c>
      <c r="D1555" s="15" t="s">
        <v>60</v>
      </c>
      <c r="E1555" s="15" t="s">
        <v>61</v>
      </c>
      <c r="F1555" s="15" t="s">
        <v>62</v>
      </c>
      <c r="G1555" s="15" t="s">
        <v>71</v>
      </c>
      <c r="H1555" s="15" t="s">
        <v>64</v>
      </c>
      <c r="I1555" s="15" t="s">
        <v>67</v>
      </c>
      <c r="J1555" s="15">
        <v>234</v>
      </c>
      <c r="K1555" s="15">
        <v>334.62</v>
      </c>
    </row>
    <row r="1556" spans="1:11" x14ac:dyDescent="0.25">
      <c r="A1556" s="15" t="s">
        <v>59</v>
      </c>
      <c r="B1556" s="15">
        <v>2022</v>
      </c>
      <c r="C1556" s="15" t="s">
        <v>40</v>
      </c>
      <c r="D1556" s="15" t="s">
        <v>60</v>
      </c>
      <c r="E1556" s="15" t="s">
        <v>61</v>
      </c>
      <c r="F1556" s="15" t="s">
        <v>62</v>
      </c>
      <c r="G1556" s="15" t="s">
        <v>71</v>
      </c>
      <c r="H1556" s="15" t="s">
        <v>64</v>
      </c>
      <c r="I1556" s="15" t="s">
        <v>67</v>
      </c>
      <c r="J1556" s="15">
        <v>243</v>
      </c>
      <c r="K1556" s="15">
        <v>347.49</v>
      </c>
    </row>
    <row r="1557" spans="1:11" x14ac:dyDescent="0.25">
      <c r="A1557" s="15" t="s">
        <v>66</v>
      </c>
      <c r="B1557" s="15">
        <v>2022</v>
      </c>
      <c r="C1557" s="15" t="s">
        <v>40</v>
      </c>
      <c r="D1557" s="15" t="s">
        <v>60</v>
      </c>
      <c r="E1557" s="15" t="s">
        <v>61</v>
      </c>
      <c r="F1557" s="15" t="s">
        <v>62</v>
      </c>
      <c r="G1557" s="15" t="s">
        <v>71</v>
      </c>
      <c r="H1557" s="15" t="s">
        <v>64</v>
      </c>
      <c r="I1557" s="15" t="s">
        <v>67</v>
      </c>
      <c r="J1557" s="15">
        <v>237</v>
      </c>
      <c r="K1557" s="15">
        <v>338.90999999999997</v>
      </c>
    </row>
    <row r="1558" spans="1:11" x14ac:dyDescent="0.25">
      <c r="A1558" s="15" t="s">
        <v>68</v>
      </c>
      <c r="B1558" s="15">
        <v>2022</v>
      </c>
      <c r="C1558" s="15" t="s">
        <v>40</v>
      </c>
      <c r="D1558" s="15" t="s">
        <v>60</v>
      </c>
      <c r="E1558" s="15" t="s">
        <v>61</v>
      </c>
      <c r="F1558" s="15" t="s">
        <v>62</v>
      </c>
      <c r="G1558" s="15" t="s">
        <v>71</v>
      </c>
      <c r="H1558" s="15" t="s">
        <v>64</v>
      </c>
      <c r="I1558" s="15" t="s">
        <v>65</v>
      </c>
      <c r="J1558" s="15">
        <v>245</v>
      </c>
      <c r="K1558" s="15">
        <v>350.35</v>
      </c>
    </row>
    <row r="1559" spans="1:11" x14ac:dyDescent="0.25">
      <c r="A1559" s="15" t="s">
        <v>66</v>
      </c>
      <c r="B1559" s="15">
        <v>2022</v>
      </c>
      <c r="C1559" s="15" t="s">
        <v>40</v>
      </c>
      <c r="D1559" s="15" t="s">
        <v>60</v>
      </c>
      <c r="E1559" s="15" t="s">
        <v>61</v>
      </c>
      <c r="F1559" s="15" t="s">
        <v>62</v>
      </c>
      <c r="G1559" s="15" t="s">
        <v>71</v>
      </c>
      <c r="H1559" s="15" t="s">
        <v>64</v>
      </c>
      <c r="I1559" s="15" t="s">
        <v>65</v>
      </c>
      <c r="J1559" s="15">
        <v>239</v>
      </c>
      <c r="K1559" s="15">
        <v>341.77</v>
      </c>
    </row>
    <row r="1560" spans="1:11" x14ac:dyDescent="0.25">
      <c r="A1560" s="15" t="s">
        <v>66</v>
      </c>
      <c r="B1560" s="15">
        <v>2022</v>
      </c>
      <c r="C1560" s="15" t="s">
        <v>40</v>
      </c>
      <c r="D1560" s="15" t="s">
        <v>60</v>
      </c>
      <c r="E1560" s="15" t="s">
        <v>61</v>
      </c>
      <c r="F1560" s="15" t="s">
        <v>62</v>
      </c>
      <c r="G1560" s="15" t="s">
        <v>71</v>
      </c>
      <c r="H1560" s="15" t="s">
        <v>64</v>
      </c>
      <c r="I1560" s="15" t="s">
        <v>65</v>
      </c>
      <c r="J1560" s="15">
        <v>233</v>
      </c>
      <c r="K1560" s="15">
        <v>333.19</v>
      </c>
    </row>
    <row r="1561" spans="1:11" x14ac:dyDescent="0.25">
      <c r="A1561" s="15" t="s">
        <v>66</v>
      </c>
      <c r="B1561" s="15">
        <v>2022</v>
      </c>
      <c r="C1561" s="15" t="s">
        <v>18</v>
      </c>
      <c r="D1561" s="15" t="s">
        <v>60</v>
      </c>
      <c r="E1561" s="15" t="s">
        <v>61</v>
      </c>
      <c r="F1561" s="15" t="s">
        <v>62</v>
      </c>
      <c r="G1561" s="15" t="s">
        <v>71</v>
      </c>
      <c r="H1561" s="15" t="s">
        <v>64</v>
      </c>
      <c r="I1561" s="15" t="s">
        <v>65</v>
      </c>
      <c r="J1561" s="15">
        <v>260</v>
      </c>
      <c r="K1561" s="15">
        <v>371.8</v>
      </c>
    </row>
    <row r="1562" spans="1:11" x14ac:dyDescent="0.25">
      <c r="A1562" s="15" t="s">
        <v>68</v>
      </c>
      <c r="B1562" s="15">
        <v>2022</v>
      </c>
      <c r="C1562" s="15" t="s">
        <v>18</v>
      </c>
      <c r="D1562" s="15" t="s">
        <v>60</v>
      </c>
      <c r="E1562" s="15" t="s">
        <v>61</v>
      </c>
      <c r="F1562" s="15" t="s">
        <v>62</v>
      </c>
      <c r="G1562" s="15" t="s">
        <v>71</v>
      </c>
      <c r="H1562" s="15" t="s">
        <v>64</v>
      </c>
      <c r="I1562" s="15" t="s">
        <v>65</v>
      </c>
      <c r="J1562" s="15">
        <v>254</v>
      </c>
      <c r="K1562" s="15">
        <v>363.22</v>
      </c>
    </row>
    <row r="1563" spans="1:11" x14ac:dyDescent="0.25">
      <c r="A1563" s="15" t="s">
        <v>59</v>
      </c>
      <c r="B1563" s="15">
        <v>2022</v>
      </c>
      <c r="C1563" s="15" t="s">
        <v>18</v>
      </c>
      <c r="D1563" s="15" t="s">
        <v>60</v>
      </c>
      <c r="E1563" s="15" t="s">
        <v>61</v>
      </c>
      <c r="F1563" s="15" t="s">
        <v>62</v>
      </c>
      <c r="G1563" s="15" t="s">
        <v>71</v>
      </c>
      <c r="H1563" s="15" t="s">
        <v>64</v>
      </c>
      <c r="I1563" s="15" t="s">
        <v>65</v>
      </c>
      <c r="J1563" s="15">
        <v>264</v>
      </c>
      <c r="K1563" s="15">
        <v>526.24</v>
      </c>
    </row>
    <row r="1564" spans="1:11" x14ac:dyDescent="0.25">
      <c r="A1564" s="15" t="s">
        <v>68</v>
      </c>
      <c r="B1564" s="15">
        <v>2022</v>
      </c>
      <c r="C1564" s="15" t="s">
        <v>18</v>
      </c>
      <c r="D1564" s="15" t="s">
        <v>60</v>
      </c>
      <c r="E1564" s="15" t="s">
        <v>61</v>
      </c>
      <c r="F1564" s="15" t="s">
        <v>62</v>
      </c>
      <c r="G1564" s="15" t="s">
        <v>71</v>
      </c>
      <c r="H1564" s="15" t="s">
        <v>64</v>
      </c>
      <c r="I1564" s="15" t="s">
        <v>67</v>
      </c>
      <c r="J1564" s="15">
        <v>258</v>
      </c>
      <c r="K1564" s="15">
        <v>526.24</v>
      </c>
    </row>
    <row r="1565" spans="1:11" x14ac:dyDescent="0.25">
      <c r="A1565" s="15" t="s">
        <v>66</v>
      </c>
      <c r="B1565" s="15">
        <v>2022</v>
      </c>
      <c r="C1565" s="15" t="s">
        <v>18</v>
      </c>
      <c r="D1565" s="15" t="s">
        <v>60</v>
      </c>
      <c r="E1565" s="15" t="s">
        <v>61</v>
      </c>
      <c r="F1565" s="15" t="s">
        <v>62</v>
      </c>
      <c r="G1565" s="15" t="s">
        <v>71</v>
      </c>
      <c r="H1565" s="15" t="s">
        <v>64</v>
      </c>
      <c r="I1565" s="15" t="s">
        <v>67</v>
      </c>
      <c r="J1565" s="15">
        <v>252</v>
      </c>
      <c r="K1565" s="15">
        <v>360.36</v>
      </c>
    </row>
    <row r="1566" spans="1:11" x14ac:dyDescent="0.25">
      <c r="A1566" s="15" t="s">
        <v>59</v>
      </c>
      <c r="B1566" s="15">
        <v>2022</v>
      </c>
      <c r="C1566" s="15" t="s">
        <v>18</v>
      </c>
      <c r="D1566" s="15" t="s">
        <v>60</v>
      </c>
      <c r="E1566" s="15" t="s">
        <v>61</v>
      </c>
      <c r="F1566" s="15" t="s">
        <v>62</v>
      </c>
      <c r="G1566" s="15" t="s">
        <v>71</v>
      </c>
      <c r="H1566" s="15" t="s">
        <v>64</v>
      </c>
      <c r="I1566" s="15" t="s">
        <v>65</v>
      </c>
      <c r="J1566" s="15">
        <v>261</v>
      </c>
      <c r="K1566" s="15">
        <v>373.23</v>
      </c>
    </row>
    <row r="1567" spans="1:11" x14ac:dyDescent="0.25">
      <c r="A1567" s="15" t="s">
        <v>66</v>
      </c>
      <c r="B1567" s="15">
        <v>2022</v>
      </c>
      <c r="C1567" s="15" t="s">
        <v>18</v>
      </c>
      <c r="D1567" s="15" t="s">
        <v>60</v>
      </c>
      <c r="E1567" s="15" t="s">
        <v>61</v>
      </c>
      <c r="F1567" s="15" t="s">
        <v>62</v>
      </c>
      <c r="G1567" s="15" t="s">
        <v>71</v>
      </c>
      <c r="H1567" s="15" t="s">
        <v>64</v>
      </c>
      <c r="I1567" s="15" t="s">
        <v>67</v>
      </c>
      <c r="J1567" s="15">
        <v>255</v>
      </c>
      <c r="K1567" s="15">
        <v>364.65</v>
      </c>
    </row>
    <row r="1568" spans="1:11" x14ac:dyDescent="0.25">
      <c r="A1568" s="15" t="s">
        <v>59</v>
      </c>
      <c r="B1568" s="15">
        <v>2022</v>
      </c>
      <c r="C1568" s="15" t="s">
        <v>18</v>
      </c>
      <c r="D1568" s="15" t="s">
        <v>60</v>
      </c>
      <c r="E1568" s="15" t="s">
        <v>61</v>
      </c>
      <c r="F1568" s="15" t="s">
        <v>62</v>
      </c>
      <c r="G1568" s="15" t="s">
        <v>71</v>
      </c>
      <c r="H1568" s="15" t="s">
        <v>64</v>
      </c>
      <c r="I1568" s="15" t="s">
        <v>67</v>
      </c>
      <c r="J1568" s="15">
        <v>249</v>
      </c>
      <c r="K1568" s="15">
        <v>356.07</v>
      </c>
    </row>
    <row r="1569" spans="1:11" x14ac:dyDescent="0.25">
      <c r="A1569" s="15" t="s">
        <v>69</v>
      </c>
      <c r="B1569" s="15">
        <v>2022</v>
      </c>
      <c r="C1569" s="15" t="s">
        <v>18</v>
      </c>
      <c r="D1569" s="15" t="s">
        <v>60</v>
      </c>
      <c r="E1569" s="15" t="s">
        <v>61</v>
      </c>
      <c r="F1569" s="15" t="s">
        <v>62</v>
      </c>
      <c r="G1569" s="15" t="s">
        <v>71</v>
      </c>
      <c r="H1569" s="15" t="s">
        <v>64</v>
      </c>
      <c r="I1569" s="15" t="s">
        <v>65</v>
      </c>
      <c r="J1569" s="15">
        <v>263</v>
      </c>
      <c r="K1569" s="15">
        <v>376.09000000000003</v>
      </c>
    </row>
    <row r="1570" spans="1:11" x14ac:dyDescent="0.25">
      <c r="A1570" s="15" t="s">
        <v>66</v>
      </c>
      <c r="B1570" s="15">
        <v>2022</v>
      </c>
      <c r="C1570" s="15" t="s">
        <v>18</v>
      </c>
      <c r="D1570" s="15" t="s">
        <v>60</v>
      </c>
      <c r="E1570" s="15" t="s">
        <v>61</v>
      </c>
      <c r="F1570" s="15" t="s">
        <v>62</v>
      </c>
      <c r="G1570" s="15" t="s">
        <v>71</v>
      </c>
      <c r="H1570" s="15" t="s">
        <v>64</v>
      </c>
      <c r="I1570" s="15" t="s">
        <v>65</v>
      </c>
      <c r="J1570" s="15">
        <v>257</v>
      </c>
      <c r="K1570" s="15">
        <v>367.51</v>
      </c>
    </row>
    <row r="1571" spans="1:11" x14ac:dyDescent="0.25">
      <c r="A1571" s="15" t="s">
        <v>59</v>
      </c>
      <c r="B1571" s="15">
        <v>2022</v>
      </c>
      <c r="C1571" s="15" t="s">
        <v>18</v>
      </c>
      <c r="D1571" s="15" t="s">
        <v>60</v>
      </c>
      <c r="E1571" s="15" t="s">
        <v>61</v>
      </c>
      <c r="F1571" s="15" t="s">
        <v>62</v>
      </c>
      <c r="G1571" s="15" t="s">
        <v>71</v>
      </c>
      <c r="H1571" s="15" t="s">
        <v>64</v>
      </c>
      <c r="I1571" s="15" t="s">
        <v>65</v>
      </c>
      <c r="J1571" s="15">
        <v>251</v>
      </c>
      <c r="K1571" s="15">
        <v>358.93</v>
      </c>
    </row>
    <row r="1572" spans="1:11" x14ac:dyDescent="0.25">
      <c r="A1572" s="15" t="s">
        <v>70</v>
      </c>
      <c r="B1572" s="15">
        <v>2022</v>
      </c>
      <c r="C1572" s="15" t="s">
        <v>46</v>
      </c>
      <c r="D1572" s="15" t="s">
        <v>60</v>
      </c>
      <c r="E1572" s="15" t="s">
        <v>61</v>
      </c>
      <c r="F1572" s="15" t="s">
        <v>62</v>
      </c>
      <c r="G1572" s="15" t="s">
        <v>71</v>
      </c>
      <c r="H1572" s="15" t="s">
        <v>64</v>
      </c>
      <c r="I1572" s="15" t="s">
        <v>67</v>
      </c>
      <c r="J1572" s="15">
        <v>164</v>
      </c>
      <c r="K1572" s="15">
        <v>234.51999999999998</v>
      </c>
    </row>
    <row r="1573" spans="1:11" x14ac:dyDescent="0.25">
      <c r="A1573" s="15" t="s">
        <v>66</v>
      </c>
      <c r="B1573" s="15">
        <v>2022</v>
      </c>
      <c r="C1573" s="15" t="s">
        <v>46</v>
      </c>
      <c r="D1573" s="15" t="s">
        <v>60</v>
      </c>
      <c r="E1573" s="15" t="s">
        <v>61</v>
      </c>
      <c r="F1573" s="15" t="s">
        <v>62</v>
      </c>
      <c r="G1573" s="15" t="s">
        <v>71</v>
      </c>
      <c r="H1573" s="15" t="s">
        <v>64</v>
      </c>
      <c r="I1573" s="15" t="s">
        <v>67</v>
      </c>
      <c r="J1573" s="15">
        <v>166</v>
      </c>
      <c r="K1573" s="15">
        <v>237.38</v>
      </c>
    </row>
    <row r="1574" spans="1:11" x14ac:dyDescent="0.25">
      <c r="A1574" s="15" t="s">
        <v>66</v>
      </c>
      <c r="B1574" s="15">
        <v>2022</v>
      </c>
      <c r="C1574" s="15" t="s">
        <v>46</v>
      </c>
      <c r="D1574" s="15" t="s">
        <v>60</v>
      </c>
      <c r="E1574" s="15" t="s">
        <v>61</v>
      </c>
      <c r="F1574" s="15" t="s">
        <v>62</v>
      </c>
      <c r="G1574" s="15" t="s">
        <v>71</v>
      </c>
      <c r="H1574" s="15" t="s">
        <v>64</v>
      </c>
      <c r="I1574" s="15" t="s">
        <v>67</v>
      </c>
      <c r="J1574" s="15">
        <v>168</v>
      </c>
      <c r="K1574" s="15">
        <v>240.24</v>
      </c>
    </row>
    <row r="1575" spans="1:11" x14ac:dyDescent="0.25">
      <c r="A1575" s="15" t="s">
        <v>68</v>
      </c>
      <c r="B1575" s="15">
        <v>2022</v>
      </c>
      <c r="C1575" s="15" t="s">
        <v>46</v>
      </c>
      <c r="D1575" s="15" t="s">
        <v>60</v>
      </c>
      <c r="E1575" s="15" t="s">
        <v>61</v>
      </c>
      <c r="F1575" s="15" t="s">
        <v>62</v>
      </c>
      <c r="G1575" s="15" t="s">
        <v>71</v>
      </c>
      <c r="H1575" s="15" t="s">
        <v>64</v>
      </c>
      <c r="I1575" s="15" t="s">
        <v>67</v>
      </c>
      <c r="J1575" s="15">
        <v>165</v>
      </c>
      <c r="K1575" s="15">
        <v>235.95</v>
      </c>
    </row>
    <row r="1576" spans="1:11" x14ac:dyDescent="0.25">
      <c r="A1576" s="15" t="s">
        <v>66</v>
      </c>
      <c r="B1576" s="15">
        <v>2022</v>
      </c>
      <c r="C1576" s="15" t="s">
        <v>46</v>
      </c>
      <c r="D1576" s="15" t="s">
        <v>60</v>
      </c>
      <c r="E1576" s="15" t="s">
        <v>61</v>
      </c>
      <c r="F1576" s="15" t="s">
        <v>62</v>
      </c>
      <c r="G1576" s="15" t="s">
        <v>71</v>
      </c>
      <c r="H1576" s="15" t="s">
        <v>64</v>
      </c>
      <c r="I1576" s="15" t="s">
        <v>67</v>
      </c>
      <c r="J1576" s="15">
        <v>163</v>
      </c>
      <c r="K1576" s="15">
        <v>233.09</v>
      </c>
    </row>
    <row r="1577" spans="1:11" x14ac:dyDescent="0.25">
      <c r="A1577" s="15" t="s">
        <v>70</v>
      </c>
      <c r="B1577" s="15">
        <v>2022</v>
      </c>
      <c r="C1577" s="15" t="s">
        <v>46</v>
      </c>
      <c r="D1577" s="15" t="s">
        <v>60</v>
      </c>
      <c r="E1577" s="15" t="s">
        <v>61</v>
      </c>
      <c r="F1577" s="15" t="s">
        <v>62</v>
      </c>
      <c r="G1577" s="15" t="s">
        <v>71</v>
      </c>
      <c r="H1577" s="15" t="s">
        <v>64</v>
      </c>
      <c r="I1577" s="15" t="s">
        <v>67</v>
      </c>
      <c r="J1577" s="15">
        <v>167</v>
      </c>
      <c r="K1577" s="15">
        <v>238.81</v>
      </c>
    </row>
    <row r="1578" spans="1:11" x14ac:dyDescent="0.25">
      <c r="A1578" s="15" t="s">
        <v>66</v>
      </c>
      <c r="B1578" s="15">
        <v>2022</v>
      </c>
      <c r="C1578" s="15" t="s">
        <v>45</v>
      </c>
      <c r="D1578" s="15" t="s">
        <v>60</v>
      </c>
      <c r="E1578" s="15" t="s">
        <v>61</v>
      </c>
      <c r="F1578" s="15" t="s">
        <v>62</v>
      </c>
      <c r="G1578" s="15" t="s">
        <v>71</v>
      </c>
      <c r="H1578" s="15" t="s">
        <v>64</v>
      </c>
      <c r="I1578" s="15" t="s">
        <v>65</v>
      </c>
      <c r="J1578" s="15">
        <v>182</v>
      </c>
      <c r="K1578" s="15">
        <v>260.26</v>
      </c>
    </row>
    <row r="1579" spans="1:11" x14ac:dyDescent="0.25">
      <c r="A1579" s="15" t="s">
        <v>66</v>
      </c>
      <c r="B1579" s="15">
        <v>2022</v>
      </c>
      <c r="C1579" s="15" t="s">
        <v>45</v>
      </c>
      <c r="D1579" s="15" t="s">
        <v>60</v>
      </c>
      <c r="E1579" s="15" t="s">
        <v>61</v>
      </c>
      <c r="F1579" s="15" t="s">
        <v>62</v>
      </c>
      <c r="G1579" s="15" t="s">
        <v>71</v>
      </c>
      <c r="H1579" s="15" t="s">
        <v>64</v>
      </c>
      <c r="I1579" s="15" t="s">
        <v>65</v>
      </c>
      <c r="J1579" s="15">
        <v>176</v>
      </c>
      <c r="K1579" s="15">
        <v>251.68</v>
      </c>
    </row>
    <row r="1580" spans="1:11" x14ac:dyDescent="0.25">
      <c r="A1580" s="15" t="s">
        <v>66</v>
      </c>
      <c r="B1580" s="15">
        <v>2022</v>
      </c>
      <c r="C1580" s="15" t="s">
        <v>45</v>
      </c>
      <c r="D1580" s="15" t="s">
        <v>60</v>
      </c>
      <c r="E1580" s="15" t="s">
        <v>61</v>
      </c>
      <c r="F1580" s="15" t="s">
        <v>62</v>
      </c>
      <c r="G1580" s="15" t="s">
        <v>71</v>
      </c>
      <c r="H1580" s="15" t="s">
        <v>64</v>
      </c>
      <c r="I1580" s="15" t="s">
        <v>65</v>
      </c>
      <c r="J1580" s="15">
        <v>170</v>
      </c>
      <c r="K1580" s="15">
        <v>243.1</v>
      </c>
    </row>
    <row r="1581" spans="1:11" x14ac:dyDescent="0.25">
      <c r="A1581" s="15" t="s">
        <v>66</v>
      </c>
      <c r="B1581" s="15">
        <v>2022</v>
      </c>
      <c r="C1581" s="15" t="s">
        <v>45</v>
      </c>
      <c r="D1581" s="15" t="s">
        <v>60</v>
      </c>
      <c r="E1581" s="15" t="s">
        <v>61</v>
      </c>
      <c r="F1581" s="15" t="s">
        <v>62</v>
      </c>
      <c r="G1581" s="15" t="s">
        <v>71</v>
      </c>
      <c r="H1581" s="15" t="s">
        <v>64</v>
      </c>
      <c r="I1581" s="15" t="s">
        <v>67</v>
      </c>
      <c r="J1581" s="15">
        <v>180</v>
      </c>
      <c r="K1581" s="15">
        <v>257.39999999999998</v>
      </c>
    </row>
    <row r="1582" spans="1:11" x14ac:dyDescent="0.25">
      <c r="A1582" s="15" t="s">
        <v>59</v>
      </c>
      <c r="B1582" s="15">
        <v>2022</v>
      </c>
      <c r="C1582" s="15" t="s">
        <v>45</v>
      </c>
      <c r="D1582" s="15" t="s">
        <v>60</v>
      </c>
      <c r="E1582" s="15" t="s">
        <v>61</v>
      </c>
      <c r="F1582" s="15" t="s">
        <v>62</v>
      </c>
      <c r="G1582" s="15" t="s">
        <v>71</v>
      </c>
      <c r="H1582" s="15" t="s">
        <v>64</v>
      </c>
      <c r="I1582" s="15" t="s">
        <v>67</v>
      </c>
      <c r="J1582" s="15">
        <v>174</v>
      </c>
      <c r="K1582" s="15">
        <v>248.82</v>
      </c>
    </row>
    <row r="1583" spans="1:11" x14ac:dyDescent="0.25">
      <c r="A1583" s="15" t="s">
        <v>59</v>
      </c>
      <c r="B1583" s="15">
        <v>2022</v>
      </c>
      <c r="C1583" s="15" t="s">
        <v>45</v>
      </c>
      <c r="D1583" s="15" t="s">
        <v>60</v>
      </c>
      <c r="E1583" s="15" t="s">
        <v>61</v>
      </c>
      <c r="F1583" s="15" t="s">
        <v>62</v>
      </c>
      <c r="G1583" s="15" t="s">
        <v>71</v>
      </c>
      <c r="H1583" s="15" t="s">
        <v>64</v>
      </c>
      <c r="I1583" s="15" t="s">
        <v>67</v>
      </c>
      <c r="J1583" s="15">
        <v>183</v>
      </c>
      <c r="K1583" s="15">
        <v>261.69</v>
      </c>
    </row>
    <row r="1584" spans="1:11" x14ac:dyDescent="0.25">
      <c r="A1584" s="15" t="s">
        <v>66</v>
      </c>
      <c r="B1584" s="15">
        <v>2022</v>
      </c>
      <c r="C1584" s="15" t="s">
        <v>45</v>
      </c>
      <c r="D1584" s="15" t="s">
        <v>60</v>
      </c>
      <c r="E1584" s="15" t="s">
        <v>61</v>
      </c>
      <c r="F1584" s="15" t="s">
        <v>62</v>
      </c>
      <c r="G1584" s="15" t="s">
        <v>71</v>
      </c>
      <c r="H1584" s="15" t="s">
        <v>64</v>
      </c>
      <c r="I1584" s="15" t="s">
        <v>67</v>
      </c>
      <c r="J1584" s="15">
        <v>177</v>
      </c>
      <c r="K1584" s="15">
        <v>253.11</v>
      </c>
    </row>
    <row r="1585" spans="1:11" x14ac:dyDescent="0.25">
      <c r="A1585" s="15" t="s">
        <v>66</v>
      </c>
      <c r="B1585" s="15">
        <v>2022</v>
      </c>
      <c r="C1585" s="15" t="s">
        <v>45</v>
      </c>
      <c r="D1585" s="15" t="s">
        <v>60</v>
      </c>
      <c r="E1585" s="15" t="s">
        <v>61</v>
      </c>
      <c r="F1585" s="15" t="s">
        <v>62</v>
      </c>
      <c r="G1585" s="15" t="s">
        <v>71</v>
      </c>
      <c r="H1585" s="15" t="s">
        <v>64</v>
      </c>
      <c r="I1585" s="15" t="s">
        <v>67</v>
      </c>
      <c r="J1585" s="15">
        <v>171</v>
      </c>
      <c r="K1585" s="15">
        <v>244.53</v>
      </c>
    </row>
    <row r="1586" spans="1:11" x14ac:dyDescent="0.25">
      <c r="A1586" s="15" t="s">
        <v>69</v>
      </c>
      <c r="B1586" s="15">
        <v>2022</v>
      </c>
      <c r="C1586" s="15" t="s">
        <v>45</v>
      </c>
      <c r="D1586" s="15" t="s">
        <v>60</v>
      </c>
      <c r="E1586" s="15" t="s">
        <v>61</v>
      </c>
      <c r="F1586" s="15" t="s">
        <v>62</v>
      </c>
      <c r="G1586" s="15" t="s">
        <v>71</v>
      </c>
      <c r="H1586" s="15" t="s">
        <v>64</v>
      </c>
      <c r="I1586" s="15" t="s">
        <v>65</v>
      </c>
      <c r="J1586" s="15">
        <v>179</v>
      </c>
      <c r="K1586" s="15">
        <v>255.97</v>
      </c>
    </row>
    <row r="1587" spans="1:11" x14ac:dyDescent="0.25">
      <c r="A1587" s="15" t="s">
        <v>59</v>
      </c>
      <c r="B1587" s="15">
        <v>2022</v>
      </c>
      <c r="C1587" s="15" t="s">
        <v>45</v>
      </c>
      <c r="D1587" s="15" t="s">
        <v>60</v>
      </c>
      <c r="E1587" s="15" t="s">
        <v>61</v>
      </c>
      <c r="F1587" s="15" t="s">
        <v>62</v>
      </c>
      <c r="G1587" s="15" t="s">
        <v>71</v>
      </c>
      <c r="H1587" s="15" t="s">
        <v>64</v>
      </c>
      <c r="I1587" s="15" t="s">
        <v>65</v>
      </c>
      <c r="J1587" s="15">
        <v>173</v>
      </c>
      <c r="K1587" s="15">
        <v>247.39</v>
      </c>
    </row>
    <row r="1588" spans="1:11" x14ac:dyDescent="0.25">
      <c r="A1588" s="15" t="s">
        <v>59</v>
      </c>
      <c r="B1588" s="15">
        <v>2022</v>
      </c>
      <c r="C1588" s="15" t="s">
        <v>41</v>
      </c>
      <c r="D1588" s="15" t="s">
        <v>60</v>
      </c>
      <c r="E1588" s="15" t="s">
        <v>61</v>
      </c>
      <c r="F1588" s="15" t="s">
        <v>62</v>
      </c>
      <c r="G1588" s="15" t="s">
        <v>71</v>
      </c>
      <c r="H1588" s="15" t="s">
        <v>64</v>
      </c>
      <c r="I1588" s="15" t="s">
        <v>65</v>
      </c>
      <c r="J1588" s="15">
        <v>230</v>
      </c>
      <c r="K1588" s="15">
        <v>328.9</v>
      </c>
    </row>
    <row r="1589" spans="1:11" x14ac:dyDescent="0.25">
      <c r="A1589" s="15" t="s">
        <v>66</v>
      </c>
      <c r="B1589" s="15">
        <v>2022</v>
      </c>
      <c r="C1589" s="15" t="s">
        <v>41</v>
      </c>
      <c r="D1589" s="15" t="s">
        <v>60</v>
      </c>
      <c r="E1589" s="15" t="s">
        <v>61</v>
      </c>
      <c r="F1589" s="15" t="s">
        <v>62</v>
      </c>
      <c r="G1589" s="15" t="s">
        <v>71</v>
      </c>
      <c r="H1589" s="15" t="s">
        <v>64</v>
      </c>
      <c r="I1589" s="15" t="s">
        <v>65</v>
      </c>
      <c r="J1589" s="15">
        <v>224</v>
      </c>
      <c r="K1589" s="15">
        <v>320.32</v>
      </c>
    </row>
    <row r="1590" spans="1:11" x14ac:dyDescent="0.25">
      <c r="A1590" s="15" t="s">
        <v>69</v>
      </c>
      <c r="B1590" s="15">
        <v>2022</v>
      </c>
      <c r="C1590" s="15" t="s">
        <v>41</v>
      </c>
      <c r="D1590" s="15" t="s">
        <v>60</v>
      </c>
      <c r="E1590" s="15" t="s">
        <v>61</v>
      </c>
      <c r="F1590" s="15" t="s">
        <v>62</v>
      </c>
      <c r="G1590" s="15" t="s">
        <v>71</v>
      </c>
      <c r="H1590" s="15" t="s">
        <v>64</v>
      </c>
      <c r="I1590" s="15" t="s">
        <v>65</v>
      </c>
      <c r="J1590" s="15">
        <v>218</v>
      </c>
      <c r="K1590" s="15">
        <v>311.74</v>
      </c>
    </row>
    <row r="1591" spans="1:11" x14ac:dyDescent="0.25">
      <c r="A1591" s="15" t="s">
        <v>66</v>
      </c>
      <c r="B1591" s="15">
        <v>2022</v>
      </c>
      <c r="C1591" s="15" t="s">
        <v>41</v>
      </c>
      <c r="D1591" s="15" t="s">
        <v>60</v>
      </c>
      <c r="E1591" s="15" t="s">
        <v>61</v>
      </c>
      <c r="F1591" s="15" t="s">
        <v>62</v>
      </c>
      <c r="G1591" s="15" t="s">
        <v>71</v>
      </c>
      <c r="H1591" s="15" t="s">
        <v>64</v>
      </c>
      <c r="I1591" s="15" t="s">
        <v>67</v>
      </c>
      <c r="J1591" s="15">
        <v>228</v>
      </c>
      <c r="K1591" s="15">
        <v>326.03999999999996</v>
      </c>
    </row>
    <row r="1592" spans="1:11" x14ac:dyDescent="0.25">
      <c r="A1592" s="15" t="s">
        <v>66</v>
      </c>
      <c r="B1592" s="15">
        <v>2022</v>
      </c>
      <c r="C1592" s="15" t="s">
        <v>41</v>
      </c>
      <c r="D1592" s="15" t="s">
        <v>60</v>
      </c>
      <c r="E1592" s="15" t="s">
        <v>61</v>
      </c>
      <c r="F1592" s="15" t="s">
        <v>62</v>
      </c>
      <c r="G1592" s="15" t="s">
        <v>71</v>
      </c>
      <c r="H1592" s="15" t="s">
        <v>64</v>
      </c>
      <c r="I1592" s="15" t="s">
        <v>67</v>
      </c>
      <c r="J1592" s="15">
        <v>222</v>
      </c>
      <c r="K1592" s="15">
        <v>317.45999999999998</v>
      </c>
    </row>
    <row r="1593" spans="1:11" x14ac:dyDescent="0.25">
      <c r="A1593" s="15" t="s">
        <v>69</v>
      </c>
      <c r="B1593" s="15">
        <v>2022</v>
      </c>
      <c r="C1593" s="15" t="s">
        <v>41</v>
      </c>
      <c r="D1593" s="15" t="s">
        <v>60</v>
      </c>
      <c r="E1593" s="15" t="s">
        <v>61</v>
      </c>
      <c r="F1593" s="15" t="s">
        <v>62</v>
      </c>
      <c r="G1593" s="15" t="s">
        <v>71</v>
      </c>
      <c r="H1593" s="15" t="s">
        <v>64</v>
      </c>
      <c r="I1593" s="15" t="s">
        <v>67</v>
      </c>
      <c r="J1593" s="15">
        <v>231</v>
      </c>
      <c r="K1593" s="15">
        <v>330.33</v>
      </c>
    </row>
    <row r="1594" spans="1:11" x14ac:dyDescent="0.25">
      <c r="A1594" s="15" t="s">
        <v>68</v>
      </c>
      <c r="B1594" s="15">
        <v>2022</v>
      </c>
      <c r="C1594" s="15" t="s">
        <v>41</v>
      </c>
      <c r="D1594" s="15" t="s">
        <v>60</v>
      </c>
      <c r="E1594" s="15" t="s">
        <v>61</v>
      </c>
      <c r="F1594" s="15" t="s">
        <v>62</v>
      </c>
      <c r="G1594" s="15" t="s">
        <v>71</v>
      </c>
      <c r="H1594" s="15" t="s">
        <v>64</v>
      </c>
      <c r="I1594" s="15" t="s">
        <v>67</v>
      </c>
      <c r="J1594" s="15">
        <v>225</v>
      </c>
      <c r="K1594" s="15">
        <v>321.75</v>
      </c>
    </row>
    <row r="1595" spans="1:11" x14ac:dyDescent="0.25">
      <c r="A1595" s="15" t="s">
        <v>70</v>
      </c>
      <c r="B1595" s="15">
        <v>2022</v>
      </c>
      <c r="C1595" s="15" t="s">
        <v>41</v>
      </c>
      <c r="D1595" s="15" t="s">
        <v>60</v>
      </c>
      <c r="E1595" s="15" t="s">
        <v>61</v>
      </c>
      <c r="F1595" s="15" t="s">
        <v>62</v>
      </c>
      <c r="G1595" s="15" t="s">
        <v>71</v>
      </c>
      <c r="H1595" s="15" t="s">
        <v>64</v>
      </c>
      <c r="I1595" s="15" t="s">
        <v>67</v>
      </c>
      <c r="J1595" s="15">
        <v>219</v>
      </c>
      <c r="K1595" s="15">
        <v>526.24</v>
      </c>
    </row>
    <row r="1596" spans="1:11" x14ac:dyDescent="0.25">
      <c r="A1596" s="15" t="s">
        <v>59</v>
      </c>
      <c r="B1596" s="15">
        <v>2022</v>
      </c>
      <c r="C1596" s="15" t="s">
        <v>41</v>
      </c>
      <c r="D1596" s="15" t="s">
        <v>60</v>
      </c>
      <c r="E1596" s="15" t="s">
        <v>61</v>
      </c>
      <c r="F1596" s="15" t="s">
        <v>62</v>
      </c>
      <c r="G1596" s="15" t="s">
        <v>71</v>
      </c>
      <c r="H1596" s="15" t="s">
        <v>64</v>
      </c>
      <c r="I1596" s="15" t="s">
        <v>65</v>
      </c>
      <c r="J1596" s="15">
        <v>227</v>
      </c>
      <c r="K1596" s="15">
        <v>324.61</v>
      </c>
    </row>
    <row r="1597" spans="1:11" x14ac:dyDescent="0.25">
      <c r="A1597" s="15" t="s">
        <v>59</v>
      </c>
      <c r="B1597" s="15">
        <v>2022</v>
      </c>
      <c r="C1597" s="15" t="s">
        <v>41</v>
      </c>
      <c r="D1597" s="15" t="s">
        <v>60</v>
      </c>
      <c r="E1597" s="15" t="s">
        <v>61</v>
      </c>
      <c r="F1597" s="15" t="s">
        <v>62</v>
      </c>
      <c r="G1597" s="15" t="s">
        <v>71</v>
      </c>
      <c r="H1597" s="15" t="s">
        <v>64</v>
      </c>
      <c r="I1597" s="15" t="s">
        <v>65</v>
      </c>
      <c r="J1597" s="15">
        <v>221</v>
      </c>
      <c r="K1597" s="15">
        <v>316.02999999999997</v>
      </c>
    </row>
    <row r="1598" spans="1:11" x14ac:dyDescent="0.25">
      <c r="A1598" s="15" t="s">
        <v>59</v>
      </c>
      <c r="B1598" s="15">
        <v>2022</v>
      </c>
      <c r="C1598" s="15" t="s">
        <v>44</v>
      </c>
      <c r="D1598" s="15" t="s">
        <v>60</v>
      </c>
      <c r="E1598" s="15" t="s">
        <v>61</v>
      </c>
      <c r="F1598" s="15" t="s">
        <v>62</v>
      </c>
      <c r="G1598" s="15" t="s">
        <v>71</v>
      </c>
      <c r="H1598" s="15" t="s">
        <v>64</v>
      </c>
      <c r="I1598" s="15" t="s">
        <v>65</v>
      </c>
      <c r="J1598" s="15">
        <v>200</v>
      </c>
      <c r="K1598" s="15">
        <v>286</v>
      </c>
    </row>
    <row r="1599" spans="1:11" x14ac:dyDescent="0.25">
      <c r="A1599" s="15" t="s">
        <v>66</v>
      </c>
      <c r="B1599" s="15">
        <v>2022</v>
      </c>
      <c r="C1599" s="15" t="s">
        <v>44</v>
      </c>
      <c r="D1599" s="15" t="s">
        <v>60</v>
      </c>
      <c r="E1599" s="15" t="s">
        <v>61</v>
      </c>
      <c r="F1599" s="15" t="s">
        <v>62</v>
      </c>
      <c r="G1599" s="15" t="s">
        <v>71</v>
      </c>
      <c r="H1599" s="15" t="s">
        <v>64</v>
      </c>
      <c r="I1599" s="15" t="s">
        <v>65</v>
      </c>
      <c r="J1599" s="15">
        <v>194</v>
      </c>
      <c r="K1599" s="15">
        <v>277.42</v>
      </c>
    </row>
    <row r="1600" spans="1:11" x14ac:dyDescent="0.25">
      <c r="A1600" s="15" t="s">
        <v>66</v>
      </c>
      <c r="B1600" s="15">
        <v>2022</v>
      </c>
      <c r="C1600" s="15" t="s">
        <v>44</v>
      </c>
      <c r="D1600" s="15" t="s">
        <v>60</v>
      </c>
      <c r="E1600" s="15" t="s">
        <v>61</v>
      </c>
      <c r="F1600" s="15" t="s">
        <v>62</v>
      </c>
      <c r="G1600" s="15" t="s">
        <v>71</v>
      </c>
      <c r="H1600" s="15" t="s">
        <v>64</v>
      </c>
      <c r="I1600" s="15" t="s">
        <v>65</v>
      </c>
      <c r="J1600" s="15">
        <v>188</v>
      </c>
      <c r="K1600" s="15">
        <v>268.84000000000003</v>
      </c>
    </row>
    <row r="1601" spans="1:11" x14ac:dyDescent="0.25">
      <c r="A1601" s="15" t="s">
        <v>66</v>
      </c>
      <c r="B1601" s="15">
        <v>2022</v>
      </c>
      <c r="C1601" s="15" t="s">
        <v>44</v>
      </c>
      <c r="D1601" s="15" t="s">
        <v>60</v>
      </c>
      <c r="E1601" s="15" t="s">
        <v>61</v>
      </c>
      <c r="F1601" s="15" t="s">
        <v>62</v>
      </c>
      <c r="G1601" s="15" t="s">
        <v>71</v>
      </c>
      <c r="H1601" s="15" t="s">
        <v>64</v>
      </c>
      <c r="I1601" s="15" t="s">
        <v>67</v>
      </c>
      <c r="J1601" s="15">
        <v>198</v>
      </c>
      <c r="K1601" s="15">
        <v>283.14</v>
      </c>
    </row>
    <row r="1602" spans="1:11" x14ac:dyDescent="0.25">
      <c r="A1602" s="15" t="s">
        <v>66</v>
      </c>
      <c r="B1602" s="15">
        <v>2022</v>
      </c>
      <c r="C1602" s="15" t="s">
        <v>44</v>
      </c>
      <c r="D1602" s="15" t="s">
        <v>60</v>
      </c>
      <c r="E1602" s="15" t="s">
        <v>61</v>
      </c>
      <c r="F1602" s="15" t="s">
        <v>62</v>
      </c>
      <c r="G1602" s="15" t="s">
        <v>71</v>
      </c>
      <c r="H1602" s="15" t="s">
        <v>64</v>
      </c>
      <c r="I1602" s="15" t="s">
        <v>67</v>
      </c>
      <c r="J1602" s="15">
        <v>192</v>
      </c>
      <c r="K1602" s="15">
        <v>274.56</v>
      </c>
    </row>
    <row r="1603" spans="1:11" x14ac:dyDescent="0.25">
      <c r="A1603" s="15" t="s">
        <v>66</v>
      </c>
      <c r="B1603" s="15">
        <v>2022</v>
      </c>
      <c r="C1603" s="15" t="s">
        <v>44</v>
      </c>
      <c r="D1603" s="15" t="s">
        <v>60</v>
      </c>
      <c r="E1603" s="15" t="s">
        <v>61</v>
      </c>
      <c r="F1603" s="15" t="s">
        <v>62</v>
      </c>
      <c r="G1603" s="15" t="s">
        <v>71</v>
      </c>
      <c r="H1603" s="15" t="s">
        <v>64</v>
      </c>
      <c r="I1603" s="15" t="s">
        <v>67</v>
      </c>
      <c r="J1603" s="15">
        <v>186</v>
      </c>
      <c r="K1603" s="15">
        <v>265.98</v>
      </c>
    </row>
    <row r="1604" spans="1:11" x14ac:dyDescent="0.25">
      <c r="A1604" s="15" t="s">
        <v>59</v>
      </c>
      <c r="B1604" s="15">
        <v>2022</v>
      </c>
      <c r="C1604" s="15" t="s">
        <v>44</v>
      </c>
      <c r="D1604" s="15" t="s">
        <v>60</v>
      </c>
      <c r="E1604" s="15" t="s">
        <v>61</v>
      </c>
      <c r="F1604" s="15" t="s">
        <v>62</v>
      </c>
      <c r="G1604" s="15" t="s">
        <v>71</v>
      </c>
      <c r="H1604" s="15" t="s">
        <v>64</v>
      </c>
      <c r="I1604" s="15" t="s">
        <v>67</v>
      </c>
      <c r="J1604" s="15">
        <v>195</v>
      </c>
      <c r="K1604" s="15">
        <v>278.85000000000002</v>
      </c>
    </row>
    <row r="1605" spans="1:11" x14ac:dyDescent="0.25">
      <c r="A1605" s="15" t="s">
        <v>68</v>
      </c>
      <c r="B1605" s="15">
        <v>2022</v>
      </c>
      <c r="C1605" s="15" t="s">
        <v>44</v>
      </c>
      <c r="D1605" s="15" t="s">
        <v>60</v>
      </c>
      <c r="E1605" s="15" t="s">
        <v>61</v>
      </c>
      <c r="F1605" s="15" t="s">
        <v>62</v>
      </c>
      <c r="G1605" s="15" t="s">
        <v>71</v>
      </c>
      <c r="H1605" s="15" t="s">
        <v>64</v>
      </c>
      <c r="I1605" s="15" t="s">
        <v>67</v>
      </c>
      <c r="J1605" s="15">
        <v>189</v>
      </c>
      <c r="K1605" s="15">
        <v>270.27</v>
      </c>
    </row>
    <row r="1606" spans="1:11" x14ac:dyDescent="0.25">
      <c r="A1606" s="15" t="s">
        <v>68</v>
      </c>
      <c r="B1606" s="15">
        <v>2022</v>
      </c>
      <c r="C1606" s="15" t="s">
        <v>44</v>
      </c>
      <c r="D1606" s="15" t="s">
        <v>60</v>
      </c>
      <c r="E1606" s="15" t="s">
        <v>61</v>
      </c>
      <c r="F1606" s="15" t="s">
        <v>62</v>
      </c>
      <c r="G1606" s="15" t="s">
        <v>71</v>
      </c>
      <c r="H1606" s="15" t="s">
        <v>64</v>
      </c>
      <c r="I1606" s="15" t="s">
        <v>65</v>
      </c>
      <c r="J1606" s="15">
        <v>197</v>
      </c>
      <c r="K1606" s="15">
        <v>281.70999999999998</v>
      </c>
    </row>
    <row r="1607" spans="1:11" x14ac:dyDescent="0.25">
      <c r="A1607" s="15" t="s">
        <v>68</v>
      </c>
      <c r="B1607" s="15">
        <v>2022</v>
      </c>
      <c r="C1607" s="15" t="s">
        <v>44</v>
      </c>
      <c r="D1607" s="15" t="s">
        <v>60</v>
      </c>
      <c r="E1607" s="15" t="s">
        <v>61</v>
      </c>
      <c r="F1607" s="15" t="s">
        <v>62</v>
      </c>
      <c r="G1607" s="15" t="s">
        <v>71</v>
      </c>
      <c r="H1607" s="15" t="s">
        <v>64</v>
      </c>
      <c r="I1607" s="15" t="s">
        <v>65</v>
      </c>
      <c r="J1607" s="15">
        <v>191</v>
      </c>
      <c r="K1607" s="15">
        <v>273.13</v>
      </c>
    </row>
    <row r="1608" spans="1:11" x14ac:dyDescent="0.25">
      <c r="A1608" s="15" t="s">
        <v>68</v>
      </c>
      <c r="B1608" s="15">
        <v>2022</v>
      </c>
      <c r="C1608" s="15" t="s">
        <v>44</v>
      </c>
      <c r="D1608" s="15" t="s">
        <v>60</v>
      </c>
      <c r="E1608" s="15" t="s">
        <v>61</v>
      </c>
      <c r="F1608" s="15" t="s">
        <v>62</v>
      </c>
      <c r="G1608" s="15" t="s">
        <v>71</v>
      </c>
      <c r="H1608" s="15" t="s">
        <v>64</v>
      </c>
      <c r="I1608" s="15" t="s">
        <v>65</v>
      </c>
      <c r="J1608" s="15">
        <v>185</v>
      </c>
      <c r="K1608" s="15">
        <v>264.55</v>
      </c>
    </row>
    <row r="1609" spans="1:11" x14ac:dyDescent="0.25">
      <c r="A1609" s="15" t="s">
        <v>59</v>
      </c>
      <c r="B1609" s="15">
        <v>2022</v>
      </c>
      <c r="C1609" s="15" t="s">
        <v>48</v>
      </c>
      <c r="D1609" s="15" t="s">
        <v>60</v>
      </c>
      <c r="E1609" s="15" t="s">
        <v>61</v>
      </c>
      <c r="F1609" s="15" t="s">
        <v>62</v>
      </c>
      <c r="G1609" s="15" t="s">
        <v>71</v>
      </c>
      <c r="H1609" s="15" t="s">
        <v>64</v>
      </c>
      <c r="I1609" s="15" t="s">
        <v>67</v>
      </c>
      <c r="J1609" s="15">
        <v>154</v>
      </c>
      <c r="K1609" s="15">
        <v>220.22</v>
      </c>
    </row>
    <row r="1610" spans="1:11" x14ac:dyDescent="0.25">
      <c r="A1610" s="15" t="s">
        <v>66</v>
      </c>
      <c r="B1610" s="15">
        <v>2022</v>
      </c>
      <c r="C1610" s="15" t="s">
        <v>48</v>
      </c>
      <c r="D1610" s="15" t="s">
        <v>60</v>
      </c>
      <c r="E1610" s="15" t="s">
        <v>61</v>
      </c>
      <c r="F1610" s="15" t="s">
        <v>62</v>
      </c>
      <c r="G1610" s="15" t="s">
        <v>71</v>
      </c>
      <c r="H1610" s="15" t="s">
        <v>64</v>
      </c>
      <c r="I1610" s="15" t="s">
        <v>67</v>
      </c>
      <c r="J1610" s="15">
        <v>156</v>
      </c>
      <c r="K1610" s="15">
        <v>223.07999999999998</v>
      </c>
    </row>
    <row r="1611" spans="1:11" x14ac:dyDescent="0.25">
      <c r="A1611" s="15" t="s">
        <v>66</v>
      </c>
      <c r="B1611" s="15">
        <v>2022</v>
      </c>
      <c r="C1611" s="15" t="s">
        <v>48</v>
      </c>
      <c r="D1611" s="15" t="s">
        <v>60</v>
      </c>
      <c r="E1611" s="15" t="s">
        <v>61</v>
      </c>
      <c r="F1611" s="15" t="s">
        <v>62</v>
      </c>
      <c r="G1611" s="15" t="s">
        <v>71</v>
      </c>
      <c r="H1611" s="15" t="s">
        <v>64</v>
      </c>
      <c r="I1611" s="15" t="s">
        <v>67</v>
      </c>
      <c r="J1611" s="15">
        <v>153</v>
      </c>
      <c r="K1611" s="15">
        <v>218.79</v>
      </c>
    </row>
    <row r="1612" spans="1:11" x14ac:dyDescent="0.25">
      <c r="A1612" s="15" t="s">
        <v>59</v>
      </c>
      <c r="B1612" s="15">
        <v>2022</v>
      </c>
      <c r="C1612" s="15" t="s">
        <v>48</v>
      </c>
      <c r="D1612" s="15" t="s">
        <v>60</v>
      </c>
      <c r="E1612" s="15" t="s">
        <v>61</v>
      </c>
      <c r="F1612" s="15" t="s">
        <v>62</v>
      </c>
      <c r="G1612" s="15" t="s">
        <v>71</v>
      </c>
      <c r="H1612" s="15" t="s">
        <v>64</v>
      </c>
      <c r="I1612" s="15" t="s">
        <v>67</v>
      </c>
      <c r="J1612" s="15">
        <v>157</v>
      </c>
      <c r="K1612" s="15">
        <v>224.51</v>
      </c>
    </row>
    <row r="1613" spans="1:11" x14ac:dyDescent="0.25">
      <c r="A1613" s="15" t="s">
        <v>69</v>
      </c>
      <c r="B1613" s="15">
        <v>2022</v>
      </c>
      <c r="C1613" s="15" t="s">
        <v>48</v>
      </c>
      <c r="D1613" s="15" t="s">
        <v>60</v>
      </c>
      <c r="E1613" s="15" t="s">
        <v>61</v>
      </c>
      <c r="F1613" s="15" t="s">
        <v>62</v>
      </c>
      <c r="G1613" s="15" t="s">
        <v>71</v>
      </c>
      <c r="H1613" s="15" t="s">
        <v>64</v>
      </c>
      <c r="I1613" s="15" t="s">
        <v>67</v>
      </c>
      <c r="J1613" s="15">
        <v>155</v>
      </c>
      <c r="K1613" s="15">
        <v>221.65</v>
      </c>
    </row>
    <row r="1614" spans="1:11" x14ac:dyDescent="0.25">
      <c r="A1614" s="15" t="s">
        <v>59</v>
      </c>
      <c r="B1614" s="15">
        <v>2022</v>
      </c>
      <c r="C1614" s="15" t="s">
        <v>48</v>
      </c>
      <c r="D1614" s="15" t="s">
        <v>60</v>
      </c>
      <c r="E1614" s="15" t="s">
        <v>61</v>
      </c>
      <c r="F1614" s="15" t="s">
        <v>62</v>
      </c>
      <c r="G1614" s="15" t="s">
        <v>71</v>
      </c>
      <c r="H1614" s="15" t="s">
        <v>64</v>
      </c>
      <c r="I1614" s="15" t="s">
        <v>65</v>
      </c>
      <c r="J1614" s="15">
        <v>341</v>
      </c>
      <c r="K1614" s="15">
        <v>487.63</v>
      </c>
    </row>
    <row r="1615" spans="1:11" x14ac:dyDescent="0.25">
      <c r="A1615" s="15" t="s">
        <v>59</v>
      </c>
      <c r="B1615" s="15">
        <v>2022</v>
      </c>
      <c r="C1615" s="15" t="s">
        <v>47</v>
      </c>
      <c r="D1615" s="15" t="s">
        <v>72</v>
      </c>
      <c r="E1615" s="15" t="s">
        <v>61</v>
      </c>
      <c r="F1615" s="15" t="s">
        <v>62</v>
      </c>
      <c r="G1615" s="15" t="s">
        <v>71</v>
      </c>
      <c r="H1615" s="15" t="s">
        <v>64</v>
      </c>
      <c r="I1615" s="15" t="s">
        <v>65</v>
      </c>
      <c r="J1615" s="15">
        <v>254</v>
      </c>
      <c r="K1615" s="15">
        <v>363.22</v>
      </c>
    </row>
    <row r="1616" spans="1:11" x14ac:dyDescent="0.25">
      <c r="A1616" s="15" t="s">
        <v>66</v>
      </c>
      <c r="B1616" s="15">
        <v>2022</v>
      </c>
      <c r="C1616" s="15" t="s">
        <v>47</v>
      </c>
      <c r="D1616" s="15" t="s">
        <v>72</v>
      </c>
      <c r="E1616" s="15" t="s">
        <v>61</v>
      </c>
      <c r="F1616" s="15" t="s">
        <v>62</v>
      </c>
      <c r="G1616" s="15" t="s">
        <v>71</v>
      </c>
      <c r="H1616" s="15" t="s">
        <v>64</v>
      </c>
      <c r="I1616" s="15" t="s">
        <v>65</v>
      </c>
      <c r="J1616" s="15">
        <v>256</v>
      </c>
      <c r="K1616" s="15">
        <v>366.08</v>
      </c>
    </row>
    <row r="1617" spans="1:11" x14ac:dyDescent="0.25">
      <c r="A1617" s="15" t="s">
        <v>66</v>
      </c>
      <c r="B1617" s="15">
        <v>2022</v>
      </c>
      <c r="C1617" s="15" t="s">
        <v>47</v>
      </c>
      <c r="D1617" s="15" t="s">
        <v>72</v>
      </c>
      <c r="E1617" s="15" t="s">
        <v>61</v>
      </c>
      <c r="F1617" s="15" t="s">
        <v>62</v>
      </c>
      <c r="G1617" s="15" t="s">
        <v>71</v>
      </c>
      <c r="H1617" s="15" t="s">
        <v>64</v>
      </c>
      <c r="I1617" s="15" t="s">
        <v>65</v>
      </c>
      <c r="J1617" s="15">
        <v>961</v>
      </c>
      <c r="K1617" s="15">
        <v>1374.23</v>
      </c>
    </row>
    <row r="1618" spans="1:11" x14ac:dyDescent="0.25">
      <c r="A1618" s="15" t="s">
        <v>66</v>
      </c>
      <c r="B1618" s="15">
        <v>2022</v>
      </c>
      <c r="C1618" s="15" t="s">
        <v>47</v>
      </c>
      <c r="D1618" s="15" t="s">
        <v>72</v>
      </c>
      <c r="E1618" s="15" t="s">
        <v>61</v>
      </c>
      <c r="F1618" s="15" t="s">
        <v>62</v>
      </c>
      <c r="G1618" s="15" t="s">
        <v>71</v>
      </c>
      <c r="H1618" s="15" t="s">
        <v>64</v>
      </c>
      <c r="I1618" s="15" t="s">
        <v>65</v>
      </c>
      <c r="J1618" s="15">
        <v>255</v>
      </c>
      <c r="K1618" s="15">
        <v>364.65</v>
      </c>
    </row>
    <row r="1619" spans="1:11" x14ac:dyDescent="0.25">
      <c r="A1619" s="15" t="s">
        <v>68</v>
      </c>
      <c r="B1619" s="15">
        <v>2022</v>
      </c>
      <c r="C1619" s="15" t="s">
        <v>47</v>
      </c>
      <c r="D1619" s="15" t="s">
        <v>72</v>
      </c>
      <c r="E1619" s="15" t="s">
        <v>61</v>
      </c>
      <c r="F1619" s="15" t="s">
        <v>62</v>
      </c>
      <c r="G1619" s="15" t="s">
        <v>71</v>
      </c>
      <c r="H1619" s="15" t="s">
        <v>64</v>
      </c>
      <c r="I1619" s="15" t="s">
        <v>65</v>
      </c>
      <c r="J1619" s="15">
        <v>253</v>
      </c>
      <c r="K1619" s="15">
        <v>361.78999999999996</v>
      </c>
    </row>
    <row r="1620" spans="1:11" x14ac:dyDescent="0.25">
      <c r="A1620" s="15" t="s">
        <v>68</v>
      </c>
      <c r="B1620" s="15">
        <v>2022</v>
      </c>
      <c r="C1620" s="15" t="s">
        <v>47</v>
      </c>
      <c r="D1620" s="15" t="s">
        <v>72</v>
      </c>
      <c r="E1620" s="15" t="s">
        <v>61</v>
      </c>
      <c r="F1620" s="15" t="s">
        <v>62</v>
      </c>
      <c r="G1620" s="15" t="s">
        <v>71</v>
      </c>
      <c r="H1620" s="15" t="s">
        <v>64</v>
      </c>
      <c r="I1620" s="15" t="s">
        <v>65</v>
      </c>
      <c r="J1620" s="15">
        <v>251</v>
      </c>
      <c r="K1620" s="15">
        <v>358.93</v>
      </c>
    </row>
    <row r="1621" spans="1:11" x14ac:dyDescent="0.25">
      <c r="A1621" s="15" t="s">
        <v>66</v>
      </c>
      <c r="B1621" s="15">
        <v>2022</v>
      </c>
      <c r="C1621" s="15" t="s">
        <v>46</v>
      </c>
      <c r="D1621" s="15" t="s">
        <v>72</v>
      </c>
      <c r="E1621" s="15" t="s">
        <v>61</v>
      </c>
      <c r="F1621" s="15" t="s">
        <v>62</v>
      </c>
      <c r="G1621" s="15" t="s">
        <v>71</v>
      </c>
      <c r="H1621" s="15" t="s">
        <v>64</v>
      </c>
      <c r="I1621" s="15" t="s">
        <v>65</v>
      </c>
      <c r="J1621" s="15">
        <v>260</v>
      </c>
      <c r="K1621" s="15">
        <v>371.8</v>
      </c>
    </row>
    <row r="1622" spans="1:11" x14ac:dyDescent="0.25">
      <c r="A1622" s="15" t="s">
        <v>66</v>
      </c>
      <c r="B1622" s="15">
        <v>2022</v>
      </c>
      <c r="C1622" s="15" t="s">
        <v>46</v>
      </c>
      <c r="D1622" s="15" t="s">
        <v>72</v>
      </c>
      <c r="E1622" s="15" t="s">
        <v>61</v>
      </c>
      <c r="F1622" s="15" t="s">
        <v>62</v>
      </c>
      <c r="G1622" s="15" t="s">
        <v>71</v>
      </c>
      <c r="H1622" s="15" t="s">
        <v>64</v>
      </c>
      <c r="I1622" s="15" t="s">
        <v>65</v>
      </c>
      <c r="J1622" s="15">
        <v>960</v>
      </c>
      <c r="K1622" s="15">
        <v>1372.8</v>
      </c>
    </row>
    <row r="1623" spans="1:11" x14ac:dyDescent="0.25">
      <c r="A1623" s="15" t="s">
        <v>69</v>
      </c>
      <c r="B1623" s="15">
        <v>2022</v>
      </c>
      <c r="C1623" s="15" t="s">
        <v>46</v>
      </c>
      <c r="D1623" s="15" t="s">
        <v>72</v>
      </c>
      <c r="E1623" s="15" t="s">
        <v>61</v>
      </c>
      <c r="F1623" s="15" t="s">
        <v>62</v>
      </c>
      <c r="G1623" s="15" t="s">
        <v>71</v>
      </c>
      <c r="H1623" s="15" t="s">
        <v>64</v>
      </c>
      <c r="I1623" s="15" t="s">
        <v>65</v>
      </c>
      <c r="J1623" s="15">
        <v>261</v>
      </c>
      <c r="K1623" s="15">
        <v>373.23</v>
      </c>
    </row>
    <row r="1624" spans="1:11" x14ac:dyDescent="0.25">
      <c r="A1624" s="15" t="s">
        <v>66</v>
      </c>
      <c r="B1624" s="15">
        <v>2022</v>
      </c>
      <c r="C1624" s="15" t="s">
        <v>46</v>
      </c>
      <c r="D1624" s="15" t="s">
        <v>72</v>
      </c>
      <c r="E1624" s="15" t="s">
        <v>61</v>
      </c>
      <c r="F1624" s="15" t="s">
        <v>62</v>
      </c>
      <c r="G1624" s="15" t="s">
        <v>71</v>
      </c>
      <c r="H1624" s="15" t="s">
        <v>64</v>
      </c>
      <c r="I1624" s="15" t="s">
        <v>65</v>
      </c>
      <c r="J1624" s="15">
        <v>259</v>
      </c>
      <c r="K1624" s="15">
        <v>370.37</v>
      </c>
    </row>
    <row r="1625" spans="1:11" x14ac:dyDescent="0.25">
      <c r="A1625" s="15" t="s">
        <v>66</v>
      </c>
      <c r="B1625" s="15">
        <v>2022</v>
      </c>
      <c r="C1625" s="15" t="s">
        <v>46</v>
      </c>
      <c r="D1625" s="15" t="s">
        <v>72</v>
      </c>
      <c r="E1625" s="15" t="s">
        <v>61</v>
      </c>
      <c r="F1625" s="15" t="s">
        <v>62</v>
      </c>
      <c r="G1625" s="15" t="s">
        <v>71</v>
      </c>
      <c r="H1625" s="15" t="s">
        <v>64</v>
      </c>
      <c r="I1625" s="15" t="s">
        <v>65</v>
      </c>
      <c r="J1625" s="15">
        <v>257</v>
      </c>
      <c r="K1625" s="15">
        <v>367.51</v>
      </c>
    </row>
    <row r="1626" spans="1:11" x14ac:dyDescent="0.25">
      <c r="A1626" s="15" t="s">
        <v>59</v>
      </c>
      <c r="B1626" s="15">
        <v>2022</v>
      </c>
      <c r="C1626" s="15" t="s">
        <v>48</v>
      </c>
      <c r="D1626" s="15" t="s">
        <v>72</v>
      </c>
      <c r="E1626" s="15" t="s">
        <v>61</v>
      </c>
      <c r="F1626" s="15" t="s">
        <v>62</v>
      </c>
      <c r="G1626" s="15" t="s">
        <v>71</v>
      </c>
      <c r="H1626" s="15" t="s">
        <v>64</v>
      </c>
      <c r="I1626" s="15" t="s">
        <v>65</v>
      </c>
      <c r="J1626" s="15">
        <v>248</v>
      </c>
      <c r="K1626" s="15">
        <v>354.64</v>
      </c>
    </row>
    <row r="1627" spans="1:11" x14ac:dyDescent="0.25">
      <c r="A1627" s="15" t="s">
        <v>68</v>
      </c>
      <c r="B1627" s="15">
        <v>2022</v>
      </c>
      <c r="C1627" s="15" t="s">
        <v>48</v>
      </c>
      <c r="D1627" s="15" t="s">
        <v>72</v>
      </c>
      <c r="E1627" s="15" t="s">
        <v>61</v>
      </c>
      <c r="F1627" s="15" t="s">
        <v>62</v>
      </c>
      <c r="G1627" s="15" t="s">
        <v>71</v>
      </c>
      <c r="H1627" s="15" t="s">
        <v>64</v>
      </c>
      <c r="I1627" s="15" t="s">
        <v>65</v>
      </c>
      <c r="J1627" s="15">
        <v>250</v>
      </c>
      <c r="K1627" s="15">
        <v>526.24</v>
      </c>
    </row>
    <row r="1628" spans="1:11" x14ac:dyDescent="0.25">
      <c r="A1628" s="15" t="s">
        <v>66</v>
      </c>
      <c r="B1628" s="15">
        <v>2022</v>
      </c>
      <c r="C1628" s="15" t="s">
        <v>48</v>
      </c>
      <c r="D1628" s="15" t="s">
        <v>72</v>
      </c>
      <c r="E1628" s="15" t="s">
        <v>61</v>
      </c>
      <c r="F1628" s="15" t="s">
        <v>62</v>
      </c>
      <c r="G1628" s="15" t="s">
        <v>71</v>
      </c>
      <c r="H1628" s="15" t="s">
        <v>64</v>
      </c>
      <c r="I1628" s="15" t="s">
        <v>65</v>
      </c>
      <c r="J1628" s="15">
        <v>249</v>
      </c>
      <c r="K1628" s="15">
        <v>356.07</v>
      </c>
    </row>
    <row r="1629" spans="1:11" x14ac:dyDescent="0.25">
      <c r="A1629" s="15" t="s">
        <v>59</v>
      </c>
      <c r="B1629" s="15">
        <v>2022</v>
      </c>
      <c r="C1629" s="15" t="s">
        <v>48</v>
      </c>
      <c r="D1629" s="15" t="s">
        <v>72</v>
      </c>
      <c r="E1629" s="15" t="s">
        <v>61</v>
      </c>
      <c r="F1629" s="15" t="s">
        <v>62</v>
      </c>
      <c r="G1629" s="15" t="s">
        <v>71</v>
      </c>
      <c r="H1629" s="15" t="s">
        <v>64</v>
      </c>
      <c r="I1629" s="15" t="s">
        <v>65</v>
      </c>
      <c r="J1629" s="15">
        <v>247</v>
      </c>
      <c r="K1629" s="15">
        <v>353.21</v>
      </c>
    </row>
    <row r="1630" spans="1:11" x14ac:dyDescent="0.25">
      <c r="A1630" s="15" t="s">
        <v>59</v>
      </c>
      <c r="B1630" s="15">
        <v>2022</v>
      </c>
      <c r="C1630" s="15" t="s">
        <v>43</v>
      </c>
      <c r="D1630" s="15" t="s">
        <v>60</v>
      </c>
      <c r="E1630" s="15" t="s">
        <v>61</v>
      </c>
      <c r="F1630" s="15" t="s">
        <v>62</v>
      </c>
      <c r="G1630" s="15" t="s">
        <v>63</v>
      </c>
      <c r="H1630" s="15" t="s">
        <v>64</v>
      </c>
      <c r="I1630" s="15" t="s">
        <v>67</v>
      </c>
      <c r="J1630" s="15">
        <v>356</v>
      </c>
      <c r="K1630" s="15">
        <v>484.15999999999997</v>
      </c>
    </row>
    <row r="1631" spans="1:11" x14ac:dyDescent="0.25">
      <c r="A1631" s="15" t="s">
        <v>66</v>
      </c>
      <c r="B1631" s="15">
        <v>2022</v>
      </c>
      <c r="C1631" s="15" t="s">
        <v>43</v>
      </c>
      <c r="D1631" s="15" t="s">
        <v>60</v>
      </c>
      <c r="E1631" s="15" t="s">
        <v>61</v>
      </c>
      <c r="F1631" s="15" t="s">
        <v>62</v>
      </c>
      <c r="G1631" s="15" t="s">
        <v>63</v>
      </c>
      <c r="H1631" s="15" t="s">
        <v>64</v>
      </c>
      <c r="I1631" s="15" t="s">
        <v>67</v>
      </c>
      <c r="J1631" s="15">
        <v>152</v>
      </c>
      <c r="K1631" s="15">
        <v>217.36</v>
      </c>
    </row>
    <row r="1632" spans="1:11" x14ac:dyDescent="0.25">
      <c r="A1632" s="15" t="s">
        <v>68</v>
      </c>
      <c r="B1632" s="15">
        <v>2022</v>
      </c>
      <c r="C1632" s="15" t="s">
        <v>43</v>
      </c>
      <c r="D1632" s="15" t="s">
        <v>60</v>
      </c>
      <c r="E1632" s="15" t="s">
        <v>74</v>
      </c>
      <c r="F1632" s="15" t="s">
        <v>62</v>
      </c>
      <c r="G1632" s="15" t="s">
        <v>63</v>
      </c>
      <c r="H1632" s="15" t="s">
        <v>64</v>
      </c>
      <c r="I1632" s="15" t="s">
        <v>67</v>
      </c>
      <c r="J1632" s="15">
        <v>352</v>
      </c>
      <c r="K1632" s="15">
        <v>503.36</v>
      </c>
    </row>
    <row r="1633" spans="1:11" x14ac:dyDescent="0.25">
      <c r="A1633" s="15" t="s">
        <v>59</v>
      </c>
      <c r="B1633" s="15">
        <v>2022</v>
      </c>
      <c r="C1633" s="15" t="s">
        <v>43</v>
      </c>
      <c r="D1633" s="15" t="s">
        <v>60</v>
      </c>
      <c r="E1633" s="15" t="s">
        <v>74</v>
      </c>
      <c r="F1633" s="15" t="s">
        <v>62</v>
      </c>
      <c r="G1633" s="15" t="s">
        <v>63</v>
      </c>
      <c r="H1633" s="15" t="s">
        <v>64</v>
      </c>
      <c r="I1633" s="15" t="s">
        <v>67</v>
      </c>
      <c r="J1633" s="15">
        <v>154</v>
      </c>
      <c r="K1633" s="15">
        <v>220.22</v>
      </c>
    </row>
    <row r="1634" spans="1:11" x14ac:dyDescent="0.25">
      <c r="A1634" s="15" t="s">
        <v>70</v>
      </c>
      <c r="B1634" s="15">
        <v>2022</v>
      </c>
      <c r="C1634" s="15" t="s">
        <v>43</v>
      </c>
      <c r="D1634" s="15" t="s">
        <v>60</v>
      </c>
      <c r="E1634" s="15" t="s">
        <v>74</v>
      </c>
      <c r="F1634" s="15" t="s">
        <v>62</v>
      </c>
      <c r="G1634" s="15" t="s">
        <v>63</v>
      </c>
      <c r="H1634" s="15" t="s">
        <v>64</v>
      </c>
      <c r="I1634" s="15" t="s">
        <v>67</v>
      </c>
      <c r="J1634" s="15">
        <v>698</v>
      </c>
      <c r="K1634" s="15">
        <v>998.14</v>
      </c>
    </row>
    <row r="1635" spans="1:11" x14ac:dyDescent="0.25">
      <c r="A1635" s="15" t="s">
        <v>68</v>
      </c>
      <c r="B1635" s="15">
        <v>2022</v>
      </c>
      <c r="C1635" s="15" t="s">
        <v>43</v>
      </c>
      <c r="D1635" s="15" t="s">
        <v>60</v>
      </c>
      <c r="E1635" s="15" t="s">
        <v>74</v>
      </c>
      <c r="F1635" s="15" t="s">
        <v>62</v>
      </c>
      <c r="G1635" s="15" t="s">
        <v>63</v>
      </c>
      <c r="H1635" s="15" t="s">
        <v>64</v>
      </c>
      <c r="I1635" s="15" t="s">
        <v>67</v>
      </c>
      <c r="J1635" s="15">
        <v>731</v>
      </c>
      <c r="K1635" s="15">
        <v>1045.33</v>
      </c>
    </row>
    <row r="1636" spans="1:11" x14ac:dyDescent="0.25">
      <c r="A1636" s="15" t="s">
        <v>68</v>
      </c>
      <c r="B1636" s="15">
        <v>2022</v>
      </c>
      <c r="C1636" s="15" t="s">
        <v>43</v>
      </c>
      <c r="D1636" s="15" t="s">
        <v>60</v>
      </c>
      <c r="E1636" s="15" t="s">
        <v>74</v>
      </c>
      <c r="F1636" s="15" t="s">
        <v>62</v>
      </c>
      <c r="G1636" s="15" t="s">
        <v>63</v>
      </c>
      <c r="H1636" s="15" t="s">
        <v>64</v>
      </c>
      <c r="I1636" s="15" t="s">
        <v>67</v>
      </c>
      <c r="J1636" s="15">
        <v>771</v>
      </c>
      <c r="K1636" s="15">
        <v>526.24</v>
      </c>
    </row>
    <row r="1637" spans="1:11" x14ac:dyDescent="0.25">
      <c r="A1637" s="15" t="s">
        <v>68</v>
      </c>
      <c r="B1637" s="15">
        <v>2022</v>
      </c>
      <c r="C1637" s="15" t="s">
        <v>43</v>
      </c>
      <c r="D1637" s="15" t="s">
        <v>60</v>
      </c>
      <c r="E1637" s="15" t="s">
        <v>74</v>
      </c>
      <c r="F1637" s="15" t="s">
        <v>62</v>
      </c>
      <c r="G1637" s="15" t="s">
        <v>63</v>
      </c>
      <c r="H1637" s="15" t="s">
        <v>64</v>
      </c>
      <c r="I1637" s="15" t="s">
        <v>67</v>
      </c>
      <c r="J1637" s="15">
        <v>355</v>
      </c>
      <c r="K1637" s="15">
        <v>507.65</v>
      </c>
    </row>
    <row r="1638" spans="1:11" x14ac:dyDescent="0.25">
      <c r="A1638" s="15" t="s">
        <v>68</v>
      </c>
      <c r="B1638" s="15">
        <v>2022</v>
      </c>
      <c r="C1638" s="15" t="s">
        <v>43</v>
      </c>
      <c r="D1638" s="15" t="s">
        <v>60</v>
      </c>
      <c r="E1638" s="15" t="s">
        <v>74</v>
      </c>
      <c r="F1638" s="15" t="s">
        <v>62</v>
      </c>
      <c r="G1638" s="15" t="s">
        <v>63</v>
      </c>
      <c r="H1638" s="15" t="s">
        <v>64</v>
      </c>
      <c r="I1638" s="15" t="s">
        <v>67</v>
      </c>
      <c r="J1638" s="15">
        <v>157</v>
      </c>
      <c r="K1638" s="15">
        <v>224.51</v>
      </c>
    </row>
    <row r="1639" spans="1:11" x14ac:dyDescent="0.25">
      <c r="A1639" s="15" t="s">
        <v>66</v>
      </c>
      <c r="B1639" s="15">
        <v>2022</v>
      </c>
      <c r="C1639" s="15" t="s">
        <v>43</v>
      </c>
      <c r="D1639" s="15" t="s">
        <v>60</v>
      </c>
      <c r="E1639" s="15" t="s">
        <v>74</v>
      </c>
      <c r="F1639" s="15" t="s">
        <v>62</v>
      </c>
      <c r="G1639" s="15" t="s">
        <v>63</v>
      </c>
      <c r="H1639" s="15" t="s">
        <v>64</v>
      </c>
      <c r="I1639" s="15" t="s">
        <v>67</v>
      </c>
      <c r="J1639" s="15">
        <v>353</v>
      </c>
      <c r="K1639" s="15">
        <v>504.78999999999996</v>
      </c>
    </row>
    <row r="1640" spans="1:11" x14ac:dyDescent="0.25">
      <c r="A1640" s="15" t="s">
        <v>66</v>
      </c>
      <c r="B1640" s="15">
        <v>2022</v>
      </c>
      <c r="C1640" s="15" t="s">
        <v>43</v>
      </c>
      <c r="D1640" s="15" t="s">
        <v>60</v>
      </c>
      <c r="E1640" s="15" t="s">
        <v>74</v>
      </c>
      <c r="F1640" s="15" t="s">
        <v>62</v>
      </c>
      <c r="G1640" s="15" t="s">
        <v>63</v>
      </c>
      <c r="H1640" s="15" t="s">
        <v>64</v>
      </c>
      <c r="I1640" s="15" t="s">
        <v>67</v>
      </c>
      <c r="J1640" s="15">
        <v>155</v>
      </c>
      <c r="K1640" s="15">
        <v>221.65</v>
      </c>
    </row>
    <row r="1641" spans="1:11" x14ac:dyDescent="0.25">
      <c r="A1641" s="15" t="s">
        <v>66</v>
      </c>
      <c r="B1641" s="15">
        <v>2022</v>
      </c>
      <c r="C1641" s="15" t="s">
        <v>47</v>
      </c>
      <c r="D1641" s="15" t="s">
        <v>60</v>
      </c>
      <c r="E1641" s="15" t="s">
        <v>74</v>
      </c>
      <c r="F1641" s="15" t="s">
        <v>62</v>
      </c>
      <c r="G1641" s="15" t="s">
        <v>63</v>
      </c>
      <c r="H1641" s="15" t="s">
        <v>64</v>
      </c>
      <c r="I1641" s="15" t="s">
        <v>67</v>
      </c>
      <c r="J1641" s="15">
        <v>332</v>
      </c>
      <c r="K1641" s="15">
        <v>451.52</v>
      </c>
    </row>
    <row r="1642" spans="1:11" x14ac:dyDescent="0.25">
      <c r="A1642" s="15" t="s">
        <v>66</v>
      </c>
      <c r="B1642" s="15">
        <v>2022</v>
      </c>
      <c r="C1642" s="15" t="s">
        <v>47</v>
      </c>
      <c r="D1642" s="15" t="s">
        <v>60</v>
      </c>
      <c r="E1642" s="15" t="s">
        <v>74</v>
      </c>
      <c r="F1642" s="15" t="s">
        <v>62</v>
      </c>
      <c r="G1642" s="15" t="s">
        <v>63</v>
      </c>
      <c r="H1642" s="15" t="s">
        <v>64</v>
      </c>
      <c r="I1642" s="15" t="s">
        <v>67</v>
      </c>
      <c r="J1642" s="15">
        <v>134</v>
      </c>
      <c r="K1642" s="15">
        <v>191.62</v>
      </c>
    </row>
    <row r="1643" spans="1:11" x14ac:dyDescent="0.25">
      <c r="A1643" s="15" t="s">
        <v>59</v>
      </c>
      <c r="B1643" s="15">
        <v>2022</v>
      </c>
      <c r="C1643" s="15" t="s">
        <v>47</v>
      </c>
      <c r="D1643" s="15" t="s">
        <v>60</v>
      </c>
      <c r="E1643" s="15" t="s">
        <v>74</v>
      </c>
      <c r="F1643" s="15" t="s">
        <v>62</v>
      </c>
      <c r="G1643" s="15" t="s">
        <v>63</v>
      </c>
      <c r="H1643" s="15" t="s">
        <v>64</v>
      </c>
      <c r="I1643" s="15" t="s">
        <v>67</v>
      </c>
      <c r="J1643" s="15">
        <v>334</v>
      </c>
      <c r="K1643" s="15">
        <v>477.62</v>
      </c>
    </row>
    <row r="1644" spans="1:11" x14ac:dyDescent="0.25">
      <c r="A1644" s="15" t="s">
        <v>66</v>
      </c>
      <c r="B1644" s="15">
        <v>2022</v>
      </c>
      <c r="C1644" s="15" t="s">
        <v>47</v>
      </c>
      <c r="D1644" s="15" t="s">
        <v>60</v>
      </c>
      <c r="E1644" s="15" t="s">
        <v>74</v>
      </c>
      <c r="F1644" s="15" t="s">
        <v>62</v>
      </c>
      <c r="G1644" s="15" t="s">
        <v>63</v>
      </c>
      <c r="H1644" s="15" t="s">
        <v>64</v>
      </c>
      <c r="I1644" s="15" t="s">
        <v>67</v>
      </c>
      <c r="J1644" s="15">
        <v>702</v>
      </c>
      <c r="K1644" s="15">
        <v>1003.86</v>
      </c>
    </row>
    <row r="1645" spans="1:11" x14ac:dyDescent="0.25">
      <c r="A1645" s="15" t="s">
        <v>59</v>
      </c>
      <c r="B1645" s="15">
        <v>2022</v>
      </c>
      <c r="C1645" s="15" t="s">
        <v>47</v>
      </c>
      <c r="D1645" s="15" t="s">
        <v>60</v>
      </c>
      <c r="E1645" s="15" t="s">
        <v>74</v>
      </c>
      <c r="F1645" s="15" t="s">
        <v>62</v>
      </c>
      <c r="G1645" s="15" t="s">
        <v>63</v>
      </c>
      <c r="H1645" s="15" t="s">
        <v>64</v>
      </c>
      <c r="I1645" s="15" t="s">
        <v>67</v>
      </c>
      <c r="J1645" s="15">
        <v>735</v>
      </c>
      <c r="K1645" s="15">
        <v>1051.05</v>
      </c>
    </row>
    <row r="1646" spans="1:11" x14ac:dyDescent="0.25">
      <c r="A1646" s="15" t="s">
        <v>66</v>
      </c>
      <c r="B1646" s="15">
        <v>2022</v>
      </c>
      <c r="C1646" s="15" t="s">
        <v>47</v>
      </c>
      <c r="D1646" s="15" t="s">
        <v>60</v>
      </c>
      <c r="E1646" s="15" t="s">
        <v>74</v>
      </c>
      <c r="F1646" s="15" t="s">
        <v>62</v>
      </c>
      <c r="G1646" s="15" t="s">
        <v>63</v>
      </c>
      <c r="H1646" s="15" t="s">
        <v>64</v>
      </c>
      <c r="I1646" s="15" t="s">
        <v>67</v>
      </c>
      <c r="J1646" s="15">
        <v>333</v>
      </c>
      <c r="K1646" s="15">
        <v>526.24</v>
      </c>
    </row>
    <row r="1647" spans="1:11" x14ac:dyDescent="0.25">
      <c r="A1647" s="15" t="s">
        <v>70</v>
      </c>
      <c r="B1647" s="15">
        <v>2022</v>
      </c>
      <c r="C1647" s="15" t="s">
        <v>47</v>
      </c>
      <c r="D1647" s="15" t="s">
        <v>60</v>
      </c>
      <c r="E1647" s="15" t="s">
        <v>74</v>
      </c>
      <c r="F1647" s="15" t="s">
        <v>62</v>
      </c>
      <c r="G1647" s="15" t="s">
        <v>63</v>
      </c>
      <c r="H1647" s="15" t="s">
        <v>64</v>
      </c>
      <c r="I1647" s="15" t="s">
        <v>67</v>
      </c>
      <c r="J1647" s="15">
        <v>774</v>
      </c>
      <c r="K1647" s="15">
        <v>526.24</v>
      </c>
    </row>
    <row r="1648" spans="1:11" x14ac:dyDescent="0.25">
      <c r="A1648" s="15" t="s">
        <v>66</v>
      </c>
      <c r="B1648" s="15">
        <v>2022</v>
      </c>
      <c r="C1648" s="15" t="s">
        <v>47</v>
      </c>
      <c r="D1648" s="15" t="s">
        <v>60</v>
      </c>
      <c r="E1648" s="15" t="s">
        <v>74</v>
      </c>
      <c r="F1648" s="15" t="s">
        <v>62</v>
      </c>
      <c r="G1648" s="15" t="s">
        <v>63</v>
      </c>
      <c r="H1648" s="15" t="s">
        <v>64</v>
      </c>
      <c r="I1648" s="15" t="s">
        <v>67</v>
      </c>
      <c r="J1648" s="15">
        <v>331</v>
      </c>
      <c r="K1648" s="15">
        <v>473.33</v>
      </c>
    </row>
    <row r="1649" spans="1:11" x14ac:dyDescent="0.25">
      <c r="A1649" s="15" t="s">
        <v>66</v>
      </c>
      <c r="B1649" s="15">
        <v>2022</v>
      </c>
      <c r="C1649" s="15" t="s">
        <v>47</v>
      </c>
      <c r="D1649" s="15" t="s">
        <v>60</v>
      </c>
      <c r="E1649" s="15" t="s">
        <v>74</v>
      </c>
      <c r="F1649" s="15" t="s">
        <v>62</v>
      </c>
      <c r="G1649" s="15" t="s">
        <v>63</v>
      </c>
      <c r="H1649" s="15" t="s">
        <v>64</v>
      </c>
      <c r="I1649" s="15" t="s">
        <v>67</v>
      </c>
      <c r="J1649" s="15">
        <v>133</v>
      </c>
      <c r="K1649" s="15">
        <v>190.19</v>
      </c>
    </row>
    <row r="1650" spans="1:11" x14ac:dyDescent="0.25">
      <c r="A1650" s="15" t="s">
        <v>69</v>
      </c>
      <c r="B1650" s="15">
        <v>2022</v>
      </c>
      <c r="C1650" s="15" t="s">
        <v>47</v>
      </c>
      <c r="D1650" s="15" t="s">
        <v>60</v>
      </c>
      <c r="E1650" s="15" t="s">
        <v>74</v>
      </c>
      <c r="F1650" s="15" t="s">
        <v>62</v>
      </c>
      <c r="G1650" s="15" t="s">
        <v>63</v>
      </c>
      <c r="H1650" s="15" t="s">
        <v>64</v>
      </c>
      <c r="I1650" s="15" t="s">
        <v>67</v>
      </c>
      <c r="J1650" s="15">
        <v>335</v>
      </c>
      <c r="K1650" s="15">
        <v>479.05</v>
      </c>
    </row>
    <row r="1651" spans="1:11" x14ac:dyDescent="0.25">
      <c r="A1651" s="15" t="s">
        <v>66</v>
      </c>
      <c r="B1651" s="15">
        <v>2022</v>
      </c>
      <c r="C1651" s="15" t="s">
        <v>47</v>
      </c>
      <c r="D1651" s="15" t="s">
        <v>60</v>
      </c>
      <c r="E1651" s="15" t="s">
        <v>74</v>
      </c>
      <c r="F1651" s="15" t="s">
        <v>62</v>
      </c>
      <c r="G1651" s="15" t="s">
        <v>63</v>
      </c>
      <c r="H1651" s="15" t="s">
        <v>64</v>
      </c>
      <c r="I1651" s="15" t="s">
        <v>67</v>
      </c>
      <c r="J1651" s="15">
        <v>131</v>
      </c>
      <c r="K1651" s="15">
        <v>187.32999999999998</v>
      </c>
    </row>
    <row r="1652" spans="1:11" x14ac:dyDescent="0.25">
      <c r="A1652" s="15" t="s">
        <v>69</v>
      </c>
      <c r="B1652" s="15">
        <v>2022</v>
      </c>
      <c r="C1652" s="15" t="s">
        <v>51</v>
      </c>
      <c r="D1652" s="15" t="s">
        <v>60</v>
      </c>
      <c r="E1652" s="15" t="s">
        <v>74</v>
      </c>
      <c r="F1652" s="15" t="s">
        <v>62</v>
      </c>
      <c r="G1652" s="15" t="s">
        <v>63</v>
      </c>
      <c r="H1652" s="15" t="s">
        <v>64</v>
      </c>
      <c r="I1652" s="15" t="s">
        <v>67</v>
      </c>
      <c r="J1652" s="15">
        <v>140</v>
      </c>
      <c r="K1652" s="15">
        <v>200.2</v>
      </c>
    </row>
    <row r="1653" spans="1:11" x14ac:dyDescent="0.25">
      <c r="A1653" s="15" t="s">
        <v>66</v>
      </c>
      <c r="B1653" s="15">
        <v>2022</v>
      </c>
      <c r="C1653" s="15" t="s">
        <v>51</v>
      </c>
      <c r="D1653" s="15" t="s">
        <v>60</v>
      </c>
      <c r="E1653" s="15" t="s">
        <v>74</v>
      </c>
      <c r="F1653" s="15" t="s">
        <v>62</v>
      </c>
      <c r="G1653" s="15" t="s">
        <v>63</v>
      </c>
      <c r="H1653" s="15" t="s">
        <v>64</v>
      </c>
      <c r="I1653" s="15" t="s">
        <v>67</v>
      </c>
      <c r="J1653" s="15">
        <v>356</v>
      </c>
      <c r="K1653" s="15">
        <v>509.08</v>
      </c>
    </row>
    <row r="1654" spans="1:11" x14ac:dyDescent="0.25">
      <c r="A1654" s="15" t="s">
        <v>66</v>
      </c>
      <c r="B1654" s="15">
        <v>2022</v>
      </c>
      <c r="C1654" s="15" t="s">
        <v>51</v>
      </c>
      <c r="D1654" s="15" t="s">
        <v>60</v>
      </c>
      <c r="E1654" s="15" t="s">
        <v>74</v>
      </c>
      <c r="F1654" s="15" t="s">
        <v>62</v>
      </c>
      <c r="G1654" s="15" t="s">
        <v>63</v>
      </c>
      <c r="H1654" s="15" t="s">
        <v>64</v>
      </c>
      <c r="I1654" s="15" t="s">
        <v>67</v>
      </c>
      <c r="J1654" s="15">
        <v>310</v>
      </c>
      <c r="K1654" s="15">
        <v>443.3</v>
      </c>
    </row>
    <row r="1655" spans="1:11" x14ac:dyDescent="0.25">
      <c r="A1655" s="15" t="s">
        <v>59</v>
      </c>
      <c r="B1655" s="15">
        <v>2022</v>
      </c>
      <c r="C1655" s="15" t="s">
        <v>51</v>
      </c>
      <c r="D1655" s="15" t="s">
        <v>60</v>
      </c>
      <c r="E1655" s="15" t="s">
        <v>74</v>
      </c>
      <c r="F1655" s="15" t="s">
        <v>62</v>
      </c>
      <c r="G1655" s="15" t="s">
        <v>63</v>
      </c>
      <c r="H1655" s="15" t="s">
        <v>64</v>
      </c>
      <c r="I1655" s="15" t="s">
        <v>67</v>
      </c>
      <c r="J1655" s="15">
        <v>358</v>
      </c>
      <c r="K1655" s="15">
        <v>511.94</v>
      </c>
    </row>
    <row r="1656" spans="1:11" x14ac:dyDescent="0.25">
      <c r="A1656" s="15" t="s">
        <v>70</v>
      </c>
      <c r="B1656" s="15">
        <v>2022</v>
      </c>
      <c r="C1656" s="15" t="s">
        <v>51</v>
      </c>
      <c r="D1656" s="15" t="s">
        <v>60</v>
      </c>
      <c r="E1656" s="15" t="s">
        <v>74</v>
      </c>
      <c r="F1656" s="15" t="s">
        <v>62</v>
      </c>
      <c r="G1656" s="15" t="s">
        <v>63</v>
      </c>
      <c r="H1656" s="15" t="s">
        <v>64</v>
      </c>
      <c r="I1656" s="15" t="s">
        <v>67</v>
      </c>
      <c r="J1656" s="15">
        <v>138</v>
      </c>
      <c r="K1656" s="15">
        <v>197.34</v>
      </c>
    </row>
    <row r="1657" spans="1:11" x14ac:dyDescent="0.25">
      <c r="A1657" s="15" t="s">
        <v>68</v>
      </c>
      <c r="B1657" s="15">
        <v>2022</v>
      </c>
      <c r="C1657" s="15" t="s">
        <v>51</v>
      </c>
      <c r="D1657" s="15" t="s">
        <v>60</v>
      </c>
      <c r="E1657" s="15" t="s">
        <v>74</v>
      </c>
      <c r="F1657" s="15" t="s">
        <v>62</v>
      </c>
      <c r="G1657" s="15" t="s">
        <v>63</v>
      </c>
      <c r="H1657" s="15" t="s">
        <v>64</v>
      </c>
      <c r="I1657" s="15" t="s">
        <v>67</v>
      </c>
      <c r="J1657" s="15">
        <v>705</v>
      </c>
      <c r="K1657" s="15">
        <v>1008.15</v>
      </c>
    </row>
    <row r="1658" spans="1:11" x14ac:dyDescent="0.25">
      <c r="A1658" s="15" t="s">
        <v>59</v>
      </c>
      <c r="B1658" s="15">
        <v>2022</v>
      </c>
      <c r="C1658" s="15" t="s">
        <v>51</v>
      </c>
      <c r="D1658" s="15" t="s">
        <v>60</v>
      </c>
      <c r="E1658" s="15" t="s">
        <v>74</v>
      </c>
      <c r="F1658" s="15" t="s">
        <v>62</v>
      </c>
      <c r="G1658" s="15" t="s">
        <v>63</v>
      </c>
      <c r="H1658" s="15" t="s">
        <v>64</v>
      </c>
      <c r="I1658" s="15" t="s">
        <v>67</v>
      </c>
      <c r="J1658" s="15">
        <v>738</v>
      </c>
      <c r="K1658" s="15">
        <v>1055.3399999999999</v>
      </c>
    </row>
    <row r="1659" spans="1:11" x14ac:dyDescent="0.25">
      <c r="A1659" s="15" t="s">
        <v>59</v>
      </c>
      <c r="B1659" s="15">
        <v>2022</v>
      </c>
      <c r="C1659" s="15" t="s">
        <v>51</v>
      </c>
      <c r="D1659" s="15" t="s">
        <v>60</v>
      </c>
      <c r="E1659" s="15" t="s">
        <v>74</v>
      </c>
      <c r="F1659" s="15" t="s">
        <v>62</v>
      </c>
      <c r="G1659" s="15" t="s">
        <v>63</v>
      </c>
      <c r="H1659" s="15" t="s">
        <v>64</v>
      </c>
      <c r="I1659" s="15" t="s">
        <v>67</v>
      </c>
      <c r="J1659" s="15">
        <v>141</v>
      </c>
      <c r="K1659" s="15">
        <v>201.63</v>
      </c>
    </row>
    <row r="1660" spans="1:11" x14ac:dyDescent="0.25">
      <c r="A1660" s="15" t="s">
        <v>68</v>
      </c>
      <c r="B1660" s="15">
        <v>2022</v>
      </c>
      <c r="C1660" s="15" t="s">
        <v>51</v>
      </c>
      <c r="D1660" s="15" t="s">
        <v>60</v>
      </c>
      <c r="E1660" s="15" t="s">
        <v>74</v>
      </c>
      <c r="F1660" s="15" t="s">
        <v>62</v>
      </c>
      <c r="G1660" s="15" t="s">
        <v>63</v>
      </c>
      <c r="H1660" s="15" t="s">
        <v>64</v>
      </c>
      <c r="I1660" s="15" t="s">
        <v>67</v>
      </c>
      <c r="J1660" s="15">
        <v>309</v>
      </c>
      <c r="K1660" s="15">
        <v>526.24</v>
      </c>
    </row>
    <row r="1661" spans="1:11" x14ac:dyDescent="0.25">
      <c r="A1661" s="15" t="s">
        <v>70</v>
      </c>
      <c r="B1661" s="15">
        <v>2022</v>
      </c>
      <c r="C1661" s="15" t="s">
        <v>51</v>
      </c>
      <c r="D1661" s="15" t="s">
        <v>60</v>
      </c>
      <c r="E1661" s="15" t="s">
        <v>74</v>
      </c>
      <c r="F1661" s="15" t="s">
        <v>62</v>
      </c>
      <c r="G1661" s="15" t="s">
        <v>63</v>
      </c>
      <c r="H1661" s="15" t="s">
        <v>64</v>
      </c>
      <c r="I1661" s="15" t="s">
        <v>67</v>
      </c>
      <c r="J1661" s="15">
        <v>778</v>
      </c>
      <c r="K1661" s="15">
        <v>526.24</v>
      </c>
    </row>
    <row r="1662" spans="1:11" x14ac:dyDescent="0.25">
      <c r="A1662" s="15" t="s">
        <v>59</v>
      </c>
      <c r="B1662" s="15">
        <v>2022</v>
      </c>
      <c r="C1662" s="15" t="s">
        <v>51</v>
      </c>
      <c r="D1662" s="15" t="s">
        <v>60</v>
      </c>
      <c r="E1662" s="15" t="s">
        <v>74</v>
      </c>
      <c r="F1662" s="15" t="s">
        <v>62</v>
      </c>
      <c r="G1662" s="15" t="s">
        <v>63</v>
      </c>
      <c r="H1662" s="15" t="s">
        <v>64</v>
      </c>
      <c r="I1662" s="15" t="s">
        <v>67</v>
      </c>
      <c r="J1662" s="15">
        <v>139</v>
      </c>
      <c r="K1662" s="15">
        <v>198.76999999999998</v>
      </c>
    </row>
    <row r="1663" spans="1:11" x14ac:dyDescent="0.25">
      <c r="A1663" s="15" t="s">
        <v>66</v>
      </c>
      <c r="B1663" s="15">
        <v>2022</v>
      </c>
      <c r="C1663" s="15" t="s">
        <v>51</v>
      </c>
      <c r="D1663" s="15" t="s">
        <v>60</v>
      </c>
      <c r="E1663" s="15" t="s">
        <v>74</v>
      </c>
      <c r="F1663" s="15" t="s">
        <v>62</v>
      </c>
      <c r="G1663" s="15" t="s">
        <v>63</v>
      </c>
      <c r="H1663" s="15" t="s">
        <v>64</v>
      </c>
      <c r="I1663" s="15" t="s">
        <v>67</v>
      </c>
      <c r="J1663" s="15">
        <v>313</v>
      </c>
      <c r="K1663" s="15">
        <v>447.59000000000003</v>
      </c>
    </row>
    <row r="1664" spans="1:11" x14ac:dyDescent="0.25">
      <c r="A1664" s="15" t="s">
        <v>66</v>
      </c>
      <c r="B1664" s="15">
        <v>2022</v>
      </c>
      <c r="C1664" s="15" t="s">
        <v>51</v>
      </c>
      <c r="D1664" s="15" t="s">
        <v>60</v>
      </c>
      <c r="E1664" s="15" t="s">
        <v>74</v>
      </c>
      <c r="F1664" s="15" t="s">
        <v>62</v>
      </c>
      <c r="G1664" s="15" t="s">
        <v>63</v>
      </c>
      <c r="H1664" s="15" t="s">
        <v>64</v>
      </c>
      <c r="I1664" s="15" t="s">
        <v>67</v>
      </c>
      <c r="J1664" s="15">
        <v>137</v>
      </c>
      <c r="K1664" s="15">
        <v>195.91</v>
      </c>
    </row>
    <row r="1665" spans="1:11" x14ac:dyDescent="0.25">
      <c r="A1665" s="15" t="s">
        <v>59</v>
      </c>
      <c r="B1665" s="15">
        <v>2022</v>
      </c>
      <c r="C1665" s="15" t="s">
        <v>51</v>
      </c>
      <c r="D1665" s="15" t="s">
        <v>60</v>
      </c>
      <c r="E1665" s="15" t="s">
        <v>74</v>
      </c>
      <c r="F1665" s="15" t="s">
        <v>62</v>
      </c>
      <c r="G1665" s="15" t="s">
        <v>63</v>
      </c>
      <c r="H1665" s="15" t="s">
        <v>64</v>
      </c>
      <c r="I1665" s="15" t="s">
        <v>67</v>
      </c>
      <c r="J1665" s="15">
        <v>311</v>
      </c>
      <c r="K1665" s="15">
        <v>444.73</v>
      </c>
    </row>
    <row r="1666" spans="1:11" x14ac:dyDescent="0.25">
      <c r="A1666" s="15" t="s">
        <v>69</v>
      </c>
      <c r="B1666" s="15">
        <v>2022</v>
      </c>
      <c r="C1666" s="15" t="s">
        <v>51</v>
      </c>
      <c r="D1666" s="15" t="s">
        <v>60</v>
      </c>
      <c r="E1666" s="15" t="s">
        <v>74</v>
      </c>
      <c r="F1666" s="15" t="s">
        <v>62</v>
      </c>
      <c r="G1666" s="15" t="s">
        <v>63</v>
      </c>
      <c r="H1666" s="15" t="s">
        <v>64</v>
      </c>
      <c r="I1666" s="15" t="s">
        <v>67</v>
      </c>
      <c r="J1666" s="15">
        <v>747</v>
      </c>
      <c r="K1666" s="15">
        <v>1068.21</v>
      </c>
    </row>
    <row r="1667" spans="1:11" x14ac:dyDescent="0.25">
      <c r="A1667" s="15" t="s">
        <v>59</v>
      </c>
      <c r="B1667" s="15">
        <v>2022</v>
      </c>
      <c r="C1667" s="15" t="s">
        <v>40</v>
      </c>
      <c r="D1667" s="15" t="s">
        <v>60</v>
      </c>
      <c r="E1667" s="15" t="s">
        <v>74</v>
      </c>
      <c r="F1667" s="15" t="s">
        <v>62</v>
      </c>
      <c r="G1667" s="15" t="s">
        <v>63</v>
      </c>
      <c r="H1667" s="15" t="s">
        <v>64</v>
      </c>
      <c r="I1667" s="15" t="s">
        <v>67</v>
      </c>
      <c r="J1667" s="15">
        <v>362</v>
      </c>
      <c r="K1667" s="15">
        <v>492.32</v>
      </c>
    </row>
    <row r="1668" spans="1:11" x14ac:dyDescent="0.25">
      <c r="A1668" s="15" t="s">
        <v>66</v>
      </c>
      <c r="B1668" s="15">
        <v>2022</v>
      </c>
      <c r="C1668" s="15" t="s">
        <v>40</v>
      </c>
      <c r="D1668" s="15" t="s">
        <v>60</v>
      </c>
      <c r="E1668" s="15" t="s">
        <v>74</v>
      </c>
      <c r="F1668" s="15" t="s">
        <v>62</v>
      </c>
      <c r="G1668" s="15" t="s">
        <v>63</v>
      </c>
      <c r="H1668" s="15" t="s">
        <v>64</v>
      </c>
      <c r="I1668" s="15" t="s">
        <v>67</v>
      </c>
      <c r="J1668" s="15">
        <v>164</v>
      </c>
      <c r="K1668" s="15">
        <v>234.51999999999998</v>
      </c>
    </row>
    <row r="1669" spans="1:11" x14ac:dyDescent="0.25">
      <c r="A1669" s="15" t="s">
        <v>68</v>
      </c>
      <c r="B1669" s="15">
        <v>2022</v>
      </c>
      <c r="C1669" s="15" t="s">
        <v>40</v>
      </c>
      <c r="D1669" s="15" t="s">
        <v>60</v>
      </c>
      <c r="E1669" s="15" t="s">
        <v>74</v>
      </c>
      <c r="F1669" s="15" t="s">
        <v>62</v>
      </c>
      <c r="G1669" s="15" t="s">
        <v>63</v>
      </c>
      <c r="H1669" s="15" t="s">
        <v>64</v>
      </c>
      <c r="I1669" s="15" t="s">
        <v>67</v>
      </c>
      <c r="J1669" s="15">
        <v>364</v>
      </c>
      <c r="K1669" s="15">
        <v>520.52</v>
      </c>
    </row>
    <row r="1670" spans="1:11" x14ac:dyDescent="0.25">
      <c r="A1670" s="15" t="s">
        <v>59</v>
      </c>
      <c r="B1670" s="15">
        <v>2022</v>
      </c>
      <c r="C1670" s="15" t="s">
        <v>40</v>
      </c>
      <c r="D1670" s="15" t="s">
        <v>60</v>
      </c>
      <c r="E1670" s="15" t="s">
        <v>74</v>
      </c>
      <c r="F1670" s="15" t="s">
        <v>62</v>
      </c>
      <c r="G1670" s="15" t="s">
        <v>63</v>
      </c>
      <c r="H1670" s="15" t="s">
        <v>64</v>
      </c>
      <c r="I1670" s="15" t="s">
        <v>67</v>
      </c>
      <c r="J1670" s="15">
        <v>166</v>
      </c>
      <c r="K1670" s="15">
        <v>237.38</v>
      </c>
    </row>
    <row r="1671" spans="1:11" x14ac:dyDescent="0.25">
      <c r="A1671" s="15" t="s">
        <v>59</v>
      </c>
      <c r="B1671" s="15">
        <v>2022</v>
      </c>
      <c r="C1671" s="15" t="s">
        <v>40</v>
      </c>
      <c r="D1671" s="15" t="s">
        <v>60</v>
      </c>
      <c r="E1671" s="15" t="s">
        <v>74</v>
      </c>
      <c r="F1671" s="15" t="s">
        <v>62</v>
      </c>
      <c r="G1671" s="15" t="s">
        <v>63</v>
      </c>
      <c r="H1671" s="15" t="s">
        <v>64</v>
      </c>
      <c r="I1671" s="15" t="s">
        <v>67</v>
      </c>
      <c r="J1671" s="15">
        <v>696</v>
      </c>
      <c r="K1671" s="15">
        <v>995.28</v>
      </c>
    </row>
    <row r="1672" spans="1:11" x14ac:dyDescent="0.25">
      <c r="A1672" s="15" t="s">
        <v>68</v>
      </c>
      <c r="B1672" s="15">
        <v>2022</v>
      </c>
      <c r="C1672" s="15" t="s">
        <v>40</v>
      </c>
      <c r="D1672" s="15" t="s">
        <v>60</v>
      </c>
      <c r="E1672" s="15" t="s">
        <v>74</v>
      </c>
      <c r="F1672" s="15" t="s">
        <v>62</v>
      </c>
      <c r="G1672" s="15" t="s">
        <v>63</v>
      </c>
      <c r="H1672" s="15" t="s">
        <v>64</v>
      </c>
      <c r="I1672" s="15" t="s">
        <v>67</v>
      </c>
      <c r="J1672" s="15">
        <v>363</v>
      </c>
      <c r="K1672" s="15">
        <v>519.09</v>
      </c>
    </row>
    <row r="1673" spans="1:11" x14ac:dyDescent="0.25">
      <c r="A1673" s="15" t="s">
        <v>59</v>
      </c>
      <c r="B1673" s="15">
        <v>2022</v>
      </c>
      <c r="C1673" s="15" t="s">
        <v>40</v>
      </c>
      <c r="D1673" s="15" t="s">
        <v>60</v>
      </c>
      <c r="E1673" s="15" t="s">
        <v>74</v>
      </c>
      <c r="F1673" s="15" t="s">
        <v>62</v>
      </c>
      <c r="G1673" s="15" t="s">
        <v>63</v>
      </c>
      <c r="H1673" s="15" t="s">
        <v>64</v>
      </c>
      <c r="I1673" s="15" t="s">
        <v>67</v>
      </c>
      <c r="J1673" s="15">
        <v>769</v>
      </c>
      <c r="K1673" s="15">
        <v>526.24</v>
      </c>
    </row>
    <row r="1674" spans="1:11" x14ac:dyDescent="0.25">
      <c r="A1674" s="15" t="s">
        <v>59</v>
      </c>
      <c r="B1674" s="15">
        <v>2022</v>
      </c>
      <c r="C1674" s="15" t="s">
        <v>40</v>
      </c>
      <c r="D1674" s="15" t="s">
        <v>60</v>
      </c>
      <c r="E1674" s="15" t="s">
        <v>74</v>
      </c>
      <c r="F1674" s="15" t="s">
        <v>62</v>
      </c>
      <c r="G1674" s="15" t="s">
        <v>63</v>
      </c>
      <c r="H1674" s="15" t="s">
        <v>64</v>
      </c>
      <c r="I1674" s="15" t="s">
        <v>67</v>
      </c>
      <c r="J1674" s="15">
        <v>367</v>
      </c>
      <c r="K1674" s="15">
        <v>524.80999999999995</v>
      </c>
    </row>
    <row r="1675" spans="1:11" x14ac:dyDescent="0.25">
      <c r="A1675" s="15" t="s">
        <v>68</v>
      </c>
      <c r="B1675" s="15">
        <v>2022</v>
      </c>
      <c r="C1675" s="15" t="s">
        <v>40</v>
      </c>
      <c r="D1675" s="15" t="s">
        <v>60</v>
      </c>
      <c r="E1675" s="15" t="s">
        <v>74</v>
      </c>
      <c r="F1675" s="15" t="s">
        <v>62</v>
      </c>
      <c r="G1675" s="15" t="s">
        <v>63</v>
      </c>
      <c r="H1675" s="15" t="s">
        <v>64</v>
      </c>
      <c r="I1675" s="15" t="s">
        <v>67</v>
      </c>
      <c r="J1675" s="15">
        <v>163</v>
      </c>
      <c r="K1675" s="15">
        <v>233.09</v>
      </c>
    </row>
    <row r="1676" spans="1:11" x14ac:dyDescent="0.25">
      <c r="A1676" s="15" t="s">
        <v>66</v>
      </c>
      <c r="B1676" s="15">
        <v>2022</v>
      </c>
      <c r="C1676" s="15" t="s">
        <v>40</v>
      </c>
      <c r="D1676" s="15" t="s">
        <v>60</v>
      </c>
      <c r="E1676" s="15" t="s">
        <v>74</v>
      </c>
      <c r="F1676" s="15" t="s">
        <v>62</v>
      </c>
      <c r="G1676" s="15" t="s">
        <v>63</v>
      </c>
      <c r="H1676" s="15" t="s">
        <v>64</v>
      </c>
      <c r="I1676" s="15" t="s">
        <v>67</v>
      </c>
      <c r="J1676" s="15">
        <v>365</v>
      </c>
      <c r="K1676" s="15">
        <v>521.95000000000005</v>
      </c>
    </row>
    <row r="1677" spans="1:11" x14ac:dyDescent="0.25">
      <c r="A1677" s="15" t="s">
        <v>68</v>
      </c>
      <c r="B1677" s="15">
        <v>2022</v>
      </c>
      <c r="C1677" s="15" t="s">
        <v>40</v>
      </c>
      <c r="D1677" s="15" t="s">
        <v>60</v>
      </c>
      <c r="E1677" s="15" t="s">
        <v>74</v>
      </c>
      <c r="F1677" s="15" t="s">
        <v>62</v>
      </c>
      <c r="G1677" s="15" t="s">
        <v>63</v>
      </c>
      <c r="H1677" s="15" t="s">
        <v>64</v>
      </c>
      <c r="I1677" s="15" t="s">
        <v>67</v>
      </c>
      <c r="J1677" s="15">
        <v>167</v>
      </c>
      <c r="K1677" s="15">
        <v>238.81</v>
      </c>
    </row>
    <row r="1678" spans="1:11" x14ac:dyDescent="0.25">
      <c r="A1678" s="15" t="s">
        <v>59</v>
      </c>
      <c r="B1678" s="15">
        <v>2022</v>
      </c>
      <c r="C1678" s="15" t="s">
        <v>18</v>
      </c>
      <c r="D1678" s="15" t="s">
        <v>60</v>
      </c>
      <c r="E1678" s="15" t="s">
        <v>74</v>
      </c>
      <c r="F1678" s="15" t="s">
        <v>62</v>
      </c>
      <c r="G1678" s="15" t="s">
        <v>63</v>
      </c>
      <c r="H1678" s="15" t="s">
        <v>64</v>
      </c>
      <c r="I1678" s="15" t="s">
        <v>67</v>
      </c>
      <c r="J1678" s="15">
        <v>368</v>
      </c>
      <c r="K1678" s="15">
        <v>500.48</v>
      </c>
    </row>
    <row r="1679" spans="1:11" x14ac:dyDescent="0.25">
      <c r="A1679" s="15" t="s">
        <v>66</v>
      </c>
      <c r="B1679" s="15">
        <v>2022</v>
      </c>
      <c r="C1679" s="15" t="s">
        <v>18</v>
      </c>
      <c r="D1679" s="15" t="s">
        <v>60</v>
      </c>
      <c r="E1679" s="15" t="s">
        <v>74</v>
      </c>
      <c r="F1679" s="15" t="s">
        <v>62</v>
      </c>
      <c r="G1679" s="15" t="s">
        <v>63</v>
      </c>
      <c r="H1679" s="15" t="s">
        <v>64</v>
      </c>
      <c r="I1679" s="15" t="s">
        <v>67</v>
      </c>
      <c r="J1679" s="15">
        <v>170</v>
      </c>
      <c r="K1679" s="15">
        <v>243.1</v>
      </c>
    </row>
    <row r="1680" spans="1:11" x14ac:dyDescent="0.25">
      <c r="A1680" s="15" t="s">
        <v>66</v>
      </c>
      <c r="B1680" s="15">
        <v>2022</v>
      </c>
      <c r="C1680" s="15" t="s">
        <v>18</v>
      </c>
      <c r="D1680" s="15" t="s">
        <v>60</v>
      </c>
      <c r="E1680" s="15" t="s">
        <v>74</v>
      </c>
      <c r="F1680" s="15" t="s">
        <v>62</v>
      </c>
      <c r="G1680" s="15" t="s">
        <v>63</v>
      </c>
      <c r="H1680" s="15" t="s">
        <v>64</v>
      </c>
      <c r="I1680" s="15" t="s">
        <v>67</v>
      </c>
      <c r="J1680" s="15">
        <v>370</v>
      </c>
      <c r="K1680" s="15">
        <v>529.1</v>
      </c>
    </row>
    <row r="1681" spans="1:11" x14ac:dyDescent="0.25">
      <c r="A1681" s="15" t="s">
        <v>59</v>
      </c>
      <c r="B1681" s="15">
        <v>2022</v>
      </c>
      <c r="C1681" s="15" t="s">
        <v>18</v>
      </c>
      <c r="D1681" s="15" t="s">
        <v>60</v>
      </c>
      <c r="E1681" s="15" t="s">
        <v>74</v>
      </c>
      <c r="F1681" s="15" t="s">
        <v>62</v>
      </c>
      <c r="G1681" s="15" t="s">
        <v>63</v>
      </c>
      <c r="H1681" s="15" t="s">
        <v>64</v>
      </c>
      <c r="I1681" s="15" t="s">
        <v>67</v>
      </c>
      <c r="J1681" s="15">
        <v>172</v>
      </c>
      <c r="K1681" s="15">
        <v>245.95999999999998</v>
      </c>
    </row>
    <row r="1682" spans="1:11" x14ac:dyDescent="0.25">
      <c r="A1682" s="15" t="s">
        <v>66</v>
      </c>
      <c r="B1682" s="15">
        <v>2022</v>
      </c>
      <c r="C1682" s="15" t="s">
        <v>18</v>
      </c>
      <c r="D1682" s="15" t="s">
        <v>60</v>
      </c>
      <c r="E1682" s="15" t="s">
        <v>74</v>
      </c>
      <c r="F1682" s="15" t="s">
        <v>62</v>
      </c>
      <c r="G1682" s="15" t="s">
        <v>63</v>
      </c>
      <c r="H1682" s="15" t="s">
        <v>64</v>
      </c>
      <c r="I1682" s="15" t="s">
        <v>67</v>
      </c>
      <c r="J1682" s="15">
        <v>695</v>
      </c>
      <c r="K1682" s="15">
        <v>993.85</v>
      </c>
    </row>
    <row r="1683" spans="1:11" x14ac:dyDescent="0.25">
      <c r="A1683" s="15" t="s">
        <v>59</v>
      </c>
      <c r="B1683" s="15">
        <v>2022</v>
      </c>
      <c r="C1683" s="15" t="s">
        <v>18</v>
      </c>
      <c r="D1683" s="15" t="s">
        <v>60</v>
      </c>
      <c r="E1683" s="15" t="s">
        <v>74</v>
      </c>
      <c r="F1683" s="15" t="s">
        <v>62</v>
      </c>
      <c r="G1683" s="15" t="s">
        <v>63</v>
      </c>
      <c r="H1683" s="15" t="s">
        <v>64</v>
      </c>
      <c r="I1683" s="15" t="s">
        <v>67</v>
      </c>
      <c r="J1683" s="15">
        <v>729</v>
      </c>
      <c r="K1683" s="15">
        <v>1042.47</v>
      </c>
    </row>
    <row r="1684" spans="1:11" x14ac:dyDescent="0.25">
      <c r="A1684" s="15" t="s">
        <v>59</v>
      </c>
      <c r="B1684" s="15">
        <v>2022</v>
      </c>
      <c r="C1684" s="15" t="s">
        <v>18</v>
      </c>
      <c r="D1684" s="15" t="s">
        <v>60</v>
      </c>
      <c r="E1684" s="15" t="s">
        <v>74</v>
      </c>
      <c r="F1684" s="15" t="s">
        <v>62</v>
      </c>
      <c r="G1684" s="15" t="s">
        <v>63</v>
      </c>
      <c r="H1684" s="15" t="s">
        <v>64</v>
      </c>
      <c r="I1684" s="15" t="s">
        <v>67</v>
      </c>
      <c r="J1684" s="15">
        <v>369</v>
      </c>
      <c r="K1684" s="15">
        <v>527.66999999999996</v>
      </c>
    </row>
    <row r="1685" spans="1:11" x14ac:dyDescent="0.25">
      <c r="A1685" s="15" t="s">
        <v>68</v>
      </c>
      <c r="B1685" s="15">
        <v>2022</v>
      </c>
      <c r="C1685" s="15" t="s">
        <v>18</v>
      </c>
      <c r="D1685" s="15" t="s">
        <v>60</v>
      </c>
      <c r="E1685" s="15" t="s">
        <v>74</v>
      </c>
      <c r="F1685" s="15" t="s">
        <v>62</v>
      </c>
      <c r="G1685" s="15" t="s">
        <v>63</v>
      </c>
      <c r="H1685" s="15" t="s">
        <v>64</v>
      </c>
      <c r="I1685" s="15" t="s">
        <v>67</v>
      </c>
      <c r="J1685" s="15">
        <v>768</v>
      </c>
      <c r="K1685" s="15">
        <v>526.24</v>
      </c>
    </row>
    <row r="1686" spans="1:11" x14ac:dyDescent="0.25">
      <c r="A1686" s="15" t="s">
        <v>66</v>
      </c>
      <c r="B1686" s="15">
        <v>2022</v>
      </c>
      <c r="C1686" s="15" t="s">
        <v>18</v>
      </c>
      <c r="D1686" s="15" t="s">
        <v>60</v>
      </c>
      <c r="E1686" s="15" t="s">
        <v>74</v>
      </c>
      <c r="F1686" s="15" t="s">
        <v>62</v>
      </c>
      <c r="G1686" s="15" t="s">
        <v>63</v>
      </c>
      <c r="H1686" s="15" t="s">
        <v>64</v>
      </c>
      <c r="I1686" s="15" t="s">
        <v>67</v>
      </c>
      <c r="J1686" s="15">
        <v>169</v>
      </c>
      <c r="K1686" s="15">
        <v>241.67000000000002</v>
      </c>
    </row>
    <row r="1687" spans="1:11" x14ac:dyDescent="0.25">
      <c r="A1687" s="15" t="s">
        <v>66</v>
      </c>
      <c r="B1687" s="15">
        <v>2022</v>
      </c>
      <c r="C1687" s="15" t="s">
        <v>18</v>
      </c>
      <c r="D1687" s="15" t="s">
        <v>60</v>
      </c>
      <c r="E1687" s="15" t="s">
        <v>74</v>
      </c>
      <c r="F1687" s="15" t="s">
        <v>62</v>
      </c>
      <c r="G1687" s="15" t="s">
        <v>63</v>
      </c>
      <c r="H1687" s="15" t="s">
        <v>64</v>
      </c>
      <c r="I1687" s="15" t="s">
        <v>67</v>
      </c>
      <c r="J1687" s="15">
        <v>371</v>
      </c>
      <c r="K1687" s="15">
        <v>530.53</v>
      </c>
    </row>
    <row r="1688" spans="1:11" x14ac:dyDescent="0.25">
      <c r="A1688" s="15" t="s">
        <v>59</v>
      </c>
      <c r="B1688" s="15">
        <v>2022</v>
      </c>
      <c r="C1688" s="15" t="s">
        <v>18</v>
      </c>
      <c r="D1688" s="15" t="s">
        <v>60</v>
      </c>
      <c r="E1688" s="15" t="s">
        <v>74</v>
      </c>
      <c r="F1688" s="15" t="s">
        <v>62</v>
      </c>
      <c r="G1688" s="15" t="s">
        <v>63</v>
      </c>
      <c r="H1688" s="15" t="s">
        <v>64</v>
      </c>
      <c r="I1688" s="15" t="s">
        <v>67</v>
      </c>
      <c r="J1688" s="15">
        <v>173</v>
      </c>
      <c r="K1688" s="15">
        <v>247.39</v>
      </c>
    </row>
    <row r="1689" spans="1:11" x14ac:dyDescent="0.25">
      <c r="A1689" s="15" t="s">
        <v>59</v>
      </c>
      <c r="B1689" s="15">
        <v>2022</v>
      </c>
      <c r="C1689" s="15" t="s">
        <v>46</v>
      </c>
      <c r="D1689" s="15" t="s">
        <v>60</v>
      </c>
      <c r="E1689" s="15" t="s">
        <v>74</v>
      </c>
      <c r="F1689" s="15" t="s">
        <v>62</v>
      </c>
      <c r="G1689" s="15" t="s">
        <v>63</v>
      </c>
      <c r="H1689" s="15" t="s">
        <v>64</v>
      </c>
      <c r="I1689" s="15" t="s">
        <v>67</v>
      </c>
      <c r="J1689" s="15">
        <v>338</v>
      </c>
      <c r="K1689" s="15">
        <v>459.68</v>
      </c>
    </row>
    <row r="1690" spans="1:11" x14ac:dyDescent="0.25">
      <c r="A1690" s="15" t="s">
        <v>70</v>
      </c>
      <c r="B1690" s="15">
        <v>2022</v>
      </c>
      <c r="C1690" s="15" t="s">
        <v>46</v>
      </c>
      <c r="D1690" s="15" t="s">
        <v>60</v>
      </c>
      <c r="E1690" s="15" t="s">
        <v>74</v>
      </c>
      <c r="F1690" s="15" t="s">
        <v>62</v>
      </c>
      <c r="G1690" s="15" t="s">
        <v>63</v>
      </c>
      <c r="H1690" s="15" t="s">
        <v>64</v>
      </c>
      <c r="I1690" s="15" t="s">
        <v>67</v>
      </c>
      <c r="J1690" s="15">
        <v>140</v>
      </c>
      <c r="K1690" s="15">
        <v>200.2</v>
      </c>
    </row>
    <row r="1691" spans="1:11" x14ac:dyDescent="0.25">
      <c r="A1691" s="15" t="s">
        <v>66</v>
      </c>
      <c r="B1691" s="15">
        <v>2022</v>
      </c>
      <c r="C1691" s="15" t="s">
        <v>46</v>
      </c>
      <c r="D1691" s="15" t="s">
        <v>60</v>
      </c>
      <c r="E1691" s="15" t="s">
        <v>74</v>
      </c>
      <c r="F1691" s="15" t="s">
        <v>62</v>
      </c>
      <c r="G1691" s="15" t="s">
        <v>63</v>
      </c>
      <c r="H1691" s="15" t="s">
        <v>64</v>
      </c>
      <c r="I1691" s="15" t="s">
        <v>67</v>
      </c>
      <c r="J1691" s="15">
        <v>340</v>
      </c>
      <c r="K1691" s="15">
        <v>486.2</v>
      </c>
    </row>
    <row r="1692" spans="1:11" x14ac:dyDescent="0.25">
      <c r="A1692" s="15" t="s">
        <v>66</v>
      </c>
      <c r="B1692" s="15">
        <v>2022</v>
      </c>
      <c r="C1692" s="15" t="s">
        <v>46</v>
      </c>
      <c r="D1692" s="15" t="s">
        <v>60</v>
      </c>
      <c r="E1692" s="15" t="s">
        <v>74</v>
      </c>
      <c r="F1692" s="15" t="s">
        <v>62</v>
      </c>
      <c r="G1692" s="15" t="s">
        <v>63</v>
      </c>
      <c r="H1692" s="15" t="s">
        <v>64</v>
      </c>
      <c r="I1692" s="15" t="s">
        <v>67</v>
      </c>
      <c r="J1692" s="15">
        <v>136</v>
      </c>
      <c r="K1692" s="15">
        <v>194.48</v>
      </c>
    </row>
    <row r="1693" spans="1:11" x14ac:dyDescent="0.25">
      <c r="A1693" s="15" t="s">
        <v>59</v>
      </c>
      <c r="B1693" s="15">
        <v>2022</v>
      </c>
      <c r="C1693" s="15" t="s">
        <v>46</v>
      </c>
      <c r="D1693" s="15" t="s">
        <v>60</v>
      </c>
      <c r="E1693" s="15" t="s">
        <v>74</v>
      </c>
      <c r="F1693" s="15" t="s">
        <v>62</v>
      </c>
      <c r="G1693" s="15" t="s">
        <v>63</v>
      </c>
      <c r="H1693" s="15" t="s">
        <v>64</v>
      </c>
      <c r="I1693" s="15" t="s">
        <v>67</v>
      </c>
      <c r="J1693" s="15">
        <v>701</v>
      </c>
      <c r="K1693" s="15">
        <v>1002.4300000000001</v>
      </c>
    </row>
    <row r="1694" spans="1:11" x14ac:dyDescent="0.25">
      <c r="A1694" s="15" t="s">
        <v>68</v>
      </c>
      <c r="B1694" s="15">
        <v>2022</v>
      </c>
      <c r="C1694" s="15" t="s">
        <v>46</v>
      </c>
      <c r="D1694" s="15" t="s">
        <v>60</v>
      </c>
      <c r="E1694" s="15" t="s">
        <v>74</v>
      </c>
      <c r="F1694" s="15" t="s">
        <v>62</v>
      </c>
      <c r="G1694" s="15" t="s">
        <v>63</v>
      </c>
      <c r="H1694" s="15" t="s">
        <v>64</v>
      </c>
      <c r="I1694" s="15" t="s">
        <v>67</v>
      </c>
      <c r="J1694" s="15">
        <v>734</v>
      </c>
      <c r="K1694" s="15">
        <v>1049.6199999999999</v>
      </c>
    </row>
    <row r="1695" spans="1:11" x14ac:dyDescent="0.25">
      <c r="A1695" s="15" t="s">
        <v>59</v>
      </c>
      <c r="B1695" s="15">
        <v>2022</v>
      </c>
      <c r="C1695" s="15" t="s">
        <v>46</v>
      </c>
      <c r="D1695" s="15" t="s">
        <v>60</v>
      </c>
      <c r="E1695" s="15" t="s">
        <v>74</v>
      </c>
      <c r="F1695" s="15" t="s">
        <v>62</v>
      </c>
      <c r="G1695" s="15" t="s">
        <v>63</v>
      </c>
      <c r="H1695" s="15" t="s">
        <v>64</v>
      </c>
      <c r="I1695" s="15" t="s">
        <v>67</v>
      </c>
      <c r="J1695" s="15">
        <v>339</v>
      </c>
      <c r="K1695" s="15">
        <v>526.24</v>
      </c>
    </row>
    <row r="1696" spans="1:11" x14ac:dyDescent="0.25">
      <c r="A1696" s="15" t="s">
        <v>66</v>
      </c>
      <c r="B1696" s="15">
        <v>2022</v>
      </c>
      <c r="C1696" s="15" t="s">
        <v>46</v>
      </c>
      <c r="D1696" s="15" t="s">
        <v>60</v>
      </c>
      <c r="E1696" s="15" t="s">
        <v>74</v>
      </c>
      <c r="F1696" s="15" t="s">
        <v>62</v>
      </c>
      <c r="G1696" s="15" t="s">
        <v>63</v>
      </c>
      <c r="H1696" s="15" t="s">
        <v>64</v>
      </c>
      <c r="I1696" s="15" t="s">
        <v>67</v>
      </c>
      <c r="J1696" s="15">
        <v>773</v>
      </c>
      <c r="K1696" s="15">
        <v>526.24</v>
      </c>
    </row>
    <row r="1697" spans="1:11" x14ac:dyDescent="0.25">
      <c r="A1697" s="15" t="s">
        <v>59</v>
      </c>
      <c r="B1697" s="15">
        <v>2022</v>
      </c>
      <c r="C1697" s="15" t="s">
        <v>46</v>
      </c>
      <c r="D1697" s="15" t="s">
        <v>60</v>
      </c>
      <c r="E1697" s="15" t="s">
        <v>74</v>
      </c>
      <c r="F1697" s="15" t="s">
        <v>62</v>
      </c>
      <c r="G1697" s="15" t="s">
        <v>63</v>
      </c>
      <c r="H1697" s="15" t="s">
        <v>64</v>
      </c>
      <c r="I1697" s="15" t="s">
        <v>67</v>
      </c>
      <c r="J1697" s="15">
        <v>337</v>
      </c>
      <c r="K1697" s="15">
        <v>481.90999999999997</v>
      </c>
    </row>
    <row r="1698" spans="1:11" x14ac:dyDescent="0.25">
      <c r="A1698" s="15" t="s">
        <v>66</v>
      </c>
      <c r="B1698" s="15">
        <v>2022</v>
      </c>
      <c r="C1698" s="15" t="s">
        <v>46</v>
      </c>
      <c r="D1698" s="15" t="s">
        <v>60</v>
      </c>
      <c r="E1698" s="15" t="s">
        <v>74</v>
      </c>
      <c r="F1698" s="15" t="s">
        <v>62</v>
      </c>
      <c r="G1698" s="15" t="s">
        <v>63</v>
      </c>
      <c r="H1698" s="15" t="s">
        <v>64</v>
      </c>
      <c r="I1698" s="15" t="s">
        <v>67</v>
      </c>
      <c r="J1698" s="15">
        <v>139</v>
      </c>
      <c r="K1698" s="15">
        <v>198.76999999999998</v>
      </c>
    </row>
    <row r="1699" spans="1:11" x14ac:dyDescent="0.25">
      <c r="A1699" s="15" t="s">
        <v>70</v>
      </c>
      <c r="B1699" s="15">
        <v>2022</v>
      </c>
      <c r="C1699" s="15" t="s">
        <v>46</v>
      </c>
      <c r="D1699" s="15" t="s">
        <v>60</v>
      </c>
      <c r="E1699" s="15" t="s">
        <v>74</v>
      </c>
      <c r="F1699" s="15" t="s">
        <v>62</v>
      </c>
      <c r="G1699" s="15" t="s">
        <v>63</v>
      </c>
      <c r="H1699" s="15" t="s">
        <v>64</v>
      </c>
      <c r="I1699" s="15" t="s">
        <v>67</v>
      </c>
      <c r="J1699" s="15">
        <v>137</v>
      </c>
      <c r="K1699" s="15">
        <v>195.91</v>
      </c>
    </row>
    <row r="1700" spans="1:11" x14ac:dyDescent="0.25">
      <c r="A1700" s="15" t="s">
        <v>70</v>
      </c>
      <c r="B1700" s="15">
        <v>2022</v>
      </c>
      <c r="C1700" s="15" t="s">
        <v>45</v>
      </c>
      <c r="D1700" s="15" t="s">
        <v>60</v>
      </c>
      <c r="E1700" s="15" t="s">
        <v>74</v>
      </c>
      <c r="F1700" s="15" t="s">
        <v>62</v>
      </c>
      <c r="G1700" s="15" t="s">
        <v>63</v>
      </c>
      <c r="H1700" s="15" t="s">
        <v>64</v>
      </c>
      <c r="I1700" s="15" t="s">
        <v>67</v>
      </c>
      <c r="J1700" s="15">
        <v>344</v>
      </c>
      <c r="K1700" s="15">
        <v>467.84</v>
      </c>
    </row>
    <row r="1701" spans="1:11" x14ac:dyDescent="0.25">
      <c r="A1701" s="15" t="s">
        <v>59</v>
      </c>
      <c r="B1701" s="15">
        <v>2022</v>
      </c>
      <c r="C1701" s="15" t="s">
        <v>45</v>
      </c>
      <c r="D1701" s="15" t="s">
        <v>60</v>
      </c>
      <c r="E1701" s="15" t="s">
        <v>74</v>
      </c>
      <c r="F1701" s="15" t="s">
        <v>62</v>
      </c>
      <c r="G1701" s="15" t="s">
        <v>63</v>
      </c>
      <c r="H1701" s="15" t="s">
        <v>64</v>
      </c>
      <c r="I1701" s="15" t="s">
        <v>67</v>
      </c>
      <c r="J1701" s="15">
        <v>146</v>
      </c>
      <c r="K1701" s="15">
        <v>208.78</v>
      </c>
    </row>
    <row r="1702" spans="1:11" x14ac:dyDescent="0.25">
      <c r="A1702" s="15" t="s">
        <v>66</v>
      </c>
      <c r="B1702" s="15">
        <v>2022</v>
      </c>
      <c r="C1702" s="15" t="s">
        <v>45</v>
      </c>
      <c r="D1702" s="15" t="s">
        <v>60</v>
      </c>
      <c r="E1702" s="15" t="s">
        <v>74</v>
      </c>
      <c r="F1702" s="15" t="s">
        <v>62</v>
      </c>
      <c r="G1702" s="15" t="s">
        <v>63</v>
      </c>
      <c r="H1702" s="15" t="s">
        <v>64</v>
      </c>
      <c r="I1702" s="15" t="s">
        <v>67</v>
      </c>
      <c r="J1702" s="15">
        <v>142</v>
      </c>
      <c r="K1702" s="15">
        <v>203.06</v>
      </c>
    </row>
    <row r="1703" spans="1:11" x14ac:dyDescent="0.25">
      <c r="A1703" s="15" t="s">
        <v>59</v>
      </c>
      <c r="B1703" s="15">
        <v>2022</v>
      </c>
      <c r="C1703" s="15" t="s">
        <v>45</v>
      </c>
      <c r="D1703" s="15" t="s">
        <v>60</v>
      </c>
      <c r="E1703" s="15" t="s">
        <v>74</v>
      </c>
      <c r="F1703" s="15" t="s">
        <v>62</v>
      </c>
      <c r="G1703" s="15" t="s">
        <v>63</v>
      </c>
      <c r="H1703" s="15" t="s">
        <v>64</v>
      </c>
      <c r="I1703" s="15" t="s">
        <v>67</v>
      </c>
      <c r="J1703" s="15">
        <v>700</v>
      </c>
      <c r="K1703" s="15">
        <v>1001</v>
      </c>
    </row>
    <row r="1704" spans="1:11" x14ac:dyDescent="0.25">
      <c r="A1704" s="15" t="s">
        <v>66</v>
      </c>
      <c r="B1704" s="15">
        <v>2022</v>
      </c>
      <c r="C1704" s="15" t="s">
        <v>45</v>
      </c>
      <c r="D1704" s="15" t="s">
        <v>60</v>
      </c>
      <c r="E1704" s="15" t="s">
        <v>74</v>
      </c>
      <c r="F1704" s="15" t="s">
        <v>62</v>
      </c>
      <c r="G1704" s="15" t="s">
        <v>63</v>
      </c>
      <c r="H1704" s="15" t="s">
        <v>64</v>
      </c>
      <c r="I1704" s="15" t="s">
        <v>67</v>
      </c>
      <c r="J1704" s="15">
        <v>733</v>
      </c>
      <c r="K1704" s="15">
        <v>1048.19</v>
      </c>
    </row>
    <row r="1705" spans="1:11" x14ac:dyDescent="0.25">
      <c r="A1705" s="15" t="s">
        <v>66</v>
      </c>
      <c r="B1705" s="15">
        <v>2022</v>
      </c>
      <c r="C1705" s="15" t="s">
        <v>45</v>
      </c>
      <c r="D1705" s="15" t="s">
        <v>60</v>
      </c>
      <c r="E1705" s="15" t="s">
        <v>74</v>
      </c>
      <c r="F1705" s="15" t="s">
        <v>62</v>
      </c>
      <c r="G1705" s="15" t="s">
        <v>63</v>
      </c>
      <c r="H1705" s="15" t="s">
        <v>64</v>
      </c>
      <c r="I1705" s="15" t="s">
        <v>67</v>
      </c>
      <c r="J1705" s="15">
        <v>345</v>
      </c>
      <c r="K1705" s="15">
        <v>526.24</v>
      </c>
    </row>
    <row r="1706" spans="1:11" x14ac:dyDescent="0.25">
      <c r="A1706" s="15" t="s">
        <v>66</v>
      </c>
      <c r="B1706" s="15">
        <v>2022</v>
      </c>
      <c r="C1706" s="15" t="s">
        <v>45</v>
      </c>
      <c r="D1706" s="15" t="s">
        <v>60</v>
      </c>
      <c r="E1706" s="15" t="s">
        <v>74</v>
      </c>
      <c r="F1706" s="15" t="s">
        <v>62</v>
      </c>
      <c r="G1706" s="15" t="s">
        <v>63</v>
      </c>
      <c r="H1706" s="15" t="s">
        <v>64</v>
      </c>
      <c r="I1706" s="15" t="s">
        <v>67</v>
      </c>
      <c r="J1706" s="15">
        <v>343</v>
      </c>
      <c r="K1706" s="15">
        <v>490.49</v>
      </c>
    </row>
    <row r="1707" spans="1:11" x14ac:dyDescent="0.25">
      <c r="A1707" s="15" t="s">
        <v>66</v>
      </c>
      <c r="B1707" s="15">
        <v>2022</v>
      </c>
      <c r="C1707" s="15" t="s">
        <v>45</v>
      </c>
      <c r="D1707" s="15" t="s">
        <v>60</v>
      </c>
      <c r="E1707" s="15" t="s">
        <v>74</v>
      </c>
      <c r="F1707" s="15" t="s">
        <v>62</v>
      </c>
      <c r="G1707" s="15" t="s">
        <v>63</v>
      </c>
      <c r="H1707" s="15" t="s">
        <v>64</v>
      </c>
      <c r="I1707" s="15" t="s">
        <v>67</v>
      </c>
      <c r="J1707" s="15">
        <v>145</v>
      </c>
      <c r="K1707" s="15">
        <v>207.35</v>
      </c>
    </row>
    <row r="1708" spans="1:11" x14ac:dyDescent="0.25">
      <c r="A1708" s="15" t="s">
        <v>66</v>
      </c>
      <c r="B1708" s="15">
        <v>2022</v>
      </c>
      <c r="C1708" s="15" t="s">
        <v>45</v>
      </c>
      <c r="D1708" s="15" t="s">
        <v>60</v>
      </c>
      <c r="E1708" s="15" t="s">
        <v>74</v>
      </c>
      <c r="F1708" s="15" t="s">
        <v>62</v>
      </c>
      <c r="G1708" s="15" t="s">
        <v>63</v>
      </c>
      <c r="H1708" s="15" t="s">
        <v>64</v>
      </c>
      <c r="I1708" s="15" t="s">
        <v>67</v>
      </c>
      <c r="J1708" s="15">
        <v>341</v>
      </c>
      <c r="K1708" s="15">
        <v>487.63</v>
      </c>
    </row>
    <row r="1709" spans="1:11" x14ac:dyDescent="0.25">
      <c r="A1709" s="15" t="s">
        <v>59</v>
      </c>
      <c r="B1709" s="15">
        <v>2022</v>
      </c>
      <c r="C1709" s="15" t="s">
        <v>45</v>
      </c>
      <c r="D1709" s="15" t="s">
        <v>60</v>
      </c>
      <c r="E1709" s="15" t="s">
        <v>74</v>
      </c>
      <c r="F1709" s="15" t="s">
        <v>62</v>
      </c>
      <c r="G1709" s="15" t="s">
        <v>63</v>
      </c>
      <c r="H1709" s="15" t="s">
        <v>64</v>
      </c>
      <c r="I1709" s="15" t="s">
        <v>67</v>
      </c>
      <c r="J1709" s="15">
        <v>143</v>
      </c>
      <c r="K1709" s="15">
        <v>204.49</v>
      </c>
    </row>
    <row r="1710" spans="1:11" x14ac:dyDescent="0.25">
      <c r="A1710" s="15" t="s">
        <v>70</v>
      </c>
      <c r="B1710" s="15">
        <v>2022</v>
      </c>
      <c r="C1710" s="15" t="s">
        <v>41</v>
      </c>
      <c r="D1710" s="15" t="s">
        <v>60</v>
      </c>
      <c r="E1710" s="15" t="s">
        <v>74</v>
      </c>
      <c r="F1710" s="15" t="s">
        <v>62</v>
      </c>
      <c r="G1710" s="15" t="s">
        <v>63</v>
      </c>
      <c r="H1710" s="15" t="s">
        <v>64</v>
      </c>
      <c r="I1710" s="15" t="s">
        <v>67</v>
      </c>
      <c r="J1710" s="15">
        <v>158</v>
      </c>
      <c r="K1710" s="15">
        <v>225.94</v>
      </c>
    </row>
    <row r="1711" spans="1:11" x14ac:dyDescent="0.25">
      <c r="A1711" s="15" t="s">
        <v>68</v>
      </c>
      <c r="B1711" s="15">
        <v>2022</v>
      </c>
      <c r="C1711" s="15" t="s">
        <v>41</v>
      </c>
      <c r="D1711" s="15" t="s">
        <v>60</v>
      </c>
      <c r="E1711" s="15" t="s">
        <v>74</v>
      </c>
      <c r="F1711" s="15" t="s">
        <v>62</v>
      </c>
      <c r="G1711" s="15" t="s">
        <v>63</v>
      </c>
      <c r="H1711" s="15" t="s">
        <v>64</v>
      </c>
      <c r="I1711" s="15" t="s">
        <v>67</v>
      </c>
      <c r="J1711" s="15">
        <v>358</v>
      </c>
      <c r="K1711" s="15">
        <v>511.94</v>
      </c>
    </row>
    <row r="1712" spans="1:11" x14ac:dyDescent="0.25">
      <c r="A1712" s="15" t="s">
        <v>68</v>
      </c>
      <c r="B1712" s="15">
        <v>2022</v>
      </c>
      <c r="C1712" s="15" t="s">
        <v>41</v>
      </c>
      <c r="D1712" s="15" t="s">
        <v>60</v>
      </c>
      <c r="E1712" s="15" t="s">
        <v>74</v>
      </c>
      <c r="F1712" s="15" t="s">
        <v>62</v>
      </c>
      <c r="G1712" s="15" t="s">
        <v>63</v>
      </c>
      <c r="H1712" s="15" t="s">
        <v>64</v>
      </c>
      <c r="I1712" s="15" t="s">
        <v>67</v>
      </c>
      <c r="J1712" s="15">
        <v>160</v>
      </c>
      <c r="K1712" s="15">
        <v>228.8</v>
      </c>
    </row>
    <row r="1713" spans="1:11" x14ac:dyDescent="0.25">
      <c r="A1713" s="15" t="s">
        <v>69</v>
      </c>
      <c r="B1713" s="15">
        <v>2022</v>
      </c>
      <c r="C1713" s="15" t="s">
        <v>41</v>
      </c>
      <c r="D1713" s="15" t="s">
        <v>60</v>
      </c>
      <c r="E1713" s="15" t="s">
        <v>74</v>
      </c>
      <c r="F1713" s="15" t="s">
        <v>62</v>
      </c>
      <c r="G1713" s="15" t="s">
        <v>63</v>
      </c>
      <c r="H1713" s="15" t="s">
        <v>64</v>
      </c>
      <c r="I1713" s="15" t="s">
        <v>67</v>
      </c>
      <c r="J1713" s="15">
        <v>697</v>
      </c>
      <c r="K1713" s="15">
        <v>996.71</v>
      </c>
    </row>
    <row r="1714" spans="1:11" x14ac:dyDescent="0.25">
      <c r="A1714" s="15" t="s">
        <v>69</v>
      </c>
      <c r="B1714" s="15">
        <v>2022</v>
      </c>
      <c r="C1714" s="15" t="s">
        <v>41</v>
      </c>
      <c r="D1714" s="15" t="s">
        <v>60</v>
      </c>
      <c r="E1714" s="15" t="s">
        <v>74</v>
      </c>
      <c r="F1714" s="15" t="s">
        <v>62</v>
      </c>
      <c r="G1714" s="15" t="s">
        <v>63</v>
      </c>
      <c r="H1714" s="15" t="s">
        <v>64</v>
      </c>
      <c r="I1714" s="15" t="s">
        <v>67</v>
      </c>
      <c r="J1714" s="15">
        <v>730</v>
      </c>
      <c r="K1714" s="15">
        <v>1043.9000000000001</v>
      </c>
    </row>
    <row r="1715" spans="1:11" x14ac:dyDescent="0.25">
      <c r="A1715" s="15" t="s">
        <v>59</v>
      </c>
      <c r="B1715" s="15">
        <v>2022</v>
      </c>
      <c r="C1715" s="15" t="s">
        <v>41</v>
      </c>
      <c r="D1715" s="15" t="s">
        <v>60</v>
      </c>
      <c r="E1715" s="15" t="s">
        <v>74</v>
      </c>
      <c r="F1715" s="15" t="s">
        <v>62</v>
      </c>
      <c r="G1715" s="15" t="s">
        <v>63</v>
      </c>
      <c r="H1715" s="15" t="s">
        <v>64</v>
      </c>
      <c r="I1715" s="15" t="s">
        <v>67</v>
      </c>
      <c r="J1715" s="15">
        <v>357</v>
      </c>
      <c r="K1715" s="15">
        <v>510.51</v>
      </c>
    </row>
    <row r="1716" spans="1:11" x14ac:dyDescent="0.25">
      <c r="A1716" s="15" t="s">
        <v>66</v>
      </c>
      <c r="B1716" s="15">
        <v>2022</v>
      </c>
      <c r="C1716" s="15" t="s">
        <v>41</v>
      </c>
      <c r="D1716" s="15" t="s">
        <v>60</v>
      </c>
      <c r="E1716" s="15" t="s">
        <v>74</v>
      </c>
      <c r="F1716" s="15" t="s">
        <v>62</v>
      </c>
      <c r="G1716" s="15" t="s">
        <v>63</v>
      </c>
      <c r="H1716" s="15" t="s">
        <v>64</v>
      </c>
      <c r="I1716" s="15" t="s">
        <v>67</v>
      </c>
      <c r="J1716" s="15">
        <v>770</v>
      </c>
      <c r="K1716" s="15">
        <v>526.24</v>
      </c>
    </row>
    <row r="1717" spans="1:11" x14ac:dyDescent="0.25">
      <c r="A1717" s="15" t="s">
        <v>66</v>
      </c>
      <c r="B1717" s="15">
        <v>2022</v>
      </c>
      <c r="C1717" s="15" t="s">
        <v>41</v>
      </c>
      <c r="D1717" s="15" t="s">
        <v>60</v>
      </c>
      <c r="E1717" s="15" t="s">
        <v>74</v>
      </c>
      <c r="F1717" s="15" t="s">
        <v>62</v>
      </c>
      <c r="G1717" s="15" t="s">
        <v>63</v>
      </c>
      <c r="H1717" s="15" t="s">
        <v>64</v>
      </c>
      <c r="I1717" s="15" t="s">
        <v>67</v>
      </c>
      <c r="J1717" s="15">
        <v>361</v>
      </c>
      <c r="K1717" s="15">
        <v>516.23</v>
      </c>
    </row>
    <row r="1718" spans="1:11" x14ac:dyDescent="0.25">
      <c r="A1718" s="15" t="s">
        <v>66</v>
      </c>
      <c r="B1718" s="15">
        <v>2022</v>
      </c>
      <c r="C1718" s="15" t="s">
        <v>41</v>
      </c>
      <c r="D1718" s="15" t="s">
        <v>60</v>
      </c>
      <c r="E1718" s="15" t="s">
        <v>74</v>
      </c>
      <c r="F1718" s="15" t="s">
        <v>62</v>
      </c>
      <c r="G1718" s="15" t="s">
        <v>63</v>
      </c>
      <c r="H1718" s="15" t="s">
        <v>64</v>
      </c>
      <c r="I1718" s="15" t="s">
        <v>67</v>
      </c>
      <c r="J1718" s="15">
        <v>359</v>
      </c>
      <c r="K1718" s="15">
        <v>513.37</v>
      </c>
    </row>
    <row r="1719" spans="1:11" x14ac:dyDescent="0.25">
      <c r="A1719" s="15" t="s">
        <v>66</v>
      </c>
      <c r="B1719" s="15">
        <v>2022</v>
      </c>
      <c r="C1719" s="15" t="s">
        <v>41</v>
      </c>
      <c r="D1719" s="15" t="s">
        <v>60</v>
      </c>
      <c r="E1719" s="15" t="s">
        <v>74</v>
      </c>
      <c r="F1719" s="15" t="s">
        <v>62</v>
      </c>
      <c r="G1719" s="15" t="s">
        <v>63</v>
      </c>
      <c r="H1719" s="15" t="s">
        <v>64</v>
      </c>
      <c r="I1719" s="15" t="s">
        <v>67</v>
      </c>
      <c r="J1719" s="15">
        <v>161</v>
      </c>
      <c r="K1719" s="15">
        <v>230.23000000000002</v>
      </c>
    </row>
    <row r="1720" spans="1:11" x14ac:dyDescent="0.25">
      <c r="A1720" s="15" t="s">
        <v>66</v>
      </c>
      <c r="B1720" s="15">
        <v>2022</v>
      </c>
      <c r="C1720" s="15" t="s">
        <v>44</v>
      </c>
      <c r="D1720" s="15" t="s">
        <v>60</v>
      </c>
      <c r="E1720" s="15" t="s">
        <v>74</v>
      </c>
      <c r="F1720" s="15" t="s">
        <v>62</v>
      </c>
      <c r="G1720" s="15" t="s">
        <v>63</v>
      </c>
      <c r="H1720" s="15" t="s">
        <v>64</v>
      </c>
      <c r="I1720" s="15" t="s">
        <v>67</v>
      </c>
      <c r="J1720" s="15">
        <v>350</v>
      </c>
      <c r="K1720" s="15">
        <v>476</v>
      </c>
    </row>
    <row r="1721" spans="1:11" x14ac:dyDescent="0.25">
      <c r="A1721" s="15" t="s">
        <v>66</v>
      </c>
      <c r="B1721" s="15">
        <v>2022</v>
      </c>
      <c r="C1721" s="15" t="s">
        <v>44</v>
      </c>
      <c r="D1721" s="15" t="s">
        <v>60</v>
      </c>
      <c r="E1721" s="15" t="s">
        <v>74</v>
      </c>
      <c r="F1721" s="15" t="s">
        <v>62</v>
      </c>
      <c r="G1721" s="15" t="s">
        <v>63</v>
      </c>
      <c r="H1721" s="15" t="s">
        <v>64</v>
      </c>
      <c r="I1721" s="15" t="s">
        <v>67</v>
      </c>
      <c r="J1721" s="15">
        <v>346</v>
      </c>
      <c r="K1721" s="15">
        <v>494.78</v>
      </c>
    </row>
    <row r="1722" spans="1:11" x14ac:dyDescent="0.25">
      <c r="A1722" s="15" t="s">
        <v>68</v>
      </c>
      <c r="B1722" s="15">
        <v>2022</v>
      </c>
      <c r="C1722" s="15" t="s">
        <v>44</v>
      </c>
      <c r="D1722" s="15" t="s">
        <v>60</v>
      </c>
      <c r="E1722" s="15" t="s">
        <v>74</v>
      </c>
      <c r="F1722" s="15" t="s">
        <v>62</v>
      </c>
      <c r="G1722" s="15" t="s">
        <v>63</v>
      </c>
      <c r="H1722" s="15" t="s">
        <v>64</v>
      </c>
      <c r="I1722" s="15" t="s">
        <v>67</v>
      </c>
      <c r="J1722" s="15">
        <v>148</v>
      </c>
      <c r="K1722" s="15">
        <v>211.64</v>
      </c>
    </row>
    <row r="1723" spans="1:11" x14ac:dyDescent="0.25">
      <c r="A1723" s="15" t="s">
        <v>66</v>
      </c>
      <c r="B1723" s="15">
        <v>2022</v>
      </c>
      <c r="C1723" s="15" t="s">
        <v>44</v>
      </c>
      <c r="D1723" s="15" t="s">
        <v>60</v>
      </c>
      <c r="E1723" s="15" t="s">
        <v>74</v>
      </c>
      <c r="F1723" s="15" t="s">
        <v>62</v>
      </c>
      <c r="G1723" s="15" t="s">
        <v>63</v>
      </c>
      <c r="H1723" s="15" t="s">
        <v>64</v>
      </c>
      <c r="I1723" s="15" t="s">
        <v>67</v>
      </c>
      <c r="J1723" s="15">
        <v>699</v>
      </c>
      <c r="K1723" s="15">
        <v>999.56999999999994</v>
      </c>
    </row>
    <row r="1724" spans="1:11" x14ac:dyDescent="0.25">
      <c r="A1724" s="15" t="s">
        <v>59</v>
      </c>
      <c r="B1724" s="15">
        <v>2022</v>
      </c>
      <c r="C1724" s="15" t="s">
        <v>44</v>
      </c>
      <c r="D1724" s="15" t="s">
        <v>60</v>
      </c>
      <c r="E1724" s="15" t="s">
        <v>74</v>
      </c>
      <c r="F1724" s="15" t="s">
        <v>62</v>
      </c>
      <c r="G1724" s="15" t="s">
        <v>63</v>
      </c>
      <c r="H1724" s="15" t="s">
        <v>64</v>
      </c>
      <c r="I1724" s="15" t="s">
        <v>67</v>
      </c>
      <c r="J1724" s="15">
        <v>732</v>
      </c>
      <c r="K1724" s="15">
        <v>1046.76</v>
      </c>
    </row>
    <row r="1725" spans="1:11" x14ac:dyDescent="0.25">
      <c r="A1725" s="15" t="s">
        <v>59</v>
      </c>
      <c r="B1725" s="15">
        <v>2022</v>
      </c>
      <c r="C1725" s="15" t="s">
        <v>44</v>
      </c>
      <c r="D1725" s="15" t="s">
        <v>60</v>
      </c>
      <c r="E1725" s="15" t="s">
        <v>74</v>
      </c>
      <c r="F1725" s="15" t="s">
        <v>62</v>
      </c>
      <c r="G1725" s="15" t="s">
        <v>63</v>
      </c>
      <c r="H1725" s="15" t="s">
        <v>64</v>
      </c>
      <c r="I1725" s="15" t="s">
        <v>67</v>
      </c>
      <c r="J1725" s="15">
        <v>351</v>
      </c>
      <c r="K1725" s="15">
        <v>526.24</v>
      </c>
    </row>
    <row r="1726" spans="1:11" x14ac:dyDescent="0.25">
      <c r="A1726" s="15" t="s">
        <v>66</v>
      </c>
      <c r="B1726" s="15">
        <v>2022</v>
      </c>
      <c r="C1726" s="15" t="s">
        <v>44</v>
      </c>
      <c r="D1726" s="15" t="s">
        <v>60</v>
      </c>
      <c r="E1726" s="15" t="s">
        <v>74</v>
      </c>
      <c r="F1726" s="15" t="s">
        <v>62</v>
      </c>
      <c r="G1726" s="15" t="s">
        <v>63</v>
      </c>
      <c r="H1726" s="15" t="s">
        <v>64</v>
      </c>
      <c r="I1726" s="15" t="s">
        <v>67</v>
      </c>
      <c r="J1726" s="15">
        <v>772</v>
      </c>
      <c r="K1726" s="15">
        <v>526.24</v>
      </c>
    </row>
    <row r="1727" spans="1:11" x14ac:dyDescent="0.25">
      <c r="A1727" s="15" t="s">
        <v>68</v>
      </c>
      <c r="B1727" s="15">
        <v>2022</v>
      </c>
      <c r="C1727" s="15" t="s">
        <v>44</v>
      </c>
      <c r="D1727" s="15" t="s">
        <v>60</v>
      </c>
      <c r="E1727" s="15" t="s">
        <v>74</v>
      </c>
      <c r="F1727" s="15" t="s">
        <v>62</v>
      </c>
      <c r="G1727" s="15" t="s">
        <v>63</v>
      </c>
      <c r="H1727" s="15" t="s">
        <v>64</v>
      </c>
      <c r="I1727" s="15" t="s">
        <v>67</v>
      </c>
      <c r="J1727" s="15">
        <v>349</v>
      </c>
      <c r="K1727" s="15">
        <v>499.07</v>
      </c>
    </row>
    <row r="1728" spans="1:11" x14ac:dyDescent="0.25">
      <c r="A1728" s="15" t="s">
        <v>66</v>
      </c>
      <c r="B1728" s="15">
        <v>2022</v>
      </c>
      <c r="C1728" s="15" t="s">
        <v>44</v>
      </c>
      <c r="D1728" s="15" t="s">
        <v>60</v>
      </c>
      <c r="E1728" s="15" t="s">
        <v>74</v>
      </c>
      <c r="F1728" s="15" t="s">
        <v>62</v>
      </c>
      <c r="G1728" s="15" t="s">
        <v>63</v>
      </c>
      <c r="H1728" s="15" t="s">
        <v>64</v>
      </c>
      <c r="I1728" s="15" t="s">
        <v>67</v>
      </c>
      <c r="J1728" s="15">
        <v>151</v>
      </c>
      <c r="K1728" s="15">
        <v>215.93</v>
      </c>
    </row>
    <row r="1729" spans="1:11" x14ac:dyDescent="0.25">
      <c r="A1729" s="15" t="s">
        <v>68</v>
      </c>
      <c r="B1729" s="15">
        <v>2022</v>
      </c>
      <c r="C1729" s="15" t="s">
        <v>44</v>
      </c>
      <c r="D1729" s="15" t="s">
        <v>60</v>
      </c>
      <c r="E1729" s="15" t="s">
        <v>74</v>
      </c>
      <c r="F1729" s="15" t="s">
        <v>62</v>
      </c>
      <c r="G1729" s="15" t="s">
        <v>63</v>
      </c>
      <c r="H1729" s="15" t="s">
        <v>64</v>
      </c>
      <c r="I1729" s="15" t="s">
        <v>67</v>
      </c>
      <c r="J1729" s="15">
        <v>347</v>
      </c>
      <c r="K1729" s="15">
        <v>496.21000000000004</v>
      </c>
    </row>
    <row r="1730" spans="1:11" x14ac:dyDescent="0.25">
      <c r="A1730" s="15" t="s">
        <v>66</v>
      </c>
      <c r="B1730" s="15">
        <v>2022</v>
      </c>
      <c r="C1730" s="15" t="s">
        <v>44</v>
      </c>
      <c r="D1730" s="15" t="s">
        <v>60</v>
      </c>
      <c r="E1730" s="15" t="s">
        <v>74</v>
      </c>
      <c r="F1730" s="15" t="s">
        <v>62</v>
      </c>
      <c r="G1730" s="15" t="s">
        <v>63</v>
      </c>
      <c r="H1730" s="15" t="s">
        <v>64</v>
      </c>
      <c r="I1730" s="15" t="s">
        <v>67</v>
      </c>
      <c r="J1730" s="15">
        <v>149</v>
      </c>
      <c r="K1730" s="15">
        <v>213.07</v>
      </c>
    </row>
    <row r="1731" spans="1:11" x14ac:dyDescent="0.25">
      <c r="A1731" s="15" t="s">
        <v>68</v>
      </c>
      <c r="B1731" s="15">
        <v>2022</v>
      </c>
      <c r="C1731" s="15" t="s">
        <v>50</v>
      </c>
      <c r="D1731" s="15" t="s">
        <v>60</v>
      </c>
      <c r="E1731" s="15" t="s">
        <v>74</v>
      </c>
      <c r="F1731" s="15" t="s">
        <v>62</v>
      </c>
      <c r="G1731" s="15" t="s">
        <v>63</v>
      </c>
      <c r="H1731" s="15" t="s">
        <v>64</v>
      </c>
      <c r="I1731" s="15" t="s">
        <v>67</v>
      </c>
      <c r="J1731" s="15">
        <v>146</v>
      </c>
      <c r="K1731" s="15">
        <v>208.78</v>
      </c>
    </row>
    <row r="1732" spans="1:11" x14ac:dyDescent="0.25">
      <c r="A1732" s="15" t="s">
        <v>70</v>
      </c>
      <c r="B1732" s="15">
        <v>2022</v>
      </c>
      <c r="C1732" s="15" t="s">
        <v>50</v>
      </c>
      <c r="D1732" s="15" t="s">
        <v>60</v>
      </c>
      <c r="E1732" s="15" t="s">
        <v>74</v>
      </c>
      <c r="F1732" s="15" t="s">
        <v>62</v>
      </c>
      <c r="G1732" s="15" t="s">
        <v>63</v>
      </c>
      <c r="H1732" s="15" t="s">
        <v>64</v>
      </c>
      <c r="I1732" s="15" t="s">
        <v>67</v>
      </c>
      <c r="J1732" s="15">
        <v>314</v>
      </c>
      <c r="K1732" s="15">
        <v>449.02</v>
      </c>
    </row>
    <row r="1733" spans="1:11" x14ac:dyDescent="0.25">
      <c r="A1733" s="15" t="s">
        <v>59</v>
      </c>
      <c r="B1733" s="15">
        <v>2022</v>
      </c>
      <c r="C1733" s="15" t="s">
        <v>50</v>
      </c>
      <c r="D1733" s="15" t="s">
        <v>60</v>
      </c>
      <c r="E1733" s="15" t="s">
        <v>74</v>
      </c>
      <c r="F1733" s="15" t="s">
        <v>62</v>
      </c>
      <c r="G1733" s="15" t="s">
        <v>63</v>
      </c>
      <c r="H1733" s="15" t="s">
        <v>64</v>
      </c>
      <c r="I1733" s="15" t="s">
        <v>67</v>
      </c>
      <c r="J1733" s="15">
        <v>362</v>
      </c>
      <c r="K1733" s="15">
        <v>517.66</v>
      </c>
    </row>
    <row r="1734" spans="1:11" x14ac:dyDescent="0.25">
      <c r="A1734" s="15" t="s">
        <v>68</v>
      </c>
      <c r="B1734" s="15">
        <v>2022</v>
      </c>
      <c r="C1734" s="15" t="s">
        <v>50</v>
      </c>
      <c r="D1734" s="15" t="s">
        <v>60</v>
      </c>
      <c r="E1734" s="15" t="s">
        <v>74</v>
      </c>
      <c r="F1734" s="15" t="s">
        <v>62</v>
      </c>
      <c r="G1734" s="15" t="s">
        <v>63</v>
      </c>
      <c r="H1734" s="15" t="s">
        <v>64</v>
      </c>
      <c r="I1734" s="15" t="s">
        <v>67</v>
      </c>
      <c r="J1734" s="15">
        <v>142</v>
      </c>
      <c r="K1734" s="15">
        <v>203.06</v>
      </c>
    </row>
    <row r="1735" spans="1:11" x14ac:dyDescent="0.25">
      <c r="A1735" s="15" t="s">
        <v>59</v>
      </c>
      <c r="B1735" s="15">
        <v>2022</v>
      </c>
      <c r="C1735" s="15" t="s">
        <v>50</v>
      </c>
      <c r="D1735" s="15" t="s">
        <v>60</v>
      </c>
      <c r="E1735" s="15" t="s">
        <v>74</v>
      </c>
      <c r="F1735" s="15" t="s">
        <v>62</v>
      </c>
      <c r="G1735" s="15" t="s">
        <v>63</v>
      </c>
      <c r="H1735" s="15" t="s">
        <v>64</v>
      </c>
      <c r="I1735" s="15" t="s">
        <v>67</v>
      </c>
      <c r="J1735" s="15">
        <v>316</v>
      </c>
      <c r="K1735" s="15">
        <v>451.88</v>
      </c>
    </row>
    <row r="1736" spans="1:11" x14ac:dyDescent="0.25">
      <c r="A1736" s="15" t="s">
        <v>66</v>
      </c>
      <c r="B1736" s="15">
        <v>2022</v>
      </c>
      <c r="C1736" s="15" t="s">
        <v>50</v>
      </c>
      <c r="D1736" s="15" t="s">
        <v>60</v>
      </c>
      <c r="E1736" s="15" t="s">
        <v>74</v>
      </c>
      <c r="F1736" s="15" t="s">
        <v>62</v>
      </c>
      <c r="G1736" s="15" t="s">
        <v>63</v>
      </c>
      <c r="H1736" s="15" t="s">
        <v>64</v>
      </c>
      <c r="I1736" s="15" t="s">
        <v>67</v>
      </c>
      <c r="J1736" s="15">
        <v>364</v>
      </c>
      <c r="K1736" s="15">
        <v>520.52</v>
      </c>
    </row>
    <row r="1737" spans="1:11" x14ac:dyDescent="0.25">
      <c r="A1737" s="15" t="s">
        <v>59</v>
      </c>
      <c r="B1737" s="15">
        <v>2022</v>
      </c>
      <c r="C1737" s="15" t="s">
        <v>50</v>
      </c>
      <c r="D1737" s="15" t="s">
        <v>60</v>
      </c>
      <c r="E1737" s="15" t="s">
        <v>74</v>
      </c>
      <c r="F1737" s="15" t="s">
        <v>62</v>
      </c>
      <c r="G1737" s="15" t="s">
        <v>63</v>
      </c>
      <c r="H1737" s="15" t="s">
        <v>64</v>
      </c>
      <c r="I1737" s="15" t="s">
        <v>67</v>
      </c>
      <c r="J1737" s="15">
        <v>144</v>
      </c>
      <c r="K1737" s="15">
        <v>205.92000000000002</v>
      </c>
    </row>
    <row r="1738" spans="1:11" x14ac:dyDescent="0.25">
      <c r="A1738" s="15" t="s">
        <v>68</v>
      </c>
      <c r="B1738" s="15">
        <v>2022</v>
      </c>
      <c r="C1738" s="15" t="s">
        <v>50</v>
      </c>
      <c r="D1738" s="15" t="s">
        <v>60</v>
      </c>
      <c r="E1738" s="15" t="s">
        <v>74</v>
      </c>
      <c r="F1738" s="15" t="s">
        <v>62</v>
      </c>
      <c r="G1738" s="15" t="s">
        <v>63</v>
      </c>
      <c r="H1738" s="15" t="s">
        <v>64</v>
      </c>
      <c r="I1738" s="15" t="s">
        <v>67</v>
      </c>
      <c r="J1738" s="15">
        <v>704</v>
      </c>
      <c r="K1738" s="15">
        <v>1006.72</v>
      </c>
    </row>
    <row r="1739" spans="1:11" x14ac:dyDescent="0.25">
      <c r="A1739" s="15" t="s">
        <v>68</v>
      </c>
      <c r="B1739" s="15">
        <v>2022</v>
      </c>
      <c r="C1739" s="15" t="s">
        <v>50</v>
      </c>
      <c r="D1739" s="15" t="s">
        <v>60</v>
      </c>
      <c r="E1739" s="15" t="s">
        <v>74</v>
      </c>
      <c r="F1739" s="15" t="s">
        <v>62</v>
      </c>
      <c r="G1739" s="15" t="s">
        <v>63</v>
      </c>
      <c r="H1739" s="15" t="s">
        <v>64</v>
      </c>
      <c r="I1739" s="15" t="s">
        <v>67</v>
      </c>
      <c r="J1739" s="15">
        <v>315</v>
      </c>
      <c r="K1739" s="15">
        <v>526.24</v>
      </c>
    </row>
    <row r="1740" spans="1:11" x14ac:dyDescent="0.25">
      <c r="A1740" s="15" t="s">
        <v>59</v>
      </c>
      <c r="B1740" s="15">
        <v>2022</v>
      </c>
      <c r="C1740" s="15" t="s">
        <v>50</v>
      </c>
      <c r="D1740" s="15" t="s">
        <v>60</v>
      </c>
      <c r="E1740" s="15" t="s">
        <v>74</v>
      </c>
      <c r="F1740" s="15" t="s">
        <v>62</v>
      </c>
      <c r="G1740" s="15" t="s">
        <v>63</v>
      </c>
      <c r="H1740" s="15" t="s">
        <v>64</v>
      </c>
      <c r="I1740" s="15" t="s">
        <v>67</v>
      </c>
      <c r="J1740" s="15">
        <v>777</v>
      </c>
      <c r="K1740" s="15">
        <v>526.24</v>
      </c>
    </row>
    <row r="1741" spans="1:11" x14ac:dyDescent="0.25">
      <c r="A1741" s="15" t="s">
        <v>66</v>
      </c>
      <c r="B1741" s="15">
        <v>2022</v>
      </c>
      <c r="C1741" s="15" t="s">
        <v>50</v>
      </c>
      <c r="D1741" s="15" t="s">
        <v>60</v>
      </c>
      <c r="E1741" s="15" t="s">
        <v>74</v>
      </c>
      <c r="F1741" s="15" t="s">
        <v>62</v>
      </c>
      <c r="G1741" s="15" t="s">
        <v>63</v>
      </c>
      <c r="H1741" s="15" t="s">
        <v>64</v>
      </c>
      <c r="I1741" s="15" t="s">
        <v>67</v>
      </c>
      <c r="J1741" s="15">
        <v>145</v>
      </c>
      <c r="K1741" s="15">
        <v>207.35</v>
      </c>
    </row>
    <row r="1742" spans="1:11" x14ac:dyDescent="0.25">
      <c r="A1742" s="15" t="s">
        <v>66</v>
      </c>
      <c r="B1742" s="15">
        <v>2022</v>
      </c>
      <c r="C1742" s="15" t="s">
        <v>50</v>
      </c>
      <c r="D1742" s="15" t="s">
        <v>60</v>
      </c>
      <c r="E1742" s="15" t="s">
        <v>74</v>
      </c>
      <c r="F1742" s="15" t="s">
        <v>62</v>
      </c>
      <c r="G1742" s="15" t="s">
        <v>63</v>
      </c>
      <c r="H1742" s="15" t="s">
        <v>64</v>
      </c>
      <c r="I1742" s="15" t="s">
        <v>67</v>
      </c>
      <c r="J1742" s="15">
        <v>319</v>
      </c>
      <c r="K1742" s="15">
        <v>456.16999999999996</v>
      </c>
    </row>
    <row r="1743" spans="1:11" x14ac:dyDescent="0.25">
      <c r="A1743" s="15" t="s">
        <v>68</v>
      </c>
      <c r="B1743" s="15">
        <v>2022</v>
      </c>
      <c r="C1743" s="15" t="s">
        <v>50</v>
      </c>
      <c r="D1743" s="15" t="s">
        <v>60</v>
      </c>
      <c r="E1743" s="15" t="s">
        <v>74</v>
      </c>
      <c r="F1743" s="15" t="s">
        <v>62</v>
      </c>
      <c r="G1743" s="15" t="s">
        <v>63</v>
      </c>
      <c r="H1743" s="15" t="s">
        <v>64</v>
      </c>
      <c r="I1743" s="15" t="s">
        <v>67</v>
      </c>
      <c r="J1743" s="15">
        <v>361</v>
      </c>
      <c r="K1743" s="15">
        <v>516.23</v>
      </c>
    </row>
    <row r="1744" spans="1:11" x14ac:dyDescent="0.25">
      <c r="A1744" s="15" t="s">
        <v>59</v>
      </c>
      <c r="B1744" s="15">
        <v>2022</v>
      </c>
      <c r="C1744" s="15" t="s">
        <v>50</v>
      </c>
      <c r="D1744" s="15" t="s">
        <v>60</v>
      </c>
      <c r="E1744" s="15" t="s">
        <v>74</v>
      </c>
      <c r="F1744" s="15" t="s">
        <v>62</v>
      </c>
      <c r="G1744" s="15" t="s">
        <v>63</v>
      </c>
      <c r="H1744" s="15" t="s">
        <v>64</v>
      </c>
      <c r="I1744" s="15" t="s">
        <v>67</v>
      </c>
      <c r="J1744" s="15">
        <v>143</v>
      </c>
      <c r="K1744" s="15">
        <v>204.49</v>
      </c>
    </row>
    <row r="1745" spans="1:11" x14ac:dyDescent="0.25">
      <c r="A1745" s="15" t="s">
        <v>59</v>
      </c>
      <c r="B1745" s="15">
        <v>2022</v>
      </c>
      <c r="C1745" s="15" t="s">
        <v>50</v>
      </c>
      <c r="D1745" s="15" t="s">
        <v>60</v>
      </c>
      <c r="E1745" s="15" t="s">
        <v>74</v>
      </c>
      <c r="F1745" s="15" t="s">
        <v>62</v>
      </c>
      <c r="G1745" s="15" t="s">
        <v>63</v>
      </c>
      <c r="H1745" s="15" t="s">
        <v>64</v>
      </c>
      <c r="I1745" s="15" t="s">
        <v>67</v>
      </c>
      <c r="J1745" s="15">
        <v>317</v>
      </c>
      <c r="K1745" s="15">
        <v>453.31</v>
      </c>
    </row>
    <row r="1746" spans="1:11" x14ac:dyDescent="0.25">
      <c r="A1746" s="15" t="s">
        <v>68</v>
      </c>
      <c r="B1746" s="15">
        <v>2022</v>
      </c>
      <c r="C1746" s="15" t="s">
        <v>50</v>
      </c>
      <c r="D1746" s="15" t="s">
        <v>60</v>
      </c>
      <c r="E1746" s="15" t="s">
        <v>74</v>
      </c>
      <c r="F1746" s="15" t="s">
        <v>62</v>
      </c>
      <c r="G1746" s="15" t="s">
        <v>63</v>
      </c>
      <c r="H1746" s="15" t="s">
        <v>64</v>
      </c>
      <c r="I1746" s="15" t="s">
        <v>67</v>
      </c>
      <c r="J1746" s="15">
        <v>746</v>
      </c>
      <c r="K1746" s="15">
        <v>1066.78</v>
      </c>
    </row>
    <row r="1747" spans="1:11" x14ac:dyDescent="0.25">
      <c r="A1747" s="15" t="s">
        <v>66</v>
      </c>
      <c r="B1747" s="15">
        <v>2022</v>
      </c>
      <c r="C1747" s="15" t="s">
        <v>49</v>
      </c>
      <c r="D1747" s="15" t="s">
        <v>60</v>
      </c>
      <c r="E1747" s="15" t="s">
        <v>74</v>
      </c>
      <c r="F1747" s="15" t="s">
        <v>62</v>
      </c>
      <c r="G1747" s="15" t="s">
        <v>63</v>
      </c>
      <c r="H1747" s="15" t="s">
        <v>64</v>
      </c>
      <c r="I1747" s="15" t="s">
        <v>67</v>
      </c>
      <c r="J1747" s="15">
        <v>152</v>
      </c>
      <c r="K1747" s="15">
        <v>217.36</v>
      </c>
    </row>
    <row r="1748" spans="1:11" x14ac:dyDescent="0.25">
      <c r="A1748" s="15" t="s">
        <v>69</v>
      </c>
      <c r="B1748" s="15">
        <v>2022</v>
      </c>
      <c r="C1748" s="15" t="s">
        <v>49</v>
      </c>
      <c r="D1748" s="15" t="s">
        <v>60</v>
      </c>
      <c r="E1748" s="15" t="s">
        <v>74</v>
      </c>
      <c r="F1748" s="15" t="s">
        <v>62</v>
      </c>
      <c r="G1748" s="15" t="s">
        <v>63</v>
      </c>
      <c r="H1748" s="15" t="s">
        <v>64</v>
      </c>
      <c r="I1748" s="15" t="s">
        <v>67</v>
      </c>
      <c r="J1748" s="15">
        <v>320</v>
      </c>
      <c r="K1748" s="15">
        <v>457.6</v>
      </c>
    </row>
    <row r="1749" spans="1:11" x14ac:dyDescent="0.25">
      <c r="A1749" s="15" t="s">
        <v>68</v>
      </c>
      <c r="B1749" s="15">
        <v>2022</v>
      </c>
      <c r="C1749" s="15" t="s">
        <v>49</v>
      </c>
      <c r="D1749" s="15" t="s">
        <v>60</v>
      </c>
      <c r="E1749" s="15" t="s">
        <v>74</v>
      </c>
      <c r="F1749" s="15" t="s">
        <v>62</v>
      </c>
      <c r="G1749" s="15" t="s">
        <v>63</v>
      </c>
      <c r="H1749" s="15" t="s">
        <v>64</v>
      </c>
      <c r="I1749" s="15" t="s">
        <v>67</v>
      </c>
      <c r="J1749" s="15">
        <v>368</v>
      </c>
      <c r="K1749" s="15">
        <v>526.24</v>
      </c>
    </row>
    <row r="1750" spans="1:11" x14ac:dyDescent="0.25">
      <c r="A1750" s="15" t="s">
        <v>59</v>
      </c>
      <c r="B1750" s="15">
        <v>2022</v>
      </c>
      <c r="C1750" s="15" t="s">
        <v>49</v>
      </c>
      <c r="D1750" s="15" t="s">
        <v>60</v>
      </c>
      <c r="E1750" s="15" t="s">
        <v>74</v>
      </c>
      <c r="F1750" s="15" t="s">
        <v>62</v>
      </c>
      <c r="G1750" s="15" t="s">
        <v>63</v>
      </c>
      <c r="H1750" s="15" t="s">
        <v>64</v>
      </c>
      <c r="I1750" s="15" t="s">
        <v>67</v>
      </c>
      <c r="J1750" s="15">
        <v>148</v>
      </c>
      <c r="K1750" s="15">
        <v>211.64</v>
      </c>
    </row>
    <row r="1751" spans="1:11" x14ac:dyDescent="0.25">
      <c r="A1751" s="15" t="s">
        <v>59</v>
      </c>
      <c r="B1751" s="15">
        <v>2022</v>
      </c>
      <c r="C1751" s="15" t="s">
        <v>49</v>
      </c>
      <c r="D1751" s="15" t="s">
        <v>60</v>
      </c>
      <c r="E1751" s="15" t="s">
        <v>74</v>
      </c>
      <c r="F1751" s="15" t="s">
        <v>62</v>
      </c>
      <c r="G1751" s="15" t="s">
        <v>63</v>
      </c>
      <c r="H1751" s="15" t="s">
        <v>64</v>
      </c>
      <c r="I1751" s="15" t="s">
        <v>67</v>
      </c>
      <c r="J1751" s="15">
        <v>322</v>
      </c>
      <c r="K1751" s="15">
        <v>460.46000000000004</v>
      </c>
    </row>
    <row r="1752" spans="1:11" x14ac:dyDescent="0.25">
      <c r="A1752" s="15" t="s">
        <v>66</v>
      </c>
      <c r="B1752" s="15">
        <v>2022</v>
      </c>
      <c r="C1752" s="15" t="s">
        <v>49</v>
      </c>
      <c r="D1752" s="15" t="s">
        <v>60</v>
      </c>
      <c r="E1752" s="15" t="s">
        <v>74</v>
      </c>
      <c r="F1752" s="15" t="s">
        <v>62</v>
      </c>
      <c r="G1752" s="15" t="s">
        <v>63</v>
      </c>
      <c r="H1752" s="15" t="s">
        <v>64</v>
      </c>
      <c r="I1752" s="15" t="s">
        <v>67</v>
      </c>
      <c r="J1752" s="15">
        <v>370</v>
      </c>
      <c r="K1752" s="15">
        <v>529.1</v>
      </c>
    </row>
    <row r="1753" spans="1:11" x14ac:dyDescent="0.25">
      <c r="A1753" s="15" t="s">
        <v>59</v>
      </c>
      <c r="B1753" s="15">
        <v>2022</v>
      </c>
      <c r="C1753" s="15" t="s">
        <v>49</v>
      </c>
      <c r="D1753" s="15" t="s">
        <v>60</v>
      </c>
      <c r="E1753" s="15" t="s">
        <v>74</v>
      </c>
      <c r="F1753" s="15" t="s">
        <v>62</v>
      </c>
      <c r="G1753" s="15" t="s">
        <v>63</v>
      </c>
      <c r="H1753" s="15" t="s">
        <v>64</v>
      </c>
      <c r="I1753" s="15" t="s">
        <v>67</v>
      </c>
      <c r="J1753" s="15">
        <v>150</v>
      </c>
      <c r="K1753" s="15">
        <v>214.5</v>
      </c>
    </row>
    <row r="1754" spans="1:11" x14ac:dyDescent="0.25">
      <c r="A1754" s="15" t="s">
        <v>68</v>
      </c>
      <c r="B1754" s="15">
        <v>2022</v>
      </c>
      <c r="C1754" s="15" t="s">
        <v>49</v>
      </c>
      <c r="D1754" s="15" t="s">
        <v>60</v>
      </c>
      <c r="E1754" s="15" t="s">
        <v>74</v>
      </c>
      <c r="F1754" s="15" t="s">
        <v>62</v>
      </c>
      <c r="G1754" s="15" t="s">
        <v>63</v>
      </c>
      <c r="H1754" s="15" t="s">
        <v>64</v>
      </c>
      <c r="I1754" s="15" t="s">
        <v>67</v>
      </c>
      <c r="J1754" s="15">
        <v>703</v>
      </c>
      <c r="K1754" s="15">
        <v>1005.29</v>
      </c>
    </row>
    <row r="1755" spans="1:11" x14ac:dyDescent="0.25">
      <c r="A1755" s="15" t="s">
        <v>70</v>
      </c>
      <c r="B1755" s="15">
        <v>2022</v>
      </c>
      <c r="C1755" s="15" t="s">
        <v>49</v>
      </c>
      <c r="D1755" s="15" t="s">
        <v>60</v>
      </c>
      <c r="E1755" s="15" t="s">
        <v>74</v>
      </c>
      <c r="F1755" s="15" t="s">
        <v>62</v>
      </c>
      <c r="G1755" s="15" t="s">
        <v>63</v>
      </c>
      <c r="H1755" s="15" t="s">
        <v>64</v>
      </c>
      <c r="I1755" s="15" t="s">
        <v>67</v>
      </c>
      <c r="J1755" s="15">
        <v>737</v>
      </c>
      <c r="K1755" s="15">
        <v>1053.9099999999999</v>
      </c>
    </row>
    <row r="1756" spans="1:11" x14ac:dyDescent="0.25">
      <c r="A1756" s="15" t="s">
        <v>70</v>
      </c>
      <c r="B1756" s="15">
        <v>2022</v>
      </c>
      <c r="C1756" s="15" t="s">
        <v>49</v>
      </c>
      <c r="D1756" s="15" t="s">
        <v>60</v>
      </c>
      <c r="E1756" s="15" t="s">
        <v>74</v>
      </c>
      <c r="F1756" s="15" t="s">
        <v>62</v>
      </c>
      <c r="G1756" s="15" t="s">
        <v>63</v>
      </c>
      <c r="H1756" s="15" t="s">
        <v>64</v>
      </c>
      <c r="I1756" s="15" t="s">
        <v>67</v>
      </c>
      <c r="J1756" s="15">
        <v>147</v>
      </c>
      <c r="K1756" s="15">
        <v>210.21</v>
      </c>
    </row>
    <row r="1757" spans="1:11" x14ac:dyDescent="0.25">
      <c r="A1757" s="15" t="s">
        <v>66</v>
      </c>
      <c r="B1757" s="15">
        <v>2022</v>
      </c>
      <c r="C1757" s="15" t="s">
        <v>49</v>
      </c>
      <c r="D1757" s="15" t="s">
        <v>60</v>
      </c>
      <c r="E1757" s="15" t="s">
        <v>74</v>
      </c>
      <c r="F1757" s="15" t="s">
        <v>62</v>
      </c>
      <c r="G1757" s="15" t="s">
        <v>63</v>
      </c>
      <c r="H1757" s="15" t="s">
        <v>64</v>
      </c>
      <c r="I1757" s="15" t="s">
        <v>67</v>
      </c>
      <c r="J1757" s="15">
        <v>321</v>
      </c>
      <c r="K1757" s="15">
        <v>526.24</v>
      </c>
    </row>
    <row r="1758" spans="1:11" x14ac:dyDescent="0.25">
      <c r="A1758" s="15" t="s">
        <v>59</v>
      </c>
      <c r="B1758" s="15">
        <v>2022</v>
      </c>
      <c r="C1758" s="15" t="s">
        <v>49</v>
      </c>
      <c r="D1758" s="15" t="s">
        <v>60</v>
      </c>
      <c r="E1758" s="15" t="s">
        <v>74</v>
      </c>
      <c r="F1758" s="15" t="s">
        <v>62</v>
      </c>
      <c r="G1758" s="15" t="s">
        <v>63</v>
      </c>
      <c r="H1758" s="15" t="s">
        <v>64</v>
      </c>
      <c r="I1758" s="15" t="s">
        <v>67</v>
      </c>
      <c r="J1758" s="15">
        <v>776</v>
      </c>
      <c r="K1758" s="15">
        <v>526.24</v>
      </c>
    </row>
    <row r="1759" spans="1:11" x14ac:dyDescent="0.25">
      <c r="A1759" s="15" t="s">
        <v>66</v>
      </c>
      <c r="B1759" s="15">
        <v>2022</v>
      </c>
      <c r="C1759" s="15" t="s">
        <v>49</v>
      </c>
      <c r="D1759" s="15" t="s">
        <v>60</v>
      </c>
      <c r="E1759" s="15" t="s">
        <v>74</v>
      </c>
      <c r="F1759" s="15" t="s">
        <v>62</v>
      </c>
      <c r="G1759" s="15" t="s">
        <v>63</v>
      </c>
      <c r="H1759" s="15" t="s">
        <v>64</v>
      </c>
      <c r="I1759" s="15" t="s">
        <v>67</v>
      </c>
      <c r="J1759" s="15">
        <v>151</v>
      </c>
      <c r="K1759" s="15">
        <v>215.93</v>
      </c>
    </row>
    <row r="1760" spans="1:11" x14ac:dyDescent="0.25">
      <c r="A1760" s="15" t="s">
        <v>59</v>
      </c>
      <c r="B1760" s="15">
        <v>2022</v>
      </c>
      <c r="C1760" s="15" t="s">
        <v>49</v>
      </c>
      <c r="D1760" s="15" t="s">
        <v>60</v>
      </c>
      <c r="E1760" s="15" t="s">
        <v>74</v>
      </c>
      <c r="F1760" s="15" t="s">
        <v>62</v>
      </c>
      <c r="G1760" s="15" t="s">
        <v>63</v>
      </c>
      <c r="H1760" s="15" t="s">
        <v>64</v>
      </c>
      <c r="I1760" s="15" t="s">
        <v>67</v>
      </c>
      <c r="J1760" s="15">
        <v>367</v>
      </c>
      <c r="K1760" s="15">
        <v>524.80999999999995</v>
      </c>
    </row>
    <row r="1761" spans="1:11" x14ac:dyDescent="0.25">
      <c r="A1761" s="15" t="s">
        <v>68</v>
      </c>
      <c r="B1761" s="15">
        <v>2022</v>
      </c>
      <c r="C1761" s="15" t="s">
        <v>49</v>
      </c>
      <c r="D1761" s="15" t="s">
        <v>60</v>
      </c>
      <c r="E1761" s="15" t="s">
        <v>74</v>
      </c>
      <c r="F1761" s="15" t="s">
        <v>62</v>
      </c>
      <c r="G1761" s="15" t="s">
        <v>63</v>
      </c>
      <c r="H1761" s="15" t="s">
        <v>64</v>
      </c>
      <c r="I1761" s="15" t="s">
        <v>67</v>
      </c>
      <c r="J1761" s="15">
        <v>149</v>
      </c>
      <c r="K1761" s="15">
        <v>213.07</v>
      </c>
    </row>
    <row r="1762" spans="1:11" x14ac:dyDescent="0.25">
      <c r="A1762" s="15" t="s">
        <v>68</v>
      </c>
      <c r="B1762" s="15">
        <v>2022</v>
      </c>
      <c r="C1762" s="15" t="s">
        <v>49</v>
      </c>
      <c r="D1762" s="15" t="s">
        <v>60</v>
      </c>
      <c r="E1762" s="15" t="s">
        <v>74</v>
      </c>
      <c r="F1762" s="15" t="s">
        <v>62</v>
      </c>
      <c r="G1762" s="15" t="s">
        <v>63</v>
      </c>
      <c r="H1762" s="15" t="s">
        <v>64</v>
      </c>
      <c r="I1762" s="15" t="s">
        <v>67</v>
      </c>
      <c r="J1762" s="15">
        <v>323</v>
      </c>
      <c r="K1762" s="15">
        <v>461.89</v>
      </c>
    </row>
    <row r="1763" spans="1:11" x14ac:dyDescent="0.25">
      <c r="A1763" s="15" t="s">
        <v>66</v>
      </c>
      <c r="B1763" s="15">
        <v>2022</v>
      </c>
      <c r="C1763" s="15" t="s">
        <v>49</v>
      </c>
      <c r="D1763" s="15" t="s">
        <v>60</v>
      </c>
      <c r="E1763" s="15" t="s">
        <v>74</v>
      </c>
      <c r="F1763" s="15" t="s">
        <v>62</v>
      </c>
      <c r="G1763" s="15" t="s">
        <v>63</v>
      </c>
      <c r="H1763" s="15" t="s">
        <v>64</v>
      </c>
      <c r="I1763" s="15" t="s">
        <v>67</v>
      </c>
      <c r="J1763" s="15">
        <v>371</v>
      </c>
      <c r="K1763" s="15">
        <v>530.53</v>
      </c>
    </row>
    <row r="1764" spans="1:11" x14ac:dyDescent="0.25">
      <c r="A1764" s="15" t="s">
        <v>59</v>
      </c>
      <c r="B1764" s="15">
        <v>2022</v>
      </c>
      <c r="C1764" s="15" t="s">
        <v>48</v>
      </c>
      <c r="D1764" s="15" t="s">
        <v>60</v>
      </c>
      <c r="E1764" s="15" t="s">
        <v>74</v>
      </c>
      <c r="F1764" s="15" t="s">
        <v>62</v>
      </c>
      <c r="G1764" s="15" t="s">
        <v>63</v>
      </c>
      <c r="H1764" s="15" t="s">
        <v>64</v>
      </c>
      <c r="I1764" s="15" t="s">
        <v>67</v>
      </c>
      <c r="J1764" s="15">
        <v>326</v>
      </c>
      <c r="K1764" s="15">
        <v>443.36</v>
      </c>
    </row>
    <row r="1765" spans="1:11" x14ac:dyDescent="0.25">
      <c r="A1765" s="15" t="s">
        <v>69</v>
      </c>
      <c r="B1765" s="15">
        <v>2022</v>
      </c>
      <c r="C1765" s="15" t="s">
        <v>48</v>
      </c>
      <c r="D1765" s="15" t="s">
        <v>60</v>
      </c>
      <c r="E1765" s="15" t="s">
        <v>74</v>
      </c>
      <c r="F1765" s="15" t="s">
        <v>62</v>
      </c>
      <c r="G1765" s="15" t="s">
        <v>63</v>
      </c>
      <c r="H1765" s="15" t="s">
        <v>64</v>
      </c>
      <c r="I1765" s="15" t="s">
        <v>67</v>
      </c>
      <c r="J1765" s="15">
        <v>128</v>
      </c>
      <c r="K1765" s="15">
        <v>183.04</v>
      </c>
    </row>
    <row r="1766" spans="1:11" x14ac:dyDescent="0.25">
      <c r="A1766" s="15" t="s">
        <v>59</v>
      </c>
      <c r="B1766" s="15">
        <v>2022</v>
      </c>
      <c r="C1766" s="15" t="s">
        <v>48</v>
      </c>
      <c r="D1766" s="15" t="s">
        <v>60</v>
      </c>
      <c r="E1766" s="15" t="s">
        <v>74</v>
      </c>
      <c r="F1766" s="15" t="s">
        <v>62</v>
      </c>
      <c r="G1766" s="15" t="s">
        <v>63</v>
      </c>
      <c r="H1766" s="15" t="s">
        <v>64</v>
      </c>
      <c r="I1766" s="15" t="s">
        <v>67</v>
      </c>
      <c r="J1766" s="15">
        <v>328</v>
      </c>
      <c r="K1766" s="15">
        <v>469.03999999999996</v>
      </c>
    </row>
    <row r="1767" spans="1:11" x14ac:dyDescent="0.25">
      <c r="A1767" s="15" t="s">
        <v>59</v>
      </c>
      <c r="B1767" s="15">
        <v>2022</v>
      </c>
      <c r="C1767" s="15" t="s">
        <v>48</v>
      </c>
      <c r="D1767" s="15" t="s">
        <v>60</v>
      </c>
      <c r="E1767" s="15" t="s">
        <v>74</v>
      </c>
      <c r="F1767" s="15" t="s">
        <v>62</v>
      </c>
      <c r="G1767" s="15" t="s">
        <v>63</v>
      </c>
      <c r="H1767" s="15" t="s">
        <v>64</v>
      </c>
      <c r="I1767" s="15" t="s">
        <v>67</v>
      </c>
      <c r="J1767" s="15">
        <v>130</v>
      </c>
      <c r="K1767" s="15">
        <v>185.9</v>
      </c>
    </row>
    <row r="1768" spans="1:11" x14ac:dyDescent="0.25">
      <c r="A1768" s="15" t="s">
        <v>66</v>
      </c>
      <c r="B1768" s="15">
        <v>2022</v>
      </c>
      <c r="C1768" s="15" t="s">
        <v>48</v>
      </c>
      <c r="D1768" s="15" t="s">
        <v>60</v>
      </c>
      <c r="E1768" s="15" t="s">
        <v>74</v>
      </c>
      <c r="F1768" s="15" t="s">
        <v>62</v>
      </c>
      <c r="G1768" s="15" t="s">
        <v>63</v>
      </c>
      <c r="H1768" s="15" t="s">
        <v>64</v>
      </c>
      <c r="I1768" s="15" t="s">
        <v>67</v>
      </c>
      <c r="J1768" s="15">
        <v>736</v>
      </c>
      <c r="K1768" s="15">
        <v>1052.48</v>
      </c>
    </row>
    <row r="1769" spans="1:11" x14ac:dyDescent="0.25">
      <c r="A1769" s="15" t="s">
        <v>59</v>
      </c>
      <c r="B1769" s="15">
        <v>2022</v>
      </c>
      <c r="C1769" s="15" t="s">
        <v>48</v>
      </c>
      <c r="D1769" s="15" t="s">
        <v>60</v>
      </c>
      <c r="E1769" s="15" t="s">
        <v>74</v>
      </c>
      <c r="F1769" s="15" t="s">
        <v>62</v>
      </c>
      <c r="G1769" s="15" t="s">
        <v>63</v>
      </c>
      <c r="H1769" s="15" t="s">
        <v>64</v>
      </c>
      <c r="I1769" s="15" t="s">
        <v>67</v>
      </c>
      <c r="J1769" s="15">
        <v>327</v>
      </c>
      <c r="K1769" s="15">
        <v>526.24</v>
      </c>
    </row>
    <row r="1770" spans="1:11" x14ac:dyDescent="0.25">
      <c r="A1770" s="15" t="s">
        <v>66</v>
      </c>
      <c r="B1770" s="15">
        <v>2022</v>
      </c>
      <c r="C1770" s="15" t="s">
        <v>48</v>
      </c>
      <c r="D1770" s="15" t="s">
        <v>60</v>
      </c>
      <c r="E1770" s="15" t="s">
        <v>74</v>
      </c>
      <c r="F1770" s="15" t="s">
        <v>62</v>
      </c>
      <c r="G1770" s="15" t="s">
        <v>63</v>
      </c>
      <c r="H1770" s="15" t="s">
        <v>64</v>
      </c>
      <c r="I1770" s="15" t="s">
        <v>67</v>
      </c>
      <c r="J1770" s="15">
        <v>775</v>
      </c>
      <c r="K1770" s="15">
        <v>526.24</v>
      </c>
    </row>
    <row r="1771" spans="1:11" x14ac:dyDescent="0.25">
      <c r="A1771" s="15" t="s">
        <v>66</v>
      </c>
      <c r="B1771" s="15">
        <v>2022</v>
      </c>
      <c r="C1771" s="15" t="s">
        <v>48</v>
      </c>
      <c r="D1771" s="15" t="s">
        <v>60</v>
      </c>
      <c r="E1771" s="15" t="s">
        <v>74</v>
      </c>
      <c r="F1771" s="15" t="s">
        <v>62</v>
      </c>
      <c r="G1771" s="15" t="s">
        <v>63</v>
      </c>
      <c r="H1771" s="15" t="s">
        <v>64</v>
      </c>
      <c r="I1771" s="15" t="s">
        <v>67</v>
      </c>
      <c r="J1771" s="15">
        <v>325</v>
      </c>
      <c r="K1771" s="15">
        <v>464.75</v>
      </c>
    </row>
    <row r="1772" spans="1:11" x14ac:dyDescent="0.25">
      <c r="A1772" s="15" t="s">
        <v>59</v>
      </c>
      <c r="B1772" s="15">
        <v>2022</v>
      </c>
      <c r="C1772" s="15" t="s">
        <v>48</v>
      </c>
      <c r="D1772" s="15" t="s">
        <v>60</v>
      </c>
      <c r="E1772" s="15" t="s">
        <v>74</v>
      </c>
      <c r="F1772" s="15" t="s">
        <v>62</v>
      </c>
      <c r="G1772" s="15" t="s">
        <v>63</v>
      </c>
      <c r="H1772" s="15" t="s">
        <v>64</v>
      </c>
      <c r="I1772" s="15" t="s">
        <v>67</v>
      </c>
      <c r="J1772" s="15">
        <v>127</v>
      </c>
      <c r="K1772" s="15">
        <v>181.61</v>
      </c>
    </row>
    <row r="1773" spans="1:11" x14ac:dyDescent="0.25">
      <c r="A1773" s="15" t="s">
        <v>59</v>
      </c>
      <c r="B1773" s="15">
        <v>2022</v>
      </c>
      <c r="C1773" s="15" t="s">
        <v>48</v>
      </c>
      <c r="D1773" s="15" t="s">
        <v>60</v>
      </c>
      <c r="E1773" s="15" t="s">
        <v>74</v>
      </c>
      <c r="F1773" s="15" t="s">
        <v>62</v>
      </c>
      <c r="G1773" s="15" t="s">
        <v>63</v>
      </c>
      <c r="H1773" s="15" t="s">
        <v>64</v>
      </c>
      <c r="I1773" s="15" t="s">
        <v>67</v>
      </c>
      <c r="J1773" s="15">
        <v>329</v>
      </c>
      <c r="K1773" s="15">
        <v>470.47</v>
      </c>
    </row>
    <row r="1774" spans="1:11" x14ac:dyDescent="0.25">
      <c r="A1774" s="15" t="s">
        <v>68</v>
      </c>
      <c r="B1774" s="15">
        <v>2022</v>
      </c>
      <c r="C1774" s="15" t="s">
        <v>43</v>
      </c>
      <c r="D1774" s="15" t="s">
        <v>72</v>
      </c>
      <c r="E1774" s="15" t="s">
        <v>61</v>
      </c>
      <c r="F1774" s="15" t="s">
        <v>62</v>
      </c>
      <c r="G1774" s="15" t="s">
        <v>63</v>
      </c>
      <c r="H1774" s="15" t="s">
        <v>64</v>
      </c>
      <c r="I1774" s="15" t="s">
        <v>67</v>
      </c>
      <c r="J1774" s="15">
        <v>182</v>
      </c>
      <c r="K1774" s="15">
        <v>260.26</v>
      </c>
    </row>
    <row r="1775" spans="1:11" x14ac:dyDescent="0.25">
      <c r="A1775" s="15" t="s">
        <v>66</v>
      </c>
      <c r="B1775" s="15">
        <v>2022</v>
      </c>
      <c r="C1775" s="15" t="s">
        <v>43</v>
      </c>
      <c r="D1775" s="15" t="s">
        <v>72</v>
      </c>
      <c r="E1775" s="15" t="s">
        <v>61</v>
      </c>
      <c r="F1775" s="15" t="s">
        <v>62</v>
      </c>
      <c r="G1775" s="15" t="s">
        <v>63</v>
      </c>
      <c r="H1775" s="15" t="s">
        <v>64</v>
      </c>
      <c r="I1775" s="15" t="s">
        <v>67</v>
      </c>
      <c r="J1775" s="15">
        <v>176</v>
      </c>
      <c r="K1775" s="15">
        <v>251.68</v>
      </c>
    </row>
    <row r="1776" spans="1:11" x14ac:dyDescent="0.25">
      <c r="A1776" s="15" t="s">
        <v>59</v>
      </c>
      <c r="B1776" s="15">
        <v>2022</v>
      </c>
      <c r="C1776" s="15" t="s">
        <v>43</v>
      </c>
      <c r="D1776" s="15" t="s">
        <v>72</v>
      </c>
      <c r="E1776" s="15" t="s">
        <v>61</v>
      </c>
      <c r="F1776" s="15" t="s">
        <v>62</v>
      </c>
      <c r="G1776" s="15" t="s">
        <v>63</v>
      </c>
      <c r="H1776" s="15" t="s">
        <v>64</v>
      </c>
      <c r="I1776" s="15" t="s">
        <v>65</v>
      </c>
      <c r="J1776" s="15">
        <v>200</v>
      </c>
      <c r="K1776" s="15">
        <v>286</v>
      </c>
    </row>
    <row r="1777" spans="1:11" x14ac:dyDescent="0.25">
      <c r="A1777" s="15" t="s">
        <v>66</v>
      </c>
      <c r="B1777" s="15">
        <v>2022</v>
      </c>
      <c r="C1777" s="15" t="s">
        <v>43</v>
      </c>
      <c r="D1777" s="15" t="s">
        <v>72</v>
      </c>
      <c r="E1777" s="15" t="s">
        <v>61</v>
      </c>
      <c r="F1777" s="15" t="s">
        <v>62</v>
      </c>
      <c r="G1777" s="15" t="s">
        <v>63</v>
      </c>
      <c r="H1777" s="15" t="s">
        <v>64</v>
      </c>
      <c r="I1777" s="15" t="s">
        <v>65</v>
      </c>
      <c r="J1777" s="15">
        <v>248</v>
      </c>
      <c r="K1777" s="15">
        <v>354.64</v>
      </c>
    </row>
    <row r="1778" spans="1:11" x14ac:dyDescent="0.25">
      <c r="A1778" s="15" t="s">
        <v>59</v>
      </c>
      <c r="B1778" s="15">
        <v>2022</v>
      </c>
      <c r="C1778" s="15" t="s">
        <v>43</v>
      </c>
      <c r="D1778" s="15" t="s">
        <v>72</v>
      </c>
      <c r="E1778" s="15" t="s">
        <v>61</v>
      </c>
      <c r="F1778" s="15" t="s">
        <v>62</v>
      </c>
      <c r="G1778" s="15" t="s">
        <v>63</v>
      </c>
      <c r="H1778" s="15" t="s">
        <v>64</v>
      </c>
      <c r="I1778" s="15" t="s">
        <v>65</v>
      </c>
      <c r="J1778" s="15">
        <v>184</v>
      </c>
      <c r="K1778" s="15">
        <v>263.12</v>
      </c>
    </row>
    <row r="1779" spans="1:11" x14ac:dyDescent="0.25">
      <c r="A1779" s="15" t="s">
        <v>59</v>
      </c>
      <c r="B1779" s="15">
        <v>2022</v>
      </c>
      <c r="C1779" s="15" t="s">
        <v>43</v>
      </c>
      <c r="D1779" s="15" t="s">
        <v>72</v>
      </c>
      <c r="E1779" s="15" t="s">
        <v>61</v>
      </c>
      <c r="F1779" s="15" t="s">
        <v>62</v>
      </c>
      <c r="G1779" s="15" t="s">
        <v>63</v>
      </c>
      <c r="H1779" s="15" t="s">
        <v>64</v>
      </c>
      <c r="I1779" s="15" t="s">
        <v>65</v>
      </c>
      <c r="J1779" s="15">
        <v>178</v>
      </c>
      <c r="K1779" s="15">
        <v>254.54</v>
      </c>
    </row>
    <row r="1780" spans="1:11" x14ac:dyDescent="0.25">
      <c r="A1780" s="15" t="s">
        <v>66</v>
      </c>
      <c r="B1780" s="15">
        <v>2022</v>
      </c>
      <c r="C1780" s="15" t="s">
        <v>43</v>
      </c>
      <c r="D1780" s="15" t="s">
        <v>72</v>
      </c>
      <c r="E1780" s="15" t="s">
        <v>61</v>
      </c>
      <c r="F1780" s="15" t="s">
        <v>62</v>
      </c>
      <c r="G1780" s="15" t="s">
        <v>63</v>
      </c>
      <c r="H1780" s="15" t="s">
        <v>64</v>
      </c>
      <c r="I1780" s="15" t="s">
        <v>65</v>
      </c>
      <c r="J1780" s="15">
        <v>172</v>
      </c>
      <c r="K1780" s="15">
        <v>245.95999999999998</v>
      </c>
    </row>
    <row r="1781" spans="1:11" x14ac:dyDescent="0.25">
      <c r="A1781" s="15" t="s">
        <v>59</v>
      </c>
      <c r="B1781" s="15">
        <v>2022</v>
      </c>
      <c r="C1781" s="15" t="s">
        <v>43</v>
      </c>
      <c r="D1781" s="15" t="s">
        <v>72</v>
      </c>
      <c r="E1781" s="15" t="s">
        <v>61</v>
      </c>
      <c r="F1781" s="15" t="s">
        <v>62</v>
      </c>
      <c r="G1781" s="15" t="s">
        <v>63</v>
      </c>
      <c r="H1781" s="15" t="s">
        <v>64</v>
      </c>
      <c r="I1781" s="15" t="s">
        <v>65</v>
      </c>
      <c r="J1781" s="15">
        <v>202</v>
      </c>
      <c r="K1781" s="15">
        <v>526.24</v>
      </c>
    </row>
    <row r="1782" spans="1:11" x14ac:dyDescent="0.25">
      <c r="A1782" s="15" t="s">
        <v>66</v>
      </c>
      <c r="B1782" s="15">
        <v>2022</v>
      </c>
      <c r="C1782" s="15" t="s">
        <v>43</v>
      </c>
      <c r="D1782" s="15" t="s">
        <v>72</v>
      </c>
      <c r="E1782" s="15" t="s">
        <v>61</v>
      </c>
      <c r="F1782" s="15" t="s">
        <v>62</v>
      </c>
      <c r="G1782" s="15" t="s">
        <v>63</v>
      </c>
      <c r="H1782" s="15" t="s">
        <v>64</v>
      </c>
      <c r="I1782" s="15" t="s">
        <v>65</v>
      </c>
      <c r="J1782" s="15">
        <v>250</v>
      </c>
      <c r="K1782" s="15">
        <v>526.24</v>
      </c>
    </row>
    <row r="1783" spans="1:11" x14ac:dyDescent="0.25">
      <c r="A1783" s="15" t="s">
        <v>69</v>
      </c>
      <c r="B1783" s="15">
        <v>2022</v>
      </c>
      <c r="C1783" s="15" t="s">
        <v>43</v>
      </c>
      <c r="D1783" s="15" t="s">
        <v>72</v>
      </c>
      <c r="E1783" s="15" t="s">
        <v>61</v>
      </c>
      <c r="F1783" s="15" t="s">
        <v>62</v>
      </c>
      <c r="G1783" s="15" t="s">
        <v>63</v>
      </c>
      <c r="H1783" s="15" t="s">
        <v>64</v>
      </c>
      <c r="I1783" s="15" t="s">
        <v>65</v>
      </c>
      <c r="J1783" s="15">
        <v>246</v>
      </c>
      <c r="K1783" s="15">
        <v>351.78</v>
      </c>
    </row>
    <row r="1784" spans="1:11" x14ac:dyDescent="0.25">
      <c r="A1784" s="15" t="s">
        <v>59</v>
      </c>
      <c r="B1784" s="15">
        <v>2022</v>
      </c>
      <c r="C1784" s="15" t="s">
        <v>43</v>
      </c>
      <c r="D1784" s="15" t="s">
        <v>72</v>
      </c>
      <c r="E1784" s="15" t="s">
        <v>61</v>
      </c>
      <c r="F1784" s="15" t="s">
        <v>62</v>
      </c>
      <c r="G1784" s="15" t="s">
        <v>63</v>
      </c>
      <c r="H1784" s="15" t="s">
        <v>64</v>
      </c>
      <c r="I1784" s="15" t="s">
        <v>65</v>
      </c>
      <c r="J1784" s="15">
        <v>201</v>
      </c>
      <c r="K1784" s="15">
        <v>287.43</v>
      </c>
    </row>
    <row r="1785" spans="1:11" x14ac:dyDescent="0.25">
      <c r="A1785" s="15" t="s">
        <v>68</v>
      </c>
      <c r="B1785" s="15">
        <v>2022</v>
      </c>
      <c r="C1785" s="15" t="s">
        <v>43</v>
      </c>
      <c r="D1785" s="15" t="s">
        <v>72</v>
      </c>
      <c r="E1785" s="15" t="s">
        <v>61</v>
      </c>
      <c r="F1785" s="15" t="s">
        <v>62</v>
      </c>
      <c r="G1785" s="15" t="s">
        <v>63</v>
      </c>
      <c r="H1785" s="15" t="s">
        <v>64</v>
      </c>
      <c r="I1785" s="15" t="s">
        <v>65</v>
      </c>
      <c r="J1785" s="15">
        <v>249</v>
      </c>
      <c r="K1785" s="15">
        <v>356.07</v>
      </c>
    </row>
    <row r="1786" spans="1:11" x14ac:dyDescent="0.25">
      <c r="A1786" s="15" t="s">
        <v>59</v>
      </c>
      <c r="B1786" s="15">
        <v>2022</v>
      </c>
      <c r="C1786" s="15" t="s">
        <v>43</v>
      </c>
      <c r="D1786" s="15" t="s">
        <v>72</v>
      </c>
      <c r="E1786" s="15" t="s">
        <v>61</v>
      </c>
      <c r="F1786" s="15" t="s">
        <v>62</v>
      </c>
      <c r="G1786" s="15" t="s">
        <v>63</v>
      </c>
      <c r="H1786" s="15" t="s">
        <v>64</v>
      </c>
      <c r="I1786" s="15" t="s">
        <v>65</v>
      </c>
      <c r="J1786" s="15">
        <v>181</v>
      </c>
      <c r="K1786" s="15">
        <v>258.83</v>
      </c>
    </row>
    <row r="1787" spans="1:11" x14ac:dyDescent="0.25">
      <c r="A1787" s="15" t="s">
        <v>59</v>
      </c>
      <c r="B1787" s="15">
        <v>2022</v>
      </c>
      <c r="C1787" s="15" t="s">
        <v>43</v>
      </c>
      <c r="D1787" s="15" t="s">
        <v>72</v>
      </c>
      <c r="E1787" s="15" t="s">
        <v>61</v>
      </c>
      <c r="F1787" s="15" t="s">
        <v>62</v>
      </c>
      <c r="G1787" s="15" t="s">
        <v>63</v>
      </c>
      <c r="H1787" s="15" t="s">
        <v>64</v>
      </c>
      <c r="I1787" s="15" t="s">
        <v>65</v>
      </c>
      <c r="J1787" s="15">
        <v>175</v>
      </c>
      <c r="K1787" s="15">
        <v>250.25</v>
      </c>
    </row>
    <row r="1788" spans="1:11" x14ac:dyDescent="0.25">
      <c r="A1788" s="15" t="s">
        <v>66</v>
      </c>
      <c r="B1788" s="15">
        <v>2022</v>
      </c>
      <c r="C1788" s="15" t="s">
        <v>43</v>
      </c>
      <c r="D1788" s="15" t="s">
        <v>72</v>
      </c>
      <c r="E1788" s="15" t="s">
        <v>61</v>
      </c>
      <c r="F1788" s="15" t="s">
        <v>62</v>
      </c>
      <c r="G1788" s="15" t="s">
        <v>63</v>
      </c>
      <c r="H1788" s="15" t="s">
        <v>64</v>
      </c>
      <c r="I1788" s="15" t="s">
        <v>65</v>
      </c>
      <c r="J1788" s="15">
        <v>792</v>
      </c>
      <c r="K1788" s="15">
        <v>1132.56</v>
      </c>
    </row>
    <row r="1789" spans="1:11" x14ac:dyDescent="0.25">
      <c r="A1789" s="15" t="s">
        <v>66</v>
      </c>
      <c r="B1789" s="15">
        <v>2022</v>
      </c>
      <c r="C1789" s="15" t="s">
        <v>43</v>
      </c>
      <c r="D1789" s="15" t="s">
        <v>72</v>
      </c>
      <c r="E1789" s="15" t="s">
        <v>61</v>
      </c>
      <c r="F1789" s="15" t="s">
        <v>62</v>
      </c>
      <c r="G1789" s="15" t="s">
        <v>63</v>
      </c>
      <c r="H1789" s="15" t="s">
        <v>64</v>
      </c>
      <c r="I1789" s="15" t="s">
        <v>65</v>
      </c>
      <c r="J1789" s="15">
        <v>825</v>
      </c>
      <c r="K1789" s="15">
        <v>1179.75</v>
      </c>
    </row>
    <row r="1790" spans="1:11" x14ac:dyDescent="0.25">
      <c r="A1790" s="15" t="s">
        <v>59</v>
      </c>
      <c r="B1790" s="15">
        <v>2022</v>
      </c>
      <c r="C1790" s="15" t="s">
        <v>43</v>
      </c>
      <c r="D1790" s="15" t="s">
        <v>72</v>
      </c>
      <c r="E1790" s="15" t="s">
        <v>61</v>
      </c>
      <c r="F1790" s="15" t="s">
        <v>62</v>
      </c>
      <c r="G1790" s="15" t="s">
        <v>63</v>
      </c>
      <c r="H1790" s="15" t="s">
        <v>64</v>
      </c>
      <c r="I1790" s="15" t="s">
        <v>67</v>
      </c>
      <c r="J1790" s="15">
        <v>185</v>
      </c>
      <c r="K1790" s="15">
        <v>264.55</v>
      </c>
    </row>
    <row r="1791" spans="1:11" x14ac:dyDescent="0.25">
      <c r="A1791" s="15" t="s">
        <v>70</v>
      </c>
      <c r="B1791" s="15">
        <v>2022</v>
      </c>
      <c r="C1791" s="15" t="s">
        <v>43</v>
      </c>
      <c r="D1791" s="15" t="s">
        <v>72</v>
      </c>
      <c r="E1791" s="15" t="s">
        <v>61</v>
      </c>
      <c r="F1791" s="15" t="s">
        <v>62</v>
      </c>
      <c r="G1791" s="15" t="s">
        <v>63</v>
      </c>
      <c r="H1791" s="15" t="s">
        <v>64</v>
      </c>
      <c r="I1791" s="15" t="s">
        <v>67</v>
      </c>
      <c r="J1791" s="15">
        <v>179</v>
      </c>
      <c r="K1791" s="15">
        <v>255.97</v>
      </c>
    </row>
    <row r="1792" spans="1:11" x14ac:dyDescent="0.25">
      <c r="A1792" s="15" t="s">
        <v>68</v>
      </c>
      <c r="B1792" s="15">
        <v>2022</v>
      </c>
      <c r="C1792" s="15" t="s">
        <v>43</v>
      </c>
      <c r="D1792" s="15" t="s">
        <v>72</v>
      </c>
      <c r="E1792" s="15" t="s">
        <v>61</v>
      </c>
      <c r="F1792" s="15" t="s">
        <v>62</v>
      </c>
      <c r="G1792" s="15" t="s">
        <v>63</v>
      </c>
      <c r="H1792" s="15" t="s">
        <v>64</v>
      </c>
      <c r="I1792" s="15" t="s">
        <v>67</v>
      </c>
      <c r="J1792" s="15">
        <v>173</v>
      </c>
      <c r="K1792" s="15">
        <v>247.39</v>
      </c>
    </row>
    <row r="1793" spans="1:11" x14ac:dyDescent="0.25">
      <c r="A1793" s="15" t="s">
        <v>59</v>
      </c>
      <c r="B1793" s="15">
        <v>2022</v>
      </c>
      <c r="C1793" s="15" t="s">
        <v>43</v>
      </c>
      <c r="D1793" s="15" t="s">
        <v>72</v>
      </c>
      <c r="E1793" s="15" t="s">
        <v>61</v>
      </c>
      <c r="F1793" s="15" t="s">
        <v>62</v>
      </c>
      <c r="G1793" s="15" t="s">
        <v>63</v>
      </c>
      <c r="H1793" s="15" t="s">
        <v>64</v>
      </c>
      <c r="I1793" s="15" t="s">
        <v>65</v>
      </c>
      <c r="J1793" s="15">
        <v>203</v>
      </c>
      <c r="K1793" s="15">
        <v>290.28999999999996</v>
      </c>
    </row>
    <row r="1794" spans="1:11" x14ac:dyDescent="0.25">
      <c r="A1794" s="15" t="s">
        <v>69</v>
      </c>
      <c r="B1794" s="15">
        <v>2022</v>
      </c>
      <c r="C1794" s="15" t="s">
        <v>47</v>
      </c>
      <c r="D1794" s="15" t="s">
        <v>72</v>
      </c>
      <c r="E1794" s="15" t="s">
        <v>61</v>
      </c>
      <c r="F1794" s="15" t="s">
        <v>62</v>
      </c>
      <c r="G1794" s="15" t="s">
        <v>63</v>
      </c>
      <c r="H1794" s="15" t="s">
        <v>64</v>
      </c>
      <c r="I1794" s="15" t="s">
        <v>67</v>
      </c>
      <c r="J1794" s="15">
        <v>368</v>
      </c>
      <c r="K1794" s="15">
        <v>526.24</v>
      </c>
    </row>
    <row r="1795" spans="1:11" x14ac:dyDescent="0.25">
      <c r="A1795" s="15" t="s">
        <v>66</v>
      </c>
      <c r="B1795" s="15">
        <v>2022</v>
      </c>
      <c r="C1795" s="15" t="s">
        <v>47</v>
      </c>
      <c r="D1795" s="15" t="s">
        <v>72</v>
      </c>
      <c r="E1795" s="15" t="s">
        <v>61</v>
      </c>
      <c r="F1795" s="15" t="s">
        <v>62</v>
      </c>
      <c r="G1795" s="15" t="s">
        <v>63</v>
      </c>
      <c r="H1795" s="15" t="s">
        <v>64</v>
      </c>
      <c r="I1795" s="15" t="s">
        <v>67</v>
      </c>
      <c r="J1795" s="15">
        <v>362</v>
      </c>
      <c r="K1795" s="15">
        <v>517.66</v>
      </c>
    </row>
    <row r="1796" spans="1:11" x14ac:dyDescent="0.25">
      <c r="A1796" s="15" t="s">
        <v>66</v>
      </c>
      <c r="B1796" s="15">
        <v>2022</v>
      </c>
      <c r="C1796" s="15" t="s">
        <v>47</v>
      </c>
      <c r="D1796" s="15" t="s">
        <v>72</v>
      </c>
      <c r="E1796" s="15" t="s">
        <v>61</v>
      </c>
      <c r="F1796" s="15" t="s">
        <v>62</v>
      </c>
      <c r="G1796" s="15" t="s">
        <v>63</v>
      </c>
      <c r="H1796" s="15" t="s">
        <v>64</v>
      </c>
      <c r="I1796" s="15" t="s">
        <v>67</v>
      </c>
      <c r="J1796" s="15">
        <v>356</v>
      </c>
      <c r="K1796" s="15">
        <v>509.08</v>
      </c>
    </row>
    <row r="1797" spans="1:11" x14ac:dyDescent="0.25">
      <c r="A1797" s="15" t="s">
        <v>66</v>
      </c>
      <c r="B1797" s="15">
        <v>2022</v>
      </c>
      <c r="C1797" s="15" t="s">
        <v>47</v>
      </c>
      <c r="D1797" s="15" t="s">
        <v>72</v>
      </c>
      <c r="E1797" s="15" t="s">
        <v>61</v>
      </c>
      <c r="F1797" s="15" t="s">
        <v>62</v>
      </c>
      <c r="G1797" s="15" t="s">
        <v>63</v>
      </c>
      <c r="H1797" s="15" t="s">
        <v>64</v>
      </c>
      <c r="I1797" s="15" t="s">
        <v>65</v>
      </c>
      <c r="J1797" s="15">
        <v>182</v>
      </c>
      <c r="K1797" s="15">
        <v>260.26</v>
      </c>
    </row>
    <row r="1798" spans="1:11" x14ac:dyDescent="0.25">
      <c r="A1798" s="15" t="s">
        <v>68</v>
      </c>
      <c r="B1798" s="15">
        <v>2022</v>
      </c>
      <c r="C1798" s="15" t="s">
        <v>47</v>
      </c>
      <c r="D1798" s="15" t="s">
        <v>72</v>
      </c>
      <c r="E1798" s="15" t="s">
        <v>61</v>
      </c>
      <c r="F1798" s="15" t="s">
        <v>62</v>
      </c>
      <c r="G1798" s="15" t="s">
        <v>63</v>
      </c>
      <c r="H1798" s="15" t="s">
        <v>64</v>
      </c>
      <c r="I1798" s="15" t="s">
        <v>65</v>
      </c>
      <c r="J1798" s="15">
        <v>224</v>
      </c>
      <c r="K1798" s="15">
        <v>320.32</v>
      </c>
    </row>
    <row r="1799" spans="1:11" x14ac:dyDescent="0.25">
      <c r="A1799" s="15" t="s">
        <v>68</v>
      </c>
      <c r="B1799" s="15">
        <v>2022</v>
      </c>
      <c r="C1799" s="15" t="s">
        <v>47</v>
      </c>
      <c r="D1799" s="15" t="s">
        <v>72</v>
      </c>
      <c r="E1799" s="15" t="s">
        <v>61</v>
      </c>
      <c r="F1799" s="15" t="s">
        <v>62</v>
      </c>
      <c r="G1799" s="15" t="s">
        <v>63</v>
      </c>
      <c r="H1799" s="15" t="s">
        <v>64</v>
      </c>
      <c r="I1799" s="15" t="s">
        <v>65</v>
      </c>
      <c r="J1799" s="15">
        <v>364</v>
      </c>
      <c r="K1799" s="15">
        <v>520.52</v>
      </c>
    </row>
    <row r="1800" spans="1:11" x14ac:dyDescent="0.25">
      <c r="A1800" s="15" t="s">
        <v>66</v>
      </c>
      <c r="B1800" s="15">
        <v>2022</v>
      </c>
      <c r="C1800" s="15" t="s">
        <v>47</v>
      </c>
      <c r="D1800" s="15" t="s">
        <v>72</v>
      </c>
      <c r="E1800" s="15" t="s">
        <v>61</v>
      </c>
      <c r="F1800" s="15" t="s">
        <v>62</v>
      </c>
      <c r="G1800" s="15" t="s">
        <v>63</v>
      </c>
      <c r="H1800" s="15" t="s">
        <v>64</v>
      </c>
      <c r="I1800" s="15" t="s">
        <v>65</v>
      </c>
      <c r="J1800" s="15">
        <v>358</v>
      </c>
      <c r="K1800" s="15">
        <v>511.94</v>
      </c>
    </row>
    <row r="1801" spans="1:11" x14ac:dyDescent="0.25">
      <c r="A1801" s="15" t="s">
        <v>70</v>
      </c>
      <c r="B1801" s="15">
        <v>2022</v>
      </c>
      <c r="C1801" s="15" t="s">
        <v>47</v>
      </c>
      <c r="D1801" s="15" t="s">
        <v>72</v>
      </c>
      <c r="E1801" s="15" t="s">
        <v>61</v>
      </c>
      <c r="F1801" s="15" t="s">
        <v>62</v>
      </c>
      <c r="G1801" s="15" t="s">
        <v>63</v>
      </c>
      <c r="H1801" s="15" t="s">
        <v>64</v>
      </c>
      <c r="I1801" s="15" t="s">
        <v>65</v>
      </c>
      <c r="J1801" s="15">
        <v>178</v>
      </c>
      <c r="K1801" s="15">
        <v>526.24</v>
      </c>
    </row>
    <row r="1802" spans="1:11" x14ac:dyDescent="0.25">
      <c r="A1802" s="15" t="s">
        <v>68</v>
      </c>
      <c r="B1802" s="15">
        <v>2022</v>
      </c>
      <c r="C1802" s="15" t="s">
        <v>47</v>
      </c>
      <c r="D1802" s="15" t="s">
        <v>72</v>
      </c>
      <c r="E1802" s="15" t="s">
        <v>61</v>
      </c>
      <c r="F1802" s="15" t="s">
        <v>62</v>
      </c>
      <c r="G1802" s="15" t="s">
        <v>63</v>
      </c>
      <c r="H1802" s="15" t="s">
        <v>64</v>
      </c>
      <c r="I1802" s="15" t="s">
        <v>65</v>
      </c>
      <c r="J1802" s="15">
        <v>226</v>
      </c>
      <c r="K1802" s="15">
        <v>526.24</v>
      </c>
    </row>
    <row r="1803" spans="1:11" x14ac:dyDescent="0.25">
      <c r="A1803" s="15" t="s">
        <v>66</v>
      </c>
      <c r="B1803" s="15">
        <v>2022</v>
      </c>
      <c r="C1803" s="15" t="s">
        <v>47</v>
      </c>
      <c r="D1803" s="15" t="s">
        <v>72</v>
      </c>
      <c r="E1803" s="15" t="s">
        <v>61</v>
      </c>
      <c r="F1803" s="15" t="s">
        <v>62</v>
      </c>
      <c r="G1803" s="15" t="s">
        <v>63</v>
      </c>
      <c r="H1803" s="15" t="s">
        <v>64</v>
      </c>
      <c r="I1803" s="15" t="s">
        <v>65</v>
      </c>
      <c r="J1803" s="15">
        <v>1014</v>
      </c>
      <c r="K1803" s="15">
        <v>1450.02</v>
      </c>
    </row>
    <row r="1804" spans="1:11" x14ac:dyDescent="0.25">
      <c r="A1804" s="15" t="s">
        <v>66</v>
      </c>
      <c r="B1804" s="15">
        <v>2022</v>
      </c>
      <c r="C1804" s="15" t="s">
        <v>47</v>
      </c>
      <c r="D1804" s="15" t="s">
        <v>72</v>
      </c>
      <c r="E1804" s="15" t="s">
        <v>61</v>
      </c>
      <c r="F1804" s="15" t="s">
        <v>62</v>
      </c>
      <c r="G1804" s="15" t="s">
        <v>63</v>
      </c>
      <c r="H1804" s="15" t="s">
        <v>64</v>
      </c>
      <c r="I1804" s="15" t="s">
        <v>65</v>
      </c>
      <c r="J1804" s="15">
        <v>228</v>
      </c>
      <c r="K1804" s="15">
        <v>326.03999999999996</v>
      </c>
    </row>
    <row r="1805" spans="1:11" x14ac:dyDescent="0.25">
      <c r="A1805" s="15" t="s">
        <v>66</v>
      </c>
      <c r="B1805" s="15">
        <v>2022</v>
      </c>
      <c r="C1805" s="15" t="s">
        <v>47</v>
      </c>
      <c r="D1805" s="15" t="s">
        <v>72</v>
      </c>
      <c r="E1805" s="15" t="s">
        <v>61</v>
      </c>
      <c r="F1805" s="15" t="s">
        <v>62</v>
      </c>
      <c r="G1805" s="15" t="s">
        <v>63</v>
      </c>
      <c r="H1805" s="15" t="s">
        <v>64</v>
      </c>
      <c r="I1805" s="15" t="s">
        <v>65</v>
      </c>
      <c r="J1805" s="15">
        <v>225</v>
      </c>
      <c r="K1805" s="15">
        <v>321.75</v>
      </c>
    </row>
    <row r="1806" spans="1:11" x14ac:dyDescent="0.25">
      <c r="A1806" s="15" t="s">
        <v>66</v>
      </c>
      <c r="B1806" s="15">
        <v>2022</v>
      </c>
      <c r="C1806" s="15" t="s">
        <v>47</v>
      </c>
      <c r="D1806" s="15" t="s">
        <v>72</v>
      </c>
      <c r="E1806" s="15" t="s">
        <v>61</v>
      </c>
      <c r="F1806" s="15" t="s">
        <v>62</v>
      </c>
      <c r="G1806" s="15" t="s">
        <v>63</v>
      </c>
      <c r="H1806" s="15" t="s">
        <v>64</v>
      </c>
      <c r="I1806" s="15" t="s">
        <v>65</v>
      </c>
      <c r="J1806" s="15">
        <v>367</v>
      </c>
      <c r="K1806" s="15">
        <v>524.80999999999995</v>
      </c>
    </row>
    <row r="1807" spans="1:11" x14ac:dyDescent="0.25">
      <c r="A1807" s="15" t="s">
        <v>66</v>
      </c>
      <c r="B1807" s="15">
        <v>2022</v>
      </c>
      <c r="C1807" s="15" t="s">
        <v>47</v>
      </c>
      <c r="D1807" s="15" t="s">
        <v>72</v>
      </c>
      <c r="E1807" s="15" t="s">
        <v>61</v>
      </c>
      <c r="F1807" s="15" t="s">
        <v>62</v>
      </c>
      <c r="G1807" s="15" t="s">
        <v>63</v>
      </c>
      <c r="H1807" s="15" t="s">
        <v>64</v>
      </c>
      <c r="I1807" s="15" t="s">
        <v>65</v>
      </c>
      <c r="J1807" s="15">
        <v>361</v>
      </c>
      <c r="K1807" s="15">
        <v>516.23</v>
      </c>
    </row>
    <row r="1808" spans="1:11" x14ac:dyDescent="0.25">
      <c r="A1808" s="15" t="s">
        <v>70</v>
      </c>
      <c r="B1808" s="15">
        <v>2022</v>
      </c>
      <c r="C1808" s="15" t="s">
        <v>47</v>
      </c>
      <c r="D1808" s="15" t="s">
        <v>72</v>
      </c>
      <c r="E1808" s="15" t="s">
        <v>61</v>
      </c>
      <c r="F1808" s="15" t="s">
        <v>62</v>
      </c>
      <c r="G1808" s="15" t="s">
        <v>63</v>
      </c>
      <c r="H1808" s="15" t="s">
        <v>64</v>
      </c>
      <c r="I1808" s="15" t="s">
        <v>65</v>
      </c>
      <c r="J1808" s="15">
        <v>355</v>
      </c>
      <c r="K1808" s="15">
        <v>507.65</v>
      </c>
    </row>
    <row r="1809" spans="1:11" x14ac:dyDescent="0.25">
      <c r="A1809" s="15" t="s">
        <v>68</v>
      </c>
      <c r="B1809" s="15">
        <v>2022</v>
      </c>
      <c r="C1809" s="15" t="s">
        <v>47</v>
      </c>
      <c r="D1809" s="15" t="s">
        <v>72</v>
      </c>
      <c r="E1809" s="15" t="s">
        <v>61</v>
      </c>
      <c r="F1809" s="15" t="s">
        <v>62</v>
      </c>
      <c r="G1809" s="15" t="s">
        <v>63</v>
      </c>
      <c r="H1809" s="15" t="s">
        <v>64</v>
      </c>
      <c r="I1809" s="15" t="s">
        <v>65</v>
      </c>
      <c r="J1809" s="15">
        <v>795</v>
      </c>
      <c r="K1809" s="15">
        <v>1136.8499999999999</v>
      </c>
    </row>
    <row r="1810" spans="1:11" x14ac:dyDescent="0.25">
      <c r="A1810" s="15" t="s">
        <v>66</v>
      </c>
      <c r="B1810" s="15">
        <v>2022</v>
      </c>
      <c r="C1810" s="15" t="s">
        <v>47</v>
      </c>
      <c r="D1810" s="15" t="s">
        <v>72</v>
      </c>
      <c r="E1810" s="15" t="s">
        <v>61</v>
      </c>
      <c r="F1810" s="15" t="s">
        <v>62</v>
      </c>
      <c r="G1810" s="15" t="s">
        <v>63</v>
      </c>
      <c r="H1810" s="15" t="s">
        <v>64</v>
      </c>
      <c r="I1810" s="15" t="s">
        <v>65</v>
      </c>
      <c r="J1810" s="15">
        <v>828</v>
      </c>
      <c r="K1810" s="15">
        <v>1184.04</v>
      </c>
    </row>
    <row r="1811" spans="1:11" x14ac:dyDescent="0.25">
      <c r="A1811" s="15" t="s">
        <v>59</v>
      </c>
      <c r="B1811" s="15">
        <v>2022</v>
      </c>
      <c r="C1811" s="15" t="s">
        <v>47</v>
      </c>
      <c r="D1811" s="15" t="s">
        <v>72</v>
      </c>
      <c r="E1811" s="15" t="s">
        <v>61</v>
      </c>
      <c r="F1811" s="15" t="s">
        <v>62</v>
      </c>
      <c r="G1811" s="15" t="s">
        <v>63</v>
      </c>
      <c r="H1811" s="15" t="s">
        <v>64</v>
      </c>
      <c r="I1811" s="15" t="s">
        <v>67</v>
      </c>
      <c r="J1811" s="15">
        <v>365</v>
      </c>
      <c r="K1811" s="15">
        <v>521.95000000000005</v>
      </c>
    </row>
    <row r="1812" spans="1:11" x14ac:dyDescent="0.25">
      <c r="A1812" s="15" t="s">
        <v>66</v>
      </c>
      <c r="B1812" s="15">
        <v>2022</v>
      </c>
      <c r="C1812" s="15" t="s">
        <v>47</v>
      </c>
      <c r="D1812" s="15" t="s">
        <v>72</v>
      </c>
      <c r="E1812" s="15" t="s">
        <v>61</v>
      </c>
      <c r="F1812" s="15" t="s">
        <v>62</v>
      </c>
      <c r="G1812" s="15" t="s">
        <v>63</v>
      </c>
      <c r="H1812" s="15" t="s">
        <v>64</v>
      </c>
      <c r="I1812" s="15" t="s">
        <v>67</v>
      </c>
      <c r="J1812" s="15">
        <v>359</v>
      </c>
      <c r="K1812" s="15">
        <v>513.37</v>
      </c>
    </row>
    <row r="1813" spans="1:11" x14ac:dyDescent="0.25">
      <c r="A1813" s="15" t="s">
        <v>66</v>
      </c>
      <c r="B1813" s="15">
        <v>2022</v>
      </c>
      <c r="C1813" s="15" t="s">
        <v>47</v>
      </c>
      <c r="D1813" s="15" t="s">
        <v>72</v>
      </c>
      <c r="E1813" s="15" t="s">
        <v>61</v>
      </c>
      <c r="F1813" s="15" t="s">
        <v>62</v>
      </c>
      <c r="G1813" s="15" t="s">
        <v>63</v>
      </c>
      <c r="H1813" s="15" t="s">
        <v>64</v>
      </c>
      <c r="I1813" s="15" t="s">
        <v>67</v>
      </c>
      <c r="J1813" s="15">
        <v>353</v>
      </c>
      <c r="K1813" s="15">
        <v>504.78999999999996</v>
      </c>
    </row>
    <row r="1814" spans="1:11" x14ac:dyDescent="0.25">
      <c r="A1814" s="15" t="s">
        <v>66</v>
      </c>
      <c r="B1814" s="15">
        <v>2022</v>
      </c>
      <c r="C1814" s="15" t="s">
        <v>47</v>
      </c>
      <c r="D1814" s="15" t="s">
        <v>72</v>
      </c>
      <c r="E1814" s="15" t="s">
        <v>61</v>
      </c>
      <c r="F1814" s="15" t="s">
        <v>62</v>
      </c>
      <c r="G1814" s="15" t="s">
        <v>63</v>
      </c>
      <c r="H1814" s="15" t="s">
        <v>64</v>
      </c>
      <c r="I1814" s="15" t="s">
        <v>65</v>
      </c>
      <c r="J1814" s="15">
        <v>179</v>
      </c>
      <c r="K1814" s="15">
        <v>255.97</v>
      </c>
    </row>
    <row r="1815" spans="1:11" x14ac:dyDescent="0.25">
      <c r="A1815" s="15" t="s">
        <v>59</v>
      </c>
      <c r="B1815" s="15">
        <v>2022</v>
      </c>
      <c r="C1815" s="15" t="s">
        <v>47</v>
      </c>
      <c r="D1815" s="15" t="s">
        <v>72</v>
      </c>
      <c r="E1815" s="15" t="s">
        <v>61</v>
      </c>
      <c r="F1815" s="15" t="s">
        <v>62</v>
      </c>
      <c r="G1815" s="15" t="s">
        <v>63</v>
      </c>
      <c r="H1815" s="15" t="s">
        <v>64</v>
      </c>
      <c r="I1815" s="15" t="s">
        <v>65</v>
      </c>
      <c r="J1815" s="15">
        <v>227</v>
      </c>
      <c r="K1815" s="15">
        <v>324.61</v>
      </c>
    </row>
    <row r="1816" spans="1:11" x14ac:dyDescent="0.25">
      <c r="A1816" s="15" t="s">
        <v>66</v>
      </c>
      <c r="B1816" s="15">
        <v>2022</v>
      </c>
      <c r="C1816" s="15" t="s">
        <v>51</v>
      </c>
      <c r="D1816" s="15" t="s">
        <v>72</v>
      </c>
      <c r="E1816" s="15" t="s">
        <v>61</v>
      </c>
      <c r="F1816" s="15" t="s">
        <v>62</v>
      </c>
      <c r="G1816" s="15" t="s">
        <v>63</v>
      </c>
      <c r="H1816" s="15" t="s">
        <v>64</v>
      </c>
      <c r="I1816" s="15" t="s">
        <v>67</v>
      </c>
      <c r="J1816" s="15">
        <v>302</v>
      </c>
      <c r="K1816" s="15">
        <v>431.86</v>
      </c>
    </row>
    <row r="1817" spans="1:11" x14ac:dyDescent="0.25">
      <c r="A1817" s="15" t="s">
        <v>59</v>
      </c>
      <c r="B1817" s="15">
        <v>2022</v>
      </c>
      <c r="C1817" s="15" t="s">
        <v>51</v>
      </c>
      <c r="D1817" s="15" t="s">
        <v>72</v>
      </c>
      <c r="E1817" s="15" t="s">
        <v>61</v>
      </c>
      <c r="F1817" s="15" t="s">
        <v>62</v>
      </c>
      <c r="G1817" s="15" t="s">
        <v>63</v>
      </c>
      <c r="H1817" s="15" t="s">
        <v>64</v>
      </c>
      <c r="I1817" s="15" t="s">
        <v>67</v>
      </c>
      <c r="J1817" s="15">
        <v>296</v>
      </c>
      <c r="K1817" s="15">
        <v>423.28</v>
      </c>
    </row>
    <row r="1818" spans="1:11" x14ac:dyDescent="0.25">
      <c r="A1818" s="15" t="s">
        <v>68</v>
      </c>
      <c r="B1818" s="15">
        <v>2022</v>
      </c>
      <c r="C1818" s="15" t="s">
        <v>51</v>
      </c>
      <c r="D1818" s="15" t="s">
        <v>72</v>
      </c>
      <c r="E1818" s="15" t="s">
        <v>61</v>
      </c>
      <c r="F1818" s="15" t="s">
        <v>62</v>
      </c>
      <c r="G1818" s="15" t="s">
        <v>63</v>
      </c>
      <c r="H1818" s="15" t="s">
        <v>64</v>
      </c>
      <c r="I1818" s="15" t="s">
        <v>67</v>
      </c>
      <c r="J1818" s="15">
        <v>290</v>
      </c>
      <c r="K1818" s="15">
        <v>414.7</v>
      </c>
    </row>
    <row r="1819" spans="1:11" x14ac:dyDescent="0.25">
      <c r="A1819" s="15" t="s">
        <v>66</v>
      </c>
      <c r="B1819" s="15">
        <v>2022</v>
      </c>
      <c r="C1819" s="15" t="s">
        <v>51</v>
      </c>
      <c r="D1819" s="15" t="s">
        <v>72</v>
      </c>
      <c r="E1819" s="15" t="s">
        <v>61</v>
      </c>
      <c r="F1819" s="15" t="s">
        <v>62</v>
      </c>
      <c r="G1819" s="15" t="s">
        <v>63</v>
      </c>
      <c r="H1819" s="15" t="s">
        <v>64</v>
      </c>
      <c r="I1819" s="15" t="s">
        <v>65</v>
      </c>
      <c r="J1819" s="15">
        <v>230</v>
      </c>
      <c r="K1819" s="15">
        <v>328.9</v>
      </c>
    </row>
    <row r="1820" spans="1:11" x14ac:dyDescent="0.25">
      <c r="A1820" s="15" t="s">
        <v>68</v>
      </c>
      <c r="B1820" s="15">
        <v>2022</v>
      </c>
      <c r="C1820" s="15" t="s">
        <v>51</v>
      </c>
      <c r="D1820" s="15" t="s">
        <v>72</v>
      </c>
      <c r="E1820" s="15" t="s">
        <v>61</v>
      </c>
      <c r="F1820" s="15" t="s">
        <v>62</v>
      </c>
      <c r="G1820" s="15" t="s">
        <v>63</v>
      </c>
      <c r="H1820" s="15" t="s">
        <v>64</v>
      </c>
      <c r="I1820" s="15" t="s">
        <v>65</v>
      </c>
      <c r="J1820" s="15">
        <v>158</v>
      </c>
      <c r="K1820" s="15">
        <v>225.94</v>
      </c>
    </row>
    <row r="1821" spans="1:11" x14ac:dyDescent="0.25">
      <c r="A1821" s="15" t="s">
        <v>59</v>
      </c>
      <c r="B1821" s="15">
        <v>2022</v>
      </c>
      <c r="C1821" s="15" t="s">
        <v>51</v>
      </c>
      <c r="D1821" s="15" t="s">
        <v>72</v>
      </c>
      <c r="E1821" s="15" t="s">
        <v>61</v>
      </c>
      <c r="F1821" s="15" t="s">
        <v>62</v>
      </c>
      <c r="G1821" s="15" t="s">
        <v>63</v>
      </c>
      <c r="H1821" s="15" t="s">
        <v>64</v>
      </c>
      <c r="I1821" s="15" t="s">
        <v>65</v>
      </c>
      <c r="J1821" s="15">
        <v>206</v>
      </c>
      <c r="K1821" s="15">
        <v>294.58</v>
      </c>
    </row>
    <row r="1822" spans="1:11" x14ac:dyDescent="0.25">
      <c r="A1822" s="15" t="s">
        <v>59</v>
      </c>
      <c r="B1822" s="15">
        <v>2022</v>
      </c>
      <c r="C1822" s="15" t="s">
        <v>51</v>
      </c>
      <c r="D1822" s="15" t="s">
        <v>72</v>
      </c>
      <c r="E1822" s="15" t="s">
        <v>61</v>
      </c>
      <c r="F1822" s="15" t="s">
        <v>62</v>
      </c>
      <c r="G1822" s="15" t="s">
        <v>63</v>
      </c>
      <c r="H1822" s="15" t="s">
        <v>64</v>
      </c>
      <c r="I1822" s="15" t="s">
        <v>65</v>
      </c>
      <c r="J1822" s="15">
        <v>304</v>
      </c>
      <c r="K1822" s="15">
        <v>434.72</v>
      </c>
    </row>
    <row r="1823" spans="1:11" x14ac:dyDescent="0.25">
      <c r="A1823" s="15" t="s">
        <v>66</v>
      </c>
      <c r="B1823" s="15">
        <v>2022</v>
      </c>
      <c r="C1823" s="15" t="s">
        <v>51</v>
      </c>
      <c r="D1823" s="15" t="s">
        <v>72</v>
      </c>
      <c r="E1823" s="15" t="s">
        <v>61</v>
      </c>
      <c r="F1823" s="15" t="s">
        <v>62</v>
      </c>
      <c r="G1823" s="15" t="s">
        <v>63</v>
      </c>
      <c r="H1823" s="15" t="s">
        <v>64</v>
      </c>
      <c r="I1823" s="15" t="s">
        <v>65</v>
      </c>
      <c r="J1823" s="15">
        <v>298</v>
      </c>
      <c r="K1823" s="15">
        <v>426.14</v>
      </c>
    </row>
    <row r="1824" spans="1:11" x14ac:dyDescent="0.25">
      <c r="A1824" s="15" t="s">
        <v>68</v>
      </c>
      <c r="B1824" s="15">
        <v>2022</v>
      </c>
      <c r="C1824" s="15" t="s">
        <v>51</v>
      </c>
      <c r="D1824" s="15" t="s">
        <v>72</v>
      </c>
      <c r="E1824" s="15" t="s">
        <v>61</v>
      </c>
      <c r="F1824" s="15" t="s">
        <v>62</v>
      </c>
      <c r="G1824" s="15" t="s">
        <v>63</v>
      </c>
      <c r="H1824" s="15" t="s">
        <v>64</v>
      </c>
      <c r="I1824" s="15" t="s">
        <v>65</v>
      </c>
      <c r="J1824" s="15">
        <v>292</v>
      </c>
      <c r="K1824" s="15">
        <v>417.56</v>
      </c>
    </row>
    <row r="1825" spans="1:11" x14ac:dyDescent="0.25">
      <c r="A1825" s="15" t="s">
        <v>66</v>
      </c>
      <c r="B1825" s="15">
        <v>2022</v>
      </c>
      <c r="C1825" s="15" t="s">
        <v>51</v>
      </c>
      <c r="D1825" s="15" t="s">
        <v>72</v>
      </c>
      <c r="E1825" s="15" t="s">
        <v>61</v>
      </c>
      <c r="F1825" s="15" t="s">
        <v>62</v>
      </c>
      <c r="G1825" s="15" t="s">
        <v>63</v>
      </c>
      <c r="H1825" s="15" t="s">
        <v>64</v>
      </c>
      <c r="I1825" s="15" t="s">
        <v>65</v>
      </c>
      <c r="J1825" s="15">
        <v>232</v>
      </c>
      <c r="K1825" s="15">
        <v>526.24</v>
      </c>
    </row>
    <row r="1826" spans="1:11" x14ac:dyDescent="0.25">
      <c r="A1826" s="15" t="s">
        <v>59</v>
      </c>
      <c r="B1826" s="15">
        <v>2022</v>
      </c>
      <c r="C1826" s="15" t="s">
        <v>51</v>
      </c>
      <c r="D1826" s="15" t="s">
        <v>72</v>
      </c>
      <c r="E1826" s="15" t="s">
        <v>61</v>
      </c>
      <c r="F1826" s="15" t="s">
        <v>62</v>
      </c>
      <c r="G1826" s="15" t="s">
        <v>63</v>
      </c>
      <c r="H1826" s="15" t="s">
        <v>64</v>
      </c>
      <c r="I1826" s="15" t="s">
        <v>65</v>
      </c>
      <c r="J1826" s="15">
        <v>160</v>
      </c>
      <c r="K1826" s="15">
        <v>526.24</v>
      </c>
    </row>
    <row r="1827" spans="1:11" x14ac:dyDescent="0.25">
      <c r="A1827" s="15" t="s">
        <v>66</v>
      </c>
      <c r="B1827" s="15">
        <v>2022</v>
      </c>
      <c r="C1827" s="15" t="s">
        <v>51</v>
      </c>
      <c r="D1827" s="15" t="s">
        <v>72</v>
      </c>
      <c r="E1827" s="15" t="s">
        <v>61</v>
      </c>
      <c r="F1827" s="15" t="s">
        <v>62</v>
      </c>
      <c r="G1827" s="15" t="s">
        <v>63</v>
      </c>
      <c r="H1827" s="15" t="s">
        <v>64</v>
      </c>
      <c r="I1827" s="15" t="s">
        <v>65</v>
      </c>
      <c r="J1827" s="15">
        <v>964</v>
      </c>
      <c r="K1827" s="15">
        <v>1378.52</v>
      </c>
    </row>
    <row r="1828" spans="1:11" x14ac:dyDescent="0.25">
      <c r="A1828" s="15" t="s">
        <v>59</v>
      </c>
      <c r="B1828" s="15">
        <v>2022</v>
      </c>
      <c r="C1828" s="15" t="s">
        <v>51</v>
      </c>
      <c r="D1828" s="15" t="s">
        <v>72</v>
      </c>
      <c r="E1828" s="15" t="s">
        <v>61</v>
      </c>
      <c r="F1828" s="15" t="s">
        <v>62</v>
      </c>
      <c r="G1828" s="15" t="s">
        <v>63</v>
      </c>
      <c r="H1828" s="15" t="s">
        <v>64</v>
      </c>
      <c r="I1828" s="15" t="s">
        <v>65</v>
      </c>
      <c r="J1828" s="15">
        <v>1018</v>
      </c>
      <c r="K1828" s="15">
        <v>1455.74</v>
      </c>
    </row>
    <row r="1829" spans="1:11" x14ac:dyDescent="0.25">
      <c r="A1829" s="15" t="s">
        <v>68</v>
      </c>
      <c r="B1829" s="15">
        <v>2022</v>
      </c>
      <c r="C1829" s="15" t="s">
        <v>51</v>
      </c>
      <c r="D1829" s="15" t="s">
        <v>72</v>
      </c>
      <c r="E1829" s="15" t="s">
        <v>61</v>
      </c>
      <c r="F1829" s="15" t="s">
        <v>62</v>
      </c>
      <c r="G1829" s="15" t="s">
        <v>63</v>
      </c>
      <c r="H1829" s="15" t="s">
        <v>64</v>
      </c>
      <c r="I1829" s="15" t="s">
        <v>65</v>
      </c>
      <c r="J1829" s="15">
        <v>204</v>
      </c>
      <c r="K1829" s="15">
        <v>291.72000000000003</v>
      </c>
    </row>
    <row r="1830" spans="1:11" x14ac:dyDescent="0.25">
      <c r="A1830" s="15" t="s">
        <v>68</v>
      </c>
      <c r="B1830" s="15">
        <v>2022</v>
      </c>
      <c r="C1830" s="15" t="s">
        <v>51</v>
      </c>
      <c r="D1830" s="15" t="s">
        <v>72</v>
      </c>
      <c r="E1830" s="15" t="s">
        <v>61</v>
      </c>
      <c r="F1830" s="15" t="s">
        <v>62</v>
      </c>
      <c r="G1830" s="15" t="s">
        <v>63</v>
      </c>
      <c r="H1830" s="15" t="s">
        <v>64</v>
      </c>
      <c r="I1830" s="15" t="s">
        <v>65</v>
      </c>
      <c r="J1830" s="15">
        <v>231</v>
      </c>
      <c r="K1830" s="15">
        <v>330.33</v>
      </c>
    </row>
    <row r="1831" spans="1:11" x14ac:dyDescent="0.25">
      <c r="A1831" s="15" t="s">
        <v>66</v>
      </c>
      <c r="B1831" s="15">
        <v>2022</v>
      </c>
      <c r="C1831" s="15" t="s">
        <v>51</v>
      </c>
      <c r="D1831" s="15" t="s">
        <v>72</v>
      </c>
      <c r="E1831" s="15" t="s">
        <v>61</v>
      </c>
      <c r="F1831" s="15" t="s">
        <v>62</v>
      </c>
      <c r="G1831" s="15" t="s">
        <v>63</v>
      </c>
      <c r="H1831" s="15" t="s">
        <v>64</v>
      </c>
      <c r="I1831" s="15" t="s">
        <v>65</v>
      </c>
      <c r="J1831" s="15">
        <v>159</v>
      </c>
      <c r="K1831" s="15">
        <v>227.37</v>
      </c>
    </row>
    <row r="1832" spans="1:11" x14ac:dyDescent="0.25">
      <c r="A1832" s="15" t="s">
        <v>66</v>
      </c>
      <c r="B1832" s="15">
        <v>2022</v>
      </c>
      <c r="C1832" s="15" t="s">
        <v>51</v>
      </c>
      <c r="D1832" s="15" t="s">
        <v>72</v>
      </c>
      <c r="E1832" s="15" t="s">
        <v>61</v>
      </c>
      <c r="F1832" s="15" t="s">
        <v>62</v>
      </c>
      <c r="G1832" s="15" t="s">
        <v>63</v>
      </c>
      <c r="H1832" s="15" t="s">
        <v>64</v>
      </c>
      <c r="I1832" s="15" t="s">
        <v>65</v>
      </c>
      <c r="J1832" s="15">
        <v>207</v>
      </c>
      <c r="K1832" s="15">
        <v>296.01</v>
      </c>
    </row>
    <row r="1833" spans="1:11" x14ac:dyDescent="0.25">
      <c r="A1833" s="15" t="s">
        <v>59</v>
      </c>
      <c r="B1833" s="15">
        <v>2022</v>
      </c>
      <c r="C1833" s="15" t="s">
        <v>51</v>
      </c>
      <c r="D1833" s="15" t="s">
        <v>72</v>
      </c>
      <c r="E1833" s="15" t="s">
        <v>61</v>
      </c>
      <c r="F1833" s="15" t="s">
        <v>62</v>
      </c>
      <c r="G1833" s="15" t="s">
        <v>63</v>
      </c>
      <c r="H1833" s="15" t="s">
        <v>64</v>
      </c>
      <c r="I1833" s="15" t="s">
        <v>65</v>
      </c>
      <c r="J1833" s="15">
        <v>301</v>
      </c>
      <c r="K1833" s="15">
        <v>430.43</v>
      </c>
    </row>
    <row r="1834" spans="1:11" x14ac:dyDescent="0.25">
      <c r="A1834" s="15" t="s">
        <v>68</v>
      </c>
      <c r="B1834" s="15">
        <v>2022</v>
      </c>
      <c r="C1834" s="15" t="s">
        <v>51</v>
      </c>
      <c r="D1834" s="15" t="s">
        <v>72</v>
      </c>
      <c r="E1834" s="15" t="s">
        <v>61</v>
      </c>
      <c r="F1834" s="15" t="s">
        <v>62</v>
      </c>
      <c r="G1834" s="15" t="s">
        <v>63</v>
      </c>
      <c r="H1834" s="15" t="s">
        <v>64</v>
      </c>
      <c r="I1834" s="15" t="s">
        <v>65</v>
      </c>
      <c r="J1834" s="15">
        <v>295</v>
      </c>
      <c r="K1834" s="15">
        <v>421.85</v>
      </c>
    </row>
    <row r="1835" spans="1:11" x14ac:dyDescent="0.25">
      <c r="A1835" s="15" t="s">
        <v>59</v>
      </c>
      <c r="B1835" s="15">
        <v>2022</v>
      </c>
      <c r="C1835" s="15" t="s">
        <v>51</v>
      </c>
      <c r="D1835" s="15" t="s">
        <v>72</v>
      </c>
      <c r="E1835" s="15" t="s">
        <v>61</v>
      </c>
      <c r="F1835" s="15" t="s">
        <v>62</v>
      </c>
      <c r="G1835" s="15" t="s">
        <v>63</v>
      </c>
      <c r="H1835" s="15" t="s">
        <v>64</v>
      </c>
      <c r="I1835" s="15" t="s">
        <v>65</v>
      </c>
      <c r="J1835" s="15">
        <v>289</v>
      </c>
      <c r="K1835" s="15">
        <v>413.27</v>
      </c>
    </row>
    <row r="1836" spans="1:11" x14ac:dyDescent="0.25">
      <c r="A1836" s="15" t="s">
        <v>68</v>
      </c>
      <c r="B1836" s="15">
        <v>2022</v>
      </c>
      <c r="C1836" s="15" t="s">
        <v>51</v>
      </c>
      <c r="D1836" s="15" t="s">
        <v>72</v>
      </c>
      <c r="E1836" s="15" t="s">
        <v>61</v>
      </c>
      <c r="F1836" s="15" t="s">
        <v>62</v>
      </c>
      <c r="G1836" s="15" t="s">
        <v>63</v>
      </c>
      <c r="H1836" s="15" t="s">
        <v>64</v>
      </c>
      <c r="I1836" s="15" t="s">
        <v>65</v>
      </c>
      <c r="J1836" s="15">
        <v>799</v>
      </c>
      <c r="K1836" s="15">
        <v>1142.57</v>
      </c>
    </row>
    <row r="1837" spans="1:11" x14ac:dyDescent="0.25">
      <c r="A1837" s="15" t="s">
        <v>66</v>
      </c>
      <c r="B1837" s="15">
        <v>2022</v>
      </c>
      <c r="C1837" s="15" t="s">
        <v>51</v>
      </c>
      <c r="D1837" s="15" t="s">
        <v>72</v>
      </c>
      <c r="E1837" s="15" t="s">
        <v>61</v>
      </c>
      <c r="F1837" s="15" t="s">
        <v>62</v>
      </c>
      <c r="G1837" s="15" t="s">
        <v>63</v>
      </c>
      <c r="H1837" s="15" t="s">
        <v>64</v>
      </c>
      <c r="I1837" s="15" t="s">
        <v>65</v>
      </c>
      <c r="J1837" s="15">
        <v>832</v>
      </c>
      <c r="K1837" s="15">
        <v>1189.76</v>
      </c>
    </row>
    <row r="1838" spans="1:11" x14ac:dyDescent="0.25">
      <c r="A1838" s="15" t="s">
        <v>68</v>
      </c>
      <c r="B1838" s="15">
        <v>2022</v>
      </c>
      <c r="C1838" s="15" t="s">
        <v>51</v>
      </c>
      <c r="D1838" s="15" t="s">
        <v>72</v>
      </c>
      <c r="E1838" s="15" t="s">
        <v>61</v>
      </c>
      <c r="F1838" s="15" t="s">
        <v>62</v>
      </c>
      <c r="G1838" s="15" t="s">
        <v>63</v>
      </c>
      <c r="H1838" s="15" t="s">
        <v>64</v>
      </c>
      <c r="I1838" s="15" t="s">
        <v>67</v>
      </c>
      <c r="J1838" s="15">
        <v>299</v>
      </c>
      <c r="K1838" s="15">
        <v>427.57</v>
      </c>
    </row>
    <row r="1839" spans="1:11" x14ac:dyDescent="0.25">
      <c r="A1839" s="15" t="s">
        <v>66</v>
      </c>
      <c r="B1839" s="15">
        <v>2022</v>
      </c>
      <c r="C1839" s="15" t="s">
        <v>51</v>
      </c>
      <c r="D1839" s="15" t="s">
        <v>72</v>
      </c>
      <c r="E1839" s="15" t="s">
        <v>61</v>
      </c>
      <c r="F1839" s="15" t="s">
        <v>62</v>
      </c>
      <c r="G1839" s="15" t="s">
        <v>63</v>
      </c>
      <c r="H1839" s="15" t="s">
        <v>64</v>
      </c>
      <c r="I1839" s="15" t="s">
        <v>67</v>
      </c>
      <c r="J1839" s="15">
        <v>293</v>
      </c>
      <c r="K1839" s="15">
        <v>418.99</v>
      </c>
    </row>
    <row r="1840" spans="1:11" x14ac:dyDescent="0.25">
      <c r="A1840" s="15" t="s">
        <v>59</v>
      </c>
      <c r="B1840" s="15">
        <v>2022</v>
      </c>
      <c r="C1840" s="15" t="s">
        <v>51</v>
      </c>
      <c r="D1840" s="15" t="s">
        <v>72</v>
      </c>
      <c r="E1840" s="15" t="s">
        <v>61</v>
      </c>
      <c r="F1840" s="15" t="s">
        <v>62</v>
      </c>
      <c r="G1840" s="15" t="s">
        <v>63</v>
      </c>
      <c r="H1840" s="15" t="s">
        <v>64</v>
      </c>
      <c r="I1840" s="15" t="s">
        <v>65</v>
      </c>
      <c r="J1840" s="15">
        <v>233</v>
      </c>
      <c r="K1840" s="15">
        <v>333.19</v>
      </c>
    </row>
    <row r="1841" spans="1:11" x14ac:dyDescent="0.25">
      <c r="A1841" s="15" t="s">
        <v>59</v>
      </c>
      <c r="B1841" s="15">
        <v>2022</v>
      </c>
      <c r="C1841" s="15" t="s">
        <v>51</v>
      </c>
      <c r="D1841" s="15" t="s">
        <v>72</v>
      </c>
      <c r="E1841" s="15" t="s">
        <v>61</v>
      </c>
      <c r="F1841" s="15" t="s">
        <v>62</v>
      </c>
      <c r="G1841" s="15" t="s">
        <v>63</v>
      </c>
      <c r="H1841" s="15" t="s">
        <v>64</v>
      </c>
      <c r="I1841" s="15" t="s">
        <v>65</v>
      </c>
      <c r="J1841" s="15">
        <v>161</v>
      </c>
      <c r="K1841" s="15">
        <v>230.23000000000002</v>
      </c>
    </row>
    <row r="1842" spans="1:11" x14ac:dyDescent="0.25">
      <c r="A1842" s="15" t="s">
        <v>66</v>
      </c>
      <c r="B1842" s="15">
        <v>2022</v>
      </c>
      <c r="C1842" s="15" t="s">
        <v>51</v>
      </c>
      <c r="D1842" s="15" t="s">
        <v>72</v>
      </c>
      <c r="E1842" s="15" t="s">
        <v>61</v>
      </c>
      <c r="F1842" s="15" t="s">
        <v>62</v>
      </c>
      <c r="G1842" s="15" t="s">
        <v>63</v>
      </c>
      <c r="H1842" s="15" t="s">
        <v>64</v>
      </c>
      <c r="I1842" s="15" t="s">
        <v>65</v>
      </c>
      <c r="J1842" s="15">
        <v>203</v>
      </c>
      <c r="K1842" s="15">
        <v>290.28999999999996</v>
      </c>
    </row>
    <row r="1843" spans="1:11" x14ac:dyDescent="0.25">
      <c r="A1843" s="15" t="s">
        <v>59</v>
      </c>
      <c r="B1843" s="15">
        <v>2022</v>
      </c>
      <c r="C1843" s="15" t="s">
        <v>40</v>
      </c>
      <c r="D1843" s="15" t="s">
        <v>72</v>
      </c>
      <c r="E1843" s="15" t="s">
        <v>61</v>
      </c>
      <c r="F1843" s="15" t="s">
        <v>62</v>
      </c>
      <c r="G1843" s="15" t="s">
        <v>63</v>
      </c>
      <c r="H1843" s="15" t="s">
        <v>64</v>
      </c>
      <c r="I1843" s="15" t="s">
        <v>67</v>
      </c>
      <c r="J1843" s="15">
        <v>218</v>
      </c>
      <c r="K1843" s="15">
        <v>311.74</v>
      </c>
    </row>
    <row r="1844" spans="1:11" x14ac:dyDescent="0.25">
      <c r="A1844" s="15" t="s">
        <v>66</v>
      </c>
      <c r="B1844" s="15">
        <v>2022</v>
      </c>
      <c r="C1844" s="15" t="s">
        <v>40</v>
      </c>
      <c r="D1844" s="15" t="s">
        <v>72</v>
      </c>
      <c r="E1844" s="15" t="s">
        <v>61</v>
      </c>
      <c r="F1844" s="15" t="s">
        <v>62</v>
      </c>
      <c r="G1844" s="15" t="s">
        <v>63</v>
      </c>
      <c r="H1844" s="15" t="s">
        <v>64</v>
      </c>
      <c r="I1844" s="15" t="s">
        <v>67</v>
      </c>
      <c r="J1844" s="15">
        <v>212</v>
      </c>
      <c r="K1844" s="15">
        <v>303.15999999999997</v>
      </c>
    </row>
    <row r="1845" spans="1:11" x14ac:dyDescent="0.25">
      <c r="A1845" s="15" t="s">
        <v>68</v>
      </c>
      <c r="B1845" s="15">
        <v>2022</v>
      </c>
      <c r="C1845" s="15" t="s">
        <v>40</v>
      </c>
      <c r="D1845" s="15" t="s">
        <v>72</v>
      </c>
      <c r="E1845" s="15" t="s">
        <v>61</v>
      </c>
      <c r="F1845" s="15" t="s">
        <v>62</v>
      </c>
      <c r="G1845" s="15" t="s">
        <v>63</v>
      </c>
      <c r="H1845" s="15" t="s">
        <v>64</v>
      </c>
      <c r="I1845" s="15" t="s">
        <v>67</v>
      </c>
      <c r="J1845" s="15">
        <v>206</v>
      </c>
      <c r="K1845" s="15">
        <v>294.58</v>
      </c>
    </row>
    <row r="1846" spans="1:11" x14ac:dyDescent="0.25">
      <c r="A1846" s="15" t="s">
        <v>59</v>
      </c>
      <c r="B1846" s="15">
        <v>2022</v>
      </c>
      <c r="C1846" s="15" t="s">
        <v>40</v>
      </c>
      <c r="D1846" s="15" t="s">
        <v>72</v>
      </c>
      <c r="E1846" s="15" t="s">
        <v>61</v>
      </c>
      <c r="F1846" s="15" t="s">
        <v>62</v>
      </c>
      <c r="G1846" s="15" t="s">
        <v>63</v>
      </c>
      <c r="H1846" s="15" t="s">
        <v>64</v>
      </c>
      <c r="I1846" s="15" t="s">
        <v>65</v>
      </c>
      <c r="J1846" s="15">
        <v>212</v>
      </c>
      <c r="K1846" s="15">
        <v>303.15999999999997</v>
      </c>
    </row>
    <row r="1847" spans="1:11" x14ac:dyDescent="0.25">
      <c r="A1847" s="15" t="s">
        <v>68</v>
      </c>
      <c r="B1847" s="15">
        <v>2022</v>
      </c>
      <c r="C1847" s="15" t="s">
        <v>40</v>
      </c>
      <c r="D1847" s="15" t="s">
        <v>72</v>
      </c>
      <c r="E1847" s="15" t="s">
        <v>61</v>
      </c>
      <c r="F1847" s="15" t="s">
        <v>62</v>
      </c>
      <c r="G1847" s="15" t="s">
        <v>63</v>
      </c>
      <c r="H1847" s="15" t="s">
        <v>64</v>
      </c>
      <c r="I1847" s="15" t="s">
        <v>65</v>
      </c>
      <c r="J1847" s="15">
        <v>260</v>
      </c>
      <c r="K1847" s="15">
        <v>371.8</v>
      </c>
    </row>
    <row r="1848" spans="1:11" x14ac:dyDescent="0.25">
      <c r="A1848" s="15" t="s">
        <v>59</v>
      </c>
      <c r="B1848" s="15">
        <v>2022</v>
      </c>
      <c r="C1848" s="15" t="s">
        <v>40</v>
      </c>
      <c r="D1848" s="15" t="s">
        <v>72</v>
      </c>
      <c r="E1848" s="15" t="s">
        <v>61</v>
      </c>
      <c r="F1848" s="15" t="s">
        <v>62</v>
      </c>
      <c r="G1848" s="15" t="s">
        <v>63</v>
      </c>
      <c r="H1848" s="15" t="s">
        <v>64</v>
      </c>
      <c r="I1848" s="15" t="s">
        <v>65</v>
      </c>
      <c r="J1848" s="15">
        <v>214</v>
      </c>
      <c r="K1848" s="15">
        <v>306.02</v>
      </c>
    </row>
    <row r="1849" spans="1:11" x14ac:dyDescent="0.25">
      <c r="A1849" s="15" t="s">
        <v>59</v>
      </c>
      <c r="B1849" s="15">
        <v>2022</v>
      </c>
      <c r="C1849" s="15" t="s">
        <v>40</v>
      </c>
      <c r="D1849" s="15" t="s">
        <v>72</v>
      </c>
      <c r="E1849" s="15" t="s">
        <v>61</v>
      </c>
      <c r="F1849" s="15" t="s">
        <v>62</v>
      </c>
      <c r="G1849" s="15" t="s">
        <v>63</v>
      </c>
      <c r="H1849" s="15" t="s">
        <v>64</v>
      </c>
      <c r="I1849" s="15" t="s">
        <v>65</v>
      </c>
      <c r="J1849" s="15">
        <v>208</v>
      </c>
      <c r="K1849" s="15">
        <v>297.44</v>
      </c>
    </row>
    <row r="1850" spans="1:11" x14ac:dyDescent="0.25">
      <c r="A1850" s="15" t="s">
        <v>66</v>
      </c>
      <c r="B1850" s="15">
        <v>2022</v>
      </c>
      <c r="C1850" s="15" t="s">
        <v>40</v>
      </c>
      <c r="D1850" s="15" t="s">
        <v>72</v>
      </c>
      <c r="E1850" s="15" t="s">
        <v>61</v>
      </c>
      <c r="F1850" s="15" t="s">
        <v>62</v>
      </c>
      <c r="G1850" s="15" t="s">
        <v>63</v>
      </c>
      <c r="H1850" s="15" t="s">
        <v>64</v>
      </c>
      <c r="I1850" s="15" t="s">
        <v>65</v>
      </c>
      <c r="J1850" s="15">
        <v>214</v>
      </c>
      <c r="K1850" s="15">
        <v>526.24</v>
      </c>
    </row>
    <row r="1851" spans="1:11" x14ac:dyDescent="0.25">
      <c r="A1851" s="15" t="s">
        <v>66</v>
      </c>
      <c r="B1851" s="15">
        <v>2022</v>
      </c>
      <c r="C1851" s="15" t="s">
        <v>40</v>
      </c>
      <c r="D1851" s="15" t="s">
        <v>72</v>
      </c>
      <c r="E1851" s="15" t="s">
        <v>61</v>
      </c>
      <c r="F1851" s="15" t="s">
        <v>62</v>
      </c>
      <c r="G1851" s="15" t="s">
        <v>63</v>
      </c>
      <c r="H1851" s="15" t="s">
        <v>64</v>
      </c>
      <c r="I1851" s="15" t="s">
        <v>65</v>
      </c>
      <c r="J1851" s="15">
        <v>256</v>
      </c>
      <c r="K1851" s="15">
        <v>526.24</v>
      </c>
    </row>
    <row r="1852" spans="1:11" x14ac:dyDescent="0.25">
      <c r="A1852" s="15" t="s">
        <v>59</v>
      </c>
      <c r="B1852" s="15">
        <v>2022</v>
      </c>
      <c r="C1852" s="15" t="s">
        <v>40</v>
      </c>
      <c r="D1852" s="15" t="s">
        <v>72</v>
      </c>
      <c r="E1852" s="15" t="s">
        <v>61</v>
      </c>
      <c r="F1852" s="15" t="s">
        <v>62</v>
      </c>
      <c r="G1852" s="15" t="s">
        <v>63</v>
      </c>
      <c r="H1852" s="15" t="s">
        <v>64</v>
      </c>
      <c r="I1852" s="15" t="s">
        <v>65</v>
      </c>
      <c r="J1852" s="15">
        <v>1009</v>
      </c>
      <c r="K1852" s="15">
        <v>1442.87</v>
      </c>
    </row>
    <row r="1853" spans="1:11" x14ac:dyDescent="0.25">
      <c r="A1853" s="15" t="s">
        <v>66</v>
      </c>
      <c r="B1853" s="15">
        <v>2022</v>
      </c>
      <c r="C1853" s="15" t="s">
        <v>40</v>
      </c>
      <c r="D1853" s="15" t="s">
        <v>72</v>
      </c>
      <c r="E1853" s="15" t="s">
        <v>61</v>
      </c>
      <c r="F1853" s="15" t="s">
        <v>62</v>
      </c>
      <c r="G1853" s="15" t="s">
        <v>63</v>
      </c>
      <c r="H1853" s="15" t="s">
        <v>64</v>
      </c>
      <c r="I1853" s="15" t="s">
        <v>65</v>
      </c>
      <c r="J1853" s="15">
        <v>258</v>
      </c>
      <c r="K1853" s="15">
        <v>368.94</v>
      </c>
    </row>
    <row r="1854" spans="1:11" x14ac:dyDescent="0.25">
      <c r="A1854" s="15" t="s">
        <v>59</v>
      </c>
      <c r="B1854" s="15">
        <v>2022</v>
      </c>
      <c r="C1854" s="15" t="s">
        <v>40</v>
      </c>
      <c r="D1854" s="15" t="s">
        <v>72</v>
      </c>
      <c r="E1854" s="15" t="s">
        <v>61</v>
      </c>
      <c r="F1854" s="15" t="s">
        <v>62</v>
      </c>
      <c r="G1854" s="15" t="s">
        <v>63</v>
      </c>
      <c r="H1854" s="15" t="s">
        <v>64</v>
      </c>
      <c r="I1854" s="15" t="s">
        <v>65</v>
      </c>
      <c r="J1854" s="15">
        <v>213</v>
      </c>
      <c r="K1854" s="15">
        <v>304.59000000000003</v>
      </c>
    </row>
    <row r="1855" spans="1:11" x14ac:dyDescent="0.25">
      <c r="A1855" s="15" t="s">
        <v>69</v>
      </c>
      <c r="B1855" s="15">
        <v>2022</v>
      </c>
      <c r="C1855" s="15" t="s">
        <v>40</v>
      </c>
      <c r="D1855" s="15" t="s">
        <v>72</v>
      </c>
      <c r="E1855" s="15" t="s">
        <v>61</v>
      </c>
      <c r="F1855" s="15" t="s">
        <v>62</v>
      </c>
      <c r="G1855" s="15" t="s">
        <v>63</v>
      </c>
      <c r="H1855" s="15" t="s">
        <v>64</v>
      </c>
      <c r="I1855" s="15" t="s">
        <v>65</v>
      </c>
      <c r="J1855" s="15">
        <v>261</v>
      </c>
      <c r="K1855" s="15">
        <v>373.23</v>
      </c>
    </row>
    <row r="1856" spans="1:11" x14ac:dyDescent="0.25">
      <c r="A1856" s="15" t="s">
        <v>66</v>
      </c>
      <c r="B1856" s="15">
        <v>2022</v>
      </c>
      <c r="C1856" s="15" t="s">
        <v>40</v>
      </c>
      <c r="D1856" s="15" t="s">
        <v>72</v>
      </c>
      <c r="E1856" s="15" t="s">
        <v>61</v>
      </c>
      <c r="F1856" s="15" t="s">
        <v>62</v>
      </c>
      <c r="G1856" s="15" t="s">
        <v>63</v>
      </c>
      <c r="H1856" s="15" t="s">
        <v>64</v>
      </c>
      <c r="I1856" s="15" t="s">
        <v>65</v>
      </c>
      <c r="J1856" s="15">
        <v>217</v>
      </c>
      <c r="K1856" s="15">
        <v>310.31</v>
      </c>
    </row>
    <row r="1857" spans="1:11" x14ac:dyDescent="0.25">
      <c r="A1857" s="15" t="s">
        <v>59</v>
      </c>
      <c r="B1857" s="15">
        <v>2022</v>
      </c>
      <c r="C1857" s="15" t="s">
        <v>40</v>
      </c>
      <c r="D1857" s="15" t="s">
        <v>72</v>
      </c>
      <c r="E1857" s="15" t="s">
        <v>61</v>
      </c>
      <c r="F1857" s="15" t="s">
        <v>62</v>
      </c>
      <c r="G1857" s="15" t="s">
        <v>63</v>
      </c>
      <c r="H1857" s="15" t="s">
        <v>64</v>
      </c>
      <c r="I1857" s="15" t="s">
        <v>65</v>
      </c>
      <c r="J1857" s="15">
        <v>211</v>
      </c>
      <c r="K1857" s="15">
        <v>301.73</v>
      </c>
    </row>
    <row r="1858" spans="1:11" x14ac:dyDescent="0.25">
      <c r="A1858" s="15" t="s">
        <v>59</v>
      </c>
      <c r="B1858" s="15">
        <v>2022</v>
      </c>
      <c r="C1858" s="15" t="s">
        <v>40</v>
      </c>
      <c r="D1858" s="15" t="s">
        <v>72</v>
      </c>
      <c r="E1858" s="15" t="s">
        <v>61</v>
      </c>
      <c r="F1858" s="15" t="s">
        <v>62</v>
      </c>
      <c r="G1858" s="15" t="s">
        <v>63</v>
      </c>
      <c r="H1858" s="15" t="s">
        <v>64</v>
      </c>
      <c r="I1858" s="15" t="s">
        <v>65</v>
      </c>
      <c r="J1858" s="15">
        <v>205</v>
      </c>
      <c r="K1858" s="15">
        <v>293.14999999999998</v>
      </c>
    </row>
    <row r="1859" spans="1:11" x14ac:dyDescent="0.25">
      <c r="A1859" s="15" t="s">
        <v>59</v>
      </c>
      <c r="B1859" s="15">
        <v>2022</v>
      </c>
      <c r="C1859" s="15" t="s">
        <v>40</v>
      </c>
      <c r="D1859" s="15" t="s">
        <v>72</v>
      </c>
      <c r="E1859" s="15" t="s">
        <v>61</v>
      </c>
      <c r="F1859" s="15" t="s">
        <v>62</v>
      </c>
      <c r="G1859" s="15" t="s">
        <v>63</v>
      </c>
      <c r="H1859" s="15" t="s">
        <v>64</v>
      </c>
      <c r="I1859" s="15" t="s">
        <v>65</v>
      </c>
      <c r="J1859" s="15">
        <v>790</v>
      </c>
      <c r="K1859" s="15">
        <v>1129.7</v>
      </c>
    </row>
    <row r="1860" spans="1:11" x14ac:dyDescent="0.25">
      <c r="A1860" s="15" t="s">
        <v>66</v>
      </c>
      <c r="B1860" s="15">
        <v>2022</v>
      </c>
      <c r="C1860" s="15" t="s">
        <v>40</v>
      </c>
      <c r="D1860" s="15" t="s">
        <v>72</v>
      </c>
      <c r="E1860" s="15" t="s">
        <v>61</v>
      </c>
      <c r="F1860" s="15" t="s">
        <v>62</v>
      </c>
      <c r="G1860" s="15" t="s">
        <v>63</v>
      </c>
      <c r="H1860" s="15" t="s">
        <v>64</v>
      </c>
      <c r="I1860" s="15" t="s">
        <v>65</v>
      </c>
      <c r="J1860" s="15">
        <v>823</v>
      </c>
      <c r="K1860" s="15">
        <v>1176.8899999999999</v>
      </c>
    </row>
    <row r="1861" spans="1:11" x14ac:dyDescent="0.25">
      <c r="A1861" s="15" t="s">
        <v>59</v>
      </c>
      <c r="B1861" s="15">
        <v>2022</v>
      </c>
      <c r="C1861" s="15" t="s">
        <v>40</v>
      </c>
      <c r="D1861" s="15" t="s">
        <v>72</v>
      </c>
      <c r="E1861" s="15" t="s">
        <v>61</v>
      </c>
      <c r="F1861" s="15" t="s">
        <v>62</v>
      </c>
      <c r="G1861" s="15" t="s">
        <v>63</v>
      </c>
      <c r="H1861" s="15" t="s">
        <v>64</v>
      </c>
      <c r="I1861" s="15" t="s">
        <v>67</v>
      </c>
      <c r="J1861" s="15">
        <v>215</v>
      </c>
      <c r="K1861" s="15">
        <v>307.45</v>
      </c>
    </row>
    <row r="1862" spans="1:11" x14ac:dyDescent="0.25">
      <c r="A1862" s="15" t="s">
        <v>68</v>
      </c>
      <c r="B1862" s="15">
        <v>2022</v>
      </c>
      <c r="C1862" s="15" t="s">
        <v>40</v>
      </c>
      <c r="D1862" s="15" t="s">
        <v>72</v>
      </c>
      <c r="E1862" s="15" t="s">
        <v>61</v>
      </c>
      <c r="F1862" s="15" t="s">
        <v>62</v>
      </c>
      <c r="G1862" s="15" t="s">
        <v>63</v>
      </c>
      <c r="H1862" s="15" t="s">
        <v>64</v>
      </c>
      <c r="I1862" s="15" t="s">
        <v>67</v>
      </c>
      <c r="J1862" s="15">
        <v>209</v>
      </c>
      <c r="K1862" s="15">
        <v>298.87</v>
      </c>
    </row>
    <row r="1863" spans="1:11" x14ac:dyDescent="0.25">
      <c r="A1863" s="15" t="s">
        <v>59</v>
      </c>
      <c r="B1863" s="15">
        <v>2022</v>
      </c>
      <c r="C1863" s="15" t="s">
        <v>40</v>
      </c>
      <c r="D1863" s="15" t="s">
        <v>72</v>
      </c>
      <c r="E1863" s="15" t="s">
        <v>61</v>
      </c>
      <c r="F1863" s="15" t="s">
        <v>62</v>
      </c>
      <c r="G1863" s="15" t="s">
        <v>63</v>
      </c>
      <c r="H1863" s="15" t="s">
        <v>64</v>
      </c>
      <c r="I1863" s="15" t="s">
        <v>67</v>
      </c>
      <c r="J1863" s="15">
        <v>203</v>
      </c>
      <c r="K1863" s="15">
        <v>290.28999999999996</v>
      </c>
    </row>
    <row r="1864" spans="1:11" x14ac:dyDescent="0.25">
      <c r="A1864" s="15" t="s">
        <v>68</v>
      </c>
      <c r="B1864" s="15">
        <v>2022</v>
      </c>
      <c r="C1864" s="15" t="s">
        <v>40</v>
      </c>
      <c r="D1864" s="15" t="s">
        <v>72</v>
      </c>
      <c r="E1864" s="15" t="s">
        <v>61</v>
      </c>
      <c r="F1864" s="15" t="s">
        <v>62</v>
      </c>
      <c r="G1864" s="15" t="s">
        <v>63</v>
      </c>
      <c r="H1864" s="15" t="s">
        <v>64</v>
      </c>
      <c r="I1864" s="15" t="s">
        <v>65</v>
      </c>
      <c r="J1864" s="15">
        <v>257</v>
      </c>
      <c r="K1864" s="15">
        <v>367.51</v>
      </c>
    </row>
    <row r="1865" spans="1:11" x14ac:dyDescent="0.25">
      <c r="A1865" s="15" t="s">
        <v>66</v>
      </c>
      <c r="B1865" s="15">
        <v>2022</v>
      </c>
      <c r="C1865" s="15" t="s">
        <v>18</v>
      </c>
      <c r="D1865" s="15" t="s">
        <v>72</v>
      </c>
      <c r="E1865" s="15" t="s">
        <v>61</v>
      </c>
      <c r="F1865" s="15" t="s">
        <v>62</v>
      </c>
      <c r="G1865" s="15" t="s">
        <v>63</v>
      </c>
      <c r="H1865" s="15" t="s">
        <v>64</v>
      </c>
      <c r="I1865" s="15" t="s">
        <v>67</v>
      </c>
      <c r="J1865" s="15">
        <v>230</v>
      </c>
      <c r="K1865" s="15">
        <v>328.9</v>
      </c>
    </row>
    <row r="1866" spans="1:11" x14ac:dyDescent="0.25">
      <c r="A1866" s="15" t="s">
        <v>59</v>
      </c>
      <c r="B1866" s="15">
        <v>2022</v>
      </c>
      <c r="C1866" s="15" t="s">
        <v>18</v>
      </c>
      <c r="D1866" s="15" t="s">
        <v>72</v>
      </c>
      <c r="E1866" s="15" t="s">
        <v>61</v>
      </c>
      <c r="F1866" s="15" t="s">
        <v>62</v>
      </c>
      <c r="G1866" s="15" t="s">
        <v>63</v>
      </c>
      <c r="H1866" s="15" t="s">
        <v>64</v>
      </c>
      <c r="I1866" s="15" t="s">
        <v>67</v>
      </c>
      <c r="J1866" s="15">
        <v>224</v>
      </c>
      <c r="K1866" s="15">
        <v>320.32</v>
      </c>
    </row>
    <row r="1867" spans="1:11" x14ac:dyDescent="0.25">
      <c r="A1867" s="15" t="s">
        <v>70</v>
      </c>
      <c r="B1867" s="15">
        <v>2022</v>
      </c>
      <c r="C1867" s="15" t="s">
        <v>18</v>
      </c>
      <c r="D1867" s="15" t="s">
        <v>72</v>
      </c>
      <c r="E1867" s="15" t="s">
        <v>61</v>
      </c>
      <c r="F1867" s="15" t="s">
        <v>62</v>
      </c>
      <c r="G1867" s="15" t="s">
        <v>63</v>
      </c>
      <c r="H1867" s="15" t="s">
        <v>64</v>
      </c>
      <c r="I1867" s="15" t="s">
        <v>65</v>
      </c>
      <c r="J1867" s="15">
        <v>218</v>
      </c>
      <c r="K1867" s="15">
        <v>311.74</v>
      </c>
    </row>
    <row r="1868" spans="1:11" x14ac:dyDescent="0.25">
      <c r="A1868" s="15" t="s">
        <v>69</v>
      </c>
      <c r="B1868" s="15">
        <v>2022</v>
      </c>
      <c r="C1868" s="15" t="s">
        <v>18</v>
      </c>
      <c r="D1868" s="15" t="s">
        <v>72</v>
      </c>
      <c r="E1868" s="15" t="s">
        <v>61</v>
      </c>
      <c r="F1868" s="15" t="s">
        <v>62</v>
      </c>
      <c r="G1868" s="15" t="s">
        <v>63</v>
      </c>
      <c r="H1868" s="15" t="s">
        <v>64</v>
      </c>
      <c r="I1868" s="15" t="s">
        <v>65</v>
      </c>
      <c r="J1868" s="15">
        <v>266</v>
      </c>
      <c r="K1868" s="15">
        <v>380.38</v>
      </c>
    </row>
    <row r="1869" spans="1:11" x14ac:dyDescent="0.25">
      <c r="A1869" s="15" t="s">
        <v>66</v>
      </c>
      <c r="B1869" s="15">
        <v>2022</v>
      </c>
      <c r="C1869" s="15" t="s">
        <v>18</v>
      </c>
      <c r="D1869" s="15" t="s">
        <v>72</v>
      </c>
      <c r="E1869" s="15" t="s">
        <v>61</v>
      </c>
      <c r="F1869" s="15" t="s">
        <v>62</v>
      </c>
      <c r="G1869" s="15" t="s">
        <v>63</v>
      </c>
      <c r="H1869" s="15" t="s">
        <v>64</v>
      </c>
      <c r="I1869" s="15" t="s">
        <v>65</v>
      </c>
      <c r="J1869" s="15">
        <v>232</v>
      </c>
      <c r="K1869" s="15">
        <v>331.76</v>
      </c>
    </row>
    <row r="1870" spans="1:11" x14ac:dyDescent="0.25">
      <c r="A1870" s="15" t="s">
        <v>66</v>
      </c>
      <c r="B1870" s="15">
        <v>2022</v>
      </c>
      <c r="C1870" s="15" t="s">
        <v>18</v>
      </c>
      <c r="D1870" s="15" t="s">
        <v>72</v>
      </c>
      <c r="E1870" s="15" t="s">
        <v>61</v>
      </c>
      <c r="F1870" s="15" t="s">
        <v>62</v>
      </c>
      <c r="G1870" s="15" t="s">
        <v>63</v>
      </c>
      <c r="H1870" s="15" t="s">
        <v>64</v>
      </c>
      <c r="I1870" s="15" t="s">
        <v>65</v>
      </c>
      <c r="J1870" s="15">
        <v>226</v>
      </c>
      <c r="K1870" s="15">
        <v>323.18</v>
      </c>
    </row>
    <row r="1871" spans="1:11" x14ac:dyDescent="0.25">
      <c r="A1871" s="15" t="s">
        <v>66</v>
      </c>
      <c r="B1871" s="15">
        <v>2022</v>
      </c>
      <c r="C1871" s="15" t="s">
        <v>18</v>
      </c>
      <c r="D1871" s="15" t="s">
        <v>72</v>
      </c>
      <c r="E1871" s="15" t="s">
        <v>61</v>
      </c>
      <c r="F1871" s="15" t="s">
        <v>62</v>
      </c>
      <c r="G1871" s="15" t="s">
        <v>63</v>
      </c>
      <c r="H1871" s="15" t="s">
        <v>64</v>
      </c>
      <c r="I1871" s="15" t="s">
        <v>65</v>
      </c>
      <c r="J1871" s="15">
        <v>220</v>
      </c>
      <c r="K1871" s="15">
        <v>314.60000000000002</v>
      </c>
    </row>
    <row r="1872" spans="1:11" x14ac:dyDescent="0.25">
      <c r="A1872" s="15" t="s">
        <v>59</v>
      </c>
      <c r="B1872" s="15">
        <v>2022</v>
      </c>
      <c r="C1872" s="15" t="s">
        <v>18</v>
      </c>
      <c r="D1872" s="15" t="s">
        <v>72</v>
      </c>
      <c r="E1872" s="15" t="s">
        <v>61</v>
      </c>
      <c r="F1872" s="15" t="s">
        <v>62</v>
      </c>
      <c r="G1872" s="15" t="s">
        <v>63</v>
      </c>
      <c r="H1872" s="15" t="s">
        <v>64</v>
      </c>
      <c r="I1872" s="15" t="s">
        <v>65</v>
      </c>
      <c r="J1872" s="15">
        <v>262</v>
      </c>
      <c r="K1872" s="15">
        <v>526.24</v>
      </c>
    </row>
    <row r="1873" spans="1:11" x14ac:dyDescent="0.25">
      <c r="A1873" s="15" t="s">
        <v>59</v>
      </c>
      <c r="B1873" s="15">
        <v>2022</v>
      </c>
      <c r="C1873" s="15" t="s">
        <v>18</v>
      </c>
      <c r="D1873" s="15" t="s">
        <v>72</v>
      </c>
      <c r="E1873" s="15" t="s">
        <v>61</v>
      </c>
      <c r="F1873" s="15" t="s">
        <v>62</v>
      </c>
      <c r="G1873" s="15" t="s">
        <v>63</v>
      </c>
      <c r="H1873" s="15" t="s">
        <v>64</v>
      </c>
      <c r="I1873" s="15" t="s">
        <v>65</v>
      </c>
      <c r="J1873" s="15">
        <v>1008</v>
      </c>
      <c r="K1873" s="15">
        <v>1441.44</v>
      </c>
    </row>
    <row r="1874" spans="1:11" x14ac:dyDescent="0.25">
      <c r="A1874" s="15" t="s">
        <v>66</v>
      </c>
      <c r="B1874" s="15">
        <v>2022</v>
      </c>
      <c r="C1874" s="15" t="s">
        <v>18</v>
      </c>
      <c r="D1874" s="15" t="s">
        <v>72</v>
      </c>
      <c r="E1874" s="15" t="s">
        <v>61</v>
      </c>
      <c r="F1874" s="15" t="s">
        <v>62</v>
      </c>
      <c r="G1874" s="15" t="s">
        <v>63</v>
      </c>
      <c r="H1874" s="15" t="s">
        <v>64</v>
      </c>
      <c r="I1874" s="15" t="s">
        <v>65</v>
      </c>
      <c r="J1874" s="15">
        <v>1041</v>
      </c>
      <c r="K1874" s="15">
        <v>1488.63</v>
      </c>
    </row>
    <row r="1875" spans="1:11" x14ac:dyDescent="0.25">
      <c r="A1875" s="15" t="s">
        <v>66</v>
      </c>
      <c r="B1875" s="15">
        <v>2022</v>
      </c>
      <c r="C1875" s="15" t="s">
        <v>18</v>
      </c>
      <c r="D1875" s="15" t="s">
        <v>72</v>
      </c>
      <c r="E1875" s="15" t="s">
        <v>61</v>
      </c>
      <c r="F1875" s="15" t="s">
        <v>62</v>
      </c>
      <c r="G1875" s="15" t="s">
        <v>63</v>
      </c>
      <c r="H1875" s="15" t="s">
        <v>64</v>
      </c>
      <c r="I1875" s="15" t="s">
        <v>65</v>
      </c>
      <c r="J1875" s="15">
        <v>219</v>
      </c>
      <c r="K1875" s="15">
        <v>313.17</v>
      </c>
    </row>
    <row r="1876" spans="1:11" x14ac:dyDescent="0.25">
      <c r="A1876" s="15" t="s">
        <v>70</v>
      </c>
      <c r="B1876" s="15">
        <v>2022</v>
      </c>
      <c r="C1876" s="15" t="s">
        <v>18</v>
      </c>
      <c r="D1876" s="15" t="s">
        <v>72</v>
      </c>
      <c r="E1876" s="15" t="s">
        <v>61</v>
      </c>
      <c r="F1876" s="15" t="s">
        <v>62</v>
      </c>
      <c r="G1876" s="15" t="s">
        <v>63</v>
      </c>
      <c r="H1876" s="15" t="s">
        <v>64</v>
      </c>
      <c r="I1876" s="15" t="s">
        <v>65</v>
      </c>
      <c r="J1876" s="15">
        <v>229</v>
      </c>
      <c r="K1876" s="15">
        <v>327.47000000000003</v>
      </c>
    </row>
    <row r="1877" spans="1:11" x14ac:dyDescent="0.25">
      <c r="A1877" s="15" t="s">
        <v>59</v>
      </c>
      <c r="B1877" s="15">
        <v>2022</v>
      </c>
      <c r="C1877" s="15" t="s">
        <v>18</v>
      </c>
      <c r="D1877" s="15" t="s">
        <v>72</v>
      </c>
      <c r="E1877" s="15" t="s">
        <v>61</v>
      </c>
      <c r="F1877" s="15" t="s">
        <v>62</v>
      </c>
      <c r="G1877" s="15" t="s">
        <v>63</v>
      </c>
      <c r="H1877" s="15" t="s">
        <v>64</v>
      </c>
      <c r="I1877" s="15" t="s">
        <v>65</v>
      </c>
      <c r="J1877" s="15">
        <v>223</v>
      </c>
      <c r="K1877" s="15">
        <v>318.89</v>
      </c>
    </row>
    <row r="1878" spans="1:11" x14ac:dyDescent="0.25">
      <c r="A1878" s="15" t="s">
        <v>66</v>
      </c>
      <c r="B1878" s="15">
        <v>2022</v>
      </c>
      <c r="C1878" s="15" t="s">
        <v>18</v>
      </c>
      <c r="D1878" s="15" t="s">
        <v>72</v>
      </c>
      <c r="E1878" s="15" t="s">
        <v>61</v>
      </c>
      <c r="F1878" s="15" t="s">
        <v>62</v>
      </c>
      <c r="G1878" s="15" t="s">
        <v>63</v>
      </c>
      <c r="H1878" s="15" t="s">
        <v>64</v>
      </c>
      <c r="I1878" s="15" t="s">
        <v>65</v>
      </c>
      <c r="J1878" s="15">
        <v>789</v>
      </c>
      <c r="K1878" s="15">
        <v>1128.27</v>
      </c>
    </row>
    <row r="1879" spans="1:11" x14ac:dyDescent="0.25">
      <c r="A1879" s="15" t="s">
        <v>66</v>
      </c>
      <c r="B1879" s="15">
        <v>2022</v>
      </c>
      <c r="C1879" s="15" t="s">
        <v>18</v>
      </c>
      <c r="D1879" s="15" t="s">
        <v>72</v>
      </c>
      <c r="E1879" s="15" t="s">
        <v>61</v>
      </c>
      <c r="F1879" s="15" t="s">
        <v>62</v>
      </c>
      <c r="G1879" s="15" t="s">
        <v>63</v>
      </c>
      <c r="H1879" s="15" t="s">
        <v>64</v>
      </c>
      <c r="I1879" s="15" t="s">
        <v>65</v>
      </c>
      <c r="J1879" s="15">
        <v>822</v>
      </c>
      <c r="K1879" s="15">
        <v>1175.46</v>
      </c>
    </row>
    <row r="1880" spans="1:11" x14ac:dyDescent="0.25">
      <c r="A1880" s="15" t="s">
        <v>66</v>
      </c>
      <c r="B1880" s="15">
        <v>2022</v>
      </c>
      <c r="C1880" s="15" t="s">
        <v>18</v>
      </c>
      <c r="D1880" s="15" t="s">
        <v>72</v>
      </c>
      <c r="E1880" s="15" t="s">
        <v>61</v>
      </c>
      <c r="F1880" s="15" t="s">
        <v>62</v>
      </c>
      <c r="G1880" s="15" t="s">
        <v>63</v>
      </c>
      <c r="H1880" s="15" t="s">
        <v>64</v>
      </c>
      <c r="I1880" s="15" t="s">
        <v>67</v>
      </c>
      <c r="J1880" s="15">
        <v>233</v>
      </c>
      <c r="K1880" s="15">
        <v>333.19</v>
      </c>
    </row>
    <row r="1881" spans="1:11" x14ac:dyDescent="0.25">
      <c r="A1881" s="15" t="s">
        <v>66</v>
      </c>
      <c r="B1881" s="15">
        <v>2022</v>
      </c>
      <c r="C1881" s="15" t="s">
        <v>18</v>
      </c>
      <c r="D1881" s="15" t="s">
        <v>72</v>
      </c>
      <c r="E1881" s="15" t="s">
        <v>61</v>
      </c>
      <c r="F1881" s="15" t="s">
        <v>62</v>
      </c>
      <c r="G1881" s="15" t="s">
        <v>63</v>
      </c>
      <c r="H1881" s="15" t="s">
        <v>64</v>
      </c>
      <c r="I1881" s="15" t="s">
        <v>67</v>
      </c>
      <c r="J1881" s="15">
        <v>227</v>
      </c>
      <c r="K1881" s="15">
        <v>324.61</v>
      </c>
    </row>
    <row r="1882" spans="1:11" x14ac:dyDescent="0.25">
      <c r="A1882" s="15" t="s">
        <v>59</v>
      </c>
      <c r="B1882" s="15">
        <v>2022</v>
      </c>
      <c r="C1882" s="15" t="s">
        <v>18</v>
      </c>
      <c r="D1882" s="15" t="s">
        <v>72</v>
      </c>
      <c r="E1882" s="15" t="s">
        <v>61</v>
      </c>
      <c r="F1882" s="15" t="s">
        <v>62</v>
      </c>
      <c r="G1882" s="15" t="s">
        <v>63</v>
      </c>
      <c r="H1882" s="15" t="s">
        <v>64</v>
      </c>
      <c r="I1882" s="15" t="s">
        <v>67</v>
      </c>
      <c r="J1882" s="15">
        <v>221</v>
      </c>
      <c r="K1882" s="15">
        <v>316.02999999999997</v>
      </c>
    </row>
    <row r="1883" spans="1:11" x14ac:dyDescent="0.25">
      <c r="A1883" s="15" t="s">
        <v>66</v>
      </c>
      <c r="B1883" s="15">
        <v>2022</v>
      </c>
      <c r="C1883" s="15" t="s">
        <v>18</v>
      </c>
      <c r="D1883" s="15" t="s">
        <v>72</v>
      </c>
      <c r="E1883" s="15" t="s">
        <v>61</v>
      </c>
      <c r="F1883" s="15" t="s">
        <v>62</v>
      </c>
      <c r="G1883" s="15" t="s">
        <v>63</v>
      </c>
      <c r="H1883" s="15" t="s">
        <v>64</v>
      </c>
      <c r="I1883" s="15" t="s">
        <v>65</v>
      </c>
      <c r="J1883" s="15">
        <v>215</v>
      </c>
      <c r="K1883" s="15">
        <v>307.45</v>
      </c>
    </row>
    <row r="1884" spans="1:11" x14ac:dyDescent="0.25">
      <c r="A1884" s="15" t="s">
        <v>68</v>
      </c>
      <c r="B1884" s="15">
        <v>2022</v>
      </c>
      <c r="C1884" s="15" t="s">
        <v>18</v>
      </c>
      <c r="D1884" s="15" t="s">
        <v>72</v>
      </c>
      <c r="E1884" s="15" t="s">
        <v>61</v>
      </c>
      <c r="F1884" s="15" t="s">
        <v>62</v>
      </c>
      <c r="G1884" s="15" t="s">
        <v>63</v>
      </c>
      <c r="H1884" s="15" t="s">
        <v>64</v>
      </c>
      <c r="I1884" s="15" t="s">
        <v>65</v>
      </c>
      <c r="J1884" s="15">
        <v>263</v>
      </c>
      <c r="K1884" s="15">
        <v>376.09000000000003</v>
      </c>
    </row>
    <row r="1885" spans="1:11" x14ac:dyDescent="0.25">
      <c r="A1885" s="15" t="s">
        <v>59</v>
      </c>
      <c r="B1885" s="15">
        <v>2022</v>
      </c>
      <c r="C1885" s="15" t="s">
        <v>46</v>
      </c>
      <c r="D1885" s="15" t="s">
        <v>72</v>
      </c>
      <c r="E1885" s="15" t="s">
        <v>61</v>
      </c>
      <c r="F1885" s="15" t="s">
        <v>62</v>
      </c>
      <c r="G1885" s="15" t="s">
        <v>63</v>
      </c>
      <c r="H1885" s="15" t="s">
        <v>64</v>
      </c>
      <c r="I1885" s="15" t="s">
        <v>67</v>
      </c>
      <c r="J1885" s="15">
        <v>134</v>
      </c>
      <c r="K1885" s="15">
        <v>191.62</v>
      </c>
    </row>
    <row r="1886" spans="1:11" x14ac:dyDescent="0.25">
      <c r="A1886" s="15" t="s">
        <v>59</v>
      </c>
      <c r="B1886" s="15">
        <v>2022</v>
      </c>
      <c r="C1886" s="15" t="s">
        <v>46</v>
      </c>
      <c r="D1886" s="15" t="s">
        <v>72</v>
      </c>
      <c r="E1886" s="15" t="s">
        <v>61</v>
      </c>
      <c r="F1886" s="15" t="s">
        <v>62</v>
      </c>
      <c r="G1886" s="15" t="s">
        <v>63</v>
      </c>
      <c r="H1886" s="15" t="s">
        <v>64</v>
      </c>
      <c r="I1886" s="15" t="s">
        <v>67</v>
      </c>
      <c r="J1886" s="15">
        <v>128</v>
      </c>
      <c r="K1886" s="15">
        <v>183.04</v>
      </c>
    </row>
    <row r="1887" spans="1:11" x14ac:dyDescent="0.25">
      <c r="A1887" s="15" t="s">
        <v>66</v>
      </c>
      <c r="B1887" s="15">
        <v>2022</v>
      </c>
      <c r="C1887" s="15" t="s">
        <v>46</v>
      </c>
      <c r="D1887" s="15" t="s">
        <v>72</v>
      </c>
      <c r="E1887" s="15" t="s">
        <v>61</v>
      </c>
      <c r="F1887" s="15" t="s">
        <v>62</v>
      </c>
      <c r="G1887" s="15" t="s">
        <v>63</v>
      </c>
      <c r="H1887" s="15" t="s">
        <v>64</v>
      </c>
      <c r="I1887" s="15" t="s">
        <v>65</v>
      </c>
      <c r="J1887" s="15">
        <v>230</v>
      </c>
      <c r="K1887" s="15">
        <v>328.9</v>
      </c>
    </row>
    <row r="1888" spans="1:11" x14ac:dyDescent="0.25">
      <c r="A1888" s="15" t="s">
        <v>66</v>
      </c>
      <c r="B1888" s="15">
        <v>2022</v>
      </c>
      <c r="C1888" s="15" t="s">
        <v>46</v>
      </c>
      <c r="D1888" s="15" t="s">
        <v>72</v>
      </c>
      <c r="E1888" s="15" t="s">
        <v>61</v>
      </c>
      <c r="F1888" s="15" t="s">
        <v>62</v>
      </c>
      <c r="G1888" s="15" t="s">
        <v>63</v>
      </c>
      <c r="H1888" s="15" t="s">
        <v>64</v>
      </c>
      <c r="I1888" s="15" t="s">
        <v>65</v>
      </c>
      <c r="J1888" s="15">
        <v>136</v>
      </c>
      <c r="K1888" s="15">
        <v>194.48</v>
      </c>
    </row>
    <row r="1889" spans="1:11" x14ac:dyDescent="0.25">
      <c r="A1889" s="15" t="s">
        <v>59</v>
      </c>
      <c r="B1889" s="15">
        <v>2022</v>
      </c>
      <c r="C1889" s="15" t="s">
        <v>46</v>
      </c>
      <c r="D1889" s="15" t="s">
        <v>72</v>
      </c>
      <c r="E1889" s="15" t="s">
        <v>61</v>
      </c>
      <c r="F1889" s="15" t="s">
        <v>62</v>
      </c>
      <c r="G1889" s="15" t="s">
        <v>63</v>
      </c>
      <c r="H1889" s="15" t="s">
        <v>64</v>
      </c>
      <c r="I1889" s="15" t="s">
        <v>65</v>
      </c>
      <c r="J1889" s="15">
        <v>130</v>
      </c>
      <c r="K1889" s="15">
        <v>185.9</v>
      </c>
    </row>
    <row r="1890" spans="1:11" x14ac:dyDescent="0.25">
      <c r="A1890" s="15" t="s">
        <v>68</v>
      </c>
      <c r="B1890" s="15">
        <v>2022</v>
      </c>
      <c r="C1890" s="15" t="s">
        <v>46</v>
      </c>
      <c r="D1890" s="15" t="s">
        <v>72</v>
      </c>
      <c r="E1890" s="15" t="s">
        <v>61</v>
      </c>
      <c r="F1890" s="15" t="s">
        <v>62</v>
      </c>
      <c r="G1890" s="15" t="s">
        <v>63</v>
      </c>
      <c r="H1890" s="15" t="s">
        <v>64</v>
      </c>
      <c r="I1890" s="15" t="s">
        <v>65</v>
      </c>
      <c r="J1890" s="15">
        <v>370</v>
      </c>
      <c r="K1890" s="15">
        <v>529.1</v>
      </c>
    </row>
    <row r="1891" spans="1:11" x14ac:dyDescent="0.25">
      <c r="A1891" s="15" t="s">
        <v>66</v>
      </c>
      <c r="B1891" s="15">
        <v>2022</v>
      </c>
      <c r="C1891" s="15" t="s">
        <v>46</v>
      </c>
      <c r="D1891" s="15" t="s">
        <v>72</v>
      </c>
      <c r="E1891" s="15" t="s">
        <v>61</v>
      </c>
      <c r="F1891" s="15" t="s">
        <v>62</v>
      </c>
      <c r="G1891" s="15" t="s">
        <v>63</v>
      </c>
      <c r="H1891" s="15" t="s">
        <v>64</v>
      </c>
      <c r="I1891" s="15" t="s">
        <v>65</v>
      </c>
      <c r="J1891" s="15">
        <v>184</v>
      </c>
      <c r="K1891" s="15">
        <v>526.24</v>
      </c>
    </row>
    <row r="1892" spans="1:11" x14ac:dyDescent="0.25">
      <c r="A1892" s="15" t="s">
        <v>66</v>
      </c>
      <c r="B1892" s="15">
        <v>2022</v>
      </c>
      <c r="C1892" s="15" t="s">
        <v>46</v>
      </c>
      <c r="D1892" s="15" t="s">
        <v>72</v>
      </c>
      <c r="E1892" s="15" t="s">
        <v>61</v>
      </c>
      <c r="F1892" s="15" t="s">
        <v>62</v>
      </c>
      <c r="G1892" s="15" t="s">
        <v>63</v>
      </c>
      <c r="H1892" s="15" t="s">
        <v>64</v>
      </c>
      <c r="I1892" s="15" t="s">
        <v>65</v>
      </c>
      <c r="J1892" s="15">
        <v>232</v>
      </c>
      <c r="K1892" s="15">
        <v>526.24</v>
      </c>
    </row>
    <row r="1893" spans="1:11" x14ac:dyDescent="0.25">
      <c r="A1893" s="15" t="s">
        <v>68</v>
      </c>
      <c r="B1893" s="15">
        <v>2022</v>
      </c>
      <c r="C1893" s="15" t="s">
        <v>46</v>
      </c>
      <c r="D1893" s="15" t="s">
        <v>72</v>
      </c>
      <c r="E1893" s="15" t="s">
        <v>61</v>
      </c>
      <c r="F1893" s="15" t="s">
        <v>62</v>
      </c>
      <c r="G1893" s="15" t="s">
        <v>63</v>
      </c>
      <c r="H1893" s="15" t="s">
        <v>64</v>
      </c>
      <c r="I1893" s="15" t="s">
        <v>65</v>
      </c>
      <c r="J1893" s="15">
        <v>1013</v>
      </c>
      <c r="K1893" s="15">
        <v>1448.59</v>
      </c>
    </row>
    <row r="1894" spans="1:11" x14ac:dyDescent="0.25">
      <c r="A1894" s="15" t="s">
        <v>69</v>
      </c>
      <c r="B1894" s="15">
        <v>2022</v>
      </c>
      <c r="C1894" s="15" t="s">
        <v>46</v>
      </c>
      <c r="D1894" s="15" t="s">
        <v>72</v>
      </c>
      <c r="E1894" s="15" t="s">
        <v>61</v>
      </c>
      <c r="F1894" s="15" t="s">
        <v>62</v>
      </c>
      <c r="G1894" s="15" t="s">
        <v>63</v>
      </c>
      <c r="H1894" s="15" t="s">
        <v>64</v>
      </c>
      <c r="I1894" s="15" t="s">
        <v>65</v>
      </c>
      <c r="J1894" s="15">
        <v>234</v>
      </c>
      <c r="K1894" s="15">
        <v>334.62</v>
      </c>
    </row>
    <row r="1895" spans="1:11" x14ac:dyDescent="0.25">
      <c r="A1895" s="15" t="s">
        <v>68</v>
      </c>
      <c r="B1895" s="15">
        <v>2022</v>
      </c>
      <c r="C1895" s="15" t="s">
        <v>46</v>
      </c>
      <c r="D1895" s="15" t="s">
        <v>72</v>
      </c>
      <c r="E1895" s="15" t="s">
        <v>61</v>
      </c>
      <c r="F1895" s="15" t="s">
        <v>62</v>
      </c>
      <c r="G1895" s="15" t="s">
        <v>63</v>
      </c>
      <c r="H1895" s="15" t="s">
        <v>64</v>
      </c>
      <c r="I1895" s="15" t="s">
        <v>65</v>
      </c>
      <c r="J1895" s="15">
        <v>183</v>
      </c>
      <c r="K1895" s="15">
        <v>261.69</v>
      </c>
    </row>
    <row r="1896" spans="1:11" x14ac:dyDescent="0.25">
      <c r="A1896" s="15" t="s">
        <v>66</v>
      </c>
      <c r="B1896" s="15">
        <v>2022</v>
      </c>
      <c r="C1896" s="15" t="s">
        <v>46</v>
      </c>
      <c r="D1896" s="15" t="s">
        <v>72</v>
      </c>
      <c r="E1896" s="15" t="s">
        <v>61</v>
      </c>
      <c r="F1896" s="15" t="s">
        <v>62</v>
      </c>
      <c r="G1896" s="15" t="s">
        <v>63</v>
      </c>
      <c r="H1896" s="15" t="s">
        <v>64</v>
      </c>
      <c r="I1896" s="15" t="s">
        <v>65</v>
      </c>
      <c r="J1896" s="15">
        <v>231</v>
      </c>
      <c r="K1896" s="15">
        <v>330.33</v>
      </c>
    </row>
    <row r="1897" spans="1:11" x14ac:dyDescent="0.25">
      <c r="A1897" s="15" t="s">
        <v>68</v>
      </c>
      <c r="B1897" s="15">
        <v>2022</v>
      </c>
      <c r="C1897" s="15" t="s">
        <v>46</v>
      </c>
      <c r="D1897" s="15" t="s">
        <v>72</v>
      </c>
      <c r="E1897" s="15" t="s">
        <v>61</v>
      </c>
      <c r="F1897" s="15" t="s">
        <v>62</v>
      </c>
      <c r="G1897" s="15" t="s">
        <v>63</v>
      </c>
      <c r="H1897" s="15" t="s">
        <v>64</v>
      </c>
      <c r="I1897" s="15" t="s">
        <v>65</v>
      </c>
      <c r="J1897" s="15">
        <v>133</v>
      </c>
      <c r="K1897" s="15">
        <v>190.19</v>
      </c>
    </row>
    <row r="1898" spans="1:11" x14ac:dyDescent="0.25">
      <c r="A1898" s="15" t="s">
        <v>66</v>
      </c>
      <c r="B1898" s="15">
        <v>2022</v>
      </c>
      <c r="C1898" s="15" t="s">
        <v>46</v>
      </c>
      <c r="D1898" s="15" t="s">
        <v>72</v>
      </c>
      <c r="E1898" s="15" t="s">
        <v>61</v>
      </c>
      <c r="F1898" s="15" t="s">
        <v>62</v>
      </c>
      <c r="G1898" s="15" t="s">
        <v>63</v>
      </c>
      <c r="H1898" s="15" t="s">
        <v>64</v>
      </c>
      <c r="I1898" s="15" t="s">
        <v>65</v>
      </c>
      <c r="J1898" s="15">
        <v>127</v>
      </c>
      <c r="K1898" s="15">
        <v>181.61</v>
      </c>
    </row>
    <row r="1899" spans="1:11" x14ac:dyDescent="0.25">
      <c r="A1899" s="15" t="s">
        <v>66</v>
      </c>
      <c r="B1899" s="15">
        <v>2022</v>
      </c>
      <c r="C1899" s="15" t="s">
        <v>46</v>
      </c>
      <c r="D1899" s="15" t="s">
        <v>72</v>
      </c>
      <c r="E1899" s="15" t="s">
        <v>61</v>
      </c>
      <c r="F1899" s="15" t="s">
        <v>62</v>
      </c>
      <c r="G1899" s="15" t="s">
        <v>63</v>
      </c>
      <c r="H1899" s="15" t="s">
        <v>64</v>
      </c>
      <c r="I1899" s="15" t="s">
        <v>65</v>
      </c>
      <c r="J1899" s="15">
        <v>794</v>
      </c>
      <c r="K1899" s="15">
        <v>1135.42</v>
      </c>
    </row>
    <row r="1900" spans="1:11" x14ac:dyDescent="0.25">
      <c r="A1900" s="15" t="s">
        <v>66</v>
      </c>
      <c r="B1900" s="15">
        <v>2022</v>
      </c>
      <c r="C1900" s="15" t="s">
        <v>46</v>
      </c>
      <c r="D1900" s="15" t="s">
        <v>72</v>
      </c>
      <c r="E1900" s="15" t="s">
        <v>61</v>
      </c>
      <c r="F1900" s="15" t="s">
        <v>62</v>
      </c>
      <c r="G1900" s="15" t="s">
        <v>63</v>
      </c>
      <c r="H1900" s="15" t="s">
        <v>64</v>
      </c>
      <c r="I1900" s="15" t="s">
        <v>67</v>
      </c>
      <c r="J1900" s="15">
        <v>137</v>
      </c>
      <c r="K1900" s="15">
        <v>195.91</v>
      </c>
    </row>
    <row r="1901" spans="1:11" x14ac:dyDescent="0.25">
      <c r="A1901" s="15" t="s">
        <v>59</v>
      </c>
      <c r="B1901" s="15">
        <v>2022</v>
      </c>
      <c r="C1901" s="15" t="s">
        <v>46</v>
      </c>
      <c r="D1901" s="15" t="s">
        <v>72</v>
      </c>
      <c r="E1901" s="15" t="s">
        <v>61</v>
      </c>
      <c r="F1901" s="15" t="s">
        <v>62</v>
      </c>
      <c r="G1901" s="15" t="s">
        <v>63</v>
      </c>
      <c r="H1901" s="15" t="s">
        <v>64</v>
      </c>
      <c r="I1901" s="15" t="s">
        <v>67</v>
      </c>
      <c r="J1901" s="15">
        <v>131</v>
      </c>
      <c r="K1901" s="15">
        <v>187.32999999999998</v>
      </c>
    </row>
    <row r="1902" spans="1:11" x14ac:dyDescent="0.25">
      <c r="A1902" s="15" t="s">
        <v>59</v>
      </c>
      <c r="B1902" s="15">
        <v>2022</v>
      </c>
      <c r="C1902" s="15" t="s">
        <v>46</v>
      </c>
      <c r="D1902" s="15" t="s">
        <v>72</v>
      </c>
      <c r="E1902" s="15" t="s">
        <v>61</v>
      </c>
      <c r="F1902" s="15" t="s">
        <v>62</v>
      </c>
      <c r="G1902" s="15" t="s">
        <v>63</v>
      </c>
      <c r="H1902" s="15" t="s">
        <v>64</v>
      </c>
      <c r="I1902" s="15" t="s">
        <v>67</v>
      </c>
      <c r="J1902" s="15">
        <v>371</v>
      </c>
      <c r="K1902" s="15">
        <v>530.53</v>
      </c>
    </row>
    <row r="1903" spans="1:11" x14ac:dyDescent="0.25">
      <c r="A1903" s="15" t="s">
        <v>59</v>
      </c>
      <c r="B1903" s="15">
        <v>2022</v>
      </c>
      <c r="C1903" s="15" t="s">
        <v>46</v>
      </c>
      <c r="D1903" s="15" t="s">
        <v>72</v>
      </c>
      <c r="E1903" s="15" t="s">
        <v>61</v>
      </c>
      <c r="F1903" s="15" t="s">
        <v>62</v>
      </c>
      <c r="G1903" s="15" t="s">
        <v>63</v>
      </c>
      <c r="H1903" s="15" t="s">
        <v>64</v>
      </c>
      <c r="I1903" s="15" t="s">
        <v>65</v>
      </c>
      <c r="J1903" s="15">
        <v>185</v>
      </c>
      <c r="K1903" s="15">
        <v>264.55</v>
      </c>
    </row>
    <row r="1904" spans="1:11" x14ac:dyDescent="0.25">
      <c r="A1904" s="15" t="s">
        <v>66</v>
      </c>
      <c r="B1904" s="15">
        <v>2022</v>
      </c>
      <c r="C1904" s="15" t="s">
        <v>46</v>
      </c>
      <c r="D1904" s="15" t="s">
        <v>72</v>
      </c>
      <c r="E1904" s="15" t="s">
        <v>61</v>
      </c>
      <c r="F1904" s="15" t="s">
        <v>62</v>
      </c>
      <c r="G1904" s="15" t="s">
        <v>63</v>
      </c>
      <c r="H1904" s="15" t="s">
        <v>64</v>
      </c>
      <c r="I1904" s="15" t="s">
        <v>65</v>
      </c>
      <c r="J1904" s="15">
        <v>233</v>
      </c>
      <c r="K1904" s="15">
        <v>333.19</v>
      </c>
    </row>
    <row r="1905" spans="1:11" x14ac:dyDescent="0.25">
      <c r="A1905" s="15" t="s">
        <v>66</v>
      </c>
      <c r="B1905" s="15">
        <v>2022</v>
      </c>
      <c r="C1905" s="15" t="s">
        <v>45</v>
      </c>
      <c r="D1905" s="15" t="s">
        <v>72</v>
      </c>
      <c r="E1905" s="15" t="s">
        <v>61</v>
      </c>
      <c r="F1905" s="15" t="s">
        <v>62</v>
      </c>
      <c r="G1905" s="15" t="s">
        <v>63</v>
      </c>
      <c r="H1905" s="15" t="s">
        <v>64</v>
      </c>
      <c r="I1905" s="15" t="s">
        <v>67</v>
      </c>
      <c r="J1905" s="15">
        <v>152</v>
      </c>
      <c r="K1905" s="15">
        <v>217.36</v>
      </c>
    </row>
    <row r="1906" spans="1:11" x14ac:dyDescent="0.25">
      <c r="A1906" s="15" t="s">
        <v>66</v>
      </c>
      <c r="B1906" s="15">
        <v>2022</v>
      </c>
      <c r="C1906" s="15" t="s">
        <v>45</v>
      </c>
      <c r="D1906" s="15" t="s">
        <v>72</v>
      </c>
      <c r="E1906" s="15" t="s">
        <v>61</v>
      </c>
      <c r="F1906" s="15" t="s">
        <v>62</v>
      </c>
      <c r="G1906" s="15" t="s">
        <v>63</v>
      </c>
      <c r="H1906" s="15" t="s">
        <v>64</v>
      </c>
      <c r="I1906" s="15" t="s">
        <v>67</v>
      </c>
      <c r="J1906" s="15">
        <v>146</v>
      </c>
      <c r="K1906" s="15">
        <v>208.78</v>
      </c>
    </row>
    <row r="1907" spans="1:11" x14ac:dyDescent="0.25">
      <c r="A1907" s="15" t="s">
        <v>66</v>
      </c>
      <c r="B1907" s="15">
        <v>2022</v>
      </c>
      <c r="C1907" s="15" t="s">
        <v>45</v>
      </c>
      <c r="D1907" s="15" t="s">
        <v>72</v>
      </c>
      <c r="E1907" s="15" t="s">
        <v>61</v>
      </c>
      <c r="F1907" s="15" t="s">
        <v>62</v>
      </c>
      <c r="G1907" s="15" t="s">
        <v>63</v>
      </c>
      <c r="H1907" s="15" t="s">
        <v>64</v>
      </c>
      <c r="I1907" s="15" t="s">
        <v>67</v>
      </c>
      <c r="J1907" s="15">
        <v>140</v>
      </c>
      <c r="K1907" s="15">
        <v>200.2</v>
      </c>
    </row>
    <row r="1908" spans="1:11" x14ac:dyDescent="0.25">
      <c r="A1908" s="15" t="s">
        <v>70</v>
      </c>
      <c r="B1908" s="15">
        <v>2022</v>
      </c>
      <c r="C1908" s="15" t="s">
        <v>45</v>
      </c>
      <c r="D1908" s="15" t="s">
        <v>72</v>
      </c>
      <c r="E1908" s="15" t="s">
        <v>61</v>
      </c>
      <c r="F1908" s="15" t="s">
        <v>62</v>
      </c>
      <c r="G1908" s="15" t="s">
        <v>63</v>
      </c>
      <c r="H1908" s="15" t="s">
        <v>64</v>
      </c>
      <c r="I1908" s="15" t="s">
        <v>65</v>
      </c>
      <c r="J1908" s="15">
        <v>188</v>
      </c>
      <c r="K1908" s="15">
        <v>268.84000000000003</v>
      </c>
    </row>
    <row r="1909" spans="1:11" x14ac:dyDescent="0.25">
      <c r="A1909" s="15" t="s">
        <v>59</v>
      </c>
      <c r="B1909" s="15">
        <v>2022</v>
      </c>
      <c r="C1909" s="15" t="s">
        <v>45</v>
      </c>
      <c r="D1909" s="15" t="s">
        <v>72</v>
      </c>
      <c r="E1909" s="15" t="s">
        <v>61</v>
      </c>
      <c r="F1909" s="15" t="s">
        <v>62</v>
      </c>
      <c r="G1909" s="15" t="s">
        <v>63</v>
      </c>
      <c r="H1909" s="15" t="s">
        <v>64</v>
      </c>
      <c r="I1909" s="15" t="s">
        <v>65</v>
      </c>
      <c r="J1909" s="15">
        <v>236</v>
      </c>
      <c r="K1909" s="15">
        <v>337.48</v>
      </c>
    </row>
    <row r="1910" spans="1:11" x14ac:dyDescent="0.25">
      <c r="A1910" s="15" t="s">
        <v>66</v>
      </c>
      <c r="B1910" s="15">
        <v>2022</v>
      </c>
      <c r="C1910" s="15" t="s">
        <v>45</v>
      </c>
      <c r="D1910" s="15" t="s">
        <v>72</v>
      </c>
      <c r="E1910" s="15" t="s">
        <v>61</v>
      </c>
      <c r="F1910" s="15" t="s">
        <v>62</v>
      </c>
      <c r="G1910" s="15" t="s">
        <v>63</v>
      </c>
      <c r="H1910" s="15" t="s">
        <v>64</v>
      </c>
      <c r="I1910" s="15" t="s">
        <v>65</v>
      </c>
      <c r="J1910" s="15">
        <v>154</v>
      </c>
      <c r="K1910" s="15">
        <v>220.22</v>
      </c>
    </row>
    <row r="1911" spans="1:11" x14ac:dyDescent="0.25">
      <c r="A1911" s="15" t="s">
        <v>59</v>
      </c>
      <c r="B1911" s="15">
        <v>2022</v>
      </c>
      <c r="C1911" s="15" t="s">
        <v>45</v>
      </c>
      <c r="D1911" s="15" t="s">
        <v>72</v>
      </c>
      <c r="E1911" s="15" t="s">
        <v>61</v>
      </c>
      <c r="F1911" s="15" t="s">
        <v>62</v>
      </c>
      <c r="G1911" s="15" t="s">
        <v>63</v>
      </c>
      <c r="H1911" s="15" t="s">
        <v>64</v>
      </c>
      <c r="I1911" s="15" t="s">
        <v>65</v>
      </c>
      <c r="J1911" s="15">
        <v>148</v>
      </c>
      <c r="K1911" s="15">
        <v>211.64</v>
      </c>
    </row>
    <row r="1912" spans="1:11" x14ac:dyDescent="0.25">
      <c r="A1912" s="15" t="s">
        <v>68</v>
      </c>
      <c r="B1912" s="15">
        <v>2022</v>
      </c>
      <c r="C1912" s="15" t="s">
        <v>45</v>
      </c>
      <c r="D1912" s="15" t="s">
        <v>72</v>
      </c>
      <c r="E1912" s="15" t="s">
        <v>61</v>
      </c>
      <c r="F1912" s="15" t="s">
        <v>62</v>
      </c>
      <c r="G1912" s="15" t="s">
        <v>63</v>
      </c>
      <c r="H1912" s="15" t="s">
        <v>64</v>
      </c>
      <c r="I1912" s="15" t="s">
        <v>65</v>
      </c>
      <c r="J1912" s="15">
        <v>142</v>
      </c>
      <c r="K1912" s="15">
        <v>203.06</v>
      </c>
    </row>
    <row r="1913" spans="1:11" x14ac:dyDescent="0.25">
      <c r="A1913" s="15" t="s">
        <v>59</v>
      </c>
      <c r="B1913" s="15">
        <v>2022</v>
      </c>
      <c r="C1913" s="15" t="s">
        <v>45</v>
      </c>
      <c r="D1913" s="15" t="s">
        <v>72</v>
      </c>
      <c r="E1913" s="15" t="s">
        <v>61</v>
      </c>
      <c r="F1913" s="15" t="s">
        <v>62</v>
      </c>
      <c r="G1913" s="15" t="s">
        <v>63</v>
      </c>
      <c r="H1913" s="15" t="s">
        <v>64</v>
      </c>
      <c r="I1913" s="15" t="s">
        <v>65</v>
      </c>
      <c r="J1913" s="15">
        <v>190</v>
      </c>
      <c r="K1913" s="15">
        <v>526.24</v>
      </c>
    </row>
    <row r="1914" spans="1:11" x14ac:dyDescent="0.25">
      <c r="A1914" s="15" t="s">
        <v>69</v>
      </c>
      <c r="B1914" s="15">
        <v>2022</v>
      </c>
      <c r="C1914" s="15" t="s">
        <v>45</v>
      </c>
      <c r="D1914" s="15" t="s">
        <v>72</v>
      </c>
      <c r="E1914" s="15" t="s">
        <v>61</v>
      </c>
      <c r="F1914" s="15" t="s">
        <v>62</v>
      </c>
      <c r="G1914" s="15" t="s">
        <v>63</v>
      </c>
      <c r="H1914" s="15" t="s">
        <v>64</v>
      </c>
      <c r="I1914" s="15" t="s">
        <v>65</v>
      </c>
      <c r="J1914" s="15">
        <v>238</v>
      </c>
      <c r="K1914" s="15">
        <v>526.24</v>
      </c>
    </row>
    <row r="1915" spans="1:11" x14ac:dyDescent="0.25">
      <c r="A1915" s="15" t="s">
        <v>68</v>
      </c>
      <c r="B1915" s="15">
        <v>2022</v>
      </c>
      <c r="C1915" s="15" t="s">
        <v>45</v>
      </c>
      <c r="D1915" s="15" t="s">
        <v>72</v>
      </c>
      <c r="E1915" s="15" t="s">
        <v>61</v>
      </c>
      <c r="F1915" s="15" t="s">
        <v>62</v>
      </c>
      <c r="G1915" s="15" t="s">
        <v>63</v>
      </c>
      <c r="H1915" s="15" t="s">
        <v>64</v>
      </c>
      <c r="I1915" s="15" t="s">
        <v>65</v>
      </c>
      <c r="J1915" s="15">
        <v>1012</v>
      </c>
      <c r="K1915" s="15">
        <v>1447.1599999999999</v>
      </c>
    </row>
    <row r="1916" spans="1:11" x14ac:dyDescent="0.25">
      <c r="A1916" s="15" t="s">
        <v>68</v>
      </c>
      <c r="B1916" s="15">
        <v>2022</v>
      </c>
      <c r="C1916" s="15" t="s">
        <v>45</v>
      </c>
      <c r="D1916" s="15" t="s">
        <v>72</v>
      </c>
      <c r="E1916" s="15" t="s">
        <v>61</v>
      </c>
      <c r="F1916" s="15" t="s">
        <v>62</v>
      </c>
      <c r="G1916" s="15" t="s">
        <v>63</v>
      </c>
      <c r="H1916" s="15" t="s">
        <v>64</v>
      </c>
      <c r="I1916" s="15" t="s">
        <v>65</v>
      </c>
      <c r="J1916" s="15">
        <v>189</v>
      </c>
      <c r="K1916" s="15">
        <v>270.27</v>
      </c>
    </row>
    <row r="1917" spans="1:11" x14ac:dyDescent="0.25">
      <c r="A1917" s="15" t="s">
        <v>66</v>
      </c>
      <c r="B1917" s="15">
        <v>2022</v>
      </c>
      <c r="C1917" s="15" t="s">
        <v>45</v>
      </c>
      <c r="D1917" s="15" t="s">
        <v>72</v>
      </c>
      <c r="E1917" s="15" t="s">
        <v>61</v>
      </c>
      <c r="F1917" s="15" t="s">
        <v>62</v>
      </c>
      <c r="G1917" s="15" t="s">
        <v>63</v>
      </c>
      <c r="H1917" s="15" t="s">
        <v>64</v>
      </c>
      <c r="I1917" s="15" t="s">
        <v>65</v>
      </c>
      <c r="J1917" s="15">
        <v>237</v>
      </c>
      <c r="K1917" s="15">
        <v>338.90999999999997</v>
      </c>
    </row>
    <row r="1918" spans="1:11" x14ac:dyDescent="0.25">
      <c r="A1918" s="15" t="s">
        <v>68</v>
      </c>
      <c r="B1918" s="15">
        <v>2022</v>
      </c>
      <c r="C1918" s="15" t="s">
        <v>45</v>
      </c>
      <c r="D1918" s="15" t="s">
        <v>72</v>
      </c>
      <c r="E1918" s="15" t="s">
        <v>61</v>
      </c>
      <c r="F1918" s="15" t="s">
        <v>62</v>
      </c>
      <c r="G1918" s="15" t="s">
        <v>63</v>
      </c>
      <c r="H1918" s="15" t="s">
        <v>64</v>
      </c>
      <c r="I1918" s="15" t="s">
        <v>65</v>
      </c>
      <c r="J1918" s="15">
        <v>151</v>
      </c>
      <c r="K1918" s="15">
        <v>215.93</v>
      </c>
    </row>
    <row r="1919" spans="1:11" x14ac:dyDescent="0.25">
      <c r="A1919" s="15" t="s">
        <v>59</v>
      </c>
      <c r="B1919" s="15">
        <v>2022</v>
      </c>
      <c r="C1919" s="15" t="s">
        <v>45</v>
      </c>
      <c r="D1919" s="15" t="s">
        <v>72</v>
      </c>
      <c r="E1919" s="15" t="s">
        <v>61</v>
      </c>
      <c r="F1919" s="15" t="s">
        <v>62</v>
      </c>
      <c r="G1919" s="15" t="s">
        <v>63</v>
      </c>
      <c r="H1919" s="15" t="s">
        <v>64</v>
      </c>
      <c r="I1919" s="15" t="s">
        <v>65</v>
      </c>
      <c r="J1919" s="15">
        <v>145</v>
      </c>
      <c r="K1919" s="15">
        <v>207.35</v>
      </c>
    </row>
    <row r="1920" spans="1:11" x14ac:dyDescent="0.25">
      <c r="A1920" s="15" t="s">
        <v>70</v>
      </c>
      <c r="B1920" s="15">
        <v>2022</v>
      </c>
      <c r="C1920" s="15" t="s">
        <v>45</v>
      </c>
      <c r="D1920" s="15" t="s">
        <v>72</v>
      </c>
      <c r="E1920" s="15" t="s">
        <v>61</v>
      </c>
      <c r="F1920" s="15" t="s">
        <v>62</v>
      </c>
      <c r="G1920" s="15" t="s">
        <v>63</v>
      </c>
      <c r="H1920" s="15" t="s">
        <v>64</v>
      </c>
      <c r="I1920" s="15" t="s">
        <v>65</v>
      </c>
      <c r="J1920" s="15">
        <v>139</v>
      </c>
      <c r="K1920" s="15">
        <v>198.76999999999998</v>
      </c>
    </row>
    <row r="1921" spans="1:11" x14ac:dyDescent="0.25">
      <c r="A1921" s="15" t="s">
        <v>66</v>
      </c>
      <c r="B1921" s="15">
        <v>2022</v>
      </c>
      <c r="C1921" s="15" t="s">
        <v>45</v>
      </c>
      <c r="D1921" s="15" t="s">
        <v>72</v>
      </c>
      <c r="E1921" s="15" t="s">
        <v>61</v>
      </c>
      <c r="F1921" s="15" t="s">
        <v>62</v>
      </c>
      <c r="G1921" s="15" t="s">
        <v>63</v>
      </c>
      <c r="H1921" s="15" t="s">
        <v>64</v>
      </c>
      <c r="I1921" s="15" t="s">
        <v>65</v>
      </c>
      <c r="J1921" s="15">
        <v>793</v>
      </c>
      <c r="K1921" s="15">
        <v>1133.99</v>
      </c>
    </row>
    <row r="1922" spans="1:11" x14ac:dyDescent="0.25">
      <c r="A1922" s="15" t="s">
        <v>66</v>
      </c>
      <c r="B1922" s="15">
        <v>2022</v>
      </c>
      <c r="C1922" s="15" t="s">
        <v>45</v>
      </c>
      <c r="D1922" s="15" t="s">
        <v>72</v>
      </c>
      <c r="E1922" s="15" t="s">
        <v>61</v>
      </c>
      <c r="F1922" s="15" t="s">
        <v>62</v>
      </c>
      <c r="G1922" s="15" t="s">
        <v>63</v>
      </c>
      <c r="H1922" s="15" t="s">
        <v>64</v>
      </c>
      <c r="I1922" s="15" t="s">
        <v>65</v>
      </c>
      <c r="J1922" s="15">
        <v>827</v>
      </c>
      <c r="K1922" s="15">
        <v>1182.6100000000001</v>
      </c>
    </row>
    <row r="1923" spans="1:11" x14ac:dyDescent="0.25">
      <c r="A1923" s="15" t="s">
        <v>70</v>
      </c>
      <c r="B1923" s="15">
        <v>2022</v>
      </c>
      <c r="C1923" s="15" t="s">
        <v>45</v>
      </c>
      <c r="D1923" s="15" t="s">
        <v>72</v>
      </c>
      <c r="E1923" s="15" t="s">
        <v>61</v>
      </c>
      <c r="F1923" s="15" t="s">
        <v>62</v>
      </c>
      <c r="G1923" s="15" t="s">
        <v>63</v>
      </c>
      <c r="H1923" s="15" t="s">
        <v>64</v>
      </c>
      <c r="I1923" s="15" t="s">
        <v>67</v>
      </c>
      <c r="J1923" s="15">
        <v>149</v>
      </c>
      <c r="K1923" s="15">
        <v>213.07</v>
      </c>
    </row>
    <row r="1924" spans="1:11" x14ac:dyDescent="0.25">
      <c r="A1924" s="15" t="s">
        <v>59</v>
      </c>
      <c r="B1924" s="15">
        <v>2022</v>
      </c>
      <c r="C1924" s="15" t="s">
        <v>45</v>
      </c>
      <c r="D1924" s="15" t="s">
        <v>72</v>
      </c>
      <c r="E1924" s="15" t="s">
        <v>61</v>
      </c>
      <c r="F1924" s="15" t="s">
        <v>62</v>
      </c>
      <c r="G1924" s="15" t="s">
        <v>63</v>
      </c>
      <c r="H1924" s="15" t="s">
        <v>64</v>
      </c>
      <c r="I1924" s="15" t="s">
        <v>67</v>
      </c>
      <c r="J1924" s="15">
        <v>143</v>
      </c>
      <c r="K1924" s="15">
        <v>204.49</v>
      </c>
    </row>
    <row r="1925" spans="1:11" x14ac:dyDescent="0.25">
      <c r="A1925" s="15" t="s">
        <v>59</v>
      </c>
      <c r="B1925" s="15">
        <v>2022</v>
      </c>
      <c r="C1925" s="15" t="s">
        <v>45</v>
      </c>
      <c r="D1925" s="15" t="s">
        <v>72</v>
      </c>
      <c r="E1925" s="15" t="s">
        <v>61</v>
      </c>
      <c r="F1925" s="15" t="s">
        <v>62</v>
      </c>
      <c r="G1925" s="15" t="s">
        <v>63</v>
      </c>
      <c r="H1925" s="15" t="s">
        <v>64</v>
      </c>
      <c r="I1925" s="15" t="s">
        <v>65</v>
      </c>
      <c r="J1925" s="15">
        <v>191</v>
      </c>
      <c r="K1925" s="15">
        <v>273.13</v>
      </c>
    </row>
    <row r="1926" spans="1:11" x14ac:dyDescent="0.25">
      <c r="A1926" s="15" t="s">
        <v>66</v>
      </c>
      <c r="B1926" s="15">
        <v>2022</v>
      </c>
      <c r="C1926" s="15" t="s">
        <v>45</v>
      </c>
      <c r="D1926" s="15" t="s">
        <v>72</v>
      </c>
      <c r="E1926" s="15" t="s">
        <v>61</v>
      </c>
      <c r="F1926" s="15" t="s">
        <v>62</v>
      </c>
      <c r="G1926" s="15" t="s">
        <v>63</v>
      </c>
      <c r="H1926" s="15" t="s">
        <v>64</v>
      </c>
      <c r="I1926" s="15" t="s">
        <v>65</v>
      </c>
      <c r="J1926" s="15">
        <v>239</v>
      </c>
      <c r="K1926" s="15">
        <v>341.77</v>
      </c>
    </row>
    <row r="1927" spans="1:11" x14ac:dyDescent="0.25">
      <c r="A1927" s="15" t="s">
        <v>66</v>
      </c>
      <c r="B1927" s="15">
        <v>2022</v>
      </c>
      <c r="C1927" s="15" t="s">
        <v>41</v>
      </c>
      <c r="D1927" s="15" t="s">
        <v>72</v>
      </c>
      <c r="E1927" s="15" t="s">
        <v>61</v>
      </c>
      <c r="F1927" s="15" t="s">
        <v>62</v>
      </c>
      <c r="G1927" s="15" t="s">
        <v>63</v>
      </c>
      <c r="H1927" s="15" t="s">
        <v>64</v>
      </c>
      <c r="I1927" s="15" t="s">
        <v>67</v>
      </c>
      <c r="J1927" s="15">
        <v>200</v>
      </c>
      <c r="K1927" s="15">
        <v>286</v>
      </c>
    </row>
    <row r="1928" spans="1:11" x14ac:dyDescent="0.25">
      <c r="A1928" s="15" t="s">
        <v>66</v>
      </c>
      <c r="B1928" s="15">
        <v>2022</v>
      </c>
      <c r="C1928" s="15" t="s">
        <v>41</v>
      </c>
      <c r="D1928" s="15" t="s">
        <v>72</v>
      </c>
      <c r="E1928" s="15" t="s">
        <v>61</v>
      </c>
      <c r="F1928" s="15" t="s">
        <v>62</v>
      </c>
      <c r="G1928" s="15" t="s">
        <v>63</v>
      </c>
      <c r="H1928" s="15" t="s">
        <v>64</v>
      </c>
      <c r="I1928" s="15" t="s">
        <v>67</v>
      </c>
      <c r="J1928" s="15">
        <v>194</v>
      </c>
      <c r="K1928" s="15">
        <v>277.42</v>
      </c>
    </row>
    <row r="1929" spans="1:11" x14ac:dyDescent="0.25">
      <c r="A1929" s="15" t="s">
        <v>59</v>
      </c>
      <c r="B1929" s="15">
        <v>2022</v>
      </c>
      <c r="C1929" s="15" t="s">
        <v>41</v>
      </c>
      <c r="D1929" s="15" t="s">
        <v>72</v>
      </c>
      <c r="E1929" s="15" t="s">
        <v>61</v>
      </c>
      <c r="F1929" s="15" t="s">
        <v>62</v>
      </c>
      <c r="G1929" s="15" t="s">
        <v>63</v>
      </c>
      <c r="H1929" s="15" t="s">
        <v>64</v>
      </c>
      <c r="I1929" s="15" t="s">
        <v>67</v>
      </c>
      <c r="J1929" s="15">
        <v>188</v>
      </c>
      <c r="K1929" s="15">
        <v>268.84000000000003</v>
      </c>
    </row>
    <row r="1930" spans="1:11" x14ac:dyDescent="0.25">
      <c r="A1930" s="15" t="s">
        <v>66</v>
      </c>
      <c r="B1930" s="15">
        <v>2022</v>
      </c>
      <c r="C1930" s="15" t="s">
        <v>41</v>
      </c>
      <c r="D1930" s="15" t="s">
        <v>72</v>
      </c>
      <c r="E1930" s="15" t="s">
        <v>61</v>
      </c>
      <c r="F1930" s="15" t="s">
        <v>62</v>
      </c>
      <c r="G1930" s="15" t="s">
        <v>63</v>
      </c>
      <c r="H1930" s="15" t="s">
        <v>64</v>
      </c>
      <c r="I1930" s="15" t="s">
        <v>65</v>
      </c>
      <c r="J1930" s="15">
        <v>206</v>
      </c>
      <c r="K1930" s="15">
        <v>294.58</v>
      </c>
    </row>
    <row r="1931" spans="1:11" x14ac:dyDescent="0.25">
      <c r="A1931" s="15" t="s">
        <v>59</v>
      </c>
      <c r="B1931" s="15">
        <v>2022</v>
      </c>
      <c r="C1931" s="15" t="s">
        <v>41</v>
      </c>
      <c r="D1931" s="15" t="s">
        <v>72</v>
      </c>
      <c r="E1931" s="15" t="s">
        <v>61</v>
      </c>
      <c r="F1931" s="15" t="s">
        <v>62</v>
      </c>
      <c r="G1931" s="15" t="s">
        <v>63</v>
      </c>
      <c r="H1931" s="15" t="s">
        <v>64</v>
      </c>
      <c r="I1931" s="15" t="s">
        <v>65</v>
      </c>
      <c r="J1931" s="15">
        <v>254</v>
      </c>
      <c r="K1931" s="15">
        <v>363.22</v>
      </c>
    </row>
    <row r="1932" spans="1:11" x14ac:dyDescent="0.25">
      <c r="A1932" s="15" t="s">
        <v>69</v>
      </c>
      <c r="B1932" s="15">
        <v>2022</v>
      </c>
      <c r="C1932" s="15" t="s">
        <v>41</v>
      </c>
      <c r="D1932" s="15" t="s">
        <v>72</v>
      </c>
      <c r="E1932" s="15" t="s">
        <v>61</v>
      </c>
      <c r="F1932" s="15" t="s">
        <v>62</v>
      </c>
      <c r="G1932" s="15" t="s">
        <v>63</v>
      </c>
      <c r="H1932" s="15" t="s">
        <v>64</v>
      </c>
      <c r="I1932" s="15" t="s">
        <v>65</v>
      </c>
      <c r="J1932" s="15">
        <v>202</v>
      </c>
      <c r="K1932" s="15">
        <v>288.86</v>
      </c>
    </row>
    <row r="1933" spans="1:11" x14ac:dyDescent="0.25">
      <c r="A1933" s="15" t="s">
        <v>66</v>
      </c>
      <c r="B1933" s="15">
        <v>2022</v>
      </c>
      <c r="C1933" s="15" t="s">
        <v>41</v>
      </c>
      <c r="D1933" s="15" t="s">
        <v>72</v>
      </c>
      <c r="E1933" s="15" t="s">
        <v>61</v>
      </c>
      <c r="F1933" s="15" t="s">
        <v>62</v>
      </c>
      <c r="G1933" s="15" t="s">
        <v>63</v>
      </c>
      <c r="H1933" s="15" t="s">
        <v>64</v>
      </c>
      <c r="I1933" s="15" t="s">
        <v>65</v>
      </c>
      <c r="J1933" s="15">
        <v>196</v>
      </c>
      <c r="K1933" s="15">
        <v>280.27999999999997</v>
      </c>
    </row>
    <row r="1934" spans="1:11" x14ac:dyDescent="0.25">
      <c r="A1934" s="15" t="s">
        <v>66</v>
      </c>
      <c r="B1934" s="15">
        <v>2022</v>
      </c>
      <c r="C1934" s="15" t="s">
        <v>41</v>
      </c>
      <c r="D1934" s="15" t="s">
        <v>72</v>
      </c>
      <c r="E1934" s="15" t="s">
        <v>61</v>
      </c>
      <c r="F1934" s="15" t="s">
        <v>62</v>
      </c>
      <c r="G1934" s="15" t="s">
        <v>63</v>
      </c>
      <c r="H1934" s="15" t="s">
        <v>64</v>
      </c>
      <c r="I1934" s="15" t="s">
        <v>65</v>
      </c>
      <c r="J1934" s="15">
        <v>190</v>
      </c>
      <c r="K1934" s="15">
        <v>271.7</v>
      </c>
    </row>
    <row r="1935" spans="1:11" x14ac:dyDescent="0.25">
      <c r="A1935" s="15" t="s">
        <v>59</v>
      </c>
      <c r="B1935" s="15">
        <v>2022</v>
      </c>
      <c r="C1935" s="15" t="s">
        <v>41</v>
      </c>
      <c r="D1935" s="15" t="s">
        <v>72</v>
      </c>
      <c r="E1935" s="15" t="s">
        <v>61</v>
      </c>
      <c r="F1935" s="15" t="s">
        <v>62</v>
      </c>
      <c r="G1935" s="15" t="s">
        <v>63</v>
      </c>
      <c r="H1935" s="15" t="s">
        <v>64</v>
      </c>
      <c r="I1935" s="15" t="s">
        <v>65</v>
      </c>
      <c r="J1935" s="15">
        <v>208</v>
      </c>
      <c r="K1935" s="15">
        <v>526.24</v>
      </c>
    </row>
    <row r="1936" spans="1:11" x14ac:dyDescent="0.25">
      <c r="A1936" s="15" t="s">
        <v>66</v>
      </c>
      <c r="B1936" s="15">
        <v>2022</v>
      </c>
      <c r="C1936" s="15" t="s">
        <v>41</v>
      </c>
      <c r="D1936" s="15" t="s">
        <v>72</v>
      </c>
      <c r="E1936" s="15" t="s">
        <v>61</v>
      </c>
      <c r="F1936" s="15" t="s">
        <v>62</v>
      </c>
      <c r="G1936" s="15" t="s">
        <v>63</v>
      </c>
      <c r="H1936" s="15" t="s">
        <v>64</v>
      </c>
      <c r="I1936" s="15" t="s">
        <v>65</v>
      </c>
      <c r="J1936" s="15">
        <v>1010</v>
      </c>
      <c r="K1936" s="15">
        <v>1444.3</v>
      </c>
    </row>
    <row r="1937" spans="1:11" x14ac:dyDescent="0.25">
      <c r="A1937" s="15" t="s">
        <v>59</v>
      </c>
      <c r="B1937" s="15">
        <v>2022</v>
      </c>
      <c r="C1937" s="15" t="s">
        <v>41</v>
      </c>
      <c r="D1937" s="15" t="s">
        <v>72</v>
      </c>
      <c r="E1937" s="15" t="s">
        <v>61</v>
      </c>
      <c r="F1937" s="15" t="s">
        <v>62</v>
      </c>
      <c r="G1937" s="15" t="s">
        <v>63</v>
      </c>
      <c r="H1937" s="15" t="s">
        <v>64</v>
      </c>
      <c r="I1937" s="15" t="s">
        <v>65</v>
      </c>
      <c r="J1937" s="15">
        <v>252</v>
      </c>
      <c r="K1937" s="15">
        <v>360.36</v>
      </c>
    </row>
    <row r="1938" spans="1:11" x14ac:dyDescent="0.25">
      <c r="A1938" s="15" t="s">
        <v>66</v>
      </c>
      <c r="B1938" s="15">
        <v>2022</v>
      </c>
      <c r="C1938" s="15" t="s">
        <v>41</v>
      </c>
      <c r="D1938" s="15" t="s">
        <v>72</v>
      </c>
      <c r="E1938" s="15" t="s">
        <v>61</v>
      </c>
      <c r="F1938" s="15" t="s">
        <v>62</v>
      </c>
      <c r="G1938" s="15" t="s">
        <v>63</v>
      </c>
      <c r="H1938" s="15" t="s">
        <v>64</v>
      </c>
      <c r="I1938" s="15" t="s">
        <v>65</v>
      </c>
      <c r="J1938" s="15">
        <v>207</v>
      </c>
      <c r="K1938" s="15">
        <v>296.01</v>
      </c>
    </row>
    <row r="1939" spans="1:11" x14ac:dyDescent="0.25">
      <c r="A1939" s="15" t="s">
        <v>59</v>
      </c>
      <c r="B1939" s="15">
        <v>2022</v>
      </c>
      <c r="C1939" s="15" t="s">
        <v>41</v>
      </c>
      <c r="D1939" s="15" t="s">
        <v>72</v>
      </c>
      <c r="E1939" s="15" t="s">
        <v>61</v>
      </c>
      <c r="F1939" s="15" t="s">
        <v>62</v>
      </c>
      <c r="G1939" s="15" t="s">
        <v>63</v>
      </c>
      <c r="H1939" s="15" t="s">
        <v>64</v>
      </c>
      <c r="I1939" s="15" t="s">
        <v>65</v>
      </c>
      <c r="J1939" s="15">
        <v>255</v>
      </c>
      <c r="K1939" s="15">
        <v>364.65</v>
      </c>
    </row>
    <row r="1940" spans="1:11" x14ac:dyDescent="0.25">
      <c r="A1940" s="15" t="s">
        <v>59</v>
      </c>
      <c r="B1940" s="15">
        <v>2022</v>
      </c>
      <c r="C1940" s="15" t="s">
        <v>41</v>
      </c>
      <c r="D1940" s="15" t="s">
        <v>72</v>
      </c>
      <c r="E1940" s="15" t="s">
        <v>61</v>
      </c>
      <c r="F1940" s="15" t="s">
        <v>62</v>
      </c>
      <c r="G1940" s="15" t="s">
        <v>63</v>
      </c>
      <c r="H1940" s="15" t="s">
        <v>64</v>
      </c>
      <c r="I1940" s="15" t="s">
        <v>65</v>
      </c>
      <c r="J1940" s="15">
        <v>199</v>
      </c>
      <c r="K1940" s="15">
        <v>284.57</v>
      </c>
    </row>
    <row r="1941" spans="1:11" x14ac:dyDescent="0.25">
      <c r="A1941" s="15" t="s">
        <v>66</v>
      </c>
      <c r="B1941" s="15">
        <v>2022</v>
      </c>
      <c r="C1941" s="15" t="s">
        <v>41</v>
      </c>
      <c r="D1941" s="15" t="s">
        <v>72</v>
      </c>
      <c r="E1941" s="15" t="s">
        <v>61</v>
      </c>
      <c r="F1941" s="15" t="s">
        <v>62</v>
      </c>
      <c r="G1941" s="15" t="s">
        <v>63</v>
      </c>
      <c r="H1941" s="15" t="s">
        <v>64</v>
      </c>
      <c r="I1941" s="15" t="s">
        <v>65</v>
      </c>
      <c r="J1941" s="15">
        <v>193</v>
      </c>
      <c r="K1941" s="15">
        <v>275.99</v>
      </c>
    </row>
    <row r="1942" spans="1:11" x14ac:dyDescent="0.25">
      <c r="A1942" s="15" t="s">
        <v>66</v>
      </c>
      <c r="B1942" s="15">
        <v>2022</v>
      </c>
      <c r="C1942" s="15" t="s">
        <v>41</v>
      </c>
      <c r="D1942" s="15" t="s">
        <v>72</v>
      </c>
      <c r="E1942" s="15" t="s">
        <v>61</v>
      </c>
      <c r="F1942" s="15" t="s">
        <v>62</v>
      </c>
      <c r="G1942" s="15" t="s">
        <v>63</v>
      </c>
      <c r="H1942" s="15" t="s">
        <v>64</v>
      </c>
      <c r="I1942" s="15" t="s">
        <v>65</v>
      </c>
      <c r="J1942" s="15">
        <v>187</v>
      </c>
      <c r="K1942" s="15">
        <v>267.40999999999997</v>
      </c>
    </row>
    <row r="1943" spans="1:11" x14ac:dyDescent="0.25">
      <c r="A1943" s="15" t="s">
        <v>66</v>
      </c>
      <c r="B1943" s="15">
        <v>2022</v>
      </c>
      <c r="C1943" s="15" t="s">
        <v>41</v>
      </c>
      <c r="D1943" s="15" t="s">
        <v>72</v>
      </c>
      <c r="E1943" s="15" t="s">
        <v>61</v>
      </c>
      <c r="F1943" s="15" t="s">
        <v>62</v>
      </c>
      <c r="G1943" s="15" t="s">
        <v>63</v>
      </c>
      <c r="H1943" s="15" t="s">
        <v>64</v>
      </c>
      <c r="I1943" s="15" t="s">
        <v>65</v>
      </c>
      <c r="J1943" s="15">
        <v>791</v>
      </c>
      <c r="K1943" s="15">
        <v>1131.1300000000001</v>
      </c>
    </row>
    <row r="1944" spans="1:11" x14ac:dyDescent="0.25">
      <c r="A1944" s="15" t="s">
        <v>66</v>
      </c>
      <c r="B1944" s="15">
        <v>2022</v>
      </c>
      <c r="C1944" s="15" t="s">
        <v>41</v>
      </c>
      <c r="D1944" s="15" t="s">
        <v>72</v>
      </c>
      <c r="E1944" s="15" t="s">
        <v>61</v>
      </c>
      <c r="F1944" s="15" t="s">
        <v>62</v>
      </c>
      <c r="G1944" s="15" t="s">
        <v>63</v>
      </c>
      <c r="H1944" s="15" t="s">
        <v>64</v>
      </c>
      <c r="I1944" s="15" t="s">
        <v>65</v>
      </c>
      <c r="J1944" s="15">
        <v>824</v>
      </c>
      <c r="K1944" s="15">
        <v>1178.32</v>
      </c>
    </row>
    <row r="1945" spans="1:11" x14ac:dyDescent="0.25">
      <c r="A1945" s="15" t="s">
        <v>69</v>
      </c>
      <c r="B1945" s="15">
        <v>2022</v>
      </c>
      <c r="C1945" s="15" t="s">
        <v>41</v>
      </c>
      <c r="D1945" s="15" t="s">
        <v>72</v>
      </c>
      <c r="E1945" s="15" t="s">
        <v>61</v>
      </c>
      <c r="F1945" s="15" t="s">
        <v>62</v>
      </c>
      <c r="G1945" s="15" t="s">
        <v>63</v>
      </c>
      <c r="H1945" s="15" t="s">
        <v>64</v>
      </c>
      <c r="I1945" s="15" t="s">
        <v>67</v>
      </c>
      <c r="J1945" s="15">
        <v>197</v>
      </c>
      <c r="K1945" s="15">
        <v>281.70999999999998</v>
      </c>
    </row>
    <row r="1946" spans="1:11" x14ac:dyDescent="0.25">
      <c r="A1946" s="15" t="s">
        <v>68</v>
      </c>
      <c r="B1946" s="15">
        <v>2022</v>
      </c>
      <c r="C1946" s="15" t="s">
        <v>41</v>
      </c>
      <c r="D1946" s="15" t="s">
        <v>72</v>
      </c>
      <c r="E1946" s="15" t="s">
        <v>61</v>
      </c>
      <c r="F1946" s="15" t="s">
        <v>62</v>
      </c>
      <c r="G1946" s="15" t="s">
        <v>63</v>
      </c>
      <c r="H1946" s="15" t="s">
        <v>64</v>
      </c>
      <c r="I1946" s="15" t="s">
        <v>67</v>
      </c>
      <c r="J1946" s="15">
        <v>191</v>
      </c>
      <c r="K1946" s="15">
        <v>273.13</v>
      </c>
    </row>
    <row r="1947" spans="1:11" x14ac:dyDescent="0.25">
      <c r="A1947" s="15" t="s">
        <v>69</v>
      </c>
      <c r="B1947" s="15">
        <v>2022</v>
      </c>
      <c r="C1947" s="15" t="s">
        <v>41</v>
      </c>
      <c r="D1947" s="15" t="s">
        <v>72</v>
      </c>
      <c r="E1947" s="15" t="s">
        <v>61</v>
      </c>
      <c r="F1947" s="15" t="s">
        <v>62</v>
      </c>
      <c r="G1947" s="15" t="s">
        <v>63</v>
      </c>
      <c r="H1947" s="15" t="s">
        <v>64</v>
      </c>
      <c r="I1947" s="15" t="s">
        <v>65</v>
      </c>
      <c r="J1947" s="15">
        <v>209</v>
      </c>
      <c r="K1947" s="15">
        <v>298.87</v>
      </c>
    </row>
    <row r="1948" spans="1:11" x14ac:dyDescent="0.25">
      <c r="A1948" s="15" t="s">
        <v>69</v>
      </c>
      <c r="B1948" s="15">
        <v>2022</v>
      </c>
      <c r="C1948" s="15" t="s">
        <v>41</v>
      </c>
      <c r="D1948" s="15" t="s">
        <v>72</v>
      </c>
      <c r="E1948" s="15" t="s">
        <v>61</v>
      </c>
      <c r="F1948" s="15" t="s">
        <v>62</v>
      </c>
      <c r="G1948" s="15" t="s">
        <v>63</v>
      </c>
      <c r="H1948" s="15" t="s">
        <v>64</v>
      </c>
      <c r="I1948" s="15" t="s">
        <v>65</v>
      </c>
      <c r="J1948" s="15">
        <v>251</v>
      </c>
      <c r="K1948" s="15">
        <v>358.93</v>
      </c>
    </row>
    <row r="1949" spans="1:11" x14ac:dyDescent="0.25">
      <c r="A1949" s="15" t="s">
        <v>59</v>
      </c>
      <c r="B1949" s="15">
        <v>2022</v>
      </c>
      <c r="C1949" s="15" t="s">
        <v>44</v>
      </c>
      <c r="D1949" s="15" t="s">
        <v>72</v>
      </c>
      <c r="E1949" s="15" t="s">
        <v>61</v>
      </c>
      <c r="F1949" s="15" t="s">
        <v>62</v>
      </c>
      <c r="G1949" s="15" t="s">
        <v>63</v>
      </c>
      <c r="H1949" s="15" t="s">
        <v>64</v>
      </c>
      <c r="I1949" s="15" t="s">
        <v>67</v>
      </c>
      <c r="J1949" s="15">
        <v>170</v>
      </c>
      <c r="K1949" s="15">
        <v>243.1</v>
      </c>
    </row>
    <row r="1950" spans="1:11" x14ac:dyDescent="0.25">
      <c r="A1950" s="15" t="s">
        <v>68</v>
      </c>
      <c r="B1950" s="15">
        <v>2022</v>
      </c>
      <c r="C1950" s="15" t="s">
        <v>44</v>
      </c>
      <c r="D1950" s="15" t="s">
        <v>72</v>
      </c>
      <c r="E1950" s="15" t="s">
        <v>61</v>
      </c>
      <c r="F1950" s="15" t="s">
        <v>62</v>
      </c>
      <c r="G1950" s="15" t="s">
        <v>63</v>
      </c>
      <c r="H1950" s="15" t="s">
        <v>64</v>
      </c>
      <c r="I1950" s="15" t="s">
        <v>67</v>
      </c>
      <c r="J1950" s="15">
        <v>164</v>
      </c>
      <c r="K1950" s="15">
        <v>234.51999999999998</v>
      </c>
    </row>
    <row r="1951" spans="1:11" x14ac:dyDescent="0.25">
      <c r="A1951" s="15" t="s">
        <v>68</v>
      </c>
      <c r="B1951" s="15">
        <v>2022</v>
      </c>
      <c r="C1951" s="15" t="s">
        <v>44</v>
      </c>
      <c r="D1951" s="15" t="s">
        <v>72</v>
      </c>
      <c r="E1951" s="15" t="s">
        <v>61</v>
      </c>
      <c r="F1951" s="15" t="s">
        <v>62</v>
      </c>
      <c r="G1951" s="15" t="s">
        <v>63</v>
      </c>
      <c r="H1951" s="15" t="s">
        <v>64</v>
      </c>
      <c r="I1951" s="15" t="s">
        <v>67</v>
      </c>
      <c r="J1951" s="15">
        <v>158</v>
      </c>
      <c r="K1951" s="15">
        <v>225.94</v>
      </c>
    </row>
    <row r="1952" spans="1:11" x14ac:dyDescent="0.25">
      <c r="A1952" s="15" t="s">
        <v>69</v>
      </c>
      <c r="B1952" s="15">
        <v>2022</v>
      </c>
      <c r="C1952" s="15" t="s">
        <v>44</v>
      </c>
      <c r="D1952" s="15" t="s">
        <v>72</v>
      </c>
      <c r="E1952" s="15" t="s">
        <v>61</v>
      </c>
      <c r="F1952" s="15" t="s">
        <v>62</v>
      </c>
      <c r="G1952" s="15" t="s">
        <v>63</v>
      </c>
      <c r="H1952" s="15" t="s">
        <v>64</v>
      </c>
      <c r="I1952" s="15" t="s">
        <v>65</v>
      </c>
      <c r="J1952" s="15">
        <v>194</v>
      </c>
      <c r="K1952" s="15">
        <v>277.42</v>
      </c>
    </row>
    <row r="1953" spans="1:11" x14ac:dyDescent="0.25">
      <c r="A1953" s="15" t="s">
        <v>68</v>
      </c>
      <c r="B1953" s="15">
        <v>2022</v>
      </c>
      <c r="C1953" s="15" t="s">
        <v>44</v>
      </c>
      <c r="D1953" s="15" t="s">
        <v>72</v>
      </c>
      <c r="E1953" s="15" t="s">
        <v>61</v>
      </c>
      <c r="F1953" s="15" t="s">
        <v>62</v>
      </c>
      <c r="G1953" s="15" t="s">
        <v>63</v>
      </c>
      <c r="H1953" s="15" t="s">
        <v>64</v>
      </c>
      <c r="I1953" s="15" t="s">
        <v>65</v>
      </c>
      <c r="J1953" s="15">
        <v>242</v>
      </c>
      <c r="K1953" s="15">
        <v>346.06</v>
      </c>
    </row>
    <row r="1954" spans="1:11" x14ac:dyDescent="0.25">
      <c r="A1954" s="15" t="s">
        <v>68</v>
      </c>
      <c r="B1954" s="15">
        <v>2022</v>
      </c>
      <c r="C1954" s="15" t="s">
        <v>44</v>
      </c>
      <c r="D1954" s="15" t="s">
        <v>72</v>
      </c>
      <c r="E1954" s="15" t="s">
        <v>61</v>
      </c>
      <c r="F1954" s="15" t="s">
        <v>62</v>
      </c>
      <c r="G1954" s="15" t="s">
        <v>63</v>
      </c>
      <c r="H1954" s="15" t="s">
        <v>64</v>
      </c>
      <c r="I1954" s="15" t="s">
        <v>65</v>
      </c>
      <c r="J1954" s="15">
        <v>166</v>
      </c>
      <c r="K1954" s="15">
        <v>237.38</v>
      </c>
    </row>
    <row r="1955" spans="1:11" x14ac:dyDescent="0.25">
      <c r="A1955" s="15" t="s">
        <v>66</v>
      </c>
      <c r="B1955" s="15">
        <v>2022</v>
      </c>
      <c r="C1955" s="15" t="s">
        <v>44</v>
      </c>
      <c r="D1955" s="15" t="s">
        <v>72</v>
      </c>
      <c r="E1955" s="15" t="s">
        <v>61</v>
      </c>
      <c r="F1955" s="15" t="s">
        <v>62</v>
      </c>
      <c r="G1955" s="15" t="s">
        <v>63</v>
      </c>
      <c r="H1955" s="15" t="s">
        <v>64</v>
      </c>
      <c r="I1955" s="15" t="s">
        <v>65</v>
      </c>
      <c r="J1955" s="15">
        <v>160</v>
      </c>
      <c r="K1955" s="15">
        <v>228.8</v>
      </c>
    </row>
    <row r="1956" spans="1:11" x14ac:dyDescent="0.25">
      <c r="A1956" s="15" t="s">
        <v>59</v>
      </c>
      <c r="B1956" s="15">
        <v>2022</v>
      </c>
      <c r="C1956" s="15" t="s">
        <v>44</v>
      </c>
      <c r="D1956" s="15" t="s">
        <v>72</v>
      </c>
      <c r="E1956" s="15" t="s">
        <v>61</v>
      </c>
      <c r="F1956" s="15" t="s">
        <v>62</v>
      </c>
      <c r="G1956" s="15" t="s">
        <v>63</v>
      </c>
      <c r="H1956" s="15" t="s">
        <v>64</v>
      </c>
      <c r="I1956" s="15" t="s">
        <v>65</v>
      </c>
      <c r="J1956" s="15">
        <v>196</v>
      </c>
      <c r="K1956" s="15">
        <v>526.24</v>
      </c>
    </row>
    <row r="1957" spans="1:11" x14ac:dyDescent="0.25">
      <c r="A1957" s="15" t="s">
        <v>68</v>
      </c>
      <c r="B1957" s="15">
        <v>2022</v>
      </c>
      <c r="C1957" s="15" t="s">
        <v>44</v>
      </c>
      <c r="D1957" s="15" t="s">
        <v>72</v>
      </c>
      <c r="E1957" s="15" t="s">
        <v>61</v>
      </c>
      <c r="F1957" s="15" t="s">
        <v>62</v>
      </c>
      <c r="G1957" s="15" t="s">
        <v>63</v>
      </c>
      <c r="H1957" s="15" t="s">
        <v>64</v>
      </c>
      <c r="I1957" s="15" t="s">
        <v>65</v>
      </c>
      <c r="J1957" s="15">
        <v>244</v>
      </c>
      <c r="K1957" s="15">
        <v>526.24</v>
      </c>
    </row>
    <row r="1958" spans="1:11" x14ac:dyDescent="0.25">
      <c r="A1958" s="15" t="s">
        <v>68</v>
      </c>
      <c r="B1958" s="15">
        <v>2022</v>
      </c>
      <c r="C1958" s="15" t="s">
        <v>44</v>
      </c>
      <c r="D1958" s="15" t="s">
        <v>72</v>
      </c>
      <c r="E1958" s="15" t="s">
        <v>61</v>
      </c>
      <c r="F1958" s="15" t="s">
        <v>62</v>
      </c>
      <c r="G1958" s="15" t="s">
        <v>63</v>
      </c>
      <c r="H1958" s="15" t="s">
        <v>64</v>
      </c>
      <c r="I1958" s="15" t="s">
        <v>65</v>
      </c>
      <c r="J1958" s="15">
        <v>1011</v>
      </c>
      <c r="K1958" s="15">
        <v>1445.73</v>
      </c>
    </row>
    <row r="1959" spans="1:11" x14ac:dyDescent="0.25">
      <c r="A1959" s="15" t="s">
        <v>68</v>
      </c>
      <c r="B1959" s="15">
        <v>2022</v>
      </c>
      <c r="C1959" s="15" t="s">
        <v>44</v>
      </c>
      <c r="D1959" s="15" t="s">
        <v>72</v>
      </c>
      <c r="E1959" s="15" t="s">
        <v>61</v>
      </c>
      <c r="F1959" s="15" t="s">
        <v>62</v>
      </c>
      <c r="G1959" s="15" t="s">
        <v>63</v>
      </c>
      <c r="H1959" s="15" t="s">
        <v>64</v>
      </c>
      <c r="I1959" s="15" t="s">
        <v>65</v>
      </c>
      <c r="J1959" s="15">
        <v>240</v>
      </c>
      <c r="K1959" s="15">
        <v>343.2</v>
      </c>
    </row>
    <row r="1960" spans="1:11" x14ac:dyDescent="0.25">
      <c r="A1960" s="15" t="s">
        <v>66</v>
      </c>
      <c r="B1960" s="15">
        <v>2022</v>
      </c>
      <c r="C1960" s="15" t="s">
        <v>44</v>
      </c>
      <c r="D1960" s="15" t="s">
        <v>72</v>
      </c>
      <c r="E1960" s="15" t="s">
        <v>61</v>
      </c>
      <c r="F1960" s="15" t="s">
        <v>62</v>
      </c>
      <c r="G1960" s="15" t="s">
        <v>63</v>
      </c>
      <c r="H1960" s="15" t="s">
        <v>64</v>
      </c>
      <c r="I1960" s="15" t="s">
        <v>65</v>
      </c>
      <c r="J1960" s="15">
        <v>195</v>
      </c>
      <c r="K1960" s="15">
        <v>278.85000000000002</v>
      </c>
    </row>
    <row r="1961" spans="1:11" x14ac:dyDescent="0.25">
      <c r="A1961" s="15" t="s">
        <v>66</v>
      </c>
      <c r="B1961" s="15">
        <v>2022</v>
      </c>
      <c r="C1961" s="15" t="s">
        <v>44</v>
      </c>
      <c r="D1961" s="15" t="s">
        <v>72</v>
      </c>
      <c r="E1961" s="15" t="s">
        <v>61</v>
      </c>
      <c r="F1961" s="15" t="s">
        <v>62</v>
      </c>
      <c r="G1961" s="15" t="s">
        <v>63</v>
      </c>
      <c r="H1961" s="15" t="s">
        <v>64</v>
      </c>
      <c r="I1961" s="15" t="s">
        <v>65</v>
      </c>
      <c r="J1961" s="15">
        <v>243</v>
      </c>
      <c r="K1961" s="15">
        <v>347.49</v>
      </c>
    </row>
    <row r="1962" spans="1:11" x14ac:dyDescent="0.25">
      <c r="A1962" s="15" t="s">
        <v>68</v>
      </c>
      <c r="B1962" s="15">
        <v>2022</v>
      </c>
      <c r="C1962" s="15" t="s">
        <v>44</v>
      </c>
      <c r="D1962" s="15" t="s">
        <v>72</v>
      </c>
      <c r="E1962" s="15" t="s">
        <v>61</v>
      </c>
      <c r="F1962" s="15" t="s">
        <v>62</v>
      </c>
      <c r="G1962" s="15" t="s">
        <v>63</v>
      </c>
      <c r="H1962" s="15" t="s">
        <v>64</v>
      </c>
      <c r="I1962" s="15" t="s">
        <v>65</v>
      </c>
      <c r="J1962" s="15">
        <v>169</v>
      </c>
      <c r="K1962" s="15">
        <v>241.67000000000002</v>
      </c>
    </row>
    <row r="1963" spans="1:11" x14ac:dyDescent="0.25">
      <c r="A1963" s="15" t="s">
        <v>59</v>
      </c>
      <c r="B1963" s="15">
        <v>2022</v>
      </c>
      <c r="C1963" s="15" t="s">
        <v>44</v>
      </c>
      <c r="D1963" s="15" t="s">
        <v>72</v>
      </c>
      <c r="E1963" s="15" t="s">
        <v>61</v>
      </c>
      <c r="F1963" s="15" t="s">
        <v>62</v>
      </c>
      <c r="G1963" s="15" t="s">
        <v>63</v>
      </c>
      <c r="H1963" s="15" t="s">
        <v>64</v>
      </c>
      <c r="I1963" s="15" t="s">
        <v>65</v>
      </c>
      <c r="J1963" s="15">
        <v>163</v>
      </c>
      <c r="K1963" s="15">
        <v>233.09</v>
      </c>
    </row>
    <row r="1964" spans="1:11" x14ac:dyDescent="0.25">
      <c r="A1964" s="15" t="s">
        <v>69</v>
      </c>
      <c r="B1964" s="15">
        <v>2022</v>
      </c>
      <c r="C1964" s="15" t="s">
        <v>44</v>
      </c>
      <c r="D1964" s="15" t="s">
        <v>72</v>
      </c>
      <c r="E1964" s="15" t="s">
        <v>61</v>
      </c>
      <c r="F1964" s="15" t="s">
        <v>62</v>
      </c>
      <c r="G1964" s="15" t="s">
        <v>63</v>
      </c>
      <c r="H1964" s="15" t="s">
        <v>64</v>
      </c>
      <c r="I1964" s="15" t="s">
        <v>65</v>
      </c>
      <c r="J1964" s="15">
        <v>157</v>
      </c>
      <c r="K1964" s="15">
        <v>224.51</v>
      </c>
    </row>
    <row r="1965" spans="1:11" x14ac:dyDescent="0.25">
      <c r="A1965" s="15" t="s">
        <v>66</v>
      </c>
      <c r="B1965" s="15">
        <v>2022</v>
      </c>
      <c r="C1965" s="15" t="s">
        <v>44</v>
      </c>
      <c r="D1965" s="15" t="s">
        <v>72</v>
      </c>
      <c r="E1965" s="15" t="s">
        <v>61</v>
      </c>
      <c r="F1965" s="15" t="s">
        <v>62</v>
      </c>
      <c r="G1965" s="15" t="s">
        <v>63</v>
      </c>
      <c r="H1965" s="15" t="s">
        <v>64</v>
      </c>
      <c r="I1965" s="15" t="s">
        <v>65</v>
      </c>
      <c r="J1965" s="15">
        <v>826</v>
      </c>
      <c r="K1965" s="15">
        <v>1181.18</v>
      </c>
    </row>
    <row r="1966" spans="1:11" x14ac:dyDescent="0.25">
      <c r="A1966" s="15" t="s">
        <v>66</v>
      </c>
      <c r="B1966" s="15">
        <v>2022</v>
      </c>
      <c r="C1966" s="15" t="s">
        <v>44</v>
      </c>
      <c r="D1966" s="15" t="s">
        <v>72</v>
      </c>
      <c r="E1966" s="15" t="s">
        <v>61</v>
      </c>
      <c r="F1966" s="15" t="s">
        <v>62</v>
      </c>
      <c r="G1966" s="15" t="s">
        <v>63</v>
      </c>
      <c r="H1966" s="15" t="s">
        <v>64</v>
      </c>
      <c r="I1966" s="15" t="s">
        <v>67</v>
      </c>
      <c r="J1966" s="15">
        <v>167</v>
      </c>
      <c r="K1966" s="15">
        <v>238.81</v>
      </c>
    </row>
    <row r="1967" spans="1:11" x14ac:dyDescent="0.25">
      <c r="A1967" s="15" t="s">
        <v>66</v>
      </c>
      <c r="B1967" s="15">
        <v>2022</v>
      </c>
      <c r="C1967" s="15" t="s">
        <v>44</v>
      </c>
      <c r="D1967" s="15" t="s">
        <v>72</v>
      </c>
      <c r="E1967" s="15" t="s">
        <v>61</v>
      </c>
      <c r="F1967" s="15" t="s">
        <v>62</v>
      </c>
      <c r="G1967" s="15" t="s">
        <v>63</v>
      </c>
      <c r="H1967" s="15" t="s">
        <v>64</v>
      </c>
      <c r="I1967" s="15" t="s">
        <v>67</v>
      </c>
      <c r="J1967" s="15">
        <v>161</v>
      </c>
      <c r="K1967" s="15">
        <v>230.23000000000002</v>
      </c>
    </row>
    <row r="1968" spans="1:11" x14ac:dyDescent="0.25">
      <c r="A1968" s="15" t="s">
        <v>66</v>
      </c>
      <c r="B1968" s="15">
        <v>2022</v>
      </c>
      <c r="C1968" s="15" t="s">
        <v>44</v>
      </c>
      <c r="D1968" s="15" t="s">
        <v>72</v>
      </c>
      <c r="E1968" s="15" t="s">
        <v>61</v>
      </c>
      <c r="F1968" s="15" t="s">
        <v>62</v>
      </c>
      <c r="G1968" s="15" t="s">
        <v>63</v>
      </c>
      <c r="H1968" s="15" t="s">
        <v>64</v>
      </c>
      <c r="I1968" s="15" t="s">
        <v>67</v>
      </c>
      <c r="J1968" s="15">
        <v>155</v>
      </c>
      <c r="K1968" s="15">
        <v>221.65</v>
      </c>
    </row>
    <row r="1969" spans="1:11" x14ac:dyDescent="0.25">
      <c r="A1969" s="15" t="s">
        <v>68</v>
      </c>
      <c r="B1969" s="15">
        <v>2022</v>
      </c>
      <c r="C1969" s="15" t="s">
        <v>44</v>
      </c>
      <c r="D1969" s="15" t="s">
        <v>72</v>
      </c>
      <c r="E1969" s="15" t="s">
        <v>61</v>
      </c>
      <c r="F1969" s="15" t="s">
        <v>62</v>
      </c>
      <c r="G1969" s="15" t="s">
        <v>63</v>
      </c>
      <c r="H1969" s="15" t="s">
        <v>64</v>
      </c>
      <c r="I1969" s="15" t="s">
        <v>65</v>
      </c>
      <c r="J1969" s="15">
        <v>197</v>
      </c>
      <c r="K1969" s="15">
        <v>281.70999999999998</v>
      </c>
    </row>
    <row r="1970" spans="1:11" x14ac:dyDescent="0.25">
      <c r="A1970" s="15" t="s">
        <v>59</v>
      </c>
      <c r="B1970" s="15">
        <v>2022</v>
      </c>
      <c r="C1970" s="15" t="s">
        <v>44</v>
      </c>
      <c r="D1970" s="15" t="s">
        <v>72</v>
      </c>
      <c r="E1970" s="15" t="s">
        <v>61</v>
      </c>
      <c r="F1970" s="15" t="s">
        <v>62</v>
      </c>
      <c r="G1970" s="15" t="s">
        <v>63</v>
      </c>
      <c r="H1970" s="15" t="s">
        <v>64</v>
      </c>
      <c r="I1970" s="15" t="s">
        <v>65</v>
      </c>
      <c r="J1970" s="15">
        <v>245</v>
      </c>
      <c r="K1970" s="15">
        <v>350.35</v>
      </c>
    </row>
    <row r="1971" spans="1:11" x14ac:dyDescent="0.25">
      <c r="A1971" s="15" t="s">
        <v>66</v>
      </c>
      <c r="B1971" s="15">
        <v>2022</v>
      </c>
      <c r="C1971" s="15" t="s">
        <v>50</v>
      </c>
      <c r="D1971" s="15" t="s">
        <v>72</v>
      </c>
      <c r="E1971" s="15" t="s">
        <v>61</v>
      </c>
      <c r="F1971" s="15" t="s">
        <v>62</v>
      </c>
      <c r="G1971" s="15" t="s">
        <v>63</v>
      </c>
      <c r="H1971" s="15" t="s">
        <v>64</v>
      </c>
      <c r="I1971" s="15" t="s">
        <v>67</v>
      </c>
      <c r="J1971" s="15">
        <v>320</v>
      </c>
      <c r="K1971" s="15">
        <v>457.6</v>
      </c>
    </row>
    <row r="1972" spans="1:11" x14ac:dyDescent="0.25">
      <c r="A1972" s="15" t="s">
        <v>59</v>
      </c>
      <c r="B1972" s="15">
        <v>2022</v>
      </c>
      <c r="C1972" s="15" t="s">
        <v>50</v>
      </c>
      <c r="D1972" s="15" t="s">
        <v>72</v>
      </c>
      <c r="E1972" s="15" t="s">
        <v>61</v>
      </c>
      <c r="F1972" s="15" t="s">
        <v>62</v>
      </c>
      <c r="G1972" s="15" t="s">
        <v>63</v>
      </c>
      <c r="H1972" s="15" t="s">
        <v>64</v>
      </c>
      <c r="I1972" s="15" t="s">
        <v>67</v>
      </c>
      <c r="J1972" s="15">
        <v>314</v>
      </c>
      <c r="K1972" s="15">
        <v>449.02</v>
      </c>
    </row>
    <row r="1973" spans="1:11" x14ac:dyDescent="0.25">
      <c r="A1973" s="15" t="s">
        <v>68</v>
      </c>
      <c r="B1973" s="15">
        <v>2022</v>
      </c>
      <c r="C1973" s="15" t="s">
        <v>50</v>
      </c>
      <c r="D1973" s="15" t="s">
        <v>72</v>
      </c>
      <c r="E1973" s="15" t="s">
        <v>61</v>
      </c>
      <c r="F1973" s="15" t="s">
        <v>62</v>
      </c>
      <c r="G1973" s="15" t="s">
        <v>63</v>
      </c>
      <c r="H1973" s="15" t="s">
        <v>64</v>
      </c>
      <c r="I1973" s="15" t="s">
        <v>67</v>
      </c>
      <c r="J1973" s="15">
        <v>308</v>
      </c>
      <c r="K1973" s="15">
        <v>440.44</v>
      </c>
    </row>
    <row r="1974" spans="1:11" x14ac:dyDescent="0.25">
      <c r="A1974" s="15" t="s">
        <v>59</v>
      </c>
      <c r="B1974" s="15">
        <v>2022</v>
      </c>
      <c r="C1974" s="15" t="s">
        <v>50</v>
      </c>
      <c r="D1974" s="15" t="s">
        <v>72</v>
      </c>
      <c r="E1974" s="15" t="s">
        <v>61</v>
      </c>
      <c r="F1974" s="15" t="s">
        <v>62</v>
      </c>
      <c r="G1974" s="15" t="s">
        <v>63</v>
      </c>
      <c r="H1974" s="15" t="s">
        <v>64</v>
      </c>
      <c r="I1974" s="15" t="s">
        <v>65</v>
      </c>
      <c r="J1974" s="15">
        <v>236</v>
      </c>
      <c r="K1974" s="15">
        <v>337.48</v>
      </c>
    </row>
    <row r="1975" spans="1:11" x14ac:dyDescent="0.25">
      <c r="A1975" s="15" t="s">
        <v>66</v>
      </c>
      <c r="B1975" s="15">
        <v>2022</v>
      </c>
      <c r="C1975" s="15" t="s">
        <v>50</v>
      </c>
      <c r="D1975" s="15" t="s">
        <v>72</v>
      </c>
      <c r="E1975" s="15" t="s">
        <v>61</v>
      </c>
      <c r="F1975" s="15" t="s">
        <v>62</v>
      </c>
      <c r="G1975" s="15" t="s">
        <v>63</v>
      </c>
      <c r="H1975" s="15" t="s">
        <v>64</v>
      </c>
      <c r="I1975" s="15" t="s">
        <v>65</v>
      </c>
      <c r="J1975" s="15">
        <v>164</v>
      </c>
      <c r="K1975" s="15">
        <v>234.51999999999998</v>
      </c>
    </row>
    <row r="1976" spans="1:11" x14ac:dyDescent="0.25">
      <c r="A1976" s="15" t="s">
        <v>59</v>
      </c>
      <c r="B1976" s="15">
        <v>2022</v>
      </c>
      <c r="C1976" s="15" t="s">
        <v>50</v>
      </c>
      <c r="D1976" s="15" t="s">
        <v>72</v>
      </c>
      <c r="E1976" s="15" t="s">
        <v>61</v>
      </c>
      <c r="F1976" s="15" t="s">
        <v>62</v>
      </c>
      <c r="G1976" s="15" t="s">
        <v>63</v>
      </c>
      <c r="H1976" s="15" t="s">
        <v>64</v>
      </c>
      <c r="I1976" s="15" t="s">
        <v>65</v>
      </c>
      <c r="J1976" s="15">
        <v>212</v>
      </c>
      <c r="K1976" s="15">
        <v>303.15999999999997</v>
      </c>
    </row>
    <row r="1977" spans="1:11" x14ac:dyDescent="0.25">
      <c r="A1977" s="15" t="s">
        <v>66</v>
      </c>
      <c r="B1977" s="15">
        <v>2022</v>
      </c>
      <c r="C1977" s="15" t="s">
        <v>50</v>
      </c>
      <c r="D1977" s="15" t="s">
        <v>72</v>
      </c>
      <c r="E1977" s="15" t="s">
        <v>61</v>
      </c>
      <c r="F1977" s="15" t="s">
        <v>62</v>
      </c>
      <c r="G1977" s="15" t="s">
        <v>63</v>
      </c>
      <c r="H1977" s="15" t="s">
        <v>64</v>
      </c>
      <c r="I1977" s="15" t="s">
        <v>65</v>
      </c>
      <c r="J1977" s="15">
        <v>316</v>
      </c>
      <c r="K1977" s="15">
        <v>451.88</v>
      </c>
    </row>
    <row r="1978" spans="1:11" x14ac:dyDescent="0.25">
      <c r="A1978" s="15" t="s">
        <v>59</v>
      </c>
      <c r="B1978" s="15">
        <v>2022</v>
      </c>
      <c r="C1978" s="15" t="s">
        <v>50</v>
      </c>
      <c r="D1978" s="15" t="s">
        <v>72</v>
      </c>
      <c r="E1978" s="15" t="s">
        <v>61</v>
      </c>
      <c r="F1978" s="15" t="s">
        <v>62</v>
      </c>
      <c r="G1978" s="15" t="s">
        <v>63</v>
      </c>
      <c r="H1978" s="15" t="s">
        <v>64</v>
      </c>
      <c r="I1978" s="15" t="s">
        <v>65</v>
      </c>
      <c r="J1978" s="15">
        <v>310</v>
      </c>
      <c r="K1978" s="15">
        <v>443.3</v>
      </c>
    </row>
    <row r="1979" spans="1:11" x14ac:dyDescent="0.25">
      <c r="A1979" s="15" t="s">
        <v>66</v>
      </c>
      <c r="B1979" s="15">
        <v>2022</v>
      </c>
      <c r="C1979" s="15" t="s">
        <v>50</v>
      </c>
      <c r="D1979" s="15" t="s">
        <v>72</v>
      </c>
      <c r="E1979" s="15" t="s">
        <v>61</v>
      </c>
      <c r="F1979" s="15" t="s">
        <v>62</v>
      </c>
      <c r="G1979" s="15" t="s">
        <v>63</v>
      </c>
      <c r="H1979" s="15" t="s">
        <v>64</v>
      </c>
      <c r="I1979" s="15" t="s">
        <v>65</v>
      </c>
      <c r="J1979" s="15">
        <v>238</v>
      </c>
      <c r="K1979" s="15">
        <v>526.24</v>
      </c>
    </row>
    <row r="1980" spans="1:11" x14ac:dyDescent="0.25">
      <c r="A1980" s="15" t="s">
        <v>66</v>
      </c>
      <c r="B1980" s="15">
        <v>2022</v>
      </c>
      <c r="C1980" s="15" t="s">
        <v>50</v>
      </c>
      <c r="D1980" s="15" t="s">
        <v>72</v>
      </c>
      <c r="E1980" s="15" t="s">
        <v>61</v>
      </c>
      <c r="F1980" s="15" t="s">
        <v>62</v>
      </c>
      <c r="G1980" s="15" t="s">
        <v>63</v>
      </c>
      <c r="H1980" s="15" t="s">
        <v>64</v>
      </c>
      <c r="I1980" s="15" t="s">
        <v>65</v>
      </c>
      <c r="J1980" s="15">
        <v>166</v>
      </c>
      <c r="K1980" s="15">
        <v>526.24</v>
      </c>
    </row>
    <row r="1981" spans="1:11" x14ac:dyDescent="0.25">
      <c r="A1981" s="15" t="s">
        <v>59</v>
      </c>
      <c r="B1981" s="15">
        <v>2022</v>
      </c>
      <c r="C1981" s="15" t="s">
        <v>50</v>
      </c>
      <c r="D1981" s="15" t="s">
        <v>72</v>
      </c>
      <c r="E1981" s="15" t="s">
        <v>61</v>
      </c>
      <c r="F1981" s="15" t="s">
        <v>62</v>
      </c>
      <c r="G1981" s="15" t="s">
        <v>63</v>
      </c>
      <c r="H1981" s="15" t="s">
        <v>64</v>
      </c>
      <c r="I1981" s="15" t="s">
        <v>65</v>
      </c>
      <c r="J1981" s="15">
        <v>208</v>
      </c>
      <c r="K1981" s="15">
        <v>526.24</v>
      </c>
    </row>
    <row r="1982" spans="1:11" x14ac:dyDescent="0.25">
      <c r="A1982" s="15" t="s">
        <v>68</v>
      </c>
      <c r="B1982" s="15">
        <v>2022</v>
      </c>
      <c r="C1982" s="15" t="s">
        <v>50</v>
      </c>
      <c r="D1982" s="15" t="s">
        <v>72</v>
      </c>
      <c r="E1982" s="15" t="s">
        <v>61</v>
      </c>
      <c r="F1982" s="15" t="s">
        <v>62</v>
      </c>
      <c r="G1982" s="15" t="s">
        <v>63</v>
      </c>
      <c r="H1982" s="15" t="s">
        <v>64</v>
      </c>
      <c r="I1982" s="15" t="s">
        <v>65</v>
      </c>
      <c r="J1982" s="15">
        <v>963</v>
      </c>
      <c r="K1982" s="15">
        <v>1377.09</v>
      </c>
    </row>
    <row r="1983" spans="1:11" x14ac:dyDescent="0.25">
      <c r="A1983" s="15" t="s">
        <v>59</v>
      </c>
      <c r="B1983" s="15">
        <v>2022</v>
      </c>
      <c r="C1983" s="15" t="s">
        <v>50</v>
      </c>
      <c r="D1983" s="15" t="s">
        <v>72</v>
      </c>
      <c r="E1983" s="15" t="s">
        <v>61</v>
      </c>
      <c r="F1983" s="15" t="s">
        <v>62</v>
      </c>
      <c r="G1983" s="15" t="s">
        <v>63</v>
      </c>
      <c r="H1983" s="15" t="s">
        <v>64</v>
      </c>
      <c r="I1983" s="15" t="s">
        <v>65</v>
      </c>
      <c r="J1983" s="15">
        <v>1017</v>
      </c>
      <c r="K1983" s="15">
        <v>1454.31</v>
      </c>
    </row>
    <row r="1984" spans="1:11" x14ac:dyDescent="0.25">
      <c r="A1984" s="15" t="s">
        <v>59</v>
      </c>
      <c r="B1984" s="15">
        <v>2022</v>
      </c>
      <c r="C1984" s="15" t="s">
        <v>50</v>
      </c>
      <c r="D1984" s="15" t="s">
        <v>72</v>
      </c>
      <c r="E1984" s="15" t="s">
        <v>61</v>
      </c>
      <c r="F1984" s="15" t="s">
        <v>62</v>
      </c>
      <c r="G1984" s="15" t="s">
        <v>63</v>
      </c>
      <c r="H1984" s="15" t="s">
        <v>64</v>
      </c>
      <c r="I1984" s="15" t="s">
        <v>65</v>
      </c>
      <c r="J1984" s="15">
        <v>210</v>
      </c>
      <c r="K1984" s="15">
        <v>300.3</v>
      </c>
    </row>
    <row r="1985" spans="1:11" x14ac:dyDescent="0.25">
      <c r="A1985" s="15" t="s">
        <v>59</v>
      </c>
      <c r="B1985" s="15">
        <v>2022</v>
      </c>
      <c r="C1985" s="15" t="s">
        <v>50</v>
      </c>
      <c r="D1985" s="15" t="s">
        <v>72</v>
      </c>
      <c r="E1985" s="15" t="s">
        <v>61</v>
      </c>
      <c r="F1985" s="15" t="s">
        <v>62</v>
      </c>
      <c r="G1985" s="15" t="s">
        <v>63</v>
      </c>
      <c r="H1985" s="15" t="s">
        <v>64</v>
      </c>
      <c r="I1985" s="15" t="s">
        <v>65</v>
      </c>
      <c r="J1985" s="15">
        <v>237</v>
      </c>
      <c r="K1985" s="15">
        <v>338.90999999999997</v>
      </c>
    </row>
    <row r="1986" spans="1:11" x14ac:dyDescent="0.25">
      <c r="A1986" s="15" t="s">
        <v>66</v>
      </c>
      <c r="B1986" s="15">
        <v>2022</v>
      </c>
      <c r="C1986" s="15" t="s">
        <v>50</v>
      </c>
      <c r="D1986" s="15" t="s">
        <v>72</v>
      </c>
      <c r="E1986" s="15" t="s">
        <v>61</v>
      </c>
      <c r="F1986" s="15" t="s">
        <v>62</v>
      </c>
      <c r="G1986" s="15" t="s">
        <v>63</v>
      </c>
      <c r="H1986" s="15" t="s">
        <v>64</v>
      </c>
      <c r="I1986" s="15" t="s">
        <v>65</v>
      </c>
      <c r="J1986" s="15">
        <v>165</v>
      </c>
      <c r="K1986" s="15">
        <v>235.95</v>
      </c>
    </row>
    <row r="1987" spans="1:11" x14ac:dyDescent="0.25">
      <c r="A1987" s="15" t="s">
        <v>68</v>
      </c>
      <c r="B1987" s="15">
        <v>2022</v>
      </c>
      <c r="C1987" s="15" t="s">
        <v>50</v>
      </c>
      <c r="D1987" s="15" t="s">
        <v>72</v>
      </c>
      <c r="E1987" s="15" t="s">
        <v>61</v>
      </c>
      <c r="F1987" s="15" t="s">
        <v>62</v>
      </c>
      <c r="G1987" s="15" t="s">
        <v>63</v>
      </c>
      <c r="H1987" s="15" t="s">
        <v>64</v>
      </c>
      <c r="I1987" s="15" t="s">
        <v>65</v>
      </c>
      <c r="J1987" s="15">
        <v>213</v>
      </c>
      <c r="K1987" s="15">
        <v>304.59000000000003</v>
      </c>
    </row>
    <row r="1988" spans="1:11" x14ac:dyDescent="0.25">
      <c r="A1988" s="15" t="s">
        <v>66</v>
      </c>
      <c r="B1988" s="15">
        <v>2022</v>
      </c>
      <c r="C1988" s="15" t="s">
        <v>50</v>
      </c>
      <c r="D1988" s="15" t="s">
        <v>72</v>
      </c>
      <c r="E1988" s="15" t="s">
        <v>61</v>
      </c>
      <c r="F1988" s="15" t="s">
        <v>62</v>
      </c>
      <c r="G1988" s="15" t="s">
        <v>63</v>
      </c>
      <c r="H1988" s="15" t="s">
        <v>64</v>
      </c>
      <c r="I1988" s="15" t="s">
        <v>65</v>
      </c>
      <c r="J1988" s="15">
        <v>319</v>
      </c>
      <c r="K1988" s="15">
        <v>456.16999999999996</v>
      </c>
    </row>
    <row r="1989" spans="1:11" x14ac:dyDescent="0.25">
      <c r="A1989" s="15" t="s">
        <v>66</v>
      </c>
      <c r="B1989" s="15">
        <v>2022</v>
      </c>
      <c r="C1989" s="15" t="s">
        <v>50</v>
      </c>
      <c r="D1989" s="15" t="s">
        <v>72</v>
      </c>
      <c r="E1989" s="15" t="s">
        <v>61</v>
      </c>
      <c r="F1989" s="15" t="s">
        <v>62</v>
      </c>
      <c r="G1989" s="15" t="s">
        <v>63</v>
      </c>
      <c r="H1989" s="15" t="s">
        <v>64</v>
      </c>
      <c r="I1989" s="15" t="s">
        <v>65</v>
      </c>
      <c r="J1989" s="15">
        <v>313</v>
      </c>
      <c r="K1989" s="15">
        <v>447.59000000000003</v>
      </c>
    </row>
    <row r="1990" spans="1:11" x14ac:dyDescent="0.25">
      <c r="A1990" s="15" t="s">
        <v>59</v>
      </c>
      <c r="B1990" s="15">
        <v>2022</v>
      </c>
      <c r="C1990" s="15" t="s">
        <v>50</v>
      </c>
      <c r="D1990" s="15" t="s">
        <v>72</v>
      </c>
      <c r="E1990" s="15" t="s">
        <v>61</v>
      </c>
      <c r="F1990" s="15" t="s">
        <v>62</v>
      </c>
      <c r="G1990" s="15" t="s">
        <v>63</v>
      </c>
      <c r="H1990" s="15" t="s">
        <v>64</v>
      </c>
      <c r="I1990" s="15" t="s">
        <v>65</v>
      </c>
      <c r="J1990" s="15">
        <v>307</v>
      </c>
      <c r="K1990" s="15">
        <v>439.01</v>
      </c>
    </row>
    <row r="1991" spans="1:11" x14ac:dyDescent="0.25">
      <c r="A1991" s="15" t="s">
        <v>59</v>
      </c>
      <c r="B1991" s="15">
        <v>2022</v>
      </c>
      <c r="C1991" s="15" t="s">
        <v>50</v>
      </c>
      <c r="D1991" s="15" t="s">
        <v>72</v>
      </c>
      <c r="E1991" s="15" t="s">
        <v>61</v>
      </c>
      <c r="F1991" s="15" t="s">
        <v>62</v>
      </c>
      <c r="G1991" s="15" t="s">
        <v>63</v>
      </c>
      <c r="H1991" s="15" t="s">
        <v>64</v>
      </c>
      <c r="I1991" s="15" t="s">
        <v>65</v>
      </c>
      <c r="J1991" s="15">
        <v>235</v>
      </c>
      <c r="K1991" s="15">
        <v>336.05</v>
      </c>
    </row>
    <row r="1992" spans="1:11" x14ac:dyDescent="0.25">
      <c r="A1992" s="15" t="s">
        <v>59</v>
      </c>
      <c r="B1992" s="15">
        <v>2022</v>
      </c>
      <c r="C1992" s="15" t="s">
        <v>50</v>
      </c>
      <c r="D1992" s="15" t="s">
        <v>72</v>
      </c>
      <c r="E1992" s="15" t="s">
        <v>61</v>
      </c>
      <c r="F1992" s="15" t="s">
        <v>62</v>
      </c>
      <c r="G1992" s="15" t="s">
        <v>63</v>
      </c>
      <c r="H1992" s="15" t="s">
        <v>64</v>
      </c>
      <c r="I1992" s="15" t="s">
        <v>65</v>
      </c>
      <c r="J1992" s="15">
        <v>798</v>
      </c>
      <c r="K1992" s="15">
        <v>1141.1399999999999</v>
      </c>
    </row>
    <row r="1993" spans="1:11" x14ac:dyDescent="0.25">
      <c r="A1993" s="15" t="s">
        <v>66</v>
      </c>
      <c r="B1993" s="15">
        <v>2022</v>
      </c>
      <c r="C1993" s="15" t="s">
        <v>50</v>
      </c>
      <c r="D1993" s="15" t="s">
        <v>72</v>
      </c>
      <c r="E1993" s="15" t="s">
        <v>61</v>
      </c>
      <c r="F1993" s="15" t="s">
        <v>62</v>
      </c>
      <c r="G1993" s="15" t="s">
        <v>63</v>
      </c>
      <c r="H1993" s="15" t="s">
        <v>64</v>
      </c>
      <c r="I1993" s="15" t="s">
        <v>65</v>
      </c>
      <c r="J1993" s="15">
        <v>831</v>
      </c>
      <c r="K1993" s="15">
        <v>1188.33</v>
      </c>
    </row>
    <row r="1994" spans="1:11" x14ac:dyDescent="0.25">
      <c r="A1994" s="15" t="s">
        <v>68</v>
      </c>
      <c r="B1994" s="15">
        <v>2022</v>
      </c>
      <c r="C1994" s="15" t="s">
        <v>50</v>
      </c>
      <c r="D1994" s="15" t="s">
        <v>72</v>
      </c>
      <c r="E1994" s="15" t="s">
        <v>61</v>
      </c>
      <c r="F1994" s="15" t="s">
        <v>62</v>
      </c>
      <c r="G1994" s="15" t="s">
        <v>63</v>
      </c>
      <c r="H1994" s="15" t="s">
        <v>64</v>
      </c>
      <c r="I1994" s="15" t="s">
        <v>67</v>
      </c>
      <c r="J1994" s="15">
        <v>317</v>
      </c>
      <c r="K1994" s="15">
        <v>453.31</v>
      </c>
    </row>
    <row r="1995" spans="1:11" x14ac:dyDescent="0.25">
      <c r="A1995" s="15" t="s">
        <v>59</v>
      </c>
      <c r="B1995" s="15">
        <v>2022</v>
      </c>
      <c r="C1995" s="15" t="s">
        <v>50</v>
      </c>
      <c r="D1995" s="15" t="s">
        <v>72</v>
      </c>
      <c r="E1995" s="15" t="s">
        <v>61</v>
      </c>
      <c r="F1995" s="15" t="s">
        <v>62</v>
      </c>
      <c r="G1995" s="15" t="s">
        <v>63</v>
      </c>
      <c r="H1995" s="15" t="s">
        <v>64</v>
      </c>
      <c r="I1995" s="15" t="s">
        <v>67</v>
      </c>
      <c r="J1995" s="15">
        <v>311</v>
      </c>
      <c r="K1995" s="15">
        <v>444.73</v>
      </c>
    </row>
    <row r="1996" spans="1:11" x14ac:dyDescent="0.25">
      <c r="A1996" s="15" t="s">
        <v>70</v>
      </c>
      <c r="B1996" s="15">
        <v>2022</v>
      </c>
      <c r="C1996" s="15" t="s">
        <v>50</v>
      </c>
      <c r="D1996" s="15" t="s">
        <v>72</v>
      </c>
      <c r="E1996" s="15" t="s">
        <v>61</v>
      </c>
      <c r="F1996" s="15" t="s">
        <v>62</v>
      </c>
      <c r="G1996" s="15" t="s">
        <v>63</v>
      </c>
      <c r="H1996" s="15" t="s">
        <v>64</v>
      </c>
      <c r="I1996" s="15" t="s">
        <v>67</v>
      </c>
      <c r="J1996" s="15">
        <v>305</v>
      </c>
      <c r="K1996" s="15">
        <v>436.15</v>
      </c>
    </row>
    <row r="1997" spans="1:11" x14ac:dyDescent="0.25">
      <c r="A1997" s="15" t="s">
        <v>59</v>
      </c>
      <c r="B1997" s="15">
        <v>2022</v>
      </c>
      <c r="C1997" s="15" t="s">
        <v>50</v>
      </c>
      <c r="D1997" s="15" t="s">
        <v>72</v>
      </c>
      <c r="E1997" s="15" t="s">
        <v>61</v>
      </c>
      <c r="F1997" s="15" t="s">
        <v>62</v>
      </c>
      <c r="G1997" s="15" t="s">
        <v>63</v>
      </c>
      <c r="H1997" s="15" t="s">
        <v>64</v>
      </c>
      <c r="I1997" s="15" t="s">
        <v>65</v>
      </c>
      <c r="J1997" s="15">
        <v>239</v>
      </c>
      <c r="K1997" s="15">
        <v>341.77</v>
      </c>
    </row>
    <row r="1998" spans="1:11" x14ac:dyDescent="0.25">
      <c r="A1998" s="15" t="s">
        <v>59</v>
      </c>
      <c r="B1998" s="15">
        <v>2022</v>
      </c>
      <c r="C1998" s="15" t="s">
        <v>50</v>
      </c>
      <c r="D1998" s="15" t="s">
        <v>72</v>
      </c>
      <c r="E1998" s="15" t="s">
        <v>61</v>
      </c>
      <c r="F1998" s="15" t="s">
        <v>62</v>
      </c>
      <c r="G1998" s="15" t="s">
        <v>63</v>
      </c>
      <c r="H1998" s="15" t="s">
        <v>64</v>
      </c>
      <c r="I1998" s="15" t="s">
        <v>65</v>
      </c>
      <c r="J1998" s="15">
        <v>209</v>
      </c>
      <c r="K1998" s="15">
        <v>298.87</v>
      </c>
    </row>
    <row r="1999" spans="1:11" x14ac:dyDescent="0.25">
      <c r="A1999" s="15" t="s">
        <v>68</v>
      </c>
      <c r="B1999" s="15">
        <v>2022</v>
      </c>
      <c r="C1999" s="15" t="s">
        <v>49</v>
      </c>
      <c r="D1999" s="15" t="s">
        <v>72</v>
      </c>
      <c r="E1999" s="15" t="s">
        <v>61</v>
      </c>
      <c r="F1999" s="15" t="s">
        <v>62</v>
      </c>
      <c r="G1999" s="15" t="s">
        <v>63</v>
      </c>
      <c r="H1999" s="15" t="s">
        <v>64</v>
      </c>
      <c r="I1999" s="15" t="s">
        <v>67</v>
      </c>
      <c r="J1999" s="15">
        <v>332</v>
      </c>
      <c r="K1999" s="15">
        <v>474.76</v>
      </c>
    </row>
    <row r="2000" spans="1:11" x14ac:dyDescent="0.25">
      <c r="A2000" s="15" t="s">
        <v>66</v>
      </c>
      <c r="B2000" s="15">
        <v>2022</v>
      </c>
      <c r="C2000" s="15" t="s">
        <v>49</v>
      </c>
      <c r="D2000" s="15" t="s">
        <v>72</v>
      </c>
      <c r="E2000" s="15" t="s">
        <v>61</v>
      </c>
      <c r="F2000" s="15" t="s">
        <v>62</v>
      </c>
      <c r="G2000" s="15" t="s">
        <v>63</v>
      </c>
      <c r="H2000" s="15" t="s">
        <v>64</v>
      </c>
      <c r="I2000" s="15" t="s">
        <v>67</v>
      </c>
      <c r="J2000" s="15">
        <v>326</v>
      </c>
      <c r="K2000" s="15">
        <v>466.18</v>
      </c>
    </row>
    <row r="2001" spans="1:11" x14ac:dyDescent="0.25">
      <c r="A2001" s="15" t="s">
        <v>59</v>
      </c>
      <c r="B2001" s="15">
        <v>2022</v>
      </c>
      <c r="C2001" s="15" t="s">
        <v>49</v>
      </c>
      <c r="D2001" s="15" t="s">
        <v>72</v>
      </c>
      <c r="E2001" s="15" t="s">
        <v>61</v>
      </c>
      <c r="F2001" s="15" t="s">
        <v>62</v>
      </c>
      <c r="G2001" s="15" t="s">
        <v>63</v>
      </c>
      <c r="H2001" s="15" t="s">
        <v>64</v>
      </c>
      <c r="I2001" s="15" t="s">
        <v>65</v>
      </c>
      <c r="J2001" s="15">
        <v>242</v>
      </c>
      <c r="K2001" s="15">
        <v>346.06</v>
      </c>
    </row>
    <row r="2002" spans="1:11" x14ac:dyDescent="0.25">
      <c r="A2002" s="15" t="s">
        <v>59</v>
      </c>
      <c r="B2002" s="15">
        <v>2022</v>
      </c>
      <c r="C2002" s="15" t="s">
        <v>49</v>
      </c>
      <c r="D2002" s="15" t="s">
        <v>72</v>
      </c>
      <c r="E2002" s="15" t="s">
        <v>61</v>
      </c>
      <c r="F2002" s="15" t="s">
        <v>62</v>
      </c>
      <c r="G2002" s="15" t="s">
        <v>63</v>
      </c>
      <c r="H2002" s="15" t="s">
        <v>64</v>
      </c>
      <c r="I2002" s="15" t="s">
        <v>65</v>
      </c>
      <c r="J2002" s="15">
        <v>170</v>
      </c>
      <c r="K2002" s="15">
        <v>243.1</v>
      </c>
    </row>
    <row r="2003" spans="1:11" x14ac:dyDescent="0.25">
      <c r="A2003" s="15" t="s">
        <v>59</v>
      </c>
      <c r="B2003" s="15">
        <v>2022</v>
      </c>
      <c r="C2003" s="15" t="s">
        <v>49</v>
      </c>
      <c r="D2003" s="15" t="s">
        <v>72</v>
      </c>
      <c r="E2003" s="15" t="s">
        <v>61</v>
      </c>
      <c r="F2003" s="15" t="s">
        <v>62</v>
      </c>
      <c r="G2003" s="15" t="s">
        <v>63</v>
      </c>
      <c r="H2003" s="15" t="s">
        <v>64</v>
      </c>
      <c r="I2003" s="15" t="s">
        <v>65</v>
      </c>
      <c r="J2003" s="15">
        <v>218</v>
      </c>
      <c r="K2003" s="15">
        <v>311.74</v>
      </c>
    </row>
    <row r="2004" spans="1:11" x14ac:dyDescent="0.25">
      <c r="A2004" s="15" t="s">
        <v>59</v>
      </c>
      <c r="B2004" s="15">
        <v>2022</v>
      </c>
      <c r="C2004" s="15" t="s">
        <v>49</v>
      </c>
      <c r="D2004" s="15" t="s">
        <v>72</v>
      </c>
      <c r="E2004" s="15" t="s">
        <v>61</v>
      </c>
      <c r="F2004" s="15" t="s">
        <v>62</v>
      </c>
      <c r="G2004" s="15" t="s">
        <v>63</v>
      </c>
      <c r="H2004" s="15" t="s">
        <v>64</v>
      </c>
      <c r="I2004" s="15" t="s">
        <v>65</v>
      </c>
      <c r="J2004" s="15">
        <v>334</v>
      </c>
      <c r="K2004" s="15">
        <v>477.62</v>
      </c>
    </row>
    <row r="2005" spans="1:11" x14ac:dyDescent="0.25">
      <c r="A2005" s="15" t="s">
        <v>69</v>
      </c>
      <c r="B2005" s="15">
        <v>2022</v>
      </c>
      <c r="C2005" s="15" t="s">
        <v>49</v>
      </c>
      <c r="D2005" s="15" t="s">
        <v>72</v>
      </c>
      <c r="E2005" s="15" t="s">
        <v>61</v>
      </c>
      <c r="F2005" s="15" t="s">
        <v>62</v>
      </c>
      <c r="G2005" s="15" t="s">
        <v>63</v>
      </c>
      <c r="H2005" s="15" t="s">
        <v>64</v>
      </c>
      <c r="I2005" s="15" t="s">
        <v>65</v>
      </c>
      <c r="J2005" s="15">
        <v>328</v>
      </c>
      <c r="K2005" s="15">
        <v>469.03999999999996</v>
      </c>
    </row>
    <row r="2006" spans="1:11" x14ac:dyDescent="0.25">
      <c r="A2006" s="15" t="s">
        <v>66</v>
      </c>
      <c r="B2006" s="15">
        <v>2022</v>
      </c>
      <c r="C2006" s="15" t="s">
        <v>49</v>
      </c>
      <c r="D2006" s="15" t="s">
        <v>72</v>
      </c>
      <c r="E2006" s="15" t="s">
        <v>61</v>
      </c>
      <c r="F2006" s="15" t="s">
        <v>62</v>
      </c>
      <c r="G2006" s="15" t="s">
        <v>63</v>
      </c>
      <c r="H2006" s="15" t="s">
        <v>64</v>
      </c>
      <c r="I2006" s="15" t="s">
        <v>65</v>
      </c>
      <c r="J2006" s="15">
        <v>322</v>
      </c>
      <c r="K2006" s="15">
        <v>460.46000000000004</v>
      </c>
    </row>
    <row r="2007" spans="1:11" x14ac:dyDescent="0.25">
      <c r="A2007" s="15" t="s">
        <v>66</v>
      </c>
      <c r="B2007" s="15">
        <v>2022</v>
      </c>
      <c r="C2007" s="15" t="s">
        <v>49</v>
      </c>
      <c r="D2007" s="15" t="s">
        <v>72</v>
      </c>
      <c r="E2007" s="15" t="s">
        <v>61</v>
      </c>
      <c r="F2007" s="15" t="s">
        <v>62</v>
      </c>
      <c r="G2007" s="15" t="s">
        <v>63</v>
      </c>
      <c r="H2007" s="15" t="s">
        <v>64</v>
      </c>
      <c r="I2007" s="15" t="s">
        <v>65</v>
      </c>
      <c r="J2007" s="15">
        <v>244</v>
      </c>
      <c r="K2007" s="15">
        <v>526.24</v>
      </c>
    </row>
    <row r="2008" spans="1:11" x14ac:dyDescent="0.25">
      <c r="A2008" s="15" t="s">
        <v>66</v>
      </c>
      <c r="B2008" s="15">
        <v>2022</v>
      </c>
      <c r="C2008" s="15" t="s">
        <v>49</v>
      </c>
      <c r="D2008" s="15" t="s">
        <v>72</v>
      </c>
      <c r="E2008" s="15" t="s">
        <v>61</v>
      </c>
      <c r="F2008" s="15" t="s">
        <v>62</v>
      </c>
      <c r="G2008" s="15" t="s">
        <v>63</v>
      </c>
      <c r="H2008" s="15" t="s">
        <v>64</v>
      </c>
      <c r="I2008" s="15" t="s">
        <v>65</v>
      </c>
      <c r="J2008" s="15">
        <v>214</v>
      </c>
      <c r="K2008" s="15">
        <v>526.24</v>
      </c>
    </row>
    <row r="2009" spans="1:11" x14ac:dyDescent="0.25">
      <c r="A2009" s="15" t="s">
        <v>59</v>
      </c>
      <c r="B2009" s="15">
        <v>2022</v>
      </c>
      <c r="C2009" s="15" t="s">
        <v>49</v>
      </c>
      <c r="D2009" s="15" t="s">
        <v>72</v>
      </c>
      <c r="E2009" s="15" t="s">
        <v>61</v>
      </c>
      <c r="F2009" s="15" t="s">
        <v>62</v>
      </c>
      <c r="G2009" s="15" t="s">
        <v>63</v>
      </c>
      <c r="H2009" s="15" t="s">
        <v>64</v>
      </c>
      <c r="I2009" s="15" t="s">
        <v>65</v>
      </c>
      <c r="J2009" s="15">
        <v>1016</v>
      </c>
      <c r="K2009" s="15">
        <v>1452.88</v>
      </c>
    </row>
    <row r="2010" spans="1:11" x14ac:dyDescent="0.25">
      <c r="A2010" s="15" t="s">
        <v>66</v>
      </c>
      <c r="B2010" s="15">
        <v>2022</v>
      </c>
      <c r="C2010" s="15" t="s">
        <v>49</v>
      </c>
      <c r="D2010" s="15" t="s">
        <v>72</v>
      </c>
      <c r="E2010" s="15" t="s">
        <v>61</v>
      </c>
      <c r="F2010" s="15" t="s">
        <v>62</v>
      </c>
      <c r="G2010" s="15" t="s">
        <v>63</v>
      </c>
      <c r="H2010" s="15" t="s">
        <v>64</v>
      </c>
      <c r="I2010" s="15" t="s">
        <v>65</v>
      </c>
      <c r="J2010" s="15">
        <v>216</v>
      </c>
      <c r="K2010" s="15">
        <v>308.88</v>
      </c>
    </row>
    <row r="2011" spans="1:11" x14ac:dyDescent="0.25">
      <c r="A2011" s="15" t="s">
        <v>66</v>
      </c>
      <c r="B2011" s="15">
        <v>2022</v>
      </c>
      <c r="C2011" s="15" t="s">
        <v>49</v>
      </c>
      <c r="D2011" s="15" t="s">
        <v>72</v>
      </c>
      <c r="E2011" s="15" t="s">
        <v>61</v>
      </c>
      <c r="F2011" s="15" t="s">
        <v>62</v>
      </c>
      <c r="G2011" s="15" t="s">
        <v>63</v>
      </c>
      <c r="H2011" s="15" t="s">
        <v>64</v>
      </c>
      <c r="I2011" s="15" t="s">
        <v>65</v>
      </c>
      <c r="J2011" s="15">
        <v>243</v>
      </c>
      <c r="K2011" s="15">
        <v>347.49</v>
      </c>
    </row>
    <row r="2012" spans="1:11" x14ac:dyDescent="0.25">
      <c r="A2012" s="15" t="s">
        <v>59</v>
      </c>
      <c r="B2012" s="15">
        <v>2022</v>
      </c>
      <c r="C2012" s="15" t="s">
        <v>49</v>
      </c>
      <c r="D2012" s="15" t="s">
        <v>72</v>
      </c>
      <c r="E2012" s="15" t="s">
        <v>61</v>
      </c>
      <c r="F2012" s="15" t="s">
        <v>62</v>
      </c>
      <c r="G2012" s="15" t="s">
        <v>63</v>
      </c>
      <c r="H2012" s="15" t="s">
        <v>64</v>
      </c>
      <c r="I2012" s="15" t="s">
        <v>65</v>
      </c>
      <c r="J2012" s="15">
        <v>171</v>
      </c>
      <c r="K2012" s="15">
        <v>244.53</v>
      </c>
    </row>
    <row r="2013" spans="1:11" x14ac:dyDescent="0.25">
      <c r="A2013" s="15" t="s">
        <v>59</v>
      </c>
      <c r="B2013" s="15">
        <v>2022</v>
      </c>
      <c r="C2013" s="15" t="s">
        <v>49</v>
      </c>
      <c r="D2013" s="15" t="s">
        <v>72</v>
      </c>
      <c r="E2013" s="15" t="s">
        <v>61</v>
      </c>
      <c r="F2013" s="15" t="s">
        <v>62</v>
      </c>
      <c r="G2013" s="15" t="s">
        <v>63</v>
      </c>
      <c r="H2013" s="15" t="s">
        <v>64</v>
      </c>
      <c r="I2013" s="15" t="s">
        <v>65</v>
      </c>
      <c r="J2013" s="15">
        <v>331</v>
      </c>
      <c r="K2013" s="15">
        <v>473.33</v>
      </c>
    </row>
    <row r="2014" spans="1:11" x14ac:dyDescent="0.25">
      <c r="A2014" s="15" t="s">
        <v>59</v>
      </c>
      <c r="B2014" s="15">
        <v>2022</v>
      </c>
      <c r="C2014" s="15" t="s">
        <v>49</v>
      </c>
      <c r="D2014" s="15" t="s">
        <v>72</v>
      </c>
      <c r="E2014" s="15" t="s">
        <v>61</v>
      </c>
      <c r="F2014" s="15" t="s">
        <v>62</v>
      </c>
      <c r="G2014" s="15" t="s">
        <v>63</v>
      </c>
      <c r="H2014" s="15" t="s">
        <v>64</v>
      </c>
      <c r="I2014" s="15" t="s">
        <v>65</v>
      </c>
      <c r="J2014" s="15">
        <v>325</v>
      </c>
      <c r="K2014" s="15">
        <v>464.75</v>
      </c>
    </row>
    <row r="2015" spans="1:11" x14ac:dyDescent="0.25">
      <c r="A2015" s="15" t="s">
        <v>66</v>
      </c>
      <c r="B2015" s="15">
        <v>2022</v>
      </c>
      <c r="C2015" s="15" t="s">
        <v>49</v>
      </c>
      <c r="D2015" s="15" t="s">
        <v>72</v>
      </c>
      <c r="E2015" s="15" t="s">
        <v>61</v>
      </c>
      <c r="F2015" s="15" t="s">
        <v>62</v>
      </c>
      <c r="G2015" s="15" t="s">
        <v>63</v>
      </c>
      <c r="H2015" s="15" t="s">
        <v>64</v>
      </c>
      <c r="I2015" s="15" t="s">
        <v>65</v>
      </c>
      <c r="J2015" s="15">
        <v>241</v>
      </c>
      <c r="K2015" s="15">
        <v>344.63</v>
      </c>
    </row>
    <row r="2016" spans="1:11" x14ac:dyDescent="0.25">
      <c r="A2016" s="15" t="s">
        <v>69</v>
      </c>
      <c r="B2016" s="15">
        <v>2022</v>
      </c>
      <c r="C2016" s="15" t="s">
        <v>49</v>
      </c>
      <c r="D2016" s="15" t="s">
        <v>72</v>
      </c>
      <c r="E2016" s="15" t="s">
        <v>61</v>
      </c>
      <c r="F2016" s="15" t="s">
        <v>62</v>
      </c>
      <c r="G2016" s="15" t="s">
        <v>63</v>
      </c>
      <c r="H2016" s="15" t="s">
        <v>64</v>
      </c>
      <c r="I2016" s="15" t="s">
        <v>65</v>
      </c>
      <c r="J2016" s="15">
        <v>797</v>
      </c>
      <c r="K2016" s="15">
        <v>1139.71</v>
      </c>
    </row>
    <row r="2017" spans="1:11" x14ac:dyDescent="0.25">
      <c r="A2017" s="15" t="s">
        <v>66</v>
      </c>
      <c r="B2017" s="15">
        <v>2022</v>
      </c>
      <c r="C2017" s="15" t="s">
        <v>49</v>
      </c>
      <c r="D2017" s="15" t="s">
        <v>72</v>
      </c>
      <c r="E2017" s="15" t="s">
        <v>61</v>
      </c>
      <c r="F2017" s="15" t="s">
        <v>62</v>
      </c>
      <c r="G2017" s="15" t="s">
        <v>63</v>
      </c>
      <c r="H2017" s="15" t="s">
        <v>64</v>
      </c>
      <c r="I2017" s="15" t="s">
        <v>65</v>
      </c>
      <c r="J2017" s="15">
        <v>830</v>
      </c>
      <c r="K2017" s="15">
        <v>1186.9000000000001</v>
      </c>
    </row>
    <row r="2018" spans="1:11" x14ac:dyDescent="0.25">
      <c r="A2018" s="15" t="s">
        <v>68</v>
      </c>
      <c r="B2018" s="15">
        <v>2022</v>
      </c>
      <c r="C2018" s="15" t="s">
        <v>49</v>
      </c>
      <c r="D2018" s="15" t="s">
        <v>72</v>
      </c>
      <c r="E2018" s="15" t="s">
        <v>61</v>
      </c>
      <c r="F2018" s="15" t="s">
        <v>62</v>
      </c>
      <c r="G2018" s="15" t="s">
        <v>63</v>
      </c>
      <c r="H2018" s="15" t="s">
        <v>64</v>
      </c>
      <c r="I2018" s="15" t="s">
        <v>67</v>
      </c>
      <c r="J2018" s="15">
        <v>335</v>
      </c>
      <c r="K2018" s="15">
        <v>479.05</v>
      </c>
    </row>
    <row r="2019" spans="1:11" x14ac:dyDescent="0.25">
      <c r="A2019" s="15" t="s">
        <v>59</v>
      </c>
      <c r="B2019" s="15">
        <v>2022</v>
      </c>
      <c r="C2019" s="15" t="s">
        <v>49</v>
      </c>
      <c r="D2019" s="15" t="s">
        <v>72</v>
      </c>
      <c r="E2019" s="15" t="s">
        <v>61</v>
      </c>
      <c r="F2019" s="15" t="s">
        <v>62</v>
      </c>
      <c r="G2019" s="15" t="s">
        <v>63</v>
      </c>
      <c r="H2019" s="15" t="s">
        <v>64</v>
      </c>
      <c r="I2019" s="15" t="s">
        <v>67</v>
      </c>
      <c r="J2019" s="15">
        <v>329</v>
      </c>
      <c r="K2019" s="15">
        <v>470.47</v>
      </c>
    </row>
    <row r="2020" spans="1:11" x14ac:dyDescent="0.25">
      <c r="A2020" s="15" t="s">
        <v>69</v>
      </c>
      <c r="B2020" s="15">
        <v>2022</v>
      </c>
      <c r="C2020" s="15" t="s">
        <v>49</v>
      </c>
      <c r="D2020" s="15" t="s">
        <v>72</v>
      </c>
      <c r="E2020" s="15" t="s">
        <v>61</v>
      </c>
      <c r="F2020" s="15" t="s">
        <v>62</v>
      </c>
      <c r="G2020" s="15" t="s">
        <v>63</v>
      </c>
      <c r="H2020" s="15" t="s">
        <v>64</v>
      </c>
      <c r="I2020" s="15" t="s">
        <v>67</v>
      </c>
      <c r="J2020" s="15">
        <v>323</v>
      </c>
      <c r="K2020" s="15">
        <v>461.89</v>
      </c>
    </row>
    <row r="2021" spans="1:11" x14ac:dyDescent="0.25">
      <c r="A2021" s="15" t="s">
        <v>59</v>
      </c>
      <c r="B2021" s="15">
        <v>2022</v>
      </c>
      <c r="C2021" s="15" t="s">
        <v>49</v>
      </c>
      <c r="D2021" s="15" t="s">
        <v>72</v>
      </c>
      <c r="E2021" s="15" t="s">
        <v>61</v>
      </c>
      <c r="F2021" s="15" t="s">
        <v>62</v>
      </c>
      <c r="G2021" s="15" t="s">
        <v>63</v>
      </c>
      <c r="H2021" s="15" t="s">
        <v>64</v>
      </c>
      <c r="I2021" s="15" t="s">
        <v>65</v>
      </c>
      <c r="J2021" s="15">
        <v>245</v>
      </c>
      <c r="K2021" s="15">
        <v>350.35</v>
      </c>
    </row>
    <row r="2022" spans="1:11" x14ac:dyDescent="0.25">
      <c r="A2022" s="15" t="s">
        <v>66</v>
      </c>
      <c r="B2022" s="15">
        <v>2022</v>
      </c>
      <c r="C2022" s="15" t="s">
        <v>49</v>
      </c>
      <c r="D2022" s="15" t="s">
        <v>72</v>
      </c>
      <c r="E2022" s="15" t="s">
        <v>61</v>
      </c>
      <c r="F2022" s="15" t="s">
        <v>62</v>
      </c>
      <c r="G2022" s="15" t="s">
        <v>63</v>
      </c>
      <c r="H2022" s="15" t="s">
        <v>64</v>
      </c>
      <c r="I2022" s="15" t="s">
        <v>65</v>
      </c>
      <c r="J2022" s="15">
        <v>167</v>
      </c>
      <c r="K2022" s="15">
        <v>238.81</v>
      </c>
    </row>
    <row r="2023" spans="1:11" x14ac:dyDescent="0.25">
      <c r="A2023" s="15" t="s">
        <v>59</v>
      </c>
      <c r="B2023" s="15">
        <v>2022</v>
      </c>
      <c r="C2023" s="15" t="s">
        <v>49</v>
      </c>
      <c r="D2023" s="15" t="s">
        <v>72</v>
      </c>
      <c r="E2023" s="15" t="s">
        <v>61</v>
      </c>
      <c r="F2023" s="15" t="s">
        <v>62</v>
      </c>
      <c r="G2023" s="15" t="s">
        <v>63</v>
      </c>
      <c r="H2023" s="15" t="s">
        <v>64</v>
      </c>
      <c r="I2023" s="15" t="s">
        <v>65</v>
      </c>
      <c r="J2023" s="15">
        <v>215</v>
      </c>
      <c r="K2023" s="15">
        <v>307.45</v>
      </c>
    </row>
    <row r="2024" spans="1:11" x14ac:dyDescent="0.25">
      <c r="A2024" s="15" t="s">
        <v>59</v>
      </c>
      <c r="B2024" s="15">
        <v>2022</v>
      </c>
      <c r="C2024" s="15" t="s">
        <v>48</v>
      </c>
      <c r="D2024" s="15" t="s">
        <v>72</v>
      </c>
      <c r="E2024" s="15" t="s">
        <v>61</v>
      </c>
      <c r="F2024" s="15" t="s">
        <v>62</v>
      </c>
      <c r="G2024" s="15" t="s">
        <v>63</v>
      </c>
      <c r="H2024" s="15" t="s">
        <v>64</v>
      </c>
      <c r="I2024" s="15" t="s">
        <v>67</v>
      </c>
      <c r="J2024" s="15">
        <v>350</v>
      </c>
      <c r="K2024" s="15">
        <v>500.5</v>
      </c>
    </row>
    <row r="2025" spans="1:11" x14ac:dyDescent="0.25">
      <c r="A2025" s="15" t="s">
        <v>59</v>
      </c>
      <c r="B2025" s="15">
        <v>2022</v>
      </c>
      <c r="C2025" s="15" t="s">
        <v>48</v>
      </c>
      <c r="D2025" s="15" t="s">
        <v>72</v>
      </c>
      <c r="E2025" s="15" t="s">
        <v>61</v>
      </c>
      <c r="F2025" s="15" t="s">
        <v>62</v>
      </c>
      <c r="G2025" s="15" t="s">
        <v>63</v>
      </c>
      <c r="H2025" s="15" t="s">
        <v>64</v>
      </c>
      <c r="I2025" s="15" t="s">
        <v>67</v>
      </c>
      <c r="J2025" s="15">
        <v>344</v>
      </c>
      <c r="K2025" s="15">
        <v>491.91999999999996</v>
      </c>
    </row>
    <row r="2026" spans="1:11" x14ac:dyDescent="0.25">
      <c r="A2026" s="15" t="s">
        <v>66</v>
      </c>
      <c r="B2026" s="15">
        <v>2022</v>
      </c>
      <c r="C2026" s="15" t="s">
        <v>48</v>
      </c>
      <c r="D2026" s="15" t="s">
        <v>72</v>
      </c>
      <c r="E2026" s="15" t="s">
        <v>61</v>
      </c>
      <c r="F2026" s="15" t="s">
        <v>62</v>
      </c>
      <c r="G2026" s="15" t="s">
        <v>63</v>
      </c>
      <c r="H2026" s="15" t="s">
        <v>64</v>
      </c>
      <c r="I2026" s="15" t="s">
        <v>67</v>
      </c>
      <c r="J2026" s="15">
        <v>338</v>
      </c>
      <c r="K2026" s="15">
        <v>483.34000000000003</v>
      </c>
    </row>
    <row r="2027" spans="1:11" x14ac:dyDescent="0.25">
      <c r="A2027" s="15" t="s">
        <v>59</v>
      </c>
      <c r="B2027" s="15">
        <v>2022</v>
      </c>
      <c r="C2027" s="15" t="s">
        <v>48</v>
      </c>
      <c r="D2027" s="15" t="s">
        <v>72</v>
      </c>
      <c r="E2027" s="15" t="s">
        <v>61</v>
      </c>
      <c r="F2027" s="15" t="s">
        <v>62</v>
      </c>
      <c r="G2027" s="15" t="s">
        <v>63</v>
      </c>
      <c r="H2027" s="15" t="s">
        <v>64</v>
      </c>
      <c r="I2027" s="15" t="s">
        <v>65</v>
      </c>
      <c r="J2027" s="15">
        <v>176</v>
      </c>
      <c r="K2027" s="15">
        <v>251.68</v>
      </c>
    </row>
    <row r="2028" spans="1:11" x14ac:dyDescent="0.25">
      <c r="A2028" s="15" t="s">
        <v>66</v>
      </c>
      <c r="B2028" s="15">
        <v>2022</v>
      </c>
      <c r="C2028" s="15" t="s">
        <v>48</v>
      </c>
      <c r="D2028" s="15" t="s">
        <v>72</v>
      </c>
      <c r="E2028" s="15" t="s">
        <v>61</v>
      </c>
      <c r="F2028" s="15" t="s">
        <v>62</v>
      </c>
      <c r="G2028" s="15" t="s">
        <v>63</v>
      </c>
      <c r="H2028" s="15" t="s">
        <v>64</v>
      </c>
      <c r="I2028" s="15" t="s">
        <v>65</v>
      </c>
      <c r="J2028" s="15">
        <v>352</v>
      </c>
      <c r="K2028" s="15">
        <v>503.36</v>
      </c>
    </row>
    <row r="2029" spans="1:11" x14ac:dyDescent="0.25">
      <c r="A2029" s="15" t="s">
        <v>66</v>
      </c>
      <c r="B2029" s="15">
        <v>2022</v>
      </c>
      <c r="C2029" s="15" t="s">
        <v>48</v>
      </c>
      <c r="D2029" s="15" t="s">
        <v>72</v>
      </c>
      <c r="E2029" s="15" t="s">
        <v>61</v>
      </c>
      <c r="F2029" s="15" t="s">
        <v>62</v>
      </c>
      <c r="G2029" s="15" t="s">
        <v>63</v>
      </c>
      <c r="H2029" s="15" t="s">
        <v>64</v>
      </c>
      <c r="I2029" s="15" t="s">
        <v>65</v>
      </c>
      <c r="J2029" s="15">
        <v>346</v>
      </c>
      <c r="K2029" s="15">
        <v>494.78</v>
      </c>
    </row>
    <row r="2030" spans="1:11" x14ac:dyDescent="0.25">
      <c r="A2030" s="15" t="s">
        <v>59</v>
      </c>
      <c r="B2030" s="15">
        <v>2022</v>
      </c>
      <c r="C2030" s="15" t="s">
        <v>48</v>
      </c>
      <c r="D2030" s="15" t="s">
        <v>72</v>
      </c>
      <c r="E2030" s="15" t="s">
        <v>61</v>
      </c>
      <c r="F2030" s="15" t="s">
        <v>62</v>
      </c>
      <c r="G2030" s="15" t="s">
        <v>63</v>
      </c>
      <c r="H2030" s="15" t="s">
        <v>64</v>
      </c>
      <c r="I2030" s="15" t="s">
        <v>65</v>
      </c>
      <c r="J2030" s="15">
        <v>340</v>
      </c>
      <c r="K2030" s="15">
        <v>486.2</v>
      </c>
    </row>
    <row r="2031" spans="1:11" x14ac:dyDescent="0.25">
      <c r="A2031" s="15" t="s">
        <v>59</v>
      </c>
      <c r="B2031" s="15">
        <v>2022</v>
      </c>
      <c r="C2031" s="15" t="s">
        <v>48</v>
      </c>
      <c r="D2031" s="15" t="s">
        <v>72</v>
      </c>
      <c r="E2031" s="15" t="s">
        <v>61</v>
      </c>
      <c r="F2031" s="15" t="s">
        <v>62</v>
      </c>
      <c r="G2031" s="15" t="s">
        <v>63</v>
      </c>
      <c r="H2031" s="15" t="s">
        <v>64</v>
      </c>
      <c r="I2031" s="15" t="s">
        <v>65</v>
      </c>
      <c r="J2031" s="15">
        <v>172</v>
      </c>
      <c r="K2031" s="15">
        <v>526.24</v>
      </c>
    </row>
    <row r="2032" spans="1:11" x14ac:dyDescent="0.25">
      <c r="A2032" s="15" t="s">
        <v>59</v>
      </c>
      <c r="B2032" s="15">
        <v>2022</v>
      </c>
      <c r="C2032" s="15" t="s">
        <v>48</v>
      </c>
      <c r="D2032" s="15" t="s">
        <v>72</v>
      </c>
      <c r="E2032" s="15" t="s">
        <v>61</v>
      </c>
      <c r="F2032" s="15" t="s">
        <v>62</v>
      </c>
      <c r="G2032" s="15" t="s">
        <v>63</v>
      </c>
      <c r="H2032" s="15" t="s">
        <v>64</v>
      </c>
      <c r="I2032" s="15" t="s">
        <v>65</v>
      </c>
      <c r="J2032" s="15">
        <v>220</v>
      </c>
      <c r="K2032" s="15">
        <v>526.24</v>
      </c>
    </row>
    <row r="2033" spans="1:11" x14ac:dyDescent="0.25">
      <c r="A2033" s="15" t="s">
        <v>66</v>
      </c>
      <c r="B2033" s="15">
        <v>2022</v>
      </c>
      <c r="C2033" s="15" t="s">
        <v>48</v>
      </c>
      <c r="D2033" s="15" t="s">
        <v>72</v>
      </c>
      <c r="E2033" s="15" t="s">
        <v>61</v>
      </c>
      <c r="F2033" s="15" t="s">
        <v>62</v>
      </c>
      <c r="G2033" s="15" t="s">
        <v>63</v>
      </c>
      <c r="H2033" s="15" t="s">
        <v>64</v>
      </c>
      <c r="I2033" s="15" t="s">
        <v>65</v>
      </c>
      <c r="J2033" s="15">
        <v>962</v>
      </c>
      <c r="K2033" s="15">
        <v>1375.6599999999999</v>
      </c>
    </row>
    <row r="2034" spans="1:11" x14ac:dyDescent="0.25">
      <c r="A2034" s="15" t="s">
        <v>66</v>
      </c>
      <c r="B2034" s="15">
        <v>2022</v>
      </c>
      <c r="C2034" s="15" t="s">
        <v>48</v>
      </c>
      <c r="D2034" s="15" t="s">
        <v>72</v>
      </c>
      <c r="E2034" s="15" t="s">
        <v>61</v>
      </c>
      <c r="F2034" s="15" t="s">
        <v>62</v>
      </c>
      <c r="G2034" s="15" t="s">
        <v>63</v>
      </c>
      <c r="H2034" s="15" t="s">
        <v>64</v>
      </c>
      <c r="I2034" s="15" t="s">
        <v>65</v>
      </c>
      <c r="J2034" s="15">
        <v>1015</v>
      </c>
      <c r="K2034" s="15">
        <v>1451.45</v>
      </c>
    </row>
    <row r="2035" spans="1:11" x14ac:dyDescent="0.25">
      <c r="A2035" s="15" t="s">
        <v>66</v>
      </c>
      <c r="B2035" s="15">
        <v>2022</v>
      </c>
      <c r="C2035" s="15" t="s">
        <v>48</v>
      </c>
      <c r="D2035" s="15" t="s">
        <v>72</v>
      </c>
      <c r="E2035" s="15" t="s">
        <v>61</v>
      </c>
      <c r="F2035" s="15" t="s">
        <v>62</v>
      </c>
      <c r="G2035" s="15" t="s">
        <v>63</v>
      </c>
      <c r="H2035" s="15" t="s">
        <v>64</v>
      </c>
      <c r="I2035" s="15" t="s">
        <v>65</v>
      </c>
      <c r="J2035" s="15">
        <v>222</v>
      </c>
      <c r="K2035" s="15">
        <v>317.45999999999998</v>
      </c>
    </row>
    <row r="2036" spans="1:11" x14ac:dyDescent="0.25">
      <c r="A2036" s="15" t="s">
        <v>66</v>
      </c>
      <c r="B2036" s="15">
        <v>2022</v>
      </c>
      <c r="C2036" s="15" t="s">
        <v>48</v>
      </c>
      <c r="D2036" s="15" t="s">
        <v>72</v>
      </c>
      <c r="E2036" s="15" t="s">
        <v>61</v>
      </c>
      <c r="F2036" s="15" t="s">
        <v>62</v>
      </c>
      <c r="G2036" s="15" t="s">
        <v>63</v>
      </c>
      <c r="H2036" s="15" t="s">
        <v>64</v>
      </c>
      <c r="I2036" s="15" t="s">
        <v>65</v>
      </c>
      <c r="J2036" s="15">
        <v>177</v>
      </c>
      <c r="K2036" s="15">
        <v>253.11</v>
      </c>
    </row>
    <row r="2037" spans="1:11" x14ac:dyDescent="0.25">
      <c r="A2037" s="15" t="s">
        <v>66</v>
      </c>
      <c r="B2037" s="15">
        <v>2022</v>
      </c>
      <c r="C2037" s="15" t="s">
        <v>48</v>
      </c>
      <c r="D2037" s="15" t="s">
        <v>72</v>
      </c>
      <c r="E2037" s="15" t="s">
        <v>61</v>
      </c>
      <c r="F2037" s="15" t="s">
        <v>62</v>
      </c>
      <c r="G2037" s="15" t="s">
        <v>63</v>
      </c>
      <c r="H2037" s="15" t="s">
        <v>64</v>
      </c>
      <c r="I2037" s="15" t="s">
        <v>65</v>
      </c>
      <c r="J2037" s="15">
        <v>219</v>
      </c>
      <c r="K2037" s="15">
        <v>313.17</v>
      </c>
    </row>
    <row r="2038" spans="1:11" x14ac:dyDescent="0.25">
      <c r="A2038" s="15" t="s">
        <v>59</v>
      </c>
      <c r="B2038" s="15">
        <v>2022</v>
      </c>
      <c r="C2038" s="15" t="s">
        <v>48</v>
      </c>
      <c r="D2038" s="15" t="s">
        <v>72</v>
      </c>
      <c r="E2038" s="15" t="s">
        <v>61</v>
      </c>
      <c r="F2038" s="15" t="s">
        <v>62</v>
      </c>
      <c r="G2038" s="15" t="s">
        <v>63</v>
      </c>
      <c r="H2038" s="15" t="s">
        <v>64</v>
      </c>
      <c r="I2038" s="15" t="s">
        <v>65</v>
      </c>
      <c r="J2038" s="15">
        <v>349</v>
      </c>
      <c r="K2038" s="15">
        <v>499.07</v>
      </c>
    </row>
    <row r="2039" spans="1:11" x14ac:dyDescent="0.25">
      <c r="A2039" s="15" t="s">
        <v>66</v>
      </c>
      <c r="B2039" s="15">
        <v>2022</v>
      </c>
      <c r="C2039" s="15" t="s">
        <v>48</v>
      </c>
      <c r="D2039" s="15" t="s">
        <v>72</v>
      </c>
      <c r="E2039" s="15" t="s">
        <v>61</v>
      </c>
      <c r="F2039" s="15" t="s">
        <v>62</v>
      </c>
      <c r="G2039" s="15" t="s">
        <v>63</v>
      </c>
      <c r="H2039" s="15" t="s">
        <v>64</v>
      </c>
      <c r="I2039" s="15" t="s">
        <v>65</v>
      </c>
      <c r="J2039" s="15">
        <v>343</v>
      </c>
      <c r="K2039" s="15">
        <v>490.49</v>
      </c>
    </row>
    <row r="2040" spans="1:11" x14ac:dyDescent="0.25">
      <c r="A2040" s="15" t="s">
        <v>59</v>
      </c>
      <c r="B2040" s="15">
        <v>2022</v>
      </c>
      <c r="C2040" s="15" t="s">
        <v>48</v>
      </c>
      <c r="D2040" s="15" t="s">
        <v>72</v>
      </c>
      <c r="E2040" s="15" t="s">
        <v>61</v>
      </c>
      <c r="F2040" s="15" t="s">
        <v>62</v>
      </c>
      <c r="G2040" s="15" t="s">
        <v>63</v>
      </c>
      <c r="H2040" s="15" t="s">
        <v>64</v>
      </c>
      <c r="I2040" s="15" t="s">
        <v>65</v>
      </c>
      <c r="J2040" s="15">
        <v>337</v>
      </c>
      <c r="K2040" s="15">
        <v>481.90999999999997</v>
      </c>
    </row>
    <row r="2041" spans="1:11" x14ac:dyDescent="0.25">
      <c r="A2041" s="15" t="s">
        <v>66</v>
      </c>
      <c r="B2041" s="15">
        <v>2022</v>
      </c>
      <c r="C2041" s="15" t="s">
        <v>48</v>
      </c>
      <c r="D2041" s="15" t="s">
        <v>72</v>
      </c>
      <c r="E2041" s="15" t="s">
        <v>61</v>
      </c>
      <c r="F2041" s="15" t="s">
        <v>62</v>
      </c>
      <c r="G2041" s="15" t="s">
        <v>63</v>
      </c>
      <c r="H2041" s="15" t="s">
        <v>64</v>
      </c>
      <c r="I2041" s="15" t="s">
        <v>65</v>
      </c>
      <c r="J2041" s="15">
        <v>796</v>
      </c>
      <c r="K2041" s="15">
        <v>1138.28</v>
      </c>
    </row>
    <row r="2042" spans="1:11" x14ac:dyDescent="0.25">
      <c r="A2042" s="15" t="s">
        <v>68</v>
      </c>
      <c r="B2042" s="15">
        <v>2022</v>
      </c>
      <c r="C2042" s="15" t="s">
        <v>48</v>
      </c>
      <c r="D2042" s="15" t="s">
        <v>72</v>
      </c>
      <c r="E2042" s="15" t="s">
        <v>61</v>
      </c>
      <c r="F2042" s="15" t="s">
        <v>62</v>
      </c>
      <c r="G2042" s="15" t="s">
        <v>63</v>
      </c>
      <c r="H2042" s="15" t="s">
        <v>64</v>
      </c>
      <c r="I2042" s="15" t="s">
        <v>65</v>
      </c>
      <c r="J2042" s="15">
        <v>829</v>
      </c>
      <c r="K2042" s="15">
        <v>1185.47</v>
      </c>
    </row>
    <row r="2043" spans="1:11" x14ac:dyDescent="0.25">
      <c r="A2043" s="15" t="s">
        <v>59</v>
      </c>
      <c r="B2043" s="15">
        <v>2022</v>
      </c>
      <c r="C2043" s="15" t="s">
        <v>48</v>
      </c>
      <c r="D2043" s="15" t="s">
        <v>72</v>
      </c>
      <c r="E2043" s="15" t="s">
        <v>61</v>
      </c>
      <c r="F2043" s="15" t="s">
        <v>62</v>
      </c>
      <c r="G2043" s="15" t="s">
        <v>63</v>
      </c>
      <c r="H2043" s="15" t="s">
        <v>64</v>
      </c>
      <c r="I2043" s="15" t="s">
        <v>67</v>
      </c>
      <c r="J2043" s="15">
        <v>347</v>
      </c>
      <c r="K2043" s="15">
        <v>496.21000000000004</v>
      </c>
    </row>
    <row r="2044" spans="1:11" x14ac:dyDescent="0.25">
      <c r="A2044" s="15" t="s">
        <v>59</v>
      </c>
      <c r="B2044" s="15">
        <v>2022</v>
      </c>
      <c r="C2044" s="15" t="s">
        <v>48</v>
      </c>
      <c r="D2044" s="15" t="s">
        <v>72</v>
      </c>
      <c r="E2044" s="15" t="s">
        <v>61</v>
      </c>
      <c r="F2044" s="15" t="s">
        <v>62</v>
      </c>
      <c r="G2044" s="15" t="s">
        <v>63</v>
      </c>
      <c r="H2044" s="15" t="s">
        <v>64</v>
      </c>
      <c r="I2044" s="15" t="s">
        <v>67</v>
      </c>
      <c r="J2044" s="15">
        <v>341</v>
      </c>
      <c r="K2044" s="15">
        <v>487.63</v>
      </c>
    </row>
    <row r="2045" spans="1:11" x14ac:dyDescent="0.25">
      <c r="A2045" s="15" t="s">
        <v>59</v>
      </c>
      <c r="B2045" s="15">
        <v>2022</v>
      </c>
      <c r="C2045" s="15" t="s">
        <v>48</v>
      </c>
      <c r="D2045" s="15" t="s">
        <v>72</v>
      </c>
      <c r="E2045" s="15" t="s">
        <v>61</v>
      </c>
      <c r="F2045" s="15" t="s">
        <v>62</v>
      </c>
      <c r="G2045" s="15" t="s">
        <v>63</v>
      </c>
      <c r="H2045" s="15" t="s">
        <v>64</v>
      </c>
      <c r="I2045" s="15" t="s">
        <v>65</v>
      </c>
      <c r="J2045" s="15">
        <v>173</v>
      </c>
      <c r="K2045" s="15">
        <v>247.39</v>
      </c>
    </row>
    <row r="2046" spans="1:11" x14ac:dyDescent="0.25">
      <c r="A2046" s="15" t="s">
        <v>59</v>
      </c>
      <c r="B2046" s="15">
        <v>2022</v>
      </c>
      <c r="C2046" s="15" t="s">
        <v>48</v>
      </c>
      <c r="D2046" s="15" t="s">
        <v>72</v>
      </c>
      <c r="E2046" s="15" t="s">
        <v>61</v>
      </c>
      <c r="F2046" s="15" t="s">
        <v>62</v>
      </c>
      <c r="G2046" s="15" t="s">
        <v>63</v>
      </c>
      <c r="H2046" s="15" t="s">
        <v>64</v>
      </c>
      <c r="I2046" s="15" t="s">
        <v>65</v>
      </c>
      <c r="J2046" s="15">
        <v>221</v>
      </c>
      <c r="K2046" s="15">
        <v>316.02999999999997</v>
      </c>
    </row>
    <row r="2047" spans="1:11" x14ac:dyDescent="0.25">
      <c r="A2047" s="15" t="s">
        <v>59</v>
      </c>
      <c r="B2047" s="15">
        <v>2022</v>
      </c>
      <c r="C2047" s="15" t="s">
        <v>43</v>
      </c>
      <c r="D2047" s="15" t="s">
        <v>60</v>
      </c>
      <c r="E2047" s="15" t="s">
        <v>74</v>
      </c>
      <c r="F2047" s="15" t="s">
        <v>75</v>
      </c>
      <c r="G2047" s="15" t="s">
        <v>71</v>
      </c>
      <c r="H2047" s="15" t="s">
        <v>64</v>
      </c>
      <c r="I2047" s="15" t="s">
        <v>76</v>
      </c>
      <c r="J2047" s="15">
        <v>214</v>
      </c>
      <c r="K2047" s="15">
        <v>306.02</v>
      </c>
    </row>
    <row r="2048" spans="1:11" x14ac:dyDescent="0.25">
      <c r="A2048" s="15" t="s">
        <v>68</v>
      </c>
      <c r="B2048" s="15">
        <v>2022</v>
      </c>
      <c r="C2048" s="15" t="s">
        <v>43</v>
      </c>
      <c r="D2048" s="15" t="s">
        <v>60</v>
      </c>
      <c r="E2048" s="15" t="s">
        <v>74</v>
      </c>
      <c r="F2048" s="15" t="s">
        <v>75</v>
      </c>
      <c r="G2048" s="15" t="s">
        <v>71</v>
      </c>
      <c r="H2048" s="15" t="s">
        <v>64</v>
      </c>
      <c r="I2048" s="15" t="s">
        <v>76</v>
      </c>
      <c r="J2048" s="15">
        <v>208</v>
      </c>
      <c r="K2048" s="15">
        <v>297.44</v>
      </c>
    </row>
    <row r="2049" spans="1:11" x14ac:dyDescent="0.25">
      <c r="A2049" s="15" t="s">
        <v>66</v>
      </c>
      <c r="B2049" s="15">
        <v>2022</v>
      </c>
      <c r="C2049" s="15" t="s">
        <v>43</v>
      </c>
      <c r="D2049" s="15" t="s">
        <v>60</v>
      </c>
      <c r="E2049" s="15" t="s">
        <v>74</v>
      </c>
      <c r="F2049" s="15" t="s">
        <v>75</v>
      </c>
      <c r="G2049" s="15" t="s">
        <v>71</v>
      </c>
      <c r="H2049" s="15" t="s">
        <v>64</v>
      </c>
      <c r="I2049" s="15" t="s">
        <v>76</v>
      </c>
      <c r="J2049" s="15">
        <v>202</v>
      </c>
      <c r="K2049" s="15">
        <v>288.86</v>
      </c>
    </row>
    <row r="2050" spans="1:11" x14ac:dyDescent="0.25">
      <c r="A2050" s="15" t="s">
        <v>70</v>
      </c>
      <c r="B2050" s="15">
        <v>2022</v>
      </c>
      <c r="C2050" s="15" t="s">
        <v>43</v>
      </c>
      <c r="D2050" s="15" t="s">
        <v>60</v>
      </c>
      <c r="E2050" s="15" t="s">
        <v>74</v>
      </c>
      <c r="F2050" s="15" t="s">
        <v>75</v>
      </c>
      <c r="G2050" s="15" t="s">
        <v>71</v>
      </c>
      <c r="H2050" s="15" t="s">
        <v>64</v>
      </c>
      <c r="I2050" s="15" t="s">
        <v>76</v>
      </c>
      <c r="J2050" s="15">
        <v>211</v>
      </c>
      <c r="K2050" s="15">
        <v>301.73</v>
      </c>
    </row>
    <row r="2051" spans="1:11" x14ac:dyDescent="0.25">
      <c r="A2051" s="15" t="s">
        <v>59</v>
      </c>
      <c r="B2051" s="15">
        <v>2022</v>
      </c>
      <c r="C2051" s="15" t="s">
        <v>43</v>
      </c>
      <c r="D2051" s="15" t="s">
        <v>60</v>
      </c>
      <c r="E2051" s="15" t="s">
        <v>74</v>
      </c>
      <c r="F2051" s="15" t="s">
        <v>75</v>
      </c>
      <c r="G2051" s="15" t="s">
        <v>71</v>
      </c>
      <c r="H2051" s="15" t="s">
        <v>64</v>
      </c>
      <c r="I2051" s="15" t="s">
        <v>76</v>
      </c>
      <c r="J2051" s="15">
        <v>205</v>
      </c>
      <c r="K2051" s="15">
        <v>293.14999999999998</v>
      </c>
    </row>
    <row r="2052" spans="1:11" x14ac:dyDescent="0.25">
      <c r="A2052" s="15" t="s">
        <v>66</v>
      </c>
      <c r="B2052" s="15">
        <v>2022</v>
      </c>
      <c r="C2052" s="15" t="s">
        <v>40</v>
      </c>
      <c r="D2052" s="15" t="s">
        <v>60</v>
      </c>
      <c r="E2052" s="15" t="s">
        <v>74</v>
      </c>
      <c r="F2052" s="15" t="s">
        <v>75</v>
      </c>
      <c r="G2052" s="15" t="s">
        <v>71</v>
      </c>
      <c r="H2052" s="15" t="s">
        <v>64</v>
      </c>
      <c r="I2052" s="15" t="s">
        <v>76</v>
      </c>
      <c r="J2052" s="15">
        <v>244</v>
      </c>
      <c r="K2052" s="15">
        <v>348.92</v>
      </c>
    </row>
    <row r="2053" spans="1:11" x14ac:dyDescent="0.25">
      <c r="A2053" s="15" t="s">
        <v>59</v>
      </c>
      <c r="B2053" s="15">
        <v>2022</v>
      </c>
      <c r="C2053" s="15" t="s">
        <v>40</v>
      </c>
      <c r="D2053" s="15" t="s">
        <v>60</v>
      </c>
      <c r="E2053" s="15" t="s">
        <v>74</v>
      </c>
      <c r="F2053" s="15" t="s">
        <v>75</v>
      </c>
      <c r="G2053" s="15" t="s">
        <v>71</v>
      </c>
      <c r="H2053" s="15" t="s">
        <v>64</v>
      </c>
      <c r="I2053" s="15" t="s">
        <v>76</v>
      </c>
      <c r="J2053" s="15">
        <v>238</v>
      </c>
      <c r="K2053" s="15">
        <v>340.34000000000003</v>
      </c>
    </row>
    <row r="2054" spans="1:11" x14ac:dyDescent="0.25">
      <c r="A2054" s="15" t="s">
        <v>59</v>
      </c>
      <c r="B2054" s="15">
        <v>2022</v>
      </c>
      <c r="C2054" s="15" t="s">
        <v>40</v>
      </c>
      <c r="D2054" s="15" t="s">
        <v>60</v>
      </c>
      <c r="E2054" s="15" t="s">
        <v>74</v>
      </c>
      <c r="F2054" s="15" t="s">
        <v>75</v>
      </c>
      <c r="G2054" s="15" t="s">
        <v>71</v>
      </c>
      <c r="H2054" s="15" t="s">
        <v>64</v>
      </c>
      <c r="I2054" s="15" t="s">
        <v>76</v>
      </c>
      <c r="J2054" s="15">
        <v>247</v>
      </c>
      <c r="K2054" s="15">
        <v>353.21</v>
      </c>
    </row>
    <row r="2055" spans="1:11" x14ac:dyDescent="0.25">
      <c r="A2055" s="15" t="s">
        <v>66</v>
      </c>
      <c r="B2055" s="15">
        <v>2022</v>
      </c>
      <c r="C2055" s="15" t="s">
        <v>40</v>
      </c>
      <c r="D2055" s="15" t="s">
        <v>60</v>
      </c>
      <c r="E2055" s="15" t="s">
        <v>74</v>
      </c>
      <c r="F2055" s="15" t="s">
        <v>75</v>
      </c>
      <c r="G2055" s="15" t="s">
        <v>71</v>
      </c>
      <c r="H2055" s="15" t="s">
        <v>64</v>
      </c>
      <c r="I2055" s="15" t="s">
        <v>76</v>
      </c>
      <c r="J2055" s="15">
        <v>241</v>
      </c>
      <c r="K2055" s="15">
        <v>344.63</v>
      </c>
    </row>
    <row r="2056" spans="1:11" x14ac:dyDescent="0.25">
      <c r="A2056" s="15" t="s">
        <v>68</v>
      </c>
      <c r="B2056" s="15">
        <v>2022</v>
      </c>
      <c r="C2056" s="15" t="s">
        <v>40</v>
      </c>
      <c r="D2056" s="15" t="s">
        <v>60</v>
      </c>
      <c r="E2056" s="15" t="s">
        <v>74</v>
      </c>
      <c r="F2056" s="15" t="s">
        <v>75</v>
      </c>
      <c r="G2056" s="15" t="s">
        <v>71</v>
      </c>
      <c r="H2056" s="15" t="s">
        <v>64</v>
      </c>
      <c r="I2056" s="15" t="s">
        <v>76</v>
      </c>
      <c r="J2056" s="15">
        <v>235</v>
      </c>
      <c r="K2056" s="15">
        <v>336.05</v>
      </c>
    </row>
    <row r="2057" spans="1:11" x14ac:dyDescent="0.25">
      <c r="A2057" s="15" t="s">
        <v>66</v>
      </c>
      <c r="B2057" s="15">
        <v>2022</v>
      </c>
      <c r="C2057" s="15" t="s">
        <v>18</v>
      </c>
      <c r="D2057" s="15" t="s">
        <v>60</v>
      </c>
      <c r="E2057" s="15" t="s">
        <v>74</v>
      </c>
      <c r="F2057" s="15" t="s">
        <v>75</v>
      </c>
      <c r="G2057" s="15" t="s">
        <v>71</v>
      </c>
      <c r="H2057" s="15" t="s">
        <v>64</v>
      </c>
      <c r="I2057" s="15" t="s">
        <v>65</v>
      </c>
      <c r="J2057" s="15">
        <v>262</v>
      </c>
      <c r="K2057" s="15">
        <v>374.65999999999997</v>
      </c>
    </row>
    <row r="2058" spans="1:11" x14ac:dyDescent="0.25">
      <c r="A2058" s="15" t="s">
        <v>66</v>
      </c>
      <c r="B2058" s="15">
        <v>2022</v>
      </c>
      <c r="C2058" s="15" t="s">
        <v>18</v>
      </c>
      <c r="D2058" s="15" t="s">
        <v>60</v>
      </c>
      <c r="E2058" s="15" t="s">
        <v>74</v>
      </c>
      <c r="F2058" s="15" t="s">
        <v>75</v>
      </c>
      <c r="G2058" s="15" t="s">
        <v>71</v>
      </c>
      <c r="H2058" s="15" t="s">
        <v>64</v>
      </c>
      <c r="I2058" s="15" t="s">
        <v>76</v>
      </c>
      <c r="J2058" s="15">
        <v>256</v>
      </c>
      <c r="K2058" s="15">
        <v>366.08</v>
      </c>
    </row>
    <row r="2059" spans="1:11" x14ac:dyDescent="0.25">
      <c r="A2059" s="15" t="s">
        <v>66</v>
      </c>
      <c r="B2059" s="15">
        <v>2022</v>
      </c>
      <c r="C2059" s="15" t="s">
        <v>18</v>
      </c>
      <c r="D2059" s="15" t="s">
        <v>60</v>
      </c>
      <c r="E2059" s="15" t="s">
        <v>74</v>
      </c>
      <c r="F2059" s="15" t="s">
        <v>75</v>
      </c>
      <c r="G2059" s="15" t="s">
        <v>71</v>
      </c>
      <c r="H2059" s="15" t="s">
        <v>64</v>
      </c>
      <c r="I2059" s="15" t="s">
        <v>76</v>
      </c>
      <c r="J2059" s="15">
        <v>250</v>
      </c>
      <c r="K2059" s="15">
        <v>357.5</v>
      </c>
    </row>
    <row r="2060" spans="1:11" x14ac:dyDescent="0.25">
      <c r="A2060" s="15" t="s">
        <v>66</v>
      </c>
      <c r="B2060" s="15">
        <v>2022</v>
      </c>
      <c r="C2060" s="15" t="s">
        <v>18</v>
      </c>
      <c r="D2060" s="15" t="s">
        <v>60</v>
      </c>
      <c r="E2060" s="15" t="s">
        <v>74</v>
      </c>
      <c r="F2060" s="15" t="s">
        <v>75</v>
      </c>
      <c r="G2060" s="15" t="s">
        <v>71</v>
      </c>
      <c r="H2060" s="15" t="s">
        <v>64</v>
      </c>
      <c r="I2060" s="15" t="s">
        <v>76</v>
      </c>
      <c r="J2060" s="15">
        <v>259</v>
      </c>
      <c r="K2060" s="15">
        <v>370.37</v>
      </c>
    </row>
    <row r="2061" spans="1:11" x14ac:dyDescent="0.25">
      <c r="A2061" s="15" t="s">
        <v>68</v>
      </c>
      <c r="B2061" s="15">
        <v>2022</v>
      </c>
      <c r="C2061" s="15" t="s">
        <v>18</v>
      </c>
      <c r="D2061" s="15" t="s">
        <v>60</v>
      </c>
      <c r="E2061" s="15" t="s">
        <v>74</v>
      </c>
      <c r="F2061" s="15" t="s">
        <v>75</v>
      </c>
      <c r="G2061" s="15" t="s">
        <v>71</v>
      </c>
      <c r="H2061" s="15" t="s">
        <v>64</v>
      </c>
      <c r="I2061" s="15" t="s">
        <v>76</v>
      </c>
      <c r="J2061" s="15">
        <v>253</v>
      </c>
      <c r="K2061" s="15">
        <v>361.78999999999996</v>
      </c>
    </row>
    <row r="2062" spans="1:11" x14ac:dyDescent="0.25">
      <c r="A2062" s="15" t="s">
        <v>66</v>
      </c>
      <c r="B2062" s="15">
        <v>2022</v>
      </c>
      <c r="C2062" s="15" t="s">
        <v>45</v>
      </c>
      <c r="D2062" s="15" t="s">
        <v>60</v>
      </c>
      <c r="E2062" s="15" t="s">
        <v>74</v>
      </c>
      <c r="F2062" s="15" t="s">
        <v>75</v>
      </c>
      <c r="G2062" s="15" t="s">
        <v>71</v>
      </c>
      <c r="H2062" s="15" t="s">
        <v>64</v>
      </c>
      <c r="I2062" s="15" t="s">
        <v>76</v>
      </c>
      <c r="J2062" s="15">
        <v>184</v>
      </c>
      <c r="K2062" s="15">
        <v>263.12</v>
      </c>
    </row>
    <row r="2063" spans="1:11" x14ac:dyDescent="0.25">
      <c r="A2063" s="15" t="s">
        <v>69</v>
      </c>
      <c r="B2063" s="15">
        <v>2022</v>
      </c>
      <c r="C2063" s="15" t="s">
        <v>45</v>
      </c>
      <c r="D2063" s="15" t="s">
        <v>60</v>
      </c>
      <c r="E2063" s="15" t="s">
        <v>74</v>
      </c>
      <c r="F2063" s="15" t="s">
        <v>75</v>
      </c>
      <c r="G2063" s="15" t="s">
        <v>71</v>
      </c>
      <c r="H2063" s="15" t="s">
        <v>64</v>
      </c>
      <c r="I2063" s="15" t="s">
        <v>76</v>
      </c>
      <c r="J2063" s="15">
        <v>178</v>
      </c>
      <c r="K2063" s="15">
        <v>254.54</v>
      </c>
    </row>
    <row r="2064" spans="1:11" x14ac:dyDescent="0.25">
      <c r="A2064" s="15" t="s">
        <v>68</v>
      </c>
      <c r="B2064" s="15">
        <v>2022</v>
      </c>
      <c r="C2064" s="15" t="s">
        <v>45</v>
      </c>
      <c r="D2064" s="15" t="s">
        <v>60</v>
      </c>
      <c r="E2064" s="15" t="s">
        <v>74</v>
      </c>
      <c r="F2064" s="15" t="s">
        <v>75</v>
      </c>
      <c r="G2064" s="15" t="s">
        <v>71</v>
      </c>
      <c r="H2064" s="15" t="s">
        <v>64</v>
      </c>
      <c r="I2064" s="15" t="s">
        <v>76</v>
      </c>
      <c r="J2064" s="15">
        <v>172</v>
      </c>
      <c r="K2064" s="15">
        <v>245.95999999999998</v>
      </c>
    </row>
    <row r="2065" spans="1:11" x14ac:dyDescent="0.25">
      <c r="A2065" s="15" t="s">
        <v>59</v>
      </c>
      <c r="B2065" s="15">
        <v>2022</v>
      </c>
      <c r="C2065" s="15" t="s">
        <v>45</v>
      </c>
      <c r="D2065" s="15" t="s">
        <v>60</v>
      </c>
      <c r="E2065" s="15" t="s">
        <v>74</v>
      </c>
      <c r="F2065" s="15" t="s">
        <v>75</v>
      </c>
      <c r="G2065" s="15" t="s">
        <v>71</v>
      </c>
      <c r="H2065" s="15" t="s">
        <v>64</v>
      </c>
      <c r="I2065" s="15" t="s">
        <v>76</v>
      </c>
      <c r="J2065" s="15">
        <v>181</v>
      </c>
      <c r="K2065" s="15">
        <v>258.83</v>
      </c>
    </row>
    <row r="2066" spans="1:11" x14ac:dyDescent="0.25">
      <c r="A2066" s="15" t="s">
        <v>69</v>
      </c>
      <c r="B2066" s="15">
        <v>2022</v>
      </c>
      <c r="C2066" s="15" t="s">
        <v>45</v>
      </c>
      <c r="D2066" s="15" t="s">
        <v>60</v>
      </c>
      <c r="E2066" s="15" t="s">
        <v>74</v>
      </c>
      <c r="F2066" s="15" t="s">
        <v>75</v>
      </c>
      <c r="G2066" s="15" t="s">
        <v>71</v>
      </c>
      <c r="H2066" s="15" t="s">
        <v>64</v>
      </c>
      <c r="I2066" s="15" t="s">
        <v>76</v>
      </c>
      <c r="J2066" s="15">
        <v>175</v>
      </c>
      <c r="K2066" s="15">
        <v>250.25</v>
      </c>
    </row>
    <row r="2067" spans="1:11" x14ac:dyDescent="0.25">
      <c r="A2067" s="15" t="s">
        <v>66</v>
      </c>
      <c r="B2067" s="15">
        <v>2022</v>
      </c>
      <c r="C2067" s="15" t="s">
        <v>45</v>
      </c>
      <c r="D2067" s="15" t="s">
        <v>60</v>
      </c>
      <c r="E2067" s="15" t="s">
        <v>74</v>
      </c>
      <c r="F2067" s="15" t="s">
        <v>75</v>
      </c>
      <c r="G2067" s="15" t="s">
        <v>71</v>
      </c>
      <c r="H2067" s="15" t="s">
        <v>64</v>
      </c>
      <c r="I2067" s="15" t="s">
        <v>76</v>
      </c>
      <c r="J2067" s="15">
        <v>169</v>
      </c>
      <c r="K2067" s="15">
        <v>241.67000000000002</v>
      </c>
    </row>
    <row r="2068" spans="1:11" x14ac:dyDescent="0.25">
      <c r="A2068" s="15" t="s">
        <v>59</v>
      </c>
      <c r="B2068" s="15">
        <v>2022</v>
      </c>
      <c r="C2068" s="15" t="s">
        <v>41</v>
      </c>
      <c r="D2068" s="15" t="s">
        <v>60</v>
      </c>
      <c r="E2068" s="15" t="s">
        <v>74</v>
      </c>
      <c r="F2068" s="15" t="s">
        <v>75</v>
      </c>
      <c r="G2068" s="15" t="s">
        <v>71</v>
      </c>
      <c r="H2068" s="15" t="s">
        <v>64</v>
      </c>
      <c r="I2068" s="15" t="s">
        <v>76</v>
      </c>
      <c r="J2068" s="15">
        <v>232</v>
      </c>
      <c r="K2068" s="15">
        <v>331.76</v>
      </c>
    </row>
    <row r="2069" spans="1:11" x14ac:dyDescent="0.25">
      <c r="A2069" s="15" t="s">
        <v>66</v>
      </c>
      <c r="B2069" s="15">
        <v>2022</v>
      </c>
      <c r="C2069" s="15" t="s">
        <v>41</v>
      </c>
      <c r="D2069" s="15" t="s">
        <v>60</v>
      </c>
      <c r="E2069" s="15" t="s">
        <v>74</v>
      </c>
      <c r="F2069" s="15" t="s">
        <v>75</v>
      </c>
      <c r="G2069" s="15" t="s">
        <v>71</v>
      </c>
      <c r="H2069" s="15" t="s">
        <v>64</v>
      </c>
      <c r="I2069" s="15" t="s">
        <v>76</v>
      </c>
      <c r="J2069" s="15">
        <v>226</v>
      </c>
      <c r="K2069" s="15">
        <v>323.18</v>
      </c>
    </row>
    <row r="2070" spans="1:11" x14ac:dyDescent="0.25">
      <c r="A2070" s="15" t="s">
        <v>66</v>
      </c>
      <c r="B2070" s="15">
        <v>2022</v>
      </c>
      <c r="C2070" s="15" t="s">
        <v>41</v>
      </c>
      <c r="D2070" s="15" t="s">
        <v>60</v>
      </c>
      <c r="E2070" s="15" t="s">
        <v>74</v>
      </c>
      <c r="F2070" s="15" t="s">
        <v>75</v>
      </c>
      <c r="G2070" s="15" t="s">
        <v>71</v>
      </c>
      <c r="H2070" s="15" t="s">
        <v>64</v>
      </c>
      <c r="I2070" s="15" t="s">
        <v>76</v>
      </c>
      <c r="J2070" s="15">
        <v>220</v>
      </c>
      <c r="K2070" s="15">
        <v>314.60000000000002</v>
      </c>
    </row>
    <row r="2071" spans="1:11" x14ac:dyDescent="0.25">
      <c r="A2071" s="15" t="s">
        <v>68</v>
      </c>
      <c r="B2071" s="15">
        <v>2022</v>
      </c>
      <c r="C2071" s="15" t="s">
        <v>41</v>
      </c>
      <c r="D2071" s="15" t="s">
        <v>60</v>
      </c>
      <c r="E2071" s="15" t="s">
        <v>74</v>
      </c>
      <c r="F2071" s="15" t="s">
        <v>75</v>
      </c>
      <c r="G2071" s="15" t="s">
        <v>71</v>
      </c>
      <c r="H2071" s="15" t="s">
        <v>64</v>
      </c>
      <c r="I2071" s="15" t="s">
        <v>76</v>
      </c>
      <c r="J2071" s="15">
        <v>229</v>
      </c>
      <c r="K2071" s="15">
        <v>327.47000000000003</v>
      </c>
    </row>
    <row r="2072" spans="1:11" x14ac:dyDescent="0.25">
      <c r="A2072" s="15" t="s">
        <v>59</v>
      </c>
      <c r="B2072" s="15">
        <v>2022</v>
      </c>
      <c r="C2072" s="15" t="s">
        <v>41</v>
      </c>
      <c r="D2072" s="15" t="s">
        <v>60</v>
      </c>
      <c r="E2072" s="15" t="s">
        <v>74</v>
      </c>
      <c r="F2072" s="15" t="s">
        <v>75</v>
      </c>
      <c r="G2072" s="15" t="s">
        <v>71</v>
      </c>
      <c r="H2072" s="15" t="s">
        <v>64</v>
      </c>
      <c r="I2072" s="15" t="s">
        <v>76</v>
      </c>
      <c r="J2072" s="15">
        <v>223</v>
      </c>
      <c r="K2072" s="15">
        <v>318.89</v>
      </c>
    </row>
    <row r="2073" spans="1:11" x14ac:dyDescent="0.25">
      <c r="A2073" s="15" t="s">
        <v>59</v>
      </c>
      <c r="B2073" s="15">
        <v>2022</v>
      </c>
      <c r="C2073" s="15" t="s">
        <v>41</v>
      </c>
      <c r="D2073" s="15" t="s">
        <v>60</v>
      </c>
      <c r="E2073" s="15" t="s">
        <v>74</v>
      </c>
      <c r="F2073" s="15" t="s">
        <v>75</v>
      </c>
      <c r="G2073" s="15" t="s">
        <v>71</v>
      </c>
      <c r="H2073" s="15" t="s">
        <v>64</v>
      </c>
      <c r="I2073" s="15" t="s">
        <v>76</v>
      </c>
      <c r="J2073" s="15">
        <v>217</v>
      </c>
      <c r="K2073" s="15">
        <v>310.31</v>
      </c>
    </row>
    <row r="2074" spans="1:11" x14ac:dyDescent="0.25">
      <c r="A2074" s="15" t="s">
        <v>66</v>
      </c>
      <c r="B2074" s="15">
        <v>2022</v>
      </c>
      <c r="C2074" s="15" t="s">
        <v>44</v>
      </c>
      <c r="D2074" s="15" t="s">
        <v>60</v>
      </c>
      <c r="E2074" s="15" t="s">
        <v>74</v>
      </c>
      <c r="F2074" s="15" t="s">
        <v>75</v>
      </c>
      <c r="G2074" s="15" t="s">
        <v>71</v>
      </c>
      <c r="H2074" s="15" t="s">
        <v>64</v>
      </c>
      <c r="I2074" s="15" t="s">
        <v>76</v>
      </c>
      <c r="J2074" s="15">
        <v>196</v>
      </c>
      <c r="K2074" s="15">
        <v>280.27999999999997</v>
      </c>
    </row>
    <row r="2075" spans="1:11" x14ac:dyDescent="0.25">
      <c r="A2075" s="15" t="s">
        <v>59</v>
      </c>
      <c r="B2075" s="15">
        <v>2022</v>
      </c>
      <c r="C2075" s="15" t="s">
        <v>44</v>
      </c>
      <c r="D2075" s="15" t="s">
        <v>60</v>
      </c>
      <c r="E2075" s="15" t="s">
        <v>74</v>
      </c>
      <c r="F2075" s="15" t="s">
        <v>75</v>
      </c>
      <c r="G2075" s="15" t="s">
        <v>71</v>
      </c>
      <c r="H2075" s="15" t="s">
        <v>64</v>
      </c>
      <c r="I2075" s="15" t="s">
        <v>76</v>
      </c>
      <c r="J2075" s="15">
        <v>190</v>
      </c>
      <c r="K2075" s="15">
        <v>271.7</v>
      </c>
    </row>
    <row r="2076" spans="1:11" x14ac:dyDescent="0.25">
      <c r="A2076" s="15" t="s">
        <v>59</v>
      </c>
      <c r="B2076" s="15">
        <v>2022</v>
      </c>
      <c r="C2076" s="15" t="s">
        <v>44</v>
      </c>
      <c r="D2076" s="15" t="s">
        <v>60</v>
      </c>
      <c r="E2076" s="15" t="s">
        <v>74</v>
      </c>
      <c r="F2076" s="15" t="s">
        <v>75</v>
      </c>
      <c r="G2076" s="15" t="s">
        <v>71</v>
      </c>
      <c r="H2076" s="15" t="s">
        <v>64</v>
      </c>
      <c r="I2076" s="15" t="s">
        <v>76</v>
      </c>
      <c r="J2076" s="15">
        <v>199</v>
      </c>
      <c r="K2076" s="15">
        <v>284.57</v>
      </c>
    </row>
    <row r="2077" spans="1:11" x14ac:dyDescent="0.25">
      <c r="A2077" s="15" t="s">
        <v>59</v>
      </c>
      <c r="B2077" s="15">
        <v>2022</v>
      </c>
      <c r="C2077" s="15" t="s">
        <v>44</v>
      </c>
      <c r="D2077" s="15" t="s">
        <v>60</v>
      </c>
      <c r="E2077" s="15" t="s">
        <v>74</v>
      </c>
      <c r="F2077" s="15" t="s">
        <v>75</v>
      </c>
      <c r="G2077" s="15" t="s">
        <v>71</v>
      </c>
      <c r="H2077" s="15" t="s">
        <v>64</v>
      </c>
      <c r="I2077" s="15" t="s">
        <v>76</v>
      </c>
      <c r="J2077" s="15">
        <v>193</v>
      </c>
      <c r="K2077" s="15">
        <v>275.99</v>
      </c>
    </row>
    <row r="2078" spans="1:11" x14ac:dyDescent="0.25">
      <c r="A2078" s="15" t="s">
        <v>59</v>
      </c>
      <c r="B2078" s="15">
        <v>2022</v>
      </c>
      <c r="C2078" s="15" t="s">
        <v>44</v>
      </c>
      <c r="D2078" s="15" t="s">
        <v>60</v>
      </c>
      <c r="E2078" s="15" t="s">
        <v>74</v>
      </c>
      <c r="F2078" s="15" t="s">
        <v>75</v>
      </c>
      <c r="G2078" s="15" t="s">
        <v>71</v>
      </c>
      <c r="H2078" s="15" t="s">
        <v>64</v>
      </c>
      <c r="I2078" s="15" t="s">
        <v>76</v>
      </c>
      <c r="J2078" s="15">
        <v>187</v>
      </c>
      <c r="K2078" s="15">
        <v>267.40999999999997</v>
      </c>
    </row>
    <row r="2079" spans="1:11" x14ac:dyDescent="0.25">
      <c r="A2079" s="15" t="s">
        <v>66</v>
      </c>
      <c r="B2079" s="15">
        <v>2022</v>
      </c>
      <c r="C2079" s="15" t="s">
        <v>43</v>
      </c>
      <c r="D2079" s="15" t="s">
        <v>72</v>
      </c>
      <c r="E2079" s="15" t="s">
        <v>74</v>
      </c>
      <c r="F2079" s="15" t="s">
        <v>75</v>
      </c>
      <c r="G2079" s="15" t="s">
        <v>71</v>
      </c>
      <c r="H2079" s="15" t="s">
        <v>64</v>
      </c>
      <c r="I2079" s="15" t="s">
        <v>76</v>
      </c>
      <c r="J2079" s="15">
        <v>278</v>
      </c>
      <c r="K2079" s="15">
        <v>397.53999999999996</v>
      </c>
    </row>
    <row r="2080" spans="1:11" x14ac:dyDescent="0.25">
      <c r="A2080" s="15" t="s">
        <v>70</v>
      </c>
      <c r="B2080" s="15">
        <v>2022</v>
      </c>
      <c r="C2080" s="15" t="s">
        <v>43</v>
      </c>
      <c r="D2080" s="15" t="s">
        <v>72</v>
      </c>
      <c r="E2080" s="15" t="s">
        <v>74</v>
      </c>
      <c r="F2080" s="15" t="s">
        <v>75</v>
      </c>
      <c r="G2080" s="15" t="s">
        <v>71</v>
      </c>
      <c r="H2080" s="15" t="s">
        <v>64</v>
      </c>
      <c r="I2080" s="15" t="s">
        <v>76</v>
      </c>
      <c r="J2080" s="15">
        <v>326</v>
      </c>
      <c r="K2080" s="15">
        <v>466.18</v>
      </c>
    </row>
    <row r="2081" spans="1:11" x14ac:dyDescent="0.25">
      <c r="A2081" s="15" t="s">
        <v>59</v>
      </c>
      <c r="B2081" s="15">
        <v>2022</v>
      </c>
      <c r="C2081" s="15" t="s">
        <v>43</v>
      </c>
      <c r="D2081" s="15" t="s">
        <v>72</v>
      </c>
      <c r="E2081" s="15" t="s">
        <v>74</v>
      </c>
      <c r="F2081" s="15" t="s">
        <v>75</v>
      </c>
      <c r="G2081" s="15" t="s">
        <v>71</v>
      </c>
      <c r="H2081" s="15" t="s">
        <v>64</v>
      </c>
      <c r="I2081" s="15" t="s">
        <v>76</v>
      </c>
      <c r="J2081" s="15">
        <v>280</v>
      </c>
      <c r="K2081" s="15">
        <v>400.4</v>
      </c>
    </row>
    <row r="2082" spans="1:11" x14ac:dyDescent="0.25">
      <c r="A2082" s="15" t="s">
        <v>59</v>
      </c>
      <c r="B2082" s="15">
        <v>2022</v>
      </c>
      <c r="C2082" s="15" t="s">
        <v>43</v>
      </c>
      <c r="D2082" s="15" t="s">
        <v>72</v>
      </c>
      <c r="E2082" s="15" t="s">
        <v>74</v>
      </c>
      <c r="F2082" s="15" t="s">
        <v>75</v>
      </c>
      <c r="G2082" s="15" t="s">
        <v>71</v>
      </c>
      <c r="H2082" s="15" t="s">
        <v>64</v>
      </c>
      <c r="I2082" s="15" t="s">
        <v>76</v>
      </c>
      <c r="J2082" s="15">
        <v>834</v>
      </c>
      <c r="K2082" s="15">
        <v>1192.6199999999999</v>
      </c>
    </row>
    <row r="2083" spans="1:11" x14ac:dyDescent="0.25">
      <c r="A2083" s="15" t="s">
        <v>59</v>
      </c>
      <c r="B2083" s="15">
        <v>2022</v>
      </c>
      <c r="C2083" s="15" t="s">
        <v>43</v>
      </c>
      <c r="D2083" s="15" t="s">
        <v>72</v>
      </c>
      <c r="E2083" s="15" t="s">
        <v>74</v>
      </c>
      <c r="F2083" s="15" t="s">
        <v>75</v>
      </c>
      <c r="G2083" s="15" t="s">
        <v>71</v>
      </c>
      <c r="H2083" s="15" t="s">
        <v>64</v>
      </c>
      <c r="I2083" s="15" t="s">
        <v>76</v>
      </c>
      <c r="J2083" s="15">
        <v>867</v>
      </c>
      <c r="K2083" s="15">
        <v>1239.81</v>
      </c>
    </row>
    <row r="2084" spans="1:11" x14ac:dyDescent="0.25">
      <c r="A2084" s="15" t="s">
        <v>66</v>
      </c>
      <c r="B2084" s="15">
        <v>2022</v>
      </c>
      <c r="C2084" s="15" t="s">
        <v>43</v>
      </c>
      <c r="D2084" s="15" t="s">
        <v>72</v>
      </c>
      <c r="E2084" s="15" t="s">
        <v>74</v>
      </c>
      <c r="F2084" s="15" t="s">
        <v>75</v>
      </c>
      <c r="G2084" s="15" t="s">
        <v>71</v>
      </c>
      <c r="H2084" s="15" t="s">
        <v>64</v>
      </c>
      <c r="I2084" s="15" t="s">
        <v>76</v>
      </c>
      <c r="J2084" s="15">
        <v>931</v>
      </c>
      <c r="K2084" s="15">
        <v>1331.33</v>
      </c>
    </row>
    <row r="2085" spans="1:11" x14ac:dyDescent="0.25">
      <c r="A2085" s="15" t="s">
        <v>66</v>
      </c>
      <c r="B2085" s="15">
        <v>2022</v>
      </c>
      <c r="C2085" s="15" t="s">
        <v>43</v>
      </c>
      <c r="D2085" s="15" t="s">
        <v>72</v>
      </c>
      <c r="E2085" s="15" t="s">
        <v>74</v>
      </c>
      <c r="F2085" s="15" t="s">
        <v>75</v>
      </c>
      <c r="G2085" s="15" t="s">
        <v>71</v>
      </c>
      <c r="H2085" s="15" t="s">
        <v>64</v>
      </c>
      <c r="I2085" s="15" t="s">
        <v>76</v>
      </c>
      <c r="J2085" s="15">
        <v>932</v>
      </c>
      <c r="K2085" s="15">
        <v>1332.76</v>
      </c>
    </row>
    <row r="2086" spans="1:11" x14ac:dyDescent="0.25">
      <c r="A2086" s="15" t="s">
        <v>59</v>
      </c>
      <c r="B2086" s="15">
        <v>2022</v>
      </c>
      <c r="C2086" s="15" t="s">
        <v>43</v>
      </c>
      <c r="D2086" s="15" t="s">
        <v>72</v>
      </c>
      <c r="E2086" s="15" t="s">
        <v>74</v>
      </c>
      <c r="F2086" s="15" t="s">
        <v>75</v>
      </c>
      <c r="G2086" s="15" t="s">
        <v>71</v>
      </c>
      <c r="H2086" s="15" t="s">
        <v>64</v>
      </c>
      <c r="I2086" s="15" t="s">
        <v>76</v>
      </c>
      <c r="J2086" s="15">
        <v>933</v>
      </c>
      <c r="K2086" s="15">
        <v>1334.19</v>
      </c>
    </row>
    <row r="2087" spans="1:11" x14ac:dyDescent="0.25">
      <c r="A2087" s="15" t="s">
        <v>66</v>
      </c>
      <c r="B2087" s="15">
        <v>2022</v>
      </c>
      <c r="C2087" s="15" t="s">
        <v>43</v>
      </c>
      <c r="D2087" s="15" t="s">
        <v>72</v>
      </c>
      <c r="E2087" s="15" t="s">
        <v>74</v>
      </c>
      <c r="F2087" s="15" t="s">
        <v>75</v>
      </c>
      <c r="G2087" s="15" t="s">
        <v>71</v>
      </c>
      <c r="H2087" s="15" t="s">
        <v>64</v>
      </c>
      <c r="I2087" s="15" t="s">
        <v>76</v>
      </c>
      <c r="J2087" s="15">
        <v>873</v>
      </c>
      <c r="K2087" s="15">
        <v>526.24</v>
      </c>
    </row>
    <row r="2088" spans="1:11" x14ac:dyDescent="0.25">
      <c r="A2088" s="15" t="s">
        <v>59</v>
      </c>
      <c r="B2088" s="15">
        <v>2022</v>
      </c>
      <c r="C2088" s="15" t="s">
        <v>43</v>
      </c>
      <c r="D2088" s="15" t="s">
        <v>72</v>
      </c>
      <c r="E2088" s="15" t="s">
        <v>74</v>
      </c>
      <c r="F2088" s="15" t="s">
        <v>75</v>
      </c>
      <c r="G2088" s="15" t="s">
        <v>71</v>
      </c>
      <c r="H2088" s="15" t="s">
        <v>64</v>
      </c>
      <c r="I2088" s="15" t="s">
        <v>76</v>
      </c>
      <c r="J2088" s="15">
        <v>327</v>
      </c>
      <c r="K2088" s="15">
        <v>467.61</v>
      </c>
    </row>
    <row r="2089" spans="1:11" x14ac:dyDescent="0.25">
      <c r="A2089" s="15" t="s">
        <v>59</v>
      </c>
      <c r="B2089" s="15">
        <v>2022</v>
      </c>
      <c r="C2089" s="15" t="s">
        <v>43</v>
      </c>
      <c r="D2089" s="15" t="s">
        <v>72</v>
      </c>
      <c r="E2089" s="15" t="s">
        <v>74</v>
      </c>
      <c r="F2089" s="15" t="s">
        <v>75</v>
      </c>
      <c r="G2089" s="15" t="s">
        <v>71</v>
      </c>
      <c r="H2089" s="15" t="s">
        <v>64</v>
      </c>
      <c r="I2089" s="15" t="s">
        <v>76</v>
      </c>
      <c r="J2089" s="15">
        <v>183</v>
      </c>
      <c r="K2089" s="15">
        <v>261.69</v>
      </c>
    </row>
    <row r="2090" spans="1:11" x14ac:dyDescent="0.25">
      <c r="A2090" s="15" t="s">
        <v>66</v>
      </c>
      <c r="B2090" s="15">
        <v>2022</v>
      </c>
      <c r="C2090" s="15" t="s">
        <v>43</v>
      </c>
      <c r="D2090" s="15" t="s">
        <v>72</v>
      </c>
      <c r="E2090" s="15" t="s">
        <v>74</v>
      </c>
      <c r="F2090" s="15" t="s">
        <v>75</v>
      </c>
      <c r="G2090" s="15" t="s">
        <v>71</v>
      </c>
      <c r="H2090" s="15" t="s">
        <v>64</v>
      </c>
      <c r="I2090" s="15" t="s">
        <v>76</v>
      </c>
      <c r="J2090" s="15">
        <v>177</v>
      </c>
      <c r="K2090" s="15">
        <v>253.11</v>
      </c>
    </row>
    <row r="2091" spans="1:11" x14ac:dyDescent="0.25">
      <c r="A2091" s="15" t="s">
        <v>59</v>
      </c>
      <c r="B2091" s="15">
        <v>2022</v>
      </c>
      <c r="C2091" s="15" t="s">
        <v>43</v>
      </c>
      <c r="D2091" s="15" t="s">
        <v>72</v>
      </c>
      <c r="E2091" s="15" t="s">
        <v>74</v>
      </c>
      <c r="F2091" s="15" t="s">
        <v>75</v>
      </c>
      <c r="G2091" s="15" t="s">
        <v>71</v>
      </c>
      <c r="H2091" s="15" t="s">
        <v>64</v>
      </c>
      <c r="I2091" s="15" t="s">
        <v>76</v>
      </c>
      <c r="J2091" s="15">
        <v>171</v>
      </c>
      <c r="K2091" s="15">
        <v>244.53</v>
      </c>
    </row>
    <row r="2092" spans="1:11" x14ac:dyDescent="0.25">
      <c r="A2092" s="15" t="s">
        <v>59</v>
      </c>
      <c r="B2092" s="15">
        <v>2022</v>
      </c>
      <c r="C2092" s="15" t="s">
        <v>43</v>
      </c>
      <c r="D2092" s="15" t="s">
        <v>72</v>
      </c>
      <c r="E2092" s="15" t="s">
        <v>74</v>
      </c>
      <c r="F2092" s="15" t="s">
        <v>75</v>
      </c>
      <c r="G2092" s="15" t="s">
        <v>71</v>
      </c>
      <c r="H2092" s="15" t="s">
        <v>64</v>
      </c>
      <c r="I2092" s="15" t="s">
        <v>76</v>
      </c>
      <c r="J2092" s="15">
        <v>277</v>
      </c>
      <c r="K2092" s="15">
        <v>396.11</v>
      </c>
    </row>
    <row r="2093" spans="1:11" x14ac:dyDescent="0.25">
      <c r="A2093" s="15" t="s">
        <v>68</v>
      </c>
      <c r="B2093" s="15">
        <v>2022</v>
      </c>
      <c r="C2093" s="15" t="s">
        <v>43</v>
      </c>
      <c r="D2093" s="15" t="s">
        <v>72</v>
      </c>
      <c r="E2093" s="15" t="s">
        <v>74</v>
      </c>
      <c r="F2093" s="15" t="s">
        <v>75</v>
      </c>
      <c r="G2093" s="15" t="s">
        <v>71</v>
      </c>
      <c r="H2093" s="15" t="s">
        <v>64</v>
      </c>
      <c r="I2093" s="15" t="s">
        <v>76</v>
      </c>
      <c r="J2093" s="15">
        <v>325</v>
      </c>
      <c r="K2093" s="15">
        <v>464.75</v>
      </c>
    </row>
    <row r="2094" spans="1:11" x14ac:dyDescent="0.25">
      <c r="A2094" s="15" t="s">
        <v>66</v>
      </c>
      <c r="B2094" s="15">
        <v>2022</v>
      </c>
      <c r="C2094" s="15" t="s">
        <v>43</v>
      </c>
      <c r="D2094" s="15" t="s">
        <v>72</v>
      </c>
      <c r="E2094" s="15" t="s">
        <v>74</v>
      </c>
      <c r="F2094" s="15" t="s">
        <v>75</v>
      </c>
      <c r="G2094" s="15" t="s">
        <v>71</v>
      </c>
      <c r="H2094" s="15" t="s">
        <v>64</v>
      </c>
      <c r="I2094" s="15" t="s">
        <v>76</v>
      </c>
      <c r="J2094" s="15">
        <v>842</v>
      </c>
      <c r="K2094" s="15">
        <v>1204.06</v>
      </c>
    </row>
    <row r="2095" spans="1:11" x14ac:dyDescent="0.25">
      <c r="A2095" s="15" t="s">
        <v>66</v>
      </c>
      <c r="B2095" s="15">
        <v>2022</v>
      </c>
      <c r="C2095" s="15" t="s">
        <v>43</v>
      </c>
      <c r="D2095" s="15" t="s">
        <v>72</v>
      </c>
      <c r="E2095" s="15" t="s">
        <v>74</v>
      </c>
      <c r="F2095" s="15" t="s">
        <v>75</v>
      </c>
      <c r="G2095" s="15" t="s">
        <v>71</v>
      </c>
      <c r="H2095" s="15" t="s">
        <v>64</v>
      </c>
      <c r="I2095" s="15" t="s">
        <v>76</v>
      </c>
      <c r="J2095" s="15">
        <v>876</v>
      </c>
      <c r="K2095" s="15">
        <v>1252.68</v>
      </c>
    </row>
    <row r="2096" spans="1:11" x14ac:dyDescent="0.25">
      <c r="A2096" s="15" t="s">
        <v>66</v>
      </c>
      <c r="B2096" s="15">
        <v>2022</v>
      </c>
      <c r="C2096" s="15" t="s">
        <v>47</v>
      </c>
      <c r="D2096" s="15" t="s">
        <v>72</v>
      </c>
      <c r="E2096" s="15" t="s">
        <v>74</v>
      </c>
      <c r="F2096" s="15" t="s">
        <v>75</v>
      </c>
      <c r="G2096" s="15" t="s">
        <v>71</v>
      </c>
      <c r="H2096" s="15" t="s">
        <v>64</v>
      </c>
      <c r="I2096" s="15" t="s">
        <v>76</v>
      </c>
      <c r="J2096" s="15">
        <v>332</v>
      </c>
      <c r="K2096" s="15">
        <v>474.76</v>
      </c>
    </row>
    <row r="2097" spans="1:11" x14ac:dyDescent="0.25">
      <c r="A2097" s="15" t="s">
        <v>66</v>
      </c>
      <c r="B2097" s="15">
        <v>2022</v>
      </c>
      <c r="C2097" s="15" t="s">
        <v>47</v>
      </c>
      <c r="D2097" s="15" t="s">
        <v>72</v>
      </c>
      <c r="E2097" s="15" t="s">
        <v>74</v>
      </c>
      <c r="F2097" s="15" t="s">
        <v>75</v>
      </c>
      <c r="G2097" s="15" t="s">
        <v>71</v>
      </c>
      <c r="H2097" s="15" t="s">
        <v>64</v>
      </c>
      <c r="I2097" s="15" t="s">
        <v>76</v>
      </c>
      <c r="J2097" s="15">
        <v>302</v>
      </c>
      <c r="K2097" s="15">
        <v>431.86</v>
      </c>
    </row>
    <row r="2098" spans="1:11" x14ac:dyDescent="0.25">
      <c r="A2098" s="15" t="s">
        <v>68</v>
      </c>
      <c r="B2098" s="15">
        <v>2022</v>
      </c>
      <c r="C2098" s="15" t="s">
        <v>47</v>
      </c>
      <c r="D2098" s="15" t="s">
        <v>72</v>
      </c>
      <c r="E2098" s="15" t="s">
        <v>74</v>
      </c>
      <c r="F2098" s="15" t="s">
        <v>75</v>
      </c>
      <c r="G2098" s="15" t="s">
        <v>71</v>
      </c>
      <c r="H2098" s="15" t="s">
        <v>64</v>
      </c>
      <c r="I2098" s="15" t="s">
        <v>76</v>
      </c>
      <c r="J2098" s="15">
        <v>256</v>
      </c>
      <c r="K2098" s="15">
        <v>366.08</v>
      </c>
    </row>
    <row r="2099" spans="1:11" x14ac:dyDescent="0.25">
      <c r="A2099" s="15" t="s">
        <v>69</v>
      </c>
      <c r="B2099" s="15">
        <v>2022</v>
      </c>
      <c r="C2099" s="15" t="s">
        <v>47</v>
      </c>
      <c r="D2099" s="15" t="s">
        <v>72</v>
      </c>
      <c r="E2099" s="15" t="s">
        <v>74</v>
      </c>
      <c r="F2099" s="15" t="s">
        <v>75</v>
      </c>
      <c r="G2099" s="15" t="s">
        <v>71</v>
      </c>
      <c r="H2099" s="15" t="s">
        <v>64</v>
      </c>
      <c r="I2099" s="15" t="s">
        <v>76</v>
      </c>
      <c r="J2099" s="15">
        <v>304</v>
      </c>
      <c r="K2099" s="15">
        <v>434.72</v>
      </c>
    </row>
    <row r="2100" spans="1:11" x14ac:dyDescent="0.25">
      <c r="A2100" s="15" t="s">
        <v>59</v>
      </c>
      <c r="B2100" s="15">
        <v>2022</v>
      </c>
      <c r="C2100" s="15" t="s">
        <v>47</v>
      </c>
      <c r="D2100" s="15" t="s">
        <v>72</v>
      </c>
      <c r="E2100" s="15" t="s">
        <v>74</v>
      </c>
      <c r="F2100" s="15" t="s">
        <v>75</v>
      </c>
      <c r="G2100" s="15" t="s">
        <v>71</v>
      </c>
      <c r="H2100" s="15" t="s">
        <v>64</v>
      </c>
      <c r="I2100" s="15" t="s">
        <v>76</v>
      </c>
      <c r="J2100" s="15">
        <v>784</v>
      </c>
      <c r="K2100" s="15">
        <v>1121.1199999999999</v>
      </c>
    </row>
    <row r="2101" spans="1:11" x14ac:dyDescent="0.25">
      <c r="A2101" s="15" t="s">
        <v>69</v>
      </c>
      <c r="B2101" s="15">
        <v>2022</v>
      </c>
      <c r="C2101" s="15" t="s">
        <v>47</v>
      </c>
      <c r="D2101" s="15" t="s">
        <v>72</v>
      </c>
      <c r="E2101" s="15" t="s">
        <v>74</v>
      </c>
      <c r="F2101" s="15" t="s">
        <v>75</v>
      </c>
      <c r="G2101" s="15" t="s">
        <v>71</v>
      </c>
      <c r="H2101" s="15" t="s">
        <v>64</v>
      </c>
      <c r="I2101" s="15" t="s">
        <v>76</v>
      </c>
      <c r="J2101" s="15">
        <v>837</v>
      </c>
      <c r="K2101" s="15">
        <v>1196.9099999999999</v>
      </c>
    </row>
    <row r="2102" spans="1:11" x14ac:dyDescent="0.25">
      <c r="A2102" s="15" t="s">
        <v>66</v>
      </c>
      <c r="B2102" s="15">
        <v>2022</v>
      </c>
      <c r="C2102" s="15" t="s">
        <v>47</v>
      </c>
      <c r="D2102" s="15" t="s">
        <v>72</v>
      </c>
      <c r="E2102" s="15" t="s">
        <v>74</v>
      </c>
      <c r="F2102" s="15" t="s">
        <v>75</v>
      </c>
      <c r="G2102" s="15" t="s">
        <v>71</v>
      </c>
      <c r="H2102" s="15" t="s">
        <v>64</v>
      </c>
      <c r="I2102" s="15" t="s">
        <v>76</v>
      </c>
      <c r="J2102" s="15">
        <v>870</v>
      </c>
      <c r="K2102" s="15">
        <v>1244.0999999999999</v>
      </c>
    </row>
    <row r="2103" spans="1:11" x14ac:dyDescent="0.25">
      <c r="A2103" s="15" t="s">
        <v>66</v>
      </c>
      <c r="B2103" s="15">
        <v>2022</v>
      </c>
      <c r="C2103" s="15" t="s">
        <v>47</v>
      </c>
      <c r="D2103" s="15" t="s">
        <v>72</v>
      </c>
      <c r="E2103" s="15" t="s">
        <v>74</v>
      </c>
      <c r="F2103" s="15" t="s">
        <v>75</v>
      </c>
      <c r="G2103" s="15" t="s">
        <v>71</v>
      </c>
      <c r="H2103" s="15" t="s">
        <v>64</v>
      </c>
      <c r="I2103" s="15" t="s">
        <v>76</v>
      </c>
      <c r="J2103" s="15">
        <v>942</v>
      </c>
      <c r="K2103" s="15">
        <v>1347.06</v>
      </c>
    </row>
    <row r="2104" spans="1:11" x14ac:dyDescent="0.25">
      <c r="A2104" s="15" t="s">
        <v>66</v>
      </c>
      <c r="B2104" s="15">
        <v>2022</v>
      </c>
      <c r="C2104" s="15" t="s">
        <v>47</v>
      </c>
      <c r="D2104" s="15" t="s">
        <v>72</v>
      </c>
      <c r="E2104" s="15" t="s">
        <v>74</v>
      </c>
      <c r="F2104" s="15" t="s">
        <v>75</v>
      </c>
      <c r="G2104" s="15" t="s">
        <v>71</v>
      </c>
      <c r="H2104" s="15" t="s">
        <v>64</v>
      </c>
      <c r="I2104" s="15" t="s">
        <v>76</v>
      </c>
      <c r="J2104" s="15">
        <v>943</v>
      </c>
      <c r="K2104" s="15">
        <v>1348.49</v>
      </c>
    </row>
    <row r="2105" spans="1:11" x14ac:dyDescent="0.25">
      <c r="A2105" s="15" t="s">
        <v>59</v>
      </c>
      <c r="B2105" s="15">
        <v>2022</v>
      </c>
      <c r="C2105" s="15" t="s">
        <v>47</v>
      </c>
      <c r="D2105" s="15" t="s">
        <v>72</v>
      </c>
      <c r="E2105" s="15" t="s">
        <v>74</v>
      </c>
      <c r="F2105" s="15" t="s">
        <v>75</v>
      </c>
      <c r="G2105" s="15" t="s">
        <v>71</v>
      </c>
      <c r="H2105" s="15" t="s">
        <v>64</v>
      </c>
      <c r="I2105" s="15" t="s">
        <v>76</v>
      </c>
      <c r="J2105" s="15">
        <v>944</v>
      </c>
      <c r="K2105" s="15">
        <v>1349.92</v>
      </c>
    </row>
    <row r="2106" spans="1:11" x14ac:dyDescent="0.25">
      <c r="A2106" s="15" t="s">
        <v>66</v>
      </c>
      <c r="B2106" s="15">
        <v>2022</v>
      </c>
      <c r="C2106" s="15" t="s">
        <v>47</v>
      </c>
      <c r="D2106" s="15" t="s">
        <v>72</v>
      </c>
      <c r="E2106" s="15" t="s">
        <v>74</v>
      </c>
      <c r="F2106" s="15" t="s">
        <v>75</v>
      </c>
      <c r="G2106" s="15" t="s">
        <v>71</v>
      </c>
      <c r="H2106" s="15" t="s">
        <v>64</v>
      </c>
      <c r="I2106" s="15" t="s">
        <v>76</v>
      </c>
      <c r="J2106" s="15">
        <v>823</v>
      </c>
      <c r="K2106" s="15">
        <v>526.24</v>
      </c>
    </row>
    <row r="2107" spans="1:11" x14ac:dyDescent="0.25">
      <c r="A2107" s="15" t="s">
        <v>59</v>
      </c>
      <c r="B2107" s="15">
        <v>2022</v>
      </c>
      <c r="C2107" s="15" t="s">
        <v>47</v>
      </c>
      <c r="D2107" s="15" t="s">
        <v>72</v>
      </c>
      <c r="E2107" s="15" t="s">
        <v>74</v>
      </c>
      <c r="F2107" s="15" t="s">
        <v>75</v>
      </c>
      <c r="G2107" s="15" t="s">
        <v>71</v>
      </c>
      <c r="H2107" s="15" t="s">
        <v>64</v>
      </c>
      <c r="I2107" s="15" t="s">
        <v>76</v>
      </c>
      <c r="J2107" s="15">
        <v>877</v>
      </c>
      <c r="K2107" s="15">
        <v>526.24</v>
      </c>
    </row>
    <row r="2108" spans="1:11" x14ac:dyDescent="0.25">
      <c r="A2108" s="15" t="s">
        <v>59</v>
      </c>
      <c r="B2108" s="15">
        <v>2022</v>
      </c>
      <c r="C2108" s="15" t="s">
        <v>47</v>
      </c>
      <c r="D2108" s="15" t="s">
        <v>72</v>
      </c>
      <c r="E2108" s="15" t="s">
        <v>74</v>
      </c>
      <c r="F2108" s="15" t="s">
        <v>75</v>
      </c>
      <c r="G2108" s="15" t="s">
        <v>71</v>
      </c>
      <c r="H2108" s="15" t="s">
        <v>64</v>
      </c>
      <c r="I2108" s="15" t="s">
        <v>76</v>
      </c>
      <c r="J2108" s="15">
        <v>303</v>
      </c>
      <c r="K2108" s="15">
        <v>433.28999999999996</v>
      </c>
    </row>
    <row r="2109" spans="1:11" x14ac:dyDescent="0.25">
      <c r="A2109" s="15" t="s">
        <v>69</v>
      </c>
      <c r="B2109" s="15">
        <v>2022</v>
      </c>
      <c r="C2109" s="15" t="s">
        <v>47</v>
      </c>
      <c r="D2109" s="15" t="s">
        <v>72</v>
      </c>
      <c r="E2109" s="15" t="s">
        <v>74</v>
      </c>
      <c r="F2109" s="15" t="s">
        <v>75</v>
      </c>
      <c r="G2109" s="15" t="s">
        <v>71</v>
      </c>
      <c r="H2109" s="15" t="s">
        <v>64</v>
      </c>
      <c r="I2109" s="15" t="s">
        <v>76</v>
      </c>
      <c r="J2109" s="15">
        <v>363</v>
      </c>
      <c r="K2109" s="15">
        <v>519.09</v>
      </c>
    </row>
    <row r="2110" spans="1:11" x14ac:dyDescent="0.25">
      <c r="A2110" s="15" t="s">
        <v>68</v>
      </c>
      <c r="B2110" s="15">
        <v>2022</v>
      </c>
      <c r="C2110" s="15" t="s">
        <v>47</v>
      </c>
      <c r="D2110" s="15" t="s">
        <v>72</v>
      </c>
      <c r="E2110" s="15" t="s">
        <v>74</v>
      </c>
      <c r="F2110" s="15" t="s">
        <v>75</v>
      </c>
      <c r="G2110" s="15" t="s">
        <v>71</v>
      </c>
      <c r="H2110" s="15" t="s">
        <v>64</v>
      </c>
      <c r="I2110" s="15" t="s">
        <v>76</v>
      </c>
      <c r="J2110" s="15">
        <v>357</v>
      </c>
      <c r="K2110" s="15">
        <v>510.51</v>
      </c>
    </row>
    <row r="2111" spans="1:11" x14ac:dyDescent="0.25">
      <c r="A2111" s="15" t="s">
        <v>69</v>
      </c>
      <c r="B2111" s="15">
        <v>2022</v>
      </c>
      <c r="C2111" s="15" t="s">
        <v>47</v>
      </c>
      <c r="D2111" s="15" t="s">
        <v>72</v>
      </c>
      <c r="E2111" s="15" t="s">
        <v>74</v>
      </c>
      <c r="F2111" s="15" t="s">
        <v>75</v>
      </c>
      <c r="G2111" s="15" t="s">
        <v>71</v>
      </c>
      <c r="H2111" s="15" t="s">
        <v>64</v>
      </c>
      <c r="I2111" s="15" t="s">
        <v>76</v>
      </c>
      <c r="J2111" s="15">
        <v>331</v>
      </c>
      <c r="K2111" s="15">
        <v>473.33</v>
      </c>
    </row>
    <row r="2112" spans="1:11" x14ac:dyDescent="0.25">
      <c r="A2112" s="15" t="s">
        <v>66</v>
      </c>
      <c r="B2112" s="15">
        <v>2022</v>
      </c>
      <c r="C2112" s="15" t="s">
        <v>47</v>
      </c>
      <c r="D2112" s="15" t="s">
        <v>72</v>
      </c>
      <c r="E2112" s="15" t="s">
        <v>74</v>
      </c>
      <c r="F2112" s="15" t="s">
        <v>75</v>
      </c>
      <c r="G2112" s="15" t="s">
        <v>71</v>
      </c>
      <c r="H2112" s="15" t="s">
        <v>64</v>
      </c>
      <c r="I2112" s="15" t="s">
        <v>76</v>
      </c>
      <c r="J2112" s="15">
        <v>259</v>
      </c>
      <c r="K2112" s="15">
        <v>370.37</v>
      </c>
    </row>
    <row r="2113" spans="1:11" x14ac:dyDescent="0.25">
      <c r="A2113" s="15" t="s">
        <v>66</v>
      </c>
      <c r="B2113" s="15">
        <v>2022</v>
      </c>
      <c r="C2113" s="15" t="s">
        <v>47</v>
      </c>
      <c r="D2113" s="15" t="s">
        <v>72</v>
      </c>
      <c r="E2113" s="15" t="s">
        <v>74</v>
      </c>
      <c r="F2113" s="15" t="s">
        <v>75</v>
      </c>
      <c r="G2113" s="15" t="s">
        <v>71</v>
      </c>
      <c r="H2113" s="15" t="s">
        <v>64</v>
      </c>
      <c r="I2113" s="15" t="s">
        <v>76</v>
      </c>
      <c r="J2113" s="15">
        <v>793</v>
      </c>
      <c r="K2113" s="15">
        <v>1133.99</v>
      </c>
    </row>
    <row r="2114" spans="1:11" x14ac:dyDescent="0.25">
      <c r="A2114" s="15" t="s">
        <v>66</v>
      </c>
      <c r="B2114" s="15">
        <v>2022</v>
      </c>
      <c r="C2114" s="15" t="s">
        <v>47</v>
      </c>
      <c r="D2114" s="15" t="s">
        <v>72</v>
      </c>
      <c r="E2114" s="15" t="s">
        <v>74</v>
      </c>
      <c r="F2114" s="15" t="s">
        <v>75</v>
      </c>
      <c r="G2114" s="15" t="s">
        <v>71</v>
      </c>
      <c r="H2114" s="15" t="s">
        <v>64</v>
      </c>
      <c r="I2114" s="15" t="s">
        <v>76</v>
      </c>
      <c r="J2114" s="15">
        <v>846</v>
      </c>
      <c r="K2114" s="15">
        <v>1209.78</v>
      </c>
    </row>
    <row r="2115" spans="1:11" x14ac:dyDescent="0.25">
      <c r="A2115" s="15" t="s">
        <v>66</v>
      </c>
      <c r="B2115" s="15">
        <v>2022</v>
      </c>
      <c r="C2115" s="15" t="s">
        <v>47</v>
      </c>
      <c r="D2115" s="15" t="s">
        <v>72</v>
      </c>
      <c r="E2115" s="15" t="s">
        <v>74</v>
      </c>
      <c r="F2115" s="15" t="s">
        <v>75</v>
      </c>
      <c r="G2115" s="15" t="s">
        <v>71</v>
      </c>
      <c r="H2115" s="15" t="s">
        <v>64</v>
      </c>
      <c r="I2115" s="15" t="s">
        <v>76</v>
      </c>
      <c r="J2115" s="15">
        <v>879</v>
      </c>
      <c r="K2115" s="15">
        <v>1256.97</v>
      </c>
    </row>
    <row r="2116" spans="1:11" x14ac:dyDescent="0.25">
      <c r="A2116" s="15" t="s">
        <v>66</v>
      </c>
      <c r="B2116" s="15">
        <v>2022</v>
      </c>
      <c r="C2116" s="15" t="s">
        <v>51</v>
      </c>
      <c r="D2116" s="15" t="s">
        <v>72</v>
      </c>
      <c r="E2116" s="15" t="s">
        <v>74</v>
      </c>
      <c r="F2116" s="15" t="s">
        <v>75</v>
      </c>
      <c r="G2116" s="15" t="s">
        <v>71</v>
      </c>
      <c r="H2116" s="15" t="s">
        <v>64</v>
      </c>
      <c r="I2116" s="15" t="s">
        <v>76</v>
      </c>
      <c r="J2116" s="15">
        <v>308</v>
      </c>
      <c r="K2116" s="15">
        <v>440.44</v>
      </c>
    </row>
    <row r="2117" spans="1:11" x14ac:dyDescent="0.25">
      <c r="A2117" s="15" t="s">
        <v>59</v>
      </c>
      <c r="B2117" s="15">
        <v>2022</v>
      </c>
      <c r="C2117" s="15" t="s">
        <v>51</v>
      </c>
      <c r="D2117" s="15" t="s">
        <v>72</v>
      </c>
      <c r="E2117" s="15" t="s">
        <v>74</v>
      </c>
      <c r="F2117" s="15" t="s">
        <v>75</v>
      </c>
      <c r="G2117" s="15" t="s">
        <v>71</v>
      </c>
      <c r="H2117" s="15" t="s">
        <v>64</v>
      </c>
      <c r="I2117" s="15" t="s">
        <v>76</v>
      </c>
      <c r="J2117" s="15">
        <v>236</v>
      </c>
      <c r="K2117" s="15">
        <v>337.48</v>
      </c>
    </row>
    <row r="2118" spans="1:11" x14ac:dyDescent="0.25">
      <c r="A2118" s="15" t="s">
        <v>66</v>
      </c>
      <c r="B2118" s="15">
        <v>2022</v>
      </c>
      <c r="C2118" s="15" t="s">
        <v>51</v>
      </c>
      <c r="D2118" s="15" t="s">
        <v>72</v>
      </c>
      <c r="E2118" s="15" t="s">
        <v>74</v>
      </c>
      <c r="F2118" s="15" t="s">
        <v>75</v>
      </c>
      <c r="G2118" s="15" t="s">
        <v>71</v>
      </c>
      <c r="H2118" s="15" t="s">
        <v>64</v>
      </c>
      <c r="I2118" s="15" t="s">
        <v>76</v>
      </c>
      <c r="J2118" s="15">
        <v>284</v>
      </c>
      <c r="K2118" s="15">
        <v>406.12</v>
      </c>
    </row>
    <row r="2119" spans="1:11" x14ac:dyDescent="0.25">
      <c r="A2119" s="15" t="s">
        <v>66</v>
      </c>
      <c r="B2119" s="15">
        <v>2022</v>
      </c>
      <c r="C2119" s="15" t="s">
        <v>51</v>
      </c>
      <c r="D2119" s="15" t="s">
        <v>72</v>
      </c>
      <c r="E2119" s="15" t="s">
        <v>74</v>
      </c>
      <c r="F2119" s="15" t="s">
        <v>75</v>
      </c>
      <c r="G2119" s="15" t="s">
        <v>71</v>
      </c>
      <c r="H2119" s="15" t="s">
        <v>64</v>
      </c>
      <c r="I2119" s="15" t="s">
        <v>76</v>
      </c>
      <c r="J2119" s="15">
        <v>310</v>
      </c>
      <c r="K2119" s="15">
        <v>443.3</v>
      </c>
    </row>
    <row r="2120" spans="1:11" x14ac:dyDescent="0.25">
      <c r="A2120" s="15" t="s">
        <v>66</v>
      </c>
      <c r="B2120" s="15">
        <v>2022</v>
      </c>
      <c r="C2120" s="15" t="s">
        <v>51</v>
      </c>
      <c r="D2120" s="15" t="s">
        <v>72</v>
      </c>
      <c r="E2120" s="15" t="s">
        <v>74</v>
      </c>
      <c r="F2120" s="15" t="s">
        <v>75</v>
      </c>
      <c r="G2120" s="15" t="s">
        <v>71</v>
      </c>
      <c r="H2120" s="15" t="s">
        <v>64</v>
      </c>
      <c r="I2120" s="15" t="s">
        <v>76</v>
      </c>
      <c r="J2120" s="15">
        <v>238</v>
      </c>
      <c r="K2120" s="15">
        <v>340.34000000000003</v>
      </c>
    </row>
    <row r="2121" spans="1:11" x14ac:dyDescent="0.25">
      <c r="A2121" s="15" t="s">
        <v>66</v>
      </c>
      <c r="B2121" s="15">
        <v>2022</v>
      </c>
      <c r="C2121" s="15" t="s">
        <v>51</v>
      </c>
      <c r="D2121" s="15" t="s">
        <v>72</v>
      </c>
      <c r="E2121" s="15" t="s">
        <v>74</v>
      </c>
      <c r="F2121" s="15" t="s">
        <v>75</v>
      </c>
      <c r="G2121" s="15" t="s">
        <v>71</v>
      </c>
      <c r="H2121" s="15" t="s">
        <v>64</v>
      </c>
      <c r="I2121" s="15" t="s">
        <v>76</v>
      </c>
      <c r="J2121" s="15">
        <v>280</v>
      </c>
      <c r="K2121" s="15">
        <v>400.4</v>
      </c>
    </row>
    <row r="2122" spans="1:11" x14ac:dyDescent="0.25">
      <c r="A2122" s="15" t="s">
        <v>59</v>
      </c>
      <c r="B2122" s="15">
        <v>2022</v>
      </c>
      <c r="C2122" s="15" t="s">
        <v>51</v>
      </c>
      <c r="D2122" s="15" t="s">
        <v>72</v>
      </c>
      <c r="E2122" s="15" t="s">
        <v>74</v>
      </c>
      <c r="F2122" s="15" t="s">
        <v>75</v>
      </c>
      <c r="G2122" s="15" t="s">
        <v>71</v>
      </c>
      <c r="H2122" s="15" t="s">
        <v>64</v>
      </c>
      <c r="I2122" s="15" t="s">
        <v>76</v>
      </c>
      <c r="J2122" s="15">
        <v>787</v>
      </c>
      <c r="K2122" s="15">
        <v>1125.4099999999999</v>
      </c>
    </row>
    <row r="2123" spans="1:11" x14ac:dyDescent="0.25">
      <c r="A2123" s="15" t="s">
        <v>59</v>
      </c>
      <c r="B2123" s="15">
        <v>2022</v>
      </c>
      <c r="C2123" s="15" t="s">
        <v>51</v>
      </c>
      <c r="D2123" s="15" t="s">
        <v>72</v>
      </c>
      <c r="E2123" s="15" t="s">
        <v>74</v>
      </c>
      <c r="F2123" s="15" t="s">
        <v>75</v>
      </c>
      <c r="G2123" s="15" t="s">
        <v>71</v>
      </c>
      <c r="H2123" s="15" t="s">
        <v>64</v>
      </c>
      <c r="I2123" s="15" t="s">
        <v>76</v>
      </c>
      <c r="J2123" s="15">
        <v>841</v>
      </c>
      <c r="K2123" s="15">
        <v>1202.6300000000001</v>
      </c>
    </row>
    <row r="2124" spans="1:11" x14ac:dyDescent="0.25">
      <c r="A2124" s="15" t="s">
        <v>68</v>
      </c>
      <c r="B2124" s="15">
        <v>2022</v>
      </c>
      <c r="C2124" s="15" t="s">
        <v>51</v>
      </c>
      <c r="D2124" s="15" t="s">
        <v>72</v>
      </c>
      <c r="E2124" s="15" t="s">
        <v>74</v>
      </c>
      <c r="F2124" s="15" t="s">
        <v>75</v>
      </c>
      <c r="G2124" s="15" t="s">
        <v>71</v>
      </c>
      <c r="H2124" s="15" t="s">
        <v>64</v>
      </c>
      <c r="I2124" s="15" t="s">
        <v>76</v>
      </c>
      <c r="J2124" s="15">
        <v>874</v>
      </c>
      <c r="K2124" s="15">
        <v>1249.82</v>
      </c>
    </row>
    <row r="2125" spans="1:11" x14ac:dyDescent="0.25">
      <c r="A2125" s="15" t="s">
        <v>59</v>
      </c>
      <c r="B2125" s="15">
        <v>2022</v>
      </c>
      <c r="C2125" s="15" t="s">
        <v>51</v>
      </c>
      <c r="D2125" s="15" t="s">
        <v>72</v>
      </c>
      <c r="E2125" s="15" t="s">
        <v>74</v>
      </c>
      <c r="F2125" s="15" t="s">
        <v>75</v>
      </c>
      <c r="G2125" s="15" t="s">
        <v>71</v>
      </c>
      <c r="H2125" s="15" t="s">
        <v>64</v>
      </c>
      <c r="I2125" s="15" t="s">
        <v>76</v>
      </c>
      <c r="J2125" s="15">
        <v>953</v>
      </c>
      <c r="K2125" s="15">
        <v>1362.79</v>
      </c>
    </row>
    <row r="2126" spans="1:11" x14ac:dyDescent="0.25">
      <c r="A2126" s="15" t="s">
        <v>59</v>
      </c>
      <c r="B2126" s="15">
        <v>2022</v>
      </c>
      <c r="C2126" s="15" t="s">
        <v>51</v>
      </c>
      <c r="D2126" s="15" t="s">
        <v>72</v>
      </c>
      <c r="E2126" s="15" t="s">
        <v>74</v>
      </c>
      <c r="F2126" s="15" t="s">
        <v>75</v>
      </c>
      <c r="G2126" s="15" t="s">
        <v>71</v>
      </c>
      <c r="H2126" s="15" t="s">
        <v>64</v>
      </c>
      <c r="I2126" s="15" t="s">
        <v>76</v>
      </c>
      <c r="J2126" s="15">
        <v>954</v>
      </c>
      <c r="K2126" s="15">
        <v>1364.22</v>
      </c>
    </row>
    <row r="2127" spans="1:11" x14ac:dyDescent="0.25">
      <c r="A2127" s="15" t="s">
        <v>68</v>
      </c>
      <c r="B2127" s="15">
        <v>2022</v>
      </c>
      <c r="C2127" s="15" t="s">
        <v>51</v>
      </c>
      <c r="D2127" s="15" t="s">
        <v>72</v>
      </c>
      <c r="E2127" s="15" t="s">
        <v>74</v>
      </c>
      <c r="F2127" s="15" t="s">
        <v>75</v>
      </c>
      <c r="G2127" s="15" t="s">
        <v>71</v>
      </c>
      <c r="H2127" s="15" t="s">
        <v>64</v>
      </c>
      <c r="I2127" s="15" t="s">
        <v>76</v>
      </c>
      <c r="J2127" s="15">
        <v>827</v>
      </c>
      <c r="K2127" s="15">
        <v>526.24</v>
      </c>
    </row>
    <row r="2128" spans="1:11" x14ac:dyDescent="0.25">
      <c r="A2128" s="15" t="s">
        <v>59</v>
      </c>
      <c r="B2128" s="15">
        <v>2022</v>
      </c>
      <c r="C2128" s="15" t="s">
        <v>51</v>
      </c>
      <c r="D2128" s="15" t="s">
        <v>72</v>
      </c>
      <c r="E2128" s="15" t="s">
        <v>74</v>
      </c>
      <c r="F2128" s="15" t="s">
        <v>75</v>
      </c>
      <c r="G2128" s="15" t="s">
        <v>71</v>
      </c>
      <c r="H2128" s="15" t="s">
        <v>64</v>
      </c>
      <c r="I2128" s="15" t="s">
        <v>76</v>
      </c>
      <c r="J2128" s="15">
        <v>880</v>
      </c>
      <c r="K2128" s="15">
        <v>526.24</v>
      </c>
    </row>
    <row r="2129" spans="1:11" x14ac:dyDescent="0.25">
      <c r="A2129" s="15" t="s">
        <v>59</v>
      </c>
      <c r="B2129" s="15">
        <v>2022</v>
      </c>
      <c r="C2129" s="15" t="s">
        <v>51</v>
      </c>
      <c r="D2129" s="15" t="s">
        <v>72</v>
      </c>
      <c r="E2129" s="15" t="s">
        <v>74</v>
      </c>
      <c r="F2129" s="15" t="s">
        <v>75</v>
      </c>
      <c r="G2129" s="15" t="s">
        <v>71</v>
      </c>
      <c r="H2129" s="15" t="s">
        <v>64</v>
      </c>
      <c r="I2129" s="15" t="s">
        <v>76</v>
      </c>
      <c r="J2129" s="15">
        <v>285</v>
      </c>
      <c r="K2129" s="15">
        <v>407.55</v>
      </c>
    </row>
    <row r="2130" spans="1:11" x14ac:dyDescent="0.25">
      <c r="A2130" s="15" t="s">
        <v>66</v>
      </c>
      <c r="B2130" s="15">
        <v>2022</v>
      </c>
      <c r="C2130" s="15" t="s">
        <v>51</v>
      </c>
      <c r="D2130" s="15" t="s">
        <v>72</v>
      </c>
      <c r="E2130" s="15" t="s">
        <v>74</v>
      </c>
      <c r="F2130" s="15" t="s">
        <v>75</v>
      </c>
      <c r="G2130" s="15" t="s">
        <v>71</v>
      </c>
      <c r="H2130" s="15" t="s">
        <v>64</v>
      </c>
      <c r="I2130" s="15" t="s">
        <v>76</v>
      </c>
      <c r="J2130" s="15">
        <v>303</v>
      </c>
      <c r="K2130" s="15">
        <v>433.28999999999996</v>
      </c>
    </row>
    <row r="2131" spans="1:11" x14ac:dyDescent="0.25">
      <c r="A2131" s="15" t="s">
        <v>59</v>
      </c>
      <c r="B2131" s="15">
        <v>2022</v>
      </c>
      <c r="C2131" s="15" t="s">
        <v>51</v>
      </c>
      <c r="D2131" s="15" t="s">
        <v>72</v>
      </c>
      <c r="E2131" s="15" t="s">
        <v>74</v>
      </c>
      <c r="F2131" s="15" t="s">
        <v>75</v>
      </c>
      <c r="G2131" s="15" t="s">
        <v>71</v>
      </c>
      <c r="H2131" s="15" t="s">
        <v>64</v>
      </c>
      <c r="I2131" s="15" t="s">
        <v>76</v>
      </c>
      <c r="J2131" s="15">
        <v>297</v>
      </c>
      <c r="K2131" s="15">
        <v>424.71</v>
      </c>
    </row>
    <row r="2132" spans="1:11" x14ac:dyDescent="0.25">
      <c r="A2132" s="15" t="s">
        <v>59</v>
      </c>
      <c r="B2132" s="15">
        <v>2022</v>
      </c>
      <c r="C2132" s="15" t="s">
        <v>51</v>
      </c>
      <c r="D2132" s="15" t="s">
        <v>72</v>
      </c>
      <c r="E2132" s="15" t="s">
        <v>74</v>
      </c>
      <c r="F2132" s="15" t="s">
        <v>75</v>
      </c>
      <c r="G2132" s="15" t="s">
        <v>71</v>
      </c>
      <c r="H2132" s="15" t="s">
        <v>64</v>
      </c>
      <c r="I2132" s="15" t="s">
        <v>76</v>
      </c>
      <c r="J2132" s="15">
        <v>291</v>
      </c>
      <c r="K2132" s="15">
        <v>416.13</v>
      </c>
    </row>
    <row r="2133" spans="1:11" x14ac:dyDescent="0.25">
      <c r="A2133" s="15" t="s">
        <v>66</v>
      </c>
      <c r="B2133" s="15">
        <v>2022</v>
      </c>
      <c r="C2133" s="15" t="s">
        <v>51</v>
      </c>
      <c r="D2133" s="15" t="s">
        <v>72</v>
      </c>
      <c r="E2133" s="15" t="s">
        <v>74</v>
      </c>
      <c r="F2133" s="15" t="s">
        <v>75</v>
      </c>
      <c r="G2133" s="15" t="s">
        <v>71</v>
      </c>
      <c r="H2133" s="15" t="s">
        <v>64</v>
      </c>
      <c r="I2133" s="15" t="s">
        <v>76</v>
      </c>
      <c r="J2133" s="15">
        <v>307</v>
      </c>
      <c r="K2133" s="15">
        <v>439.01</v>
      </c>
    </row>
    <row r="2134" spans="1:11" x14ac:dyDescent="0.25">
      <c r="A2134" s="15" t="s">
        <v>59</v>
      </c>
      <c r="B2134" s="15">
        <v>2022</v>
      </c>
      <c r="C2134" s="15" t="s">
        <v>51</v>
      </c>
      <c r="D2134" s="15" t="s">
        <v>72</v>
      </c>
      <c r="E2134" s="15" t="s">
        <v>74</v>
      </c>
      <c r="F2134" s="15" t="s">
        <v>75</v>
      </c>
      <c r="G2134" s="15" t="s">
        <v>71</v>
      </c>
      <c r="H2134" s="15" t="s">
        <v>64</v>
      </c>
      <c r="I2134" s="15" t="s">
        <v>76</v>
      </c>
      <c r="J2134" s="15">
        <v>235</v>
      </c>
      <c r="K2134" s="15">
        <v>336.05</v>
      </c>
    </row>
    <row r="2135" spans="1:11" x14ac:dyDescent="0.25">
      <c r="A2135" s="15" t="s">
        <v>66</v>
      </c>
      <c r="B2135" s="15">
        <v>2022</v>
      </c>
      <c r="C2135" s="15" t="s">
        <v>51</v>
      </c>
      <c r="D2135" s="15" t="s">
        <v>72</v>
      </c>
      <c r="E2135" s="15" t="s">
        <v>74</v>
      </c>
      <c r="F2135" s="15" t="s">
        <v>75</v>
      </c>
      <c r="G2135" s="15" t="s">
        <v>71</v>
      </c>
      <c r="H2135" s="15" t="s">
        <v>64</v>
      </c>
      <c r="I2135" s="15" t="s">
        <v>76</v>
      </c>
      <c r="J2135" s="15">
        <v>283</v>
      </c>
      <c r="K2135" s="15">
        <v>404.69</v>
      </c>
    </row>
    <row r="2136" spans="1:11" x14ac:dyDescent="0.25">
      <c r="A2136" s="15" t="s">
        <v>66</v>
      </c>
      <c r="B2136" s="15">
        <v>2022</v>
      </c>
      <c r="C2136" s="15" t="s">
        <v>51</v>
      </c>
      <c r="D2136" s="15" t="s">
        <v>72</v>
      </c>
      <c r="E2136" s="15" t="s">
        <v>74</v>
      </c>
      <c r="F2136" s="15" t="s">
        <v>75</v>
      </c>
      <c r="G2136" s="15" t="s">
        <v>71</v>
      </c>
      <c r="H2136" s="15" t="s">
        <v>64</v>
      </c>
      <c r="I2136" s="15" t="s">
        <v>76</v>
      </c>
      <c r="J2136" s="15">
        <v>796</v>
      </c>
      <c r="K2136" s="15">
        <v>1138.28</v>
      </c>
    </row>
    <row r="2137" spans="1:11" x14ac:dyDescent="0.25">
      <c r="A2137" s="15" t="s">
        <v>66</v>
      </c>
      <c r="B2137" s="15">
        <v>2022</v>
      </c>
      <c r="C2137" s="15" t="s">
        <v>51</v>
      </c>
      <c r="D2137" s="15" t="s">
        <v>72</v>
      </c>
      <c r="E2137" s="15" t="s">
        <v>74</v>
      </c>
      <c r="F2137" s="15" t="s">
        <v>75</v>
      </c>
      <c r="G2137" s="15" t="s">
        <v>71</v>
      </c>
      <c r="H2137" s="15" t="s">
        <v>64</v>
      </c>
      <c r="I2137" s="15" t="s">
        <v>76</v>
      </c>
      <c r="J2137" s="15">
        <v>883</v>
      </c>
      <c r="K2137" s="15">
        <v>1262.69</v>
      </c>
    </row>
    <row r="2138" spans="1:11" x14ac:dyDescent="0.25">
      <c r="A2138" s="15" t="s">
        <v>68</v>
      </c>
      <c r="B2138" s="15">
        <v>2022</v>
      </c>
      <c r="C2138" s="15" t="s">
        <v>40</v>
      </c>
      <c r="D2138" s="15" t="s">
        <v>72</v>
      </c>
      <c r="E2138" s="15" t="s">
        <v>74</v>
      </c>
      <c r="F2138" s="15" t="s">
        <v>75</v>
      </c>
      <c r="G2138" s="15" t="s">
        <v>71</v>
      </c>
      <c r="H2138" s="15" t="s">
        <v>64</v>
      </c>
      <c r="I2138" s="15" t="s">
        <v>76</v>
      </c>
      <c r="J2138" s="15">
        <v>290</v>
      </c>
      <c r="K2138" s="15">
        <v>414.7</v>
      </c>
    </row>
    <row r="2139" spans="1:11" x14ac:dyDescent="0.25">
      <c r="A2139" s="15" t="s">
        <v>59</v>
      </c>
      <c r="B2139" s="15">
        <v>2022</v>
      </c>
      <c r="C2139" s="15" t="s">
        <v>40</v>
      </c>
      <c r="D2139" s="15" t="s">
        <v>72</v>
      </c>
      <c r="E2139" s="15" t="s">
        <v>74</v>
      </c>
      <c r="F2139" s="15" t="s">
        <v>75</v>
      </c>
      <c r="G2139" s="15" t="s">
        <v>71</v>
      </c>
      <c r="H2139" s="15" t="s">
        <v>64</v>
      </c>
      <c r="I2139" s="15" t="s">
        <v>76</v>
      </c>
      <c r="J2139" s="15">
        <v>338</v>
      </c>
      <c r="K2139" s="15">
        <v>483.34000000000003</v>
      </c>
    </row>
    <row r="2140" spans="1:11" x14ac:dyDescent="0.25">
      <c r="A2140" s="15" t="s">
        <v>68</v>
      </c>
      <c r="B2140" s="15">
        <v>2022</v>
      </c>
      <c r="C2140" s="15" t="s">
        <v>40</v>
      </c>
      <c r="D2140" s="15" t="s">
        <v>72</v>
      </c>
      <c r="E2140" s="15" t="s">
        <v>74</v>
      </c>
      <c r="F2140" s="15" t="s">
        <v>75</v>
      </c>
      <c r="G2140" s="15" t="s">
        <v>71</v>
      </c>
      <c r="H2140" s="15" t="s">
        <v>64</v>
      </c>
      <c r="I2140" s="15" t="s">
        <v>76</v>
      </c>
      <c r="J2140" s="15">
        <v>334</v>
      </c>
      <c r="K2140" s="15">
        <v>477.62</v>
      </c>
    </row>
    <row r="2141" spans="1:11" x14ac:dyDescent="0.25">
      <c r="A2141" s="15" t="s">
        <v>66</v>
      </c>
      <c r="B2141" s="15">
        <v>2022</v>
      </c>
      <c r="C2141" s="15" t="s">
        <v>40</v>
      </c>
      <c r="D2141" s="15" t="s">
        <v>72</v>
      </c>
      <c r="E2141" s="15" t="s">
        <v>74</v>
      </c>
      <c r="F2141" s="15" t="s">
        <v>75</v>
      </c>
      <c r="G2141" s="15" t="s">
        <v>71</v>
      </c>
      <c r="H2141" s="15" t="s">
        <v>64</v>
      </c>
      <c r="I2141" s="15" t="s">
        <v>76</v>
      </c>
      <c r="J2141" s="15">
        <v>832</v>
      </c>
      <c r="K2141" s="15">
        <v>1189.76</v>
      </c>
    </row>
    <row r="2142" spans="1:11" x14ac:dyDescent="0.25">
      <c r="A2142" s="15" t="s">
        <v>66</v>
      </c>
      <c r="B2142" s="15">
        <v>2022</v>
      </c>
      <c r="C2142" s="15" t="s">
        <v>40</v>
      </c>
      <c r="D2142" s="15" t="s">
        <v>72</v>
      </c>
      <c r="E2142" s="15" t="s">
        <v>74</v>
      </c>
      <c r="F2142" s="15" t="s">
        <v>75</v>
      </c>
      <c r="G2142" s="15" t="s">
        <v>71</v>
      </c>
      <c r="H2142" s="15" t="s">
        <v>64</v>
      </c>
      <c r="I2142" s="15" t="s">
        <v>76</v>
      </c>
      <c r="J2142" s="15">
        <v>865</v>
      </c>
      <c r="K2142" s="15">
        <v>1236.95</v>
      </c>
    </row>
    <row r="2143" spans="1:11" x14ac:dyDescent="0.25">
      <c r="A2143" s="15" t="s">
        <v>66</v>
      </c>
      <c r="B2143" s="15">
        <v>2022</v>
      </c>
      <c r="C2143" s="15" t="s">
        <v>40</v>
      </c>
      <c r="D2143" s="15" t="s">
        <v>72</v>
      </c>
      <c r="E2143" s="15" t="s">
        <v>74</v>
      </c>
      <c r="F2143" s="15" t="s">
        <v>75</v>
      </c>
      <c r="G2143" s="15" t="s">
        <v>71</v>
      </c>
      <c r="H2143" s="15" t="s">
        <v>64</v>
      </c>
      <c r="I2143" s="15" t="s">
        <v>76</v>
      </c>
      <c r="J2143" s="15">
        <v>926</v>
      </c>
      <c r="K2143" s="15">
        <v>1324.18</v>
      </c>
    </row>
    <row r="2144" spans="1:11" x14ac:dyDescent="0.25">
      <c r="A2144" s="15" t="s">
        <v>59</v>
      </c>
      <c r="B2144" s="15">
        <v>2022</v>
      </c>
      <c r="C2144" s="15" t="s">
        <v>40</v>
      </c>
      <c r="D2144" s="15" t="s">
        <v>72</v>
      </c>
      <c r="E2144" s="15" t="s">
        <v>74</v>
      </c>
      <c r="F2144" s="15" t="s">
        <v>75</v>
      </c>
      <c r="G2144" s="15" t="s">
        <v>71</v>
      </c>
      <c r="H2144" s="15" t="s">
        <v>64</v>
      </c>
      <c r="I2144" s="15" t="s">
        <v>76</v>
      </c>
      <c r="J2144" s="15">
        <v>927</v>
      </c>
      <c r="K2144" s="15">
        <v>1325.6100000000001</v>
      </c>
    </row>
    <row r="2145" spans="1:11" x14ac:dyDescent="0.25">
      <c r="A2145" s="15" t="s">
        <v>68</v>
      </c>
      <c r="B2145" s="15">
        <v>2022</v>
      </c>
      <c r="C2145" s="15" t="s">
        <v>40</v>
      </c>
      <c r="D2145" s="15" t="s">
        <v>72</v>
      </c>
      <c r="E2145" s="15" t="s">
        <v>74</v>
      </c>
      <c r="F2145" s="15" t="s">
        <v>75</v>
      </c>
      <c r="G2145" s="15" t="s">
        <v>71</v>
      </c>
      <c r="H2145" s="15" t="s">
        <v>64</v>
      </c>
      <c r="I2145" s="15" t="s">
        <v>76</v>
      </c>
      <c r="J2145" s="15">
        <v>928</v>
      </c>
      <c r="K2145" s="15">
        <v>1327.04</v>
      </c>
    </row>
    <row r="2146" spans="1:11" x14ac:dyDescent="0.25">
      <c r="A2146" s="15" t="s">
        <v>66</v>
      </c>
      <c r="B2146" s="15">
        <v>2022</v>
      </c>
      <c r="C2146" s="15" t="s">
        <v>40</v>
      </c>
      <c r="D2146" s="15" t="s">
        <v>72</v>
      </c>
      <c r="E2146" s="15" t="s">
        <v>74</v>
      </c>
      <c r="F2146" s="15" t="s">
        <v>75</v>
      </c>
      <c r="G2146" s="15" t="s">
        <v>71</v>
      </c>
      <c r="H2146" s="15" t="s">
        <v>64</v>
      </c>
      <c r="I2146" s="15" t="s">
        <v>76</v>
      </c>
      <c r="J2146" s="15">
        <v>871</v>
      </c>
      <c r="K2146" s="15">
        <v>526.24</v>
      </c>
    </row>
    <row r="2147" spans="1:11" x14ac:dyDescent="0.25">
      <c r="A2147" s="15" t="s">
        <v>68</v>
      </c>
      <c r="B2147" s="15">
        <v>2022</v>
      </c>
      <c r="C2147" s="15" t="s">
        <v>40</v>
      </c>
      <c r="D2147" s="15" t="s">
        <v>72</v>
      </c>
      <c r="E2147" s="15" t="s">
        <v>74</v>
      </c>
      <c r="F2147" s="15" t="s">
        <v>75</v>
      </c>
      <c r="G2147" s="15" t="s">
        <v>71</v>
      </c>
      <c r="H2147" s="15" t="s">
        <v>64</v>
      </c>
      <c r="I2147" s="15" t="s">
        <v>76</v>
      </c>
      <c r="J2147" s="15">
        <v>213</v>
      </c>
      <c r="K2147" s="15">
        <v>304.59000000000003</v>
      </c>
    </row>
    <row r="2148" spans="1:11" x14ac:dyDescent="0.25">
      <c r="A2148" s="15" t="s">
        <v>66</v>
      </c>
      <c r="B2148" s="15">
        <v>2022</v>
      </c>
      <c r="C2148" s="15" t="s">
        <v>40</v>
      </c>
      <c r="D2148" s="15" t="s">
        <v>72</v>
      </c>
      <c r="E2148" s="15" t="s">
        <v>74</v>
      </c>
      <c r="F2148" s="15" t="s">
        <v>75</v>
      </c>
      <c r="G2148" s="15" t="s">
        <v>71</v>
      </c>
      <c r="H2148" s="15" t="s">
        <v>64</v>
      </c>
      <c r="I2148" s="15" t="s">
        <v>76</v>
      </c>
      <c r="J2148" s="15">
        <v>207</v>
      </c>
      <c r="K2148" s="15">
        <v>296.01</v>
      </c>
    </row>
    <row r="2149" spans="1:11" x14ac:dyDescent="0.25">
      <c r="A2149" s="15" t="s">
        <v>59</v>
      </c>
      <c r="B2149" s="15">
        <v>2022</v>
      </c>
      <c r="C2149" s="15" t="s">
        <v>40</v>
      </c>
      <c r="D2149" s="15" t="s">
        <v>72</v>
      </c>
      <c r="E2149" s="15" t="s">
        <v>74</v>
      </c>
      <c r="F2149" s="15" t="s">
        <v>75</v>
      </c>
      <c r="G2149" s="15" t="s">
        <v>71</v>
      </c>
      <c r="H2149" s="15" t="s">
        <v>64</v>
      </c>
      <c r="I2149" s="15" t="s">
        <v>76</v>
      </c>
      <c r="J2149" s="15">
        <v>289</v>
      </c>
      <c r="K2149" s="15">
        <v>413.27</v>
      </c>
    </row>
    <row r="2150" spans="1:11" x14ac:dyDescent="0.25">
      <c r="A2150" s="15" t="s">
        <v>66</v>
      </c>
      <c r="B2150" s="15">
        <v>2022</v>
      </c>
      <c r="C2150" s="15" t="s">
        <v>40</v>
      </c>
      <c r="D2150" s="15" t="s">
        <v>72</v>
      </c>
      <c r="E2150" s="15" t="s">
        <v>74</v>
      </c>
      <c r="F2150" s="15" t="s">
        <v>75</v>
      </c>
      <c r="G2150" s="15" t="s">
        <v>71</v>
      </c>
      <c r="H2150" s="15" t="s">
        <v>64</v>
      </c>
      <c r="I2150" s="15" t="s">
        <v>76</v>
      </c>
      <c r="J2150" s="15">
        <v>337</v>
      </c>
      <c r="K2150" s="15">
        <v>481.90999999999997</v>
      </c>
    </row>
    <row r="2151" spans="1:11" x14ac:dyDescent="0.25">
      <c r="A2151" s="15" t="s">
        <v>68</v>
      </c>
      <c r="B2151" s="15">
        <v>2022</v>
      </c>
      <c r="C2151" s="15" t="s">
        <v>40</v>
      </c>
      <c r="D2151" s="15" t="s">
        <v>72</v>
      </c>
      <c r="E2151" s="15" t="s">
        <v>74</v>
      </c>
      <c r="F2151" s="15" t="s">
        <v>75</v>
      </c>
      <c r="G2151" s="15" t="s">
        <v>71</v>
      </c>
      <c r="H2151" s="15" t="s">
        <v>64</v>
      </c>
      <c r="I2151" s="15" t="s">
        <v>76</v>
      </c>
      <c r="J2151" s="15">
        <v>841</v>
      </c>
      <c r="K2151" s="15">
        <v>1202.6300000000001</v>
      </c>
    </row>
    <row r="2152" spans="1:11" x14ac:dyDescent="0.25">
      <c r="A2152" s="15" t="s">
        <v>59</v>
      </c>
      <c r="B2152" s="15">
        <v>2022</v>
      </c>
      <c r="C2152" s="15" t="s">
        <v>40</v>
      </c>
      <c r="D2152" s="15" t="s">
        <v>72</v>
      </c>
      <c r="E2152" s="15" t="s">
        <v>74</v>
      </c>
      <c r="F2152" s="15" t="s">
        <v>75</v>
      </c>
      <c r="G2152" s="15" t="s">
        <v>71</v>
      </c>
      <c r="H2152" s="15" t="s">
        <v>64</v>
      </c>
      <c r="I2152" s="15" t="s">
        <v>76</v>
      </c>
      <c r="J2152" s="15">
        <v>874</v>
      </c>
      <c r="K2152" s="15">
        <v>1249.82</v>
      </c>
    </row>
    <row r="2153" spans="1:11" x14ac:dyDescent="0.25">
      <c r="A2153" s="15" t="s">
        <v>68</v>
      </c>
      <c r="B2153" s="15">
        <v>2022</v>
      </c>
      <c r="C2153" s="15" t="s">
        <v>18</v>
      </c>
      <c r="D2153" s="15" t="s">
        <v>72</v>
      </c>
      <c r="E2153" s="15" t="s">
        <v>74</v>
      </c>
      <c r="F2153" s="15" t="s">
        <v>75</v>
      </c>
      <c r="G2153" s="15" t="s">
        <v>71</v>
      </c>
      <c r="H2153" s="15" t="s">
        <v>64</v>
      </c>
      <c r="I2153" s="15" t="s">
        <v>76</v>
      </c>
      <c r="J2153" s="15">
        <v>296</v>
      </c>
      <c r="K2153" s="15">
        <v>423.28</v>
      </c>
    </row>
    <row r="2154" spans="1:11" x14ac:dyDescent="0.25">
      <c r="A2154" s="15" t="s">
        <v>70</v>
      </c>
      <c r="B2154" s="15">
        <v>2022</v>
      </c>
      <c r="C2154" s="15" t="s">
        <v>18</v>
      </c>
      <c r="D2154" s="15" t="s">
        <v>72</v>
      </c>
      <c r="E2154" s="15" t="s">
        <v>74</v>
      </c>
      <c r="F2154" s="15" t="s">
        <v>75</v>
      </c>
      <c r="G2154" s="15" t="s">
        <v>71</v>
      </c>
      <c r="H2154" s="15" t="s">
        <v>64</v>
      </c>
      <c r="I2154" s="15" t="s">
        <v>76</v>
      </c>
      <c r="J2154" s="15">
        <v>292</v>
      </c>
      <c r="K2154" s="15">
        <v>417.56</v>
      </c>
    </row>
    <row r="2155" spans="1:11" x14ac:dyDescent="0.25">
      <c r="A2155" s="15" t="s">
        <v>68</v>
      </c>
      <c r="B2155" s="15">
        <v>2022</v>
      </c>
      <c r="C2155" s="15" t="s">
        <v>18</v>
      </c>
      <c r="D2155" s="15" t="s">
        <v>72</v>
      </c>
      <c r="E2155" s="15" t="s">
        <v>74</v>
      </c>
      <c r="F2155" s="15" t="s">
        <v>75</v>
      </c>
      <c r="G2155" s="15" t="s">
        <v>71</v>
      </c>
      <c r="H2155" s="15" t="s">
        <v>64</v>
      </c>
      <c r="I2155" s="15" t="s">
        <v>76</v>
      </c>
      <c r="J2155" s="15">
        <v>340</v>
      </c>
      <c r="K2155" s="15">
        <v>486.2</v>
      </c>
    </row>
    <row r="2156" spans="1:11" x14ac:dyDescent="0.25">
      <c r="A2156" s="15" t="s">
        <v>59</v>
      </c>
      <c r="B2156" s="15">
        <v>2022</v>
      </c>
      <c r="C2156" s="15" t="s">
        <v>18</v>
      </c>
      <c r="D2156" s="15" t="s">
        <v>72</v>
      </c>
      <c r="E2156" s="15" t="s">
        <v>74</v>
      </c>
      <c r="F2156" s="15" t="s">
        <v>75</v>
      </c>
      <c r="G2156" s="15" t="s">
        <v>71</v>
      </c>
      <c r="H2156" s="15" t="s">
        <v>64</v>
      </c>
      <c r="I2156" s="15" t="s">
        <v>76</v>
      </c>
      <c r="J2156" s="15">
        <v>831</v>
      </c>
      <c r="K2156" s="15">
        <v>1188.33</v>
      </c>
    </row>
    <row r="2157" spans="1:11" x14ac:dyDescent="0.25">
      <c r="A2157" s="15" t="s">
        <v>66</v>
      </c>
      <c r="B2157" s="15">
        <v>2022</v>
      </c>
      <c r="C2157" s="15" t="s">
        <v>18</v>
      </c>
      <c r="D2157" s="15" t="s">
        <v>72</v>
      </c>
      <c r="E2157" s="15" t="s">
        <v>74</v>
      </c>
      <c r="F2157" s="15" t="s">
        <v>75</v>
      </c>
      <c r="G2157" s="15" t="s">
        <v>71</v>
      </c>
      <c r="H2157" s="15" t="s">
        <v>64</v>
      </c>
      <c r="I2157" s="15" t="s">
        <v>76</v>
      </c>
      <c r="J2157" s="15">
        <v>864</v>
      </c>
      <c r="K2157" s="15">
        <v>1235.52</v>
      </c>
    </row>
    <row r="2158" spans="1:11" x14ac:dyDescent="0.25">
      <c r="A2158" s="15" t="s">
        <v>66</v>
      </c>
      <c r="B2158" s="15">
        <v>2022</v>
      </c>
      <c r="C2158" s="15" t="s">
        <v>18</v>
      </c>
      <c r="D2158" s="15" t="s">
        <v>72</v>
      </c>
      <c r="E2158" s="15" t="s">
        <v>74</v>
      </c>
      <c r="F2158" s="15" t="s">
        <v>75</v>
      </c>
      <c r="G2158" s="15" t="s">
        <v>71</v>
      </c>
      <c r="H2158" s="15" t="s">
        <v>64</v>
      </c>
      <c r="I2158" s="15" t="s">
        <v>76</v>
      </c>
      <c r="J2158" s="15">
        <v>923</v>
      </c>
      <c r="K2158" s="15">
        <v>1319.8899999999999</v>
      </c>
    </row>
    <row r="2159" spans="1:11" x14ac:dyDescent="0.25">
      <c r="A2159" s="15" t="s">
        <v>59</v>
      </c>
      <c r="B2159" s="15">
        <v>2022</v>
      </c>
      <c r="C2159" s="15" t="s">
        <v>18</v>
      </c>
      <c r="D2159" s="15" t="s">
        <v>72</v>
      </c>
      <c r="E2159" s="15" t="s">
        <v>74</v>
      </c>
      <c r="F2159" s="15" t="s">
        <v>75</v>
      </c>
      <c r="G2159" s="15" t="s">
        <v>71</v>
      </c>
      <c r="H2159" s="15" t="s">
        <v>64</v>
      </c>
      <c r="I2159" s="15" t="s">
        <v>76</v>
      </c>
      <c r="J2159" s="15">
        <v>924</v>
      </c>
      <c r="K2159" s="15">
        <v>1321.32</v>
      </c>
    </row>
    <row r="2160" spans="1:11" x14ac:dyDescent="0.25">
      <c r="A2160" s="15" t="s">
        <v>68</v>
      </c>
      <c r="B2160" s="15">
        <v>2022</v>
      </c>
      <c r="C2160" s="15" t="s">
        <v>18</v>
      </c>
      <c r="D2160" s="15" t="s">
        <v>72</v>
      </c>
      <c r="E2160" s="15" t="s">
        <v>74</v>
      </c>
      <c r="F2160" s="15" t="s">
        <v>75</v>
      </c>
      <c r="G2160" s="15" t="s">
        <v>71</v>
      </c>
      <c r="H2160" s="15" t="s">
        <v>64</v>
      </c>
      <c r="I2160" s="15" t="s">
        <v>76</v>
      </c>
      <c r="J2160" s="15">
        <v>925</v>
      </c>
      <c r="K2160" s="15">
        <v>1322.75</v>
      </c>
    </row>
    <row r="2161" spans="1:11" x14ac:dyDescent="0.25">
      <c r="A2161" s="15" t="s">
        <v>66</v>
      </c>
      <c r="B2161" s="15">
        <v>2022</v>
      </c>
      <c r="C2161" s="15" t="s">
        <v>18</v>
      </c>
      <c r="D2161" s="15" t="s">
        <v>72</v>
      </c>
      <c r="E2161" s="15" t="s">
        <v>74</v>
      </c>
      <c r="F2161" s="15" t="s">
        <v>75</v>
      </c>
      <c r="G2161" s="15" t="s">
        <v>71</v>
      </c>
      <c r="H2161" s="15" t="s">
        <v>64</v>
      </c>
      <c r="I2161" s="15" t="s">
        <v>76</v>
      </c>
      <c r="J2161" s="15">
        <v>870</v>
      </c>
      <c r="K2161" s="15">
        <v>526.24</v>
      </c>
    </row>
    <row r="2162" spans="1:11" x14ac:dyDescent="0.25">
      <c r="A2162" s="15" t="s">
        <v>66</v>
      </c>
      <c r="B2162" s="15">
        <v>2022</v>
      </c>
      <c r="C2162" s="15" t="s">
        <v>18</v>
      </c>
      <c r="D2162" s="15" t="s">
        <v>72</v>
      </c>
      <c r="E2162" s="15" t="s">
        <v>74</v>
      </c>
      <c r="F2162" s="15" t="s">
        <v>75</v>
      </c>
      <c r="G2162" s="15" t="s">
        <v>71</v>
      </c>
      <c r="H2162" s="15" t="s">
        <v>64</v>
      </c>
      <c r="I2162" s="15" t="s">
        <v>76</v>
      </c>
      <c r="J2162" s="15">
        <v>339</v>
      </c>
      <c r="K2162" s="15">
        <v>484.77</v>
      </c>
    </row>
    <row r="2163" spans="1:11" x14ac:dyDescent="0.25">
      <c r="A2163" s="15" t="s">
        <v>68</v>
      </c>
      <c r="B2163" s="15">
        <v>2022</v>
      </c>
      <c r="C2163" s="15" t="s">
        <v>18</v>
      </c>
      <c r="D2163" s="15" t="s">
        <v>72</v>
      </c>
      <c r="E2163" s="15" t="s">
        <v>74</v>
      </c>
      <c r="F2163" s="15" t="s">
        <v>75</v>
      </c>
      <c r="G2163" s="15" t="s">
        <v>71</v>
      </c>
      <c r="H2163" s="15" t="s">
        <v>64</v>
      </c>
      <c r="I2163" s="15" t="s">
        <v>76</v>
      </c>
      <c r="J2163" s="15">
        <v>231</v>
      </c>
      <c r="K2163" s="15">
        <v>330.33</v>
      </c>
    </row>
    <row r="2164" spans="1:11" x14ac:dyDescent="0.25">
      <c r="A2164" s="15" t="s">
        <v>59</v>
      </c>
      <c r="B2164" s="15">
        <v>2022</v>
      </c>
      <c r="C2164" s="15" t="s">
        <v>18</v>
      </c>
      <c r="D2164" s="15" t="s">
        <v>72</v>
      </c>
      <c r="E2164" s="15" t="s">
        <v>74</v>
      </c>
      <c r="F2164" s="15" t="s">
        <v>75</v>
      </c>
      <c r="G2164" s="15" t="s">
        <v>71</v>
      </c>
      <c r="H2164" s="15" t="s">
        <v>64</v>
      </c>
      <c r="I2164" s="15" t="s">
        <v>76</v>
      </c>
      <c r="J2164" s="15">
        <v>225</v>
      </c>
      <c r="K2164" s="15">
        <v>321.75</v>
      </c>
    </row>
    <row r="2165" spans="1:11" x14ac:dyDescent="0.25">
      <c r="A2165" s="15" t="s">
        <v>70</v>
      </c>
      <c r="B2165" s="15">
        <v>2022</v>
      </c>
      <c r="C2165" s="15" t="s">
        <v>18</v>
      </c>
      <c r="D2165" s="15" t="s">
        <v>72</v>
      </c>
      <c r="E2165" s="15" t="s">
        <v>74</v>
      </c>
      <c r="F2165" s="15" t="s">
        <v>75</v>
      </c>
      <c r="G2165" s="15" t="s">
        <v>71</v>
      </c>
      <c r="H2165" s="15" t="s">
        <v>64</v>
      </c>
      <c r="I2165" s="15" t="s">
        <v>76</v>
      </c>
      <c r="J2165" s="15">
        <v>219</v>
      </c>
      <c r="K2165" s="15">
        <v>313.17</v>
      </c>
    </row>
    <row r="2166" spans="1:11" x14ac:dyDescent="0.25">
      <c r="A2166" s="15" t="s">
        <v>59</v>
      </c>
      <c r="B2166" s="15">
        <v>2022</v>
      </c>
      <c r="C2166" s="15" t="s">
        <v>18</v>
      </c>
      <c r="D2166" s="15" t="s">
        <v>72</v>
      </c>
      <c r="E2166" s="15" t="s">
        <v>74</v>
      </c>
      <c r="F2166" s="15" t="s">
        <v>75</v>
      </c>
      <c r="G2166" s="15" t="s">
        <v>71</v>
      </c>
      <c r="H2166" s="15" t="s">
        <v>64</v>
      </c>
      <c r="I2166" s="15" t="s">
        <v>76</v>
      </c>
      <c r="J2166" s="15">
        <v>295</v>
      </c>
      <c r="K2166" s="15">
        <v>421.85</v>
      </c>
    </row>
    <row r="2167" spans="1:11" x14ac:dyDescent="0.25">
      <c r="A2167" s="15" t="s">
        <v>66</v>
      </c>
      <c r="B2167" s="15">
        <v>2022</v>
      </c>
      <c r="C2167" s="15" t="s">
        <v>18</v>
      </c>
      <c r="D2167" s="15" t="s">
        <v>72</v>
      </c>
      <c r="E2167" s="15" t="s">
        <v>74</v>
      </c>
      <c r="F2167" s="15" t="s">
        <v>75</v>
      </c>
      <c r="G2167" s="15" t="s">
        <v>71</v>
      </c>
      <c r="H2167" s="15" t="s">
        <v>64</v>
      </c>
      <c r="I2167" s="15" t="s">
        <v>76</v>
      </c>
      <c r="J2167" s="15">
        <v>343</v>
      </c>
      <c r="K2167" s="15">
        <v>490.49</v>
      </c>
    </row>
    <row r="2168" spans="1:11" x14ac:dyDescent="0.25">
      <c r="A2168" s="15" t="s">
        <v>68</v>
      </c>
      <c r="B2168" s="15">
        <v>2022</v>
      </c>
      <c r="C2168" s="15" t="s">
        <v>18</v>
      </c>
      <c r="D2168" s="15" t="s">
        <v>72</v>
      </c>
      <c r="E2168" s="15" t="s">
        <v>74</v>
      </c>
      <c r="F2168" s="15" t="s">
        <v>75</v>
      </c>
      <c r="G2168" s="15" t="s">
        <v>71</v>
      </c>
      <c r="H2168" s="15" t="s">
        <v>64</v>
      </c>
      <c r="I2168" s="15" t="s">
        <v>76</v>
      </c>
      <c r="J2168" s="15">
        <v>840</v>
      </c>
      <c r="K2168" s="15">
        <v>1201.2</v>
      </c>
    </row>
    <row r="2169" spans="1:11" x14ac:dyDescent="0.25">
      <c r="A2169" s="15" t="s">
        <v>66</v>
      </c>
      <c r="B2169" s="15">
        <v>2022</v>
      </c>
      <c r="C2169" s="15" t="s">
        <v>18</v>
      </c>
      <c r="D2169" s="15" t="s">
        <v>72</v>
      </c>
      <c r="E2169" s="15" t="s">
        <v>74</v>
      </c>
      <c r="F2169" s="15" t="s">
        <v>75</v>
      </c>
      <c r="G2169" s="15" t="s">
        <v>71</v>
      </c>
      <c r="H2169" s="15" t="s">
        <v>73</v>
      </c>
      <c r="I2169" s="15" t="s">
        <v>76</v>
      </c>
      <c r="J2169" s="15">
        <v>873</v>
      </c>
      <c r="K2169" s="15">
        <v>1248.3899999999999</v>
      </c>
    </row>
    <row r="2170" spans="1:11" x14ac:dyDescent="0.25">
      <c r="A2170" s="15" t="s">
        <v>69</v>
      </c>
      <c r="B2170" s="15">
        <v>2022</v>
      </c>
      <c r="C2170" s="15" t="s">
        <v>46</v>
      </c>
      <c r="D2170" s="15" t="s">
        <v>72</v>
      </c>
      <c r="E2170" s="15" t="s">
        <v>74</v>
      </c>
      <c r="F2170" s="15" t="s">
        <v>75</v>
      </c>
      <c r="G2170" s="15" t="s">
        <v>71</v>
      </c>
      <c r="H2170" s="15" t="s">
        <v>73</v>
      </c>
      <c r="I2170" s="15" t="s">
        <v>76</v>
      </c>
      <c r="J2170" s="15">
        <v>338</v>
      </c>
      <c r="K2170" s="15">
        <v>483.34000000000003</v>
      </c>
    </row>
    <row r="2171" spans="1:11" x14ac:dyDescent="0.25">
      <c r="A2171" s="15" t="s">
        <v>59</v>
      </c>
      <c r="B2171" s="15">
        <v>2022</v>
      </c>
      <c r="C2171" s="15" t="s">
        <v>46</v>
      </c>
      <c r="D2171" s="15" t="s">
        <v>72</v>
      </c>
      <c r="E2171" s="15" t="s">
        <v>74</v>
      </c>
      <c r="F2171" s="15" t="s">
        <v>75</v>
      </c>
      <c r="G2171" s="15" t="s">
        <v>71</v>
      </c>
      <c r="H2171" s="15" t="s">
        <v>73</v>
      </c>
      <c r="I2171" s="15" t="s">
        <v>76</v>
      </c>
      <c r="J2171" s="15">
        <v>260</v>
      </c>
      <c r="K2171" s="15">
        <v>371.8</v>
      </c>
    </row>
    <row r="2172" spans="1:11" x14ac:dyDescent="0.25">
      <c r="A2172" s="15" t="s">
        <v>68</v>
      </c>
      <c r="B2172" s="15">
        <v>2022</v>
      </c>
      <c r="C2172" s="15" t="s">
        <v>46</v>
      </c>
      <c r="D2172" s="15" t="s">
        <v>72</v>
      </c>
      <c r="E2172" s="15" t="s">
        <v>74</v>
      </c>
      <c r="F2172" s="15" t="s">
        <v>75</v>
      </c>
      <c r="G2172" s="15" t="s">
        <v>71</v>
      </c>
      <c r="H2172" s="15" t="s">
        <v>73</v>
      </c>
      <c r="I2172" s="15" t="s">
        <v>76</v>
      </c>
      <c r="J2172" s="15">
        <v>308</v>
      </c>
      <c r="K2172" s="15">
        <v>440.44</v>
      </c>
    </row>
    <row r="2173" spans="1:11" x14ac:dyDescent="0.25">
      <c r="A2173" s="15" t="s">
        <v>70</v>
      </c>
      <c r="B2173" s="15">
        <v>2022</v>
      </c>
      <c r="C2173" s="15" t="s">
        <v>46</v>
      </c>
      <c r="D2173" s="15" t="s">
        <v>72</v>
      </c>
      <c r="E2173" s="15" t="s">
        <v>74</v>
      </c>
      <c r="F2173" s="15" t="s">
        <v>75</v>
      </c>
      <c r="G2173" s="15" t="s">
        <v>71</v>
      </c>
      <c r="H2173" s="15" t="s">
        <v>73</v>
      </c>
      <c r="I2173" s="15" t="s">
        <v>76</v>
      </c>
      <c r="J2173" s="15">
        <v>334</v>
      </c>
      <c r="K2173" s="15">
        <v>477.62</v>
      </c>
    </row>
    <row r="2174" spans="1:11" x14ac:dyDescent="0.25">
      <c r="A2174" s="15" t="s">
        <v>68</v>
      </c>
      <c r="B2174" s="15">
        <v>2022</v>
      </c>
      <c r="C2174" s="15" t="s">
        <v>46</v>
      </c>
      <c r="D2174" s="15" t="s">
        <v>72</v>
      </c>
      <c r="E2174" s="15" t="s">
        <v>74</v>
      </c>
      <c r="F2174" s="15" t="s">
        <v>75</v>
      </c>
      <c r="G2174" s="15" t="s">
        <v>71</v>
      </c>
      <c r="H2174" s="15" t="s">
        <v>73</v>
      </c>
      <c r="I2174" s="15" t="s">
        <v>76</v>
      </c>
      <c r="J2174" s="15">
        <v>262</v>
      </c>
      <c r="K2174" s="15">
        <v>374.65999999999997</v>
      </c>
    </row>
    <row r="2175" spans="1:11" x14ac:dyDescent="0.25">
      <c r="A2175" s="15" t="s">
        <v>66</v>
      </c>
      <c r="B2175" s="15">
        <v>2022</v>
      </c>
      <c r="C2175" s="15" t="s">
        <v>46</v>
      </c>
      <c r="D2175" s="15" t="s">
        <v>72</v>
      </c>
      <c r="E2175" s="15" t="s">
        <v>74</v>
      </c>
      <c r="F2175" s="15" t="s">
        <v>75</v>
      </c>
      <c r="G2175" s="15" t="s">
        <v>71</v>
      </c>
      <c r="H2175" s="15" t="s">
        <v>73</v>
      </c>
      <c r="I2175" s="15" t="s">
        <v>76</v>
      </c>
      <c r="J2175" s="15">
        <v>310</v>
      </c>
      <c r="K2175" s="15">
        <v>443.3</v>
      </c>
    </row>
    <row r="2176" spans="1:11" x14ac:dyDescent="0.25">
      <c r="A2176" s="15" t="s">
        <v>66</v>
      </c>
      <c r="B2176" s="15">
        <v>2022</v>
      </c>
      <c r="C2176" s="15" t="s">
        <v>46</v>
      </c>
      <c r="D2176" s="15" t="s">
        <v>72</v>
      </c>
      <c r="E2176" s="15" t="s">
        <v>74</v>
      </c>
      <c r="F2176" s="15" t="s">
        <v>75</v>
      </c>
      <c r="G2176" s="15" t="s">
        <v>71</v>
      </c>
      <c r="H2176" s="15" t="s">
        <v>73</v>
      </c>
      <c r="I2176" s="15" t="s">
        <v>76</v>
      </c>
      <c r="J2176" s="15">
        <v>783</v>
      </c>
      <c r="K2176" s="15">
        <v>1119.69</v>
      </c>
    </row>
    <row r="2177" spans="1:11" x14ac:dyDescent="0.25">
      <c r="A2177" s="15" t="s">
        <v>59</v>
      </c>
      <c r="B2177" s="15">
        <v>2022</v>
      </c>
      <c r="C2177" s="15" t="s">
        <v>46</v>
      </c>
      <c r="D2177" s="15" t="s">
        <v>72</v>
      </c>
      <c r="E2177" s="15" t="s">
        <v>74</v>
      </c>
      <c r="F2177" s="15" t="s">
        <v>75</v>
      </c>
      <c r="G2177" s="15" t="s">
        <v>71</v>
      </c>
      <c r="H2177" s="15" t="s">
        <v>73</v>
      </c>
      <c r="I2177" s="15" t="s">
        <v>76</v>
      </c>
      <c r="J2177" s="15">
        <v>836</v>
      </c>
      <c r="K2177" s="15">
        <v>1195.48</v>
      </c>
    </row>
    <row r="2178" spans="1:11" x14ac:dyDescent="0.25">
      <c r="A2178" s="15" t="s">
        <v>59</v>
      </c>
      <c r="B2178" s="15">
        <v>2022</v>
      </c>
      <c r="C2178" s="15" t="s">
        <v>46</v>
      </c>
      <c r="D2178" s="15" t="s">
        <v>72</v>
      </c>
      <c r="E2178" s="15" t="s">
        <v>74</v>
      </c>
      <c r="F2178" s="15" t="s">
        <v>75</v>
      </c>
      <c r="G2178" s="15" t="s">
        <v>71</v>
      </c>
      <c r="H2178" s="15" t="s">
        <v>73</v>
      </c>
      <c r="I2178" s="15" t="s">
        <v>76</v>
      </c>
      <c r="J2178" s="15">
        <v>939</v>
      </c>
      <c r="K2178" s="15">
        <v>1342.77</v>
      </c>
    </row>
    <row r="2179" spans="1:11" x14ac:dyDescent="0.25">
      <c r="A2179" s="15" t="s">
        <v>66</v>
      </c>
      <c r="B2179" s="15">
        <v>2022</v>
      </c>
      <c r="C2179" s="15" t="s">
        <v>46</v>
      </c>
      <c r="D2179" s="15" t="s">
        <v>72</v>
      </c>
      <c r="E2179" s="15" t="s">
        <v>74</v>
      </c>
      <c r="F2179" s="15" t="s">
        <v>75</v>
      </c>
      <c r="G2179" s="15" t="s">
        <v>71</v>
      </c>
      <c r="H2179" s="15" t="s">
        <v>73</v>
      </c>
      <c r="I2179" s="15" t="s">
        <v>76</v>
      </c>
      <c r="J2179" s="15">
        <v>940</v>
      </c>
      <c r="K2179" s="15">
        <v>1344.2</v>
      </c>
    </row>
    <row r="2180" spans="1:11" x14ac:dyDescent="0.25">
      <c r="A2180" s="15" t="s">
        <v>68</v>
      </c>
      <c r="B2180" s="15">
        <v>2022</v>
      </c>
      <c r="C2180" s="15" t="s">
        <v>46</v>
      </c>
      <c r="D2180" s="15" t="s">
        <v>72</v>
      </c>
      <c r="E2180" s="15" t="s">
        <v>74</v>
      </c>
      <c r="F2180" s="15" t="s">
        <v>75</v>
      </c>
      <c r="G2180" s="15" t="s">
        <v>71</v>
      </c>
      <c r="H2180" s="15" t="s">
        <v>73</v>
      </c>
      <c r="I2180" s="15" t="s">
        <v>76</v>
      </c>
      <c r="J2180" s="15">
        <v>941</v>
      </c>
      <c r="K2180" s="15">
        <v>1345.63</v>
      </c>
    </row>
    <row r="2181" spans="1:11" x14ac:dyDescent="0.25">
      <c r="A2181" s="15" t="s">
        <v>68</v>
      </c>
      <c r="B2181" s="15">
        <v>2022</v>
      </c>
      <c r="C2181" s="15" t="s">
        <v>46</v>
      </c>
      <c r="D2181" s="15" t="s">
        <v>72</v>
      </c>
      <c r="E2181" s="15" t="s">
        <v>74</v>
      </c>
      <c r="F2181" s="15" t="s">
        <v>75</v>
      </c>
      <c r="G2181" s="15" t="s">
        <v>71</v>
      </c>
      <c r="H2181" s="15" t="s">
        <v>73</v>
      </c>
      <c r="I2181" s="15" t="s">
        <v>76</v>
      </c>
      <c r="J2181" s="15">
        <v>876</v>
      </c>
      <c r="K2181" s="15">
        <v>526.24</v>
      </c>
    </row>
    <row r="2182" spans="1:11" x14ac:dyDescent="0.25">
      <c r="A2182" s="15" t="s">
        <v>66</v>
      </c>
      <c r="B2182" s="15">
        <v>2022</v>
      </c>
      <c r="C2182" s="15" t="s">
        <v>46</v>
      </c>
      <c r="D2182" s="15" t="s">
        <v>72</v>
      </c>
      <c r="E2182" s="15" t="s">
        <v>74</v>
      </c>
      <c r="F2182" s="15" t="s">
        <v>75</v>
      </c>
      <c r="G2182" s="15" t="s">
        <v>71</v>
      </c>
      <c r="H2182" s="15" t="s">
        <v>73</v>
      </c>
      <c r="I2182" s="15" t="s">
        <v>76</v>
      </c>
      <c r="J2182" s="15">
        <v>309</v>
      </c>
      <c r="K2182" s="15">
        <v>441.87</v>
      </c>
    </row>
    <row r="2183" spans="1:11" x14ac:dyDescent="0.25">
      <c r="A2183" s="15" t="s">
        <v>59</v>
      </c>
      <c r="B2183" s="15">
        <v>2022</v>
      </c>
      <c r="C2183" s="15" t="s">
        <v>46</v>
      </c>
      <c r="D2183" s="15" t="s">
        <v>72</v>
      </c>
      <c r="E2183" s="15" t="s">
        <v>74</v>
      </c>
      <c r="F2183" s="15" t="s">
        <v>75</v>
      </c>
      <c r="G2183" s="15" t="s">
        <v>71</v>
      </c>
      <c r="H2183" s="15" t="s">
        <v>73</v>
      </c>
      <c r="I2183" s="15" t="s">
        <v>76</v>
      </c>
      <c r="J2183" s="15">
        <v>135</v>
      </c>
      <c r="K2183" s="15">
        <v>193.05</v>
      </c>
    </row>
    <row r="2184" spans="1:11" x14ac:dyDescent="0.25">
      <c r="A2184" s="15" t="s">
        <v>68</v>
      </c>
      <c r="B2184" s="15">
        <v>2022</v>
      </c>
      <c r="C2184" s="15" t="s">
        <v>46</v>
      </c>
      <c r="D2184" s="15" t="s">
        <v>72</v>
      </c>
      <c r="E2184" s="15" t="s">
        <v>74</v>
      </c>
      <c r="F2184" s="15" t="s">
        <v>75</v>
      </c>
      <c r="G2184" s="15" t="s">
        <v>71</v>
      </c>
      <c r="H2184" s="15" t="s">
        <v>73</v>
      </c>
      <c r="I2184" s="15" t="s">
        <v>76</v>
      </c>
      <c r="J2184" s="15">
        <v>129</v>
      </c>
      <c r="K2184" s="15">
        <v>184.47</v>
      </c>
    </row>
    <row r="2185" spans="1:11" x14ac:dyDescent="0.25">
      <c r="A2185" s="15" t="s">
        <v>59</v>
      </c>
      <c r="B2185" s="15">
        <v>2022</v>
      </c>
      <c r="C2185" s="15" t="s">
        <v>46</v>
      </c>
      <c r="D2185" s="15" t="s">
        <v>72</v>
      </c>
      <c r="E2185" s="15" t="s">
        <v>74</v>
      </c>
      <c r="F2185" s="15" t="s">
        <v>75</v>
      </c>
      <c r="G2185" s="15" t="s">
        <v>71</v>
      </c>
      <c r="H2185" s="15" t="s">
        <v>73</v>
      </c>
      <c r="I2185" s="15" t="s">
        <v>76</v>
      </c>
      <c r="J2185" s="15">
        <v>369</v>
      </c>
      <c r="K2185" s="15">
        <v>527.66999999999996</v>
      </c>
    </row>
    <row r="2186" spans="1:11" x14ac:dyDescent="0.25">
      <c r="A2186" s="15" t="s">
        <v>66</v>
      </c>
      <c r="B2186" s="15">
        <v>2022</v>
      </c>
      <c r="C2186" s="15" t="s">
        <v>46</v>
      </c>
      <c r="D2186" s="15" t="s">
        <v>72</v>
      </c>
      <c r="E2186" s="15" t="s">
        <v>74</v>
      </c>
      <c r="F2186" s="15" t="s">
        <v>75</v>
      </c>
      <c r="G2186" s="15" t="s">
        <v>71</v>
      </c>
      <c r="H2186" s="15" t="s">
        <v>73</v>
      </c>
      <c r="I2186" s="15" t="s">
        <v>76</v>
      </c>
      <c r="J2186" s="15">
        <v>337</v>
      </c>
      <c r="K2186" s="15">
        <v>481.90999999999997</v>
      </c>
    </row>
    <row r="2187" spans="1:11" x14ac:dyDescent="0.25">
      <c r="A2187" s="15" t="s">
        <v>59</v>
      </c>
      <c r="B2187" s="15">
        <v>2022</v>
      </c>
      <c r="C2187" s="15" t="s">
        <v>46</v>
      </c>
      <c r="D2187" s="15" t="s">
        <v>72</v>
      </c>
      <c r="E2187" s="15" t="s">
        <v>74</v>
      </c>
      <c r="F2187" s="15" t="s">
        <v>75</v>
      </c>
      <c r="G2187" s="15" t="s">
        <v>71</v>
      </c>
      <c r="H2187" s="15" t="s">
        <v>73</v>
      </c>
      <c r="I2187" s="15" t="s">
        <v>76</v>
      </c>
      <c r="J2187" s="15">
        <v>265</v>
      </c>
      <c r="K2187" s="15">
        <v>378.95</v>
      </c>
    </row>
    <row r="2188" spans="1:11" x14ac:dyDescent="0.25">
      <c r="A2188" s="15" t="s">
        <v>70</v>
      </c>
      <c r="B2188" s="15">
        <v>2022</v>
      </c>
      <c r="C2188" s="15" t="s">
        <v>46</v>
      </c>
      <c r="D2188" s="15" t="s">
        <v>72</v>
      </c>
      <c r="E2188" s="15" t="s">
        <v>74</v>
      </c>
      <c r="F2188" s="15" t="s">
        <v>75</v>
      </c>
      <c r="G2188" s="15" t="s">
        <v>71</v>
      </c>
      <c r="H2188" s="15" t="s">
        <v>73</v>
      </c>
      <c r="I2188" s="15" t="s">
        <v>76</v>
      </c>
      <c r="J2188" s="15">
        <v>307</v>
      </c>
      <c r="K2188" s="15">
        <v>439.01</v>
      </c>
    </row>
    <row r="2189" spans="1:11" x14ac:dyDescent="0.25">
      <c r="A2189" s="15" t="s">
        <v>68</v>
      </c>
      <c r="B2189" s="15">
        <v>2022</v>
      </c>
      <c r="C2189" s="15" t="s">
        <v>46</v>
      </c>
      <c r="D2189" s="15" t="s">
        <v>72</v>
      </c>
      <c r="E2189" s="15" t="s">
        <v>74</v>
      </c>
      <c r="F2189" s="15" t="s">
        <v>75</v>
      </c>
      <c r="G2189" s="15" t="s">
        <v>71</v>
      </c>
      <c r="H2189" s="15" t="s">
        <v>73</v>
      </c>
      <c r="I2189" s="15" t="s">
        <v>76</v>
      </c>
      <c r="J2189" s="15">
        <v>792</v>
      </c>
      <c r="K2189" s="15">
        <v>1132.56</v>
      </c>
    </row>
    <row r="2190" spans="1:11" x14ac:dyDescent="0.25">
      <c r="A2190" s="15" t="s">
        <v>66</v>
      </c>
      <c r="B2190" s="15">
        <v>2022</v>
      </c>
      <c r="C2190" s="15" t="s">
        <v>46</v>
      </c>
      <c r="D2190" s="15" t="s">
        <v>72</v>
      </c>
      <c r="E2190" s="15" t="s">
        <v>74</v>
      </c>
      <c r="F2190" s="15" t="s">
        <v>75</v>
      </c>
      <c r="G2190" s="15" t="s">
        <v>71</v>
      </c>
      <c r="H2190" s="15" t="s">
        <v>73</v>
      </c>
      <c r="I2190" s="15" t="s">
        <v>76</v>
      </c>
      <c r="J2190" s="15">
        <v>845</v>
      </c>
      <c r="K2190" s="15">
        <v>1208.3499999999999</v>
      </c>
    </row>
    <row r="2191" spans="1:11" x14ac:dyDescent="0.25">
      <c r="A2191" s="15" t="s">
        <v>69</v>
      </c>
      <c r="B2191" s="15">
        <v>2022</v>
      </c>
      <c r="C2191" s="15" t="s">
        <v>46</v>
      </c>
      <c r="D2191" s="15" t="s">
        <v>72</v>
      </c>
      <c r="E2191" s="15" t="s">
        <v>74</v>
      </c>
      <c r="F2191" s="15" t="s">
        <v>75</v>
      </c>
      <c r="G2191" s="15" t="s">
        <v>71</v>
      </c>
      <c r="H2191" s="15" t="s">
        <v>73</v>
      </c>
      <c r="I2191" s="15" t="s">
        <v>76</v>
      </c>
      <c r="J2191" s="15">
        <v>878</v>
      </c>
      <c r="K2191" s="15">
        <v>1255.54</v>
      </c>
    </row>
    <row r="2192" spans="1:11" x14ac:dyDescent="0.25">
      <c r="A2192" s="15" t="s">
        <v>59</v>
      </c>
      <c r="B2192" s="15">
        <v>2022</v>
      </c>
      <c r="C2192" s="15" t="s">
        <v>45</v>
      </c>
      <c r="D2192" s="15" t="s">
        <v>72</v>
      </c>
      <c r="E2192" s="15" t="s">
        <v>74</v>
      </c>
      <c r="F2192" s="15" t="s">
        <v>75</v>
      </c>
      <c r="G2192" s="15" t="s">
        <v>71</v>
      </c>
      <c r="H2192" s="15" t="s">
        <v>73</v>
      </c>
      <c r="I2192" s="15" t="s">
        <v>76</v>
      </c>
      <c r="J2192" s="15">
        <v>266</v>
      </c>
      <c r="K2192" s="15">
        <v>380.38</v>
      </c>
    </row>
    <row r="2193" spans="1:11" x14ac:dyDescent="0.25">
      <c r="A2193" s="15" t="s">
        <v>69</v>
      </c>
      <c r="B2193" s="15">
        <v>2022</v>
      </c>
      <c r="C2193" s="15" t="s">
        <v>45</v>
      </c>
      <c r="D2193" s="15" t="s">
        <v>72</v>
      </c>
      <c r="E2193" s="15" t="s">
        <v>74</v>
      </c>
      <c r="F2193" s="15" t="s">
        <v>75</v>
      </c>
      <c r="G2193" s="15" t="s">
        <v>71</v>
      </c>
      <c r="H2193" s="15" t="s">
        <v>73</v>
      </c>
      <c r="I2193" s="15" t="s">
        <v>76</v>
      </c>
      <c r="J2193" s="15">
        <v>314</v>
      </c>
      <c r="K2193" s="15">
        <v>449.02</v>
      </c>
    </row>
    <row r="2194" spans="1:11" x14ac:dyDescent="0.25">
      <c r="A2194" s="15" t="s">
        <v>66</v>
      </c>
      <c r="B2194" s="15">
        <v>2022</v>
      </c>
      <c r="C2194" s="15" t="s">
        <v>45</v>
      </c>
      <c r="D2194" s="15" t="s">
        <v>72</v>
      </c>
      <c r="E2194" s="15" t="s">
        <v>74</v>
      </c>
      <c r="F2194" s="15" t="s">
        <v>75</v>
      </c>
      <c r="G2194" s="15" t="s">
        <v>71</v>
      </c>
      <c r="H2194" s="15" t="s">
        <v>73</v>
      </c>
      <c r="I2194" s="15" t="s">
        <v>76</v>
      </c>
      <c r="J2194" s="15">
        <v>268</v>
      </c>
      <c r="K2194" s="15">
        <v>383.24</v>
      </c>
    </row>
    <row r="2195" spans="1:11" x14ac:dyDescent="0.25">
      <c r="A2195" s="15" t="s">
        <v>59</v>
      </c>
      <c r="B2195" s="15">
        <v>2022</v>
      </c>
      <c r="C2195" s="15" t="s">
        <v>45</v>
      </c>
      <c r="D2195" s="15" t="s">
        <v>72</v>
      </c>
      <c r="E2195" s="15" t="s">
        <v>74</v>
      </c>
      <c r="F2195" s="15" t="s">
        <v>75</v>
      </c>
      <c r="G2195" s="15" t="s">
        <v>71</v>
      </c>
      <c r="H2195" s="15" t="s">
        <v>73</v>
      </c>
      <c r="I2195" s="15" t="s">
        <v>76</v>
      </c>
      <c r="J2195" s="15">
        <v>316</v>
      </c>
      <c r="K2195" s="15">
        <v>451.88</v>
      </c>
    </row>
    <row r="2196" spans="1:11" x14ac:dyDescent="0.25">
      <c r="A2196" s="15" t="s">
        <v>66</v>
      </c>
      <c r="B2196" s="15">
        <v>2022</v>
      </c>
      <c r="C2196" s="15" t="s">
        <v>45</v>
      </c>
      <c r="D2196" s="15" t="s">
        <v>72</v>
      </c>
      <c r="E2196" s="15" t="s">
        <v>74</v>
      </c>
      <c r="F2196" s="15" t="s">
        <v>75</v>
      </c>
      <c r="G2196" s="15" t="s">
        <v>71</v>
      </c>
      <c r="H2196" s="15" t="s">
        <v>73</v>
      </c>
      <c r="I2196" s="15" t="s">
        <v>76</v>
      </c>
      <c r="J2196" s="15">
        <v>835</v>
      </c>
      <c r="K2196" s="15">
        <v>1194.05</v>
      </c>
    </row>
    <row r="2197" spans="1:11" x14ac:dyDescent="0.25">
      <c r="A2197" s="15" t="s">
        <v>66</v>
      </c>
      <c r="B2197" s="15">
        <v>2022</v>
      </c>
      <c r="C2197" s="15" t="s">
        <v>45</v>
      </c>
      <c r="D2197" s="15" t="s">
        <v>72</v>
      </c>
      <c r="E2197" s="15" t="s">
        <v>74</v>
      </c>
      <c r="F2197" s="15" t="s">
        <v>75</v>
      </c>
      <c r="G2197" s="15" t="s">
        <v>71</v>
      </c>
      <c r="H2197" s="15" t="s">
        <v>73</v>
      </c>
      <c r="I2197" s="15" t="s">
        <v>76</v>
      </c>
      <c r="J2197" s="15">
        <v>869</v>
      </c>
      <c r="K2197" s="15">
        <v>1242.67</v>
      </c>
    </row>
    <row r="2198" spans="1:11" x14ac:dyDescent="0.25">
      <c r="A2198" s="15" t="s">
        <v>66</v>
      </c>
      <c r="B2198" s="15">
        <v>2022</v>
      </c>
      <c r="C2198" s="15" t="s">
        <v>45</v>
      </c>
      <c r="D2198" s="15" t="s">
        <v>72</v>
      </c>
      <c r="E2198" s="15" t="s">
        <v>74</v>
      </c>
      <c r="F2198" s="15" t="s">
        <v>75</v>
      </c>
      <c r="G2198" s="15" t="s">
        <v>71</v>
      </c>
      <c r="H2198" s="15" t="s">
        <v>73</v>
      </c>
      <c r="I2198" s="15" t="s">
        <v>76</v>
      </c>
      <c r="J2198" s="15">
        <v>937</v>
      </c>
      <c r="K2198" s="15">
        <v>1339.9099999999999</v>
      </c>
    </row>
    <row r="2199" spans="1:11" x14ac:dyDescent="0.25">
      <c r="A2199" s="15" t="s">
        <v>59</v>
      </c>
      <c r="B2199" s="15">
        <v>2022</v>
      </c>
      <c r="C2199" s="15" t="s">
        <v>45</v>
      </c>
      <c r="D2199" s="15" t="s">
        <v>72</v>
      </c>
      <c r="E2199" s="15" t="s">
        <v>74</v>
      </c>
      <c r="F2199" s="15" t="s">
        <v>75</v>
      </c>
      <c r="G2199" s="15" t="s">
        <v>71</v>
      </c>
      <c r="H2199" s="15" t="s">
        <v>73</v>
      </c>
      <c r="I2199" s="15" t="s">
        <v>76</v>
      </c>
      <c r="J2199" s="15">
        <v>938</v>
      </c>
      <c r="K2199" s="15">
        <v>1341.34</v>
      </c>
    </row>
    <row r="2200" spans="1:11" x14ac:dyDescent="0.25">
      <c r="A2200" s="15" t="s">
        <v>59</v>
      </c>
      <c r="B2200" s="15">
        <v>2022</v>
      </c>
      <c r="C2200" s="15" t="s">
        <v>45</v>
      </c>
      <c r="D2200" s="15" t="s">
        <v>72</v>
      </c>
      <c r="E2200" s="15" t="s">
        <v>74</v>
      </c>
      <c r="F2200" s="15" t="s">
        <v>75</v>
      </c>
      <c r="G2200" s="15" t="s">
        <v>71</v>
      </c>
      <c r="H2200" s="15" t="s">
        <v>73</v>
      </c>
      <c r="I2200" s="15" t="s">
        <v>76</v>
      </c>
      <c r="J2200" s="15">
        <v>875</v>
      </c>
      <c r="K2200" s="15">
        <v>526.24</v>
      </c>
    </row>
    <row r="2201" spans="1:11" x14ac:dyDescent="0.25">
      <c r="A2201" s="15" t="s">
        <v>69</v>
      </c>
      <c r="B2201" s="15">
        <v>2022</v>
      </c>
      <c r="C2201" s="15" t="s">
        <v>45</v>
      </c>
      <c r="D2201" s="15" t="s">
        <v>72</v>
      </c>
      <c r="E2201" s="15" t="s">
        <v>74</v>
      </c>
      <c r="F2201" s="15" t="s">
        <v>75</v>
      </c>
      <c r="G2201" s="15" t="s">
        <v>71</v>
      </c>
      <c r="H2201" s="15" t="s">
        <v>73</v>
      </c>
      <c r="I2201" s="15" t="s">
        <v>76</v>
      </c>
      <c r="J2201" s="15">
        <v>315</v>
      </c>
      <c r="K2201" s="15">
        <v>450.45</v>
      </c>
    </row>
    <row r="2202" spans="1:11" x14ac:dyDescent="0.25">
      <c r="A2202" s="15" t="s">
        <v>66</v>
      </c>
      <c r="B2202" s="15">
        <v>2022</v>
      </c>
      <c r="C2202" s="15" t="s">
        <v>45</v>
      </c>
      <c r="D2202" s="15" t="s">
        <v>72</v>
      </c>
      <c r="E2202" s="15" t="s">
        <v>74</v>
      </c>
      <c r="F2202" s="15" t="s">
        <v>75</v>
      </c>
      <c r="G2202" s="15" t="s">
        <v>71</v>
      </c>
      <c r="H2202" s="15" t="s">
        <v>73</v>
      </c>
      <c r="I2202" s="15" t="s">
        <v>76</v>
      </c>
      <c r="J2202" s="15">
        <v>153</v>
      </c>
      <c r="K2202" s="15">
        <v>218.79</v>
      </c>
    </row>
    <row r="2203" spans="1:11" x14ac:dyDescent="0.25">
      <c r="A2203" s="15" t="s">
        <v>66</v>
      </c>
      <c r="B2203" s="15">
        <v>2022</v>
      </c>
      <c r="C2203" s="15" t="s">
        <v>45</v>
      </c>
      <c r="D2203" s="15" t="s">
        <v>72</v>
      </c>
      <c r="E2203" s="15" t="s">
        <v>74</v>
      </c>
      <c r="F2203" s="15" t="s">
        <v>75</v>
      </c>
      <c r="G2203" s="15" t="s">
        <v>71</v>
      </c>
      <c r="H2203" s="15" t="s">
        <v>73</v>
      </c>
      <c r="I2203" s="15" t="s">
        <v>76</v>
      </c>
      <c r="J2203" s="15">
        <v>147</v>
      </c>
      <c r="K2203" s="15">
        <v>210.21</v>
      </c>
    </row>
    <row r="2204" spans="1:11" x14ac:dyDescent="0.25">
      <c r="A2204" s="15" t="s">
        <v>59</v>
      </c>
      <c r="B2204" s="15">
        <v>2022</v>
      </c>
      <c r="C2204" s="15" t="s">
        <v>45</v>
      </c>
      <c r="D2204" s="15" t="s">
        <v>72</v>
      </c>
      <c r="E2204" s="15" t="s">
        <v>74</v>
      </c>
      <c r="F2204" s="15" t="s">
        <v>75</v>
      </c>
      <c r="G2204" s="15" t="s">
        <v>71</v>
      </c>
      <c r="H2204" s="15" t="s">
        <v>73</v>
      </c>
      <c r="I2204" s="15" t="s">
        <v>76</v>
      </c>
      <c r="J2204" s="15">
        <v>141</v>
      </c>
      <c r="K2204" s="15">
        <v>201.63</v>
      </c>
    </row>
    <row r="2205" spans="1:11" x14ac:dyDescent="0.25">
      <c r="A2205" s="15" t="s">
        <v>68</v>
      </c>
      <c r="B2205" s="15">
        <v>2022</v>
      </c>
      <c r="C2205" s="15" t="s">
        <v>45</v>
      </c>
      <c r="D2205" s="15" t="s">
        <v>72</v>
      </c>
      <c r="E2205" s="15" t="s">
        <v>74</v>
      </c>
      <c r="F2205" s="15" t="s">
        <v>75</v>
      </c>
      <c r="G2205" s="15" t="s">
        <v>71</v>
      </c>
      <c r="H2205" s="15" t="s">
        <v>73</v>
      </c>
      <c r="I2205" s="15" t="s">
        <v>76</v>
      </c>
      <c r="J2205" s="15">
        <v>313</v>
      </c>
      <c r="K2205" s="15">
        <v>447.59000000000003</v>
      </c>
    </row>
    <row r="2206" spans="1:11" x14ac:dyDescent="0.25">
      <c r="A2206" s="15" t="s">
        <v>66</v>
      </c>
      <c r="B2206" s="15">
        <v>2022</v>
      </c>
      <c r="C2206" s="15" t="s">
        <v>45</v>
      </c>
      <c r="D2206" s="15" t="s">
        <v>72</v>
      </c>
      <c r="E2206" s="15" t="s">
        <v>74</v>
      </c>
      <c r="F2206" s="15" t="s">
        <v>75</v>
      </c>
      <c r="G2206" s="15" t="s">
        <v>71</v>
      </c>
      <c r="H2206" s="15" t="s">
        <v>73</v>
      </c>
      <c r="I2206" s="15" t="s">
        <v>76</v>
      </c>
      <c r="J2206" s="15">
        <v>844</v>
      </c>
      <c r="K2206" s="15">
        <v>1206.92</v>
      </c>
    </row>
    <row r="2207" spans="1:11" x14ac:dyDescent="0.25">
      <c r="A2207" s="15" t="s">
        <v>66</v>
      </c>
      <c r="B2207" s="15">
        <v>2022</v>
      </c>
      <c r="C2207" s="15" t="s">
        <v>45</v>
      </c>
      <c r="D2207" s="15" t="s">
        <v>72</v>
      </c>
      <c r="E2207" s="15" t="s">
        <v>74</v>
      </c>
      <c r="F2207" s="15" t="s">
        <v>75</v>
      </c>
      <c r="G2207" s="15" t="s">
        <v>71</v>
      </c>
      <c r="H2207" s="15" t="s">
        <v>73</v>
      </c>
      <c r="I2207" s="15" t="s">
        <v>76</v>
      </c>
      <c r="J2207" s="15">
        <v>877</v>
      </c>
      <c r="K2207" s="15">
        <v>1254.1100000000001</v>
      </c>
    </row>
    <row r="2208" spans="1:11" x14ac:dyDescent="0.25">
      <c r="A2208" s="15" t="s">
        <v>66</v>
      </c>
      <c r="B2208" s="15">
        <v>2022</v>
      </c>
      <c r="C2208" s="15" t="s">
        <v>41</v>
      </c>
      <c r="D2208" s="15" t="s">
        <v>72</v>
      </c>
      <c r="E2208" s="15" t="s">
        <v>74</v>
      </c>
      <c r="F2208" s="15" t="s">
        <v>75</v>
      </c>
      <c r="G2208" s="15" t="s">
        <v>71</v>
      </c>
      <c r="H2208" s="15" t="s">
        <v>73</v>
      </c>
      <c r="I2208" s="15" t="s">
        <v>76</v>
      </c>
      <c r="J2208" s="15">
        <v>284</v>
      </c>
      <c r="K2208" s="15">
        <v>406.12</v>
      </c>
    </row>
    <row r="2209" spans="1:11" x14ac:dyDescent="0.25">
      <c r="A2209" s="15" t="s">
        <v>68</v>
      </c>
      <c r="B2209" s="15">
        <v>2022</v>
      </c>
      <c r="C2209" s="15" t="s">
        <v>41</v>
      </c>
      <c r="D2209" s="15" t="s">
        <v>72</v>
      </c>
      <c r="E2209" s="15" t="s">
        <v>74</v>
      </c>
      <c r="F2209" s="15" t="s">
        <v>75</v>
      </c>
      <c r="G2209" s="15" t="s">
        <v>71</v>
      </c>
      <c r="H2209" s="15" t="s">
        <v>73</v>
      </c>
      <c r="I2209" s="15" t="s">
        <v>76</v>
      </c>
      <c r="J2209" s="15">
        <v>332</v>
      </c>
      <c r="K2209" s="15">
        <v>474.76</v>
      </c>
    </row>
    <row r="2210" spans="1:11" x14ac:dyDescent="0.25">
      <c r="A2210" s="15" t="s">
        <v>66</v>
      </c>
      <c r="B2210" s="15">
        <v>2022</v>
      </c>
      <c r="C2210" s="15" t="s">
        <v>41</v>
      </c>
      <c r="D2210" s="15" t="s">
        <v>72</v>
      </c>
      <c r="E2210" s="15" t="s">
        <v>74</v>
      </c>
      <c r="F2210" s="15" t="s">
        <v>75</v>
      </c>
      <c r="G2210" s="15" t="s">
        <v>71</v>
      </c>
      <c r="H2210" s="15" t="s">
        <v>73</v>
      </c>
      <c r="I2210" s="15" t="s">
        <v>76</v>
      </c>
      <c r="J2210" s="15">
        <v>286</v>
      </c>
      <c r="K2210" s="15">
        <v>408.98</v>
      </c>
    </row>
    <row r="2211" spans="1:11" x14ac:dyDescent="0.25">
      <c r="A2211" s="15" t="s">
        <v>59</v>
      </c>
      <c r="B2211" s="15">
        <v>2022</v>
      </c>
      <c r="C2211" s="15" t="s">
        <v>41</v>
      </c>
      <c r="D2211" s="15" t="s">
        <v>72</v>
      </c>
      <c r="E2211" s="15" t="s">
        <v>74</v>
      </c>
      <c r="F2211" s="15" t="s">
        <v>75</v>
      </c>
      <c r="G2211" s="15" t="s">
        <v>71</v>
      </c>
      <c r="H2211" s="15" t="s">
        <v>73</v>
      </c>
      <c r="I2211" s="15" t="s">
        <v>76</v>
      </c>
      <c r="J2211" s="15">
        <v>328</v>
      </c>
      <c r="K2211" s="15">
        <v>469.03999999999996</v>
      </c>
    </row>
    <row r="2212" spans="1:11" x14ac:dyDescent="0.25">
      <c r="A2212" s="15" t="s">
        <v>70</v>
      </c>
      <c r="B2212" s="15">
        <v>2022</v>
      </c>
      <c r="C2212" s="15" t="s">
        <v>41</v>
      </c>
      <c r="D2212" s="15" t="s">
        <v>72</v>
      </c>
      <c r="E2212" s="15" t="s">
        <v>74</v>
      </c>
      <c r="F2212" s="15" t="s">
        <v>75</v>
      </c>
      <c r="G2212" s="15" t="s">
        <v>71</v>
      </c>
      <c r="H2212" s="15" t="s">
        <v>73</v>
      </c>
      <c r="I2212" s="15" t="s">
        <v>76</v>
      </c>
      <c r="J2212" s="15">
        <v>833</v>
      </c>
      <c r="K2212" s="15">
        <v>1191.19</v>
      </c>
    </row>
    <row r="2213" spans="1:11" x14ac:dyDescent="0.25">
      <c r="A2213" s="15" t="s">
        <v>59</v>
      </c>
      <c r="B2213" s="15">
        <v>2022</v>
      </c>
      <c r="C2213" s="15" t="s">
        <v>41</v>
      </c>
      <c r="D2213" s="15" t="s">
        <v>72</v>
      </c>
      <c r="E2213" s="15" t="s">
        <v>74</v>
      </c>
      <c r="F2213" s="15" t="s">
        <v>75</v>
      </c>
      <c r="G2213" s="15" t="s">
        <v>71</v>
      </c>
      <c r="H2213" s="15" t="s">
        <v>73</v>
      </c>
      <c r="I2213" s="15" t="s">
        <v>76</v>
      </c>
      <c r="J2213" s="15">
        <v>866</v>
      </c>
      <c r="K2213" s="15">
        <v>1238.3800000000001</v>
      </c>
    </row>
    <row r="2214" spans="1:11" x14ac:dyDescent="0.25">
      <c r="A2214" s="15" t="s">
        <v>68</v>
      </c>
      <c r="B2214" s="15">
        <v>2022</v>
      </c>
      <c r="C2214" s="15" t="s">
        <v>41</v>
      </c>
      <c r="D2214" s="15" t="s">
        <v>72</v>
      </c>
      <c r="E2214" s="15" t="s">
        <v>74</v>
      </c>
      <c r="F2214" s="15" t="s">
        <v>75</v>
      </c>
      <c r="G2214" s="15" t="s">
        <v>71</v>
      </c>
      <c r="H2214" s="15" t="s">
        <v>73</v>
      </c>
      <c r="I2214" s="15" t="s">
        <v>76</v>
      </c>
      <c r="J2214" s="15">
        <v>929</v>
      </c>
      <c r="K2214" s="15">
        <v>1328.47</v>
      </c>
    </row>
    <row r="2215" spans="1:11" x14ac:dyDescent="0.25">
      <c r="A2215" s="15" t="s">
        <v>66</v>
      </c>
      <c r="B2215" s="15">
        <v>2022</v>
      </c>
      <c r="C2215" s="15" t="s">
        <v>41</v>
      </c>
      <c r="D2215" s="15" t="s">
        <v>72</v>
      </c>
      <c r="E2215" s="15" t="s">
        <v>74</v>
      </c>
      <c r="F2215" s="15" t="s">
        <v>75</v>
      </c>
      <c r="G2215" s="15" t="s">
        <v>71</v>
      </c>
      <c r="H2215" s="15" t="s">
        <v>73</v>
      </c>
      <c r="I2215" s="15" t="s">
        <v>76</v>
      </c>
      <c r="J2215" s="15">
        <v>930</v>
      </c>
      <c r="K2215" s="15">
        <v>1329.9</v>
      </c>
    </row>
    <row r="2216" spans="1:11" x14ac:dyDescent="0.25">
      <c r="A2216" s="15" t="s">
        <v>68</v>
      </c>
      <c r="B2216" s="15">
        <v>2022</v>
      </c>
      <c r="C2216" s="15" t="s">
        <v>41</v>
      </c>
      <c r="D2216" s="15" t="s">
        <v>72</v>
      </c>
      <c r="E2216" s="15" t="s">
        <v>74</v>
      </c>
      <c r="F2216" s="15" t="s">
        <v>75</v>
      </c>
      <c r="G2216" s="15" t="s">
        <v>71</v>
      </c>
      <c r="H2216" s="15" t="s">
        <v>73</v>
      </c>
      <c r="I2216" s="15" t="s">
        <v>76</v>
      </c>
      <c r="J2216" s="15">
        <v>872</v>
      </c>
      <c r="K2216" s="15">
        <v>526.24</v>
      </c>
    </row>
    <row r="2217" spans="1:11" x14ac:dyDescent="0.25">
      <c r="A2217" s="15" t="s">
        <v>59</v>
      </c>
      <c r="B2217" s="15">
        <v>2022</v>
      </c>
      <c r="C2217" s="15" t="s">
        <v>41</v>
      </c>
      <c r="D2217" s="15" t="s">
        <v>72</v>
      </c>
      <c r="E2217" s="15" t="s">
        <v>74</v>
      </c>
      <c r="F2217" s="15" t="s">
        <v>75</v>
      </c>
      <c r="G2217" s="15" t="s">
        <v>71</v>
      </c>
      <c r="H2217" s="15" t="s">
        <v>73</v>
      </c>
      <c r="I2217" s="15" t="s">
        <v>76</v>
      </c>
      <c r="J2217" s="15">
        <v>333</v>
      </c>
      <c r="K2217" s="15">
        <v>476.19</v>
      </c>
    </row>
    <row r="2218" spans="1:11" x14ac:dyDescent="0.25">
      <c r="A2218" s="15" t="s">
        <v>66</v>
      </c>
      <c r="B2218" s="15">
        <v>2022</v>
      </c>
      <c r="C2218" s="15" t="s">
        <v>41</v>
      </c>
      <c r="D2218" s="15" t="s">
        <v>72</v>
      </c>
      <c r="E2218" s="15" t="s">
        <v>74</v>
      </c>
      <c r="F2218" s="15" t="s">
        <v>75</v>
      </c>
      <c r="G2218" s="15" t="s">
        <v>71</v>
      </c>
      <c r="H2218" s="15" t="s">
        <v>73</v>
      </c>
      <c r="I2218" s="15" t="s">
        <v>76</v>
      </c>
      <c r="J2218" s="15">
        <v>201</v>
      </c>
      <c r="K2218" s="15">
        <v>287.43</v>
      </c>
    </row>
    <row r="2219" spans="1:11" x14ac:dyDescent="0.25">
      <c r="A2219" s="15" t="s">
        <v>66</v>
      </c>
      <c r="B2219" s="15">
        <v>2022</v>
      </c>
      <c r="C2219" s="15" t="s">
        <v>41</v>
      </c>
      <c r="D2219" s="15" t="s">
        <v>72</v>
      </c>
      <c r="E2219" s="15" t="s">
        <v>74</v>
      </c>
      <c r="F2219" s="15" t="s">
        <v>75</v>
      </c>
      <c r="G2219" s="15" t="s">
        <v>71</v>
      </c>
      <c r="H2219" s="15" t="s">
        <v>73</v>
      </c>
      <c r="I2219" s="15" t="s">
        <v>76</v>
      </c>
      <c r="J2219" s="15">
        <v>195</v>
      </c>
      <c r="K2219" s="15">
        <v>278.85000000000002</v>
      </c>
    </row>
    <row r="2220" spans="1:11" x14ac:dyDescent="0.25">
      <c r="A2220" s="15" t="s">
        <v>70</v>
      </c>
      <c r="B2220" s="15">
        <v>2022</v>
      </c>
      <c r="C2220" s="15" t="s">
        <v>41</v>
      </c>
      <c r="D2220" s="15" t="s">
        <v>72</v>
      </c>
      <c r="E2220" s="15" t="s">
        <v>74</v>
      </c>
      <c r="F2220" s="15" t="s">
        <v>75</v>
      </c>
      <c r="G2220" s="15" t="s">
        <v>71</v>
      </c>
      <c r="H2220" s="15" t="s">
        <v>73</v>
      </c>
      <c r="I2220" s="15" t="s">
        <v>76</v>
      </c>
      <c r="J2220" s="15">
        <v>189</v>
      </c>
      <c r="K2220" s="15">
        <v>270.27</v>
      </c>
    </row>
    <row r="2221" spans="1:11" x14ac:dyDescent="0.25">
      <c r="A2221" s="15" t="s">
        <v>66</v>
      </c>
      <c r="B2221" s="15">
        <v>2022</v>
      </c>
      <c r="C2221" s="15" t="s">
        <v>41</v>
      </c>
      <c r="D2221" s="15" t="s">
        <v>72</v>
      </c>
      <c r="E2221" s="15" t="s">
        <v>74</v>
      </c>
      <c r="F2221" s="15" t="s">
        <v>75</v>
      </c>
      <c r="G2221" s="15" t="s">
        <v>71</v>
      </c>
      <c r="H2221" s="15" t="s">
        <v>73</v>
      </c>
      <c r="I2221" s="15" t="s">
        <v>76</v>
      </c>
      <c r="J2221" s="15">
        <v>283</v>
      </c>
      <c r="K2221" s="15">
        <v>404.69</v>
      </c>
    </row>
    <row r="2222" spans="1:11" x14ac:dyDescent="0.25">
      <c r="A2222" s="15" t="s">
        <v>66</v>
      </c>
      <c r="B2222" s="15">
        <v>2022</v>
      </c>
      <c r="C2222" s="15" t="s">
        <v>41</v>
      </c>
      <c r="D2222" s="15" t="s">
        <v>72</v>
      </c>
      <c r="E2222" s="15" t="s">
        <v>74</v>
      </c>
      <c r="F2222" s="15" t="s">
        <v>75</v>
      </c>
      <c r="G2222" s="15" t="s">
        <v>71</v>
      </c>
      <c r="H2222" s="15" t="s">
        <v>73</v>
      </c>
      <c r="I2222" s="15" t="s">
        <v>76</v>
      </c>
      <c r="J2222" s="15">
        <v>331</v>
      </c>
      <c r="K2222" s="15">
        <v>473.33</v>
      </c>
    </row>
    <row r="2223" spans="1:11" x14ac:dyDescent="0.25">
      <c r="A2223" s="15" t="s">
        <v>66</v>
      </c>
      <c r="B2223" s="15">
        <v>2022</v>
      </c>
      <c r="C2223" s="15" t="s">
        <v>41</v>
      </c>
      <c r="D2223" s="15" t="s">
        <v>72</v>
      </c>
      <c r="E2223" s="15" t="s">
        <v>74</v>
      </c>
      <c r="F2223" s="15" t="s">
        <v>75</v>
      </c>
      <c r="G2223" s="15" t="s">
        <v>71</v>
      </c>
      <c r="H2223" s="15" t="s">
        <v>73</v>
      </c>
      <c r="I2223" s="15" t="s">
        <v>76</v>
      </c>
      <c r="J2223" s="15">
        <v>875</v>
      </c>
      <c r="K2223" s="15">
        <v>1251.25</v>
      </c>
    </row>
    <row r="2224" spans="1:11" x14ac:dyDescent="0.25">
      <c r="A2224" s="15" t="s">
        <v>59</v>
      </c>
      <c r="B2224" s="15">
        <v>2022</v>
      </c>
      <c r="C2224" s="15" t="s">
        <v>44</v>
      </c>
      <c r="D2224" s="15" t="s">
        <v>72</v>
      </c>
      <c r="E2224" s="15" t="s">
        <v>74</v>
      </c>
      <c r="F2224" s="15" t="s">
        <v>75</v>
      </c>
      <c r="G2224" s="15" t="s">
        <v>71</v>
      </c>
      <c r="H2224" s="15" t="s">
        <v>73</v>
      </c>
      <c r="I2224" s="15" t="s">
        <v>76</v>
      </c>
      <c r="J2224" s="15">
        <v>272</v>
      </c>
      <c r="K2224" s="15">
        <v>388.96</v>
      </c>
    </row>
    <row r="2225" spans="1:11" x14ac:dyDescent="0.25">
      <c r="A2225" s="15" t="s">
        <v>59</v>
      </c>
      <c r="B2225" s="15">
        <v>2022</v>
      </c>
      <c r="C2225" s="15" t="s">
        <v>44</v>
      </c>
      <c r="D2225" s="15" t="s">
        <v>72</v>
      </c>
      <c r="E2225" s="15" t="s">
        <v>74</v>
      </c>
      <c r="F2225" s="15" t="s">
        <v>75</v>
      </c>
      <c r="G2225" s="15" t="s">
        <v>71</v>
      </c>
      <c r="H2225" s="15" t="s">
        <v>73</v>
      </c>
      <c r="I2225" s="15" t="s">
        <v>76</v>
      </c>
      <c r="J2225" s="15">
        <v>320</v>
      </c>
      <c r="K2225" s="15">
        <v>457.6</v>
      </c>
    </row>
    <row r="2226" spans="1:11" x14ac:dyDescent="0.25">
      <c r="A2226" s="15" t="s">
        <v>59</v>
      </c>
      <c r="B2226" s="15">
        <v>2022</v>
      </c>
      <c r="C2226" s="15" t="s">
        <v>44</v>
      </c>
      <c r="D2226" s="15" t="s">
        <v>72</v>
      </c>
      <c r="E2226" s="15" t="s">
        <v>74</v>
      </c>
      <c r="F2226" s="15" t="s">
        <v>75</v>
      </c>
      <c r="G2226" s="15" t="s">
        <v>71</v>
      </c>
      <c r="H2226" s="15" t="s">
        <v>73</v>
      </c>
      <c r="I2226" s="15" t="s">
        <v>76</v>
      </c>
      <c r="J2226" s="15">
        <v>274</v>
      </c>
      <c r="K2226" s="15">
        <v>391.82</v>
      </c>
    </row>
    <row r="2227" spans="1:11" x14ac:dyDescent="0.25">
      <c r="A2227" s="15" t="s">
        <v>59</v>
      </c>
      <c r="B2227" s="15">
        <v>2022</v>
      </c>
      <c r="C2227" s="15" t="s">
        <v>44</v>
      </c>
      <c r="D2227" s="15" t="s">
        <v>72</v>
      </c>
      <c r="E2227" s="15" t="s">
        <v>74</v>
      </c>
      <c r="F2227" s="15" t="s">
        <v>75</v>
      </c>
      <c r="G2227" s="15" t="s">
        <v>71</v>
      </c>
      <c r="H2227" s="15" t="s">
        <v>73</v>
      </c>
      <c r="I2227" s="15" t="s">
        <v>76</v>
      </c>
      <c r="J2227" s="15">
        <v>322</v>
      </c>
      <c r="K2227" s="15">
        <v>460.46000000000004</v>
      </c>
    </row>
    <row r="2228" spans="1:11" x14ac:dyDescent="0.25">
      <c r="A2228" s="15" t="s">
        <v>59</v>
      </c>
      <c r="B2228" s="15">
        <v>2022</v>
      </c>
      <c r="C2228" s="15" t="s">
        <v>44</v>
      </c>
      <c r="D2228" s="15" t="s">
        <v>72</v>
      </c>
      <c r="E2228" s="15" t="s">
        <v>74</v>
      </c>
      <c r="F2228" s="15" t="s">
        <v>75</v>
      </c>
      <c r="G2228" s="15" t="s">
        <v>71</v>
      </c>
      <c r="H2228" s="15" t="s">
        <v>73</v>
      </c>
      <c r="I2228" s="15" t="s">
        <v>76</v>
      </c>
      <c r="J2228" s="15">
        <v>868</v>
      </c>
      <c r="K2228" s="15">
        <v>1241.24</v>
      </c>
    </row>
    <row r="2229" spans="1:11" x14ac:dyDescent="0.25">
      <c r="A2229" s="15" t="s">
        <v>59</v>
      </c>
      <c r="B2229" s="15">
        <v>2022</v>
      </c>
      <c r="C2229" s="15" t="s">
        <v>44</v>
      </c>
      <c r="D2229" s="15" t="s">
        <v>72</v>
      </c>
      <c r="E2229" s="15" t="s">
        <v>74</v>
      </c>
      <c r="F2229" s="15" t="s">
        <v>75</v>
      </c>
      <c r="G2229" s="15" t="s">
        <v>71</v>
      </c>
      <c r="H2229" s="15" t="s">
        <v>73</v>
      </c>
      <c r="I2229" s="15" t="s">
        <v>76</v>
      </c>
      <c r="J2229" s="15">
        <v>934</v>
      </c>
      <c r="K2229" s="15">
        <v>1335.62</v>
      </c>
    </row>
    <row r="2230" spans="1:11" x14ac:dyDescent="0.25">
      <c r="A2230" s="15" t="s">
        <v>69</v>
      </c>
      <c r="B2230" s="15">
        <v>2022</v>
      </c>
      <c r="C2230" s="15" t="s">
        <v>44</v>
      </c>
      <c r="D2230" s="15" t="s">
        <v>72</v>
      </c>
      <c r="E2230" s="15" t="s">
        <v>74</v>
      </c>
      <c r="F2230" s="15" t="s">
        <v>75</v>
      </c>
      <c r="G2230" s="15" t="s">
        <v>71</v>
      </c>
      <c r="H2230" s="15" t="s">
        <v>73</v>
      </c>
      <c r="I2230" s="15" t="s">
        <v>76</v>
      </c>
      <c r="J2230" s="15">
        <v>935</v>
      </c>
      <c r="K2230" s="15">
        <v>1337.05</v>
      </c>
    </row>
    <row r="2231" spans="1:11" x14ac:dyDescent="0.25">
      <c r="A2231" s="15" t="s">
        <v>66</v>
      </c>
      <c r="B2231" s="15">
        <v>2022</v>
      </c>
      <c r="C2231" s="15" t="s">
        <v>44</v>
      </c>
      <c r="D2231" s="15" t="s">
        <v>72</v>
      </c>
      <c r="E2231" s="15" t="s">
        <v>74</v>
      </c>
      <c r="F2231" s="15" t="s">
        <v>75</v>
      </c>
      <c r="G2231" s="15" t="s">
        <v>71</v>
      </c>
      <c r="H2231" s="15" t="s">
        <v>73</v>
      </c>
      <c r="I2231" s="15" t="s">
        <v>76</v>
      </c>
      <c r="J2231" s="15">
        <v>936</v>
      </c>
      <c r="K2231" s="15">
        <v>1338.48</v>
      </c>
    </row>
    <row r="2232" spans="1:11" x14ac:dyDescent="0.25">
      <c r="A2232" s="15" t="s">
        <v>69</v>
      </c>
      <c r="B2232" s="15">
        <v>2022</v>
      </c>
      <c r="C2232" s="15" t="s">
        <v>44</v>
      </c>
      <c r="D2232" s="15" t="s">
        <v>72</v>
      </c>
      <c r="E2232" s="15" t="s">
        <v>74</v>
      </c>
      <c r="F2232" s="15" t="s">
        <v>75</v>
      </c>
      <c r="G2232" s="15" t="s">
        <v>71</v>
      </c>
      <c r="H2232" s="15" t="s">
        <v>73</v>
      </c>
      <c r="I2232" s="15" t="s">
        <v>76</v>
      </c>
      <c r="J2232" s="15">
        <v>874</v>
      </c>
      <c r="K2232" s="15">
        <v>526.24</v>
      </c>
    </row>
    <row r="2233" spans="1:11" x14ac:dyDescent="0.25">
      <c r="A2233" s="15" t="s">
        <v>66</v>
      </c>
      <c r="B2233" s="15">
        <v>2022</v>
      </c>
      <c r="C2233" s="15" t="s">
        <v>44</v>
      </c>
      <c r="D2233" s="15" t="s">
        <v>72</v>
      </c>
      <c r="E2233" s="15" t="s">
        <v>74</v>
      </c>
      <c r="F2233" s="15" t="s">
        <v>75</v>
      </c>
      <c r="G2233" s="15" t="s">
        <v>71</v>
      </c>
      <c r="H2233" s="15" t="s">
        <v>73</v>
      </c>
      <c r="I2233" s="15" t="s">
        <v>76</v>
      </c>
      <c r="J2233" s="15">
        <v>321</v>
      </c>
      <c r="K2233" s="15">
        <v>459.03</v>
      </c>
    </row>
    <row r="2234" spans="1:11" x14ac:dyDescent="0.25">
      <c r="A2234" s="15" t="s">
        <v>59</v>
      </c>
      <c r="B2234" s="15">
        <v>2022</v>
      </c>
      <c r="C2234" s="15" t="s">
        <v>44</v>
      </c>
      <c r="D2234" s="15" t="s">
        <v>72</v>
      </c>
      <c r="E2234" s="15" t="s">
        <v>74</v>
      </c>
      <c r="F2234" s="15" t="s">
        <v>75</v>
      </c>
      <c r="G2234" s="15" t="s">
        <v>71</v>
      </c>
      <c r="H2234" s="15" t="s">
        <v>73</v>
      </c>
      <c r="I2234" s="15" t="s">
        <v>76</v>
      </c>
      <c r="J2234" s="15">
        <v>165</v>
      </c>
      <c r="K2234" s="15">
        <v>235.95</v>
      </c>
    </row>
    <row r="2235" spans="1:11" x14ac:dyDescent="0.25">
      <c r="A2235" s="15" t="s">
        <v>59</v>
      </c>
      <c r="B2235" s="15">
        <v>2022</v>
      </c>
      <c r="C2235" s="15" t="s">
        <v>44</v>
      </c>
      <c r="D2235" s="15" t="s">
        <v>72</v>
      </c>
      <c r="E2235" s="15" t="s">
        <v>74</v>
      </c>
      <c r="F2235" s="15" t="s">
        <v>75</v>
      </c>
      <c r="G2235" s="15" t="s">
        <v>71</v>
      </c>
      <c r="H2235" s="15" t="s">
        <v>73</v>
      </c>
      <c r="I2235" s="15" t="s">
        <v>76</v>
      </c>
      <c r="J2235" s="15">
        <v>159</v>
      </c>
      <c r="K2235" s="15">
        <v>227.37</v>
      </c>
    </row>
    <row r="2236" spans="1:11" x14ac:dyDescent="0.25">
      <c r="A2236" s="15" t="s">
        <v>66</v>
      </c>
      <c r="B2236" s="15">
        <v>2022</v>
      </c>
      <c r="C2236" s="15" t="s">
        <v>44</v>
      </c>
      <c r="D2236" s="15" t="s">
        <v>72</v>
      </c>
      <c r="E2236" s="15" t="s">
        <v>74</v>
      </c>
      <c r="F2236" s="15" t="s">
        <v>75</v>
      </c>
      <c r="G2236" s="15" t="s">
        <v>71</v>
      </c>
      <c r="H2236" s="15" t="s">
        <v>73</v>
      </c>
      <c r="I2236" s="15" t="s">
        <v>76</v>
      </c>
      <c r="J2236" s="15">
        <v>271</v>
      </c>
      <c r="K2236" s="15">
        <v>387.53</v>
      </c>
    </row>
    <row r="2237" spans="1:11" x14ac:dyDescent="0.25">
      <c r="A2237" s="15" t="s">
        <v>59</v>
      </c>
      <c r="B2237" s="15">
        <v>2022</v>
      </c>
      <c r="C2237" s="15" t="s">
        <v>44</v>
      </c>
      <c r="D2237" s="15" t="s">
        <v>72</v>
      </c>
      <c r="E2237" s="15" t="s">
        <v>74</v>
      </c>
      <c r="F2237" s="15" t="s">
        <v>75</v>
      </c>
      <c r="G2237" s="15" t="s">
        <v>71</v>
      </c>
      <c r="H2237" s="15" t="s">
        <v>73</v>
      </c>
      <c r="I2237" s="15" t="s">
        <v>76</v>
      </c>
      <c r="J2237" s="15">
        <v>319</v>
      </c>
      <c r="K2237" s="15">
        <v>456.16999999999996</v>
      </c>
    </row>
    <row r="2238" spans="1:11" x14ac:dyDescent="0.25">
      <c r="A2238" s="15" t="s">
        <v>59</v>
      </c>
      <c r="B2238" s="15">
        <v>2022</v>
      </c>
      <c r="C2238" s="15" t="s">
        <v>44</v>
      </c>
      <c r="D2238" s="15" t="s">
        <v>72</v>
      </c>
      <c r="E2238" s="15" t="s">
        <v>74</v>
      </c>
      <c r="F2238" s="15" t="s">
        <v>75</v>
      </c>
      <c r="G2238" s="15" t="s">
        <v>71</v>
      </c>
      <c r="H2238" s="15" t="s">
        <v>73</v>
      </c>
      <c r="I2238" s="15" t="s">
        <v>76</v>
      </c>
      <c r="J2238" s="15">
        <v>843</v>
      </c>
      <c r="K2238" s="15">
        <v>1205.49</v>
      </c>
    </row>
    <row r="2239" spans="1:11" x14ac:dyDescent="0.25">
      <c r="A2239" s="15" t="s">
        <v>66</v>
      </c>
      <c r="B2239" s="15">
        <v>2022</v>
      </c>
      <c r="C2239" s="15" t="s">
        <v>50</v>
      </c>
      <c r="D2239" s="15" t="s">
        <v>72</v>
      </c>
      <c r="E2239" s="15" t="s">
        <v>74</v>
      </c>
      <c r="F2239" s="15" t="s">
        <v>75</v>
      </c>
      <c r="G2239" s="15" t="s">
        <v>71</v>
      </c>
      <c r="H2239" s="15" t="s">
        <v>73</v>
      </c>
      <c r="I2239" s="15" t="s">
        <v>76</v>
      </c>
      <c r="J2239" s="15">
        <v>314</v>
      </c>
      <c r="K2239" s="15">
        <v>449.02</v>
      </c>
    </row>
    <row r="2240" spans="1:11" x14ac:dyDescent="0.25">
      <c r="A2240" s="15" t="s">
        <v>70</v>
      </c>
      <c r="B2240" s="15">
        <v>2022</v>
      </c>
      <c r="C2240" s="15" t="s">
        <v>50</v>
      </c>
      <c r="D2240" s="15" t="s">
        <v>72</v>
      </c>
      <c r="E2240" s="15" t="s">
        <v>74</v>
      </c>
      <c r="F2240" s="15" t="s">
        <v>75</v>
      </c>
      <c r="G2240" s="15" t="s">
        <v>71</v>
      </c>
      <c r="H2240" s="15" t="s">
        <v>73</v>
      </c>
      <c r="I2240" s="15" t="s">
        <v>76</v>
      </c>
      <c r="J2240" s="15">
        <v>242</v>
      </c>
      <c r="K2240" s="15">
        <v>346.06</v>
      </c>
    </row>
    <row r="2241" spans="1:11" x14ac:dyDescent="0.25">
      <c r="A2241" s="15" t="s">
        <v>66</v>
      </c>
      <c r="B2241" s="15">
        <v>2022</v>
      </c>
      <c r="C2241" s="15" t="s">
        <v>50</v>
      </c>
      <c r="D2241" s="15" t="s">
        <v>72</v>
      </c>
      <c r="E2241" s="15" t="s">
        <v>74</v>
      </c>
      <c r="F2241" s="15" t="s">
        <v>75</v>
      </c>
      <c r="G2241" s="15" t="s">
        <v>71</v>
      </c>
      <c r="H2241" s="15" t="s">
        <v>73</v>
      </c>
      <c r="I2241" s="15" t="s">
        <v>76</v>
      </c>
      <c r="J2241" s="15">
        <v>290</v>
      </c>
      <c r="K2241" s="15">
        <v>414.7</v>
      </c>
    </row>
    <row r="2242" spans="1:11" x14ac:dyDescent="0.25">
      <c r="A2242" s="15" t="s">
        <v>66</v>
      </c>
      <c r="B2242" s="15">
        <v>2022</v>
      </c>
      <c r="C2242" s="15" t="s">
        <v>50</v>
      </c>
      <c r="D2242" s="15" t="s">
        <v>72</v>
      </c>
      <c r="E2242" s="15" t="s">
        <v>74</v>
      </c>
      <c r="F2242" s="15" t="s">
        <v>75</v>
      </c>
      <c r="G2242" s="15" t="s">
        <v>71</v>
      </c>
      <c r="H2242" s="15" t="s">
        <v>73</v>
      </c>
      <c r="I2242" s="15" t="s">
        <v>76</v>
      </c>
      <c r="J2242" s="15">
        <v>316</v>
      </c>
      <c r="K2242" s="15">
        <v>451.88</v>
      </c>
    </row>
    <row r="2243" spans="1:11" x14ac:dyDescent="0.25">
      <c r="A2243" s="15" t="s">
        <v>66</v>
      </c>
      <c r="B2243" s="15">
        <v>2022</v>
      </c>
      <c r="C2243" s="15" t="s">
        <v>50</v>
      </c>
      <c r="D2243" s="15" t="s">
        <v>72</v>
      </c>
      <c r="E2243" s="15" t="s">
        <v>74</v>
      </c>
      <c r="F2243" s="15" t="s">
        <v>75</v>
      </c>
      <c r="G2243" s="15" t="s">
        <v>71</v>
      </c>
      <c r="H2243" s="15" t="s">
        <v>73</v>
      </c>
      <c r="I2243" s="15" t="s">
        <v>76</v>
      </c>
      <c r="J2243" s="15">
        <v>286</v>
      </c>
      <c r="K2243" s="15">
        <v>408.98</v>
      </c>
    </row>
    <row r="2244" spans="1:11" x14ac:dyDescent="0.25">
      <c r="A2244" s="15" t="s">
        <v>59</v>
      </c>
      <c r="B2244" s="15">
        <v>2022</v>
      </c>
      <c r="C2244" s="15" t="s">
        <v>50</v>
      </c>
      <c r="D2244" s="15" t="s">
        <v>72</v>
      </c>
      <c r="E2244" s="15" t="s">
        <v>74</v>
      </c>
      <c r="F2244" s="15" t="s">
        <v>75</v>
      </c>
      <c r="G2244" s="15" t="s">
        <v>71</v>
      </c>
      <c r="H2244" s="15" t="s">
        <v>73</v>
      </c>
      <c r="I2244" s="15" t="s">
        <v>76</v>
      </c>
      <c r="J2244" s="15">
        <v>840</v>
      </c>
      <c r="K2244" s="15">
        <v>1201.2</v>
      </c>
    </row>
    <row r="2245" spans="1:11" x14ac:dyDescent="0.25">
      <c r="A2245" s="15" t="s">
        <v>59</v>
      </c>
      <c r="B2245" s="15">
        <v>2022</v>
      </c>
      <c r="C2245" s="15" t="s">
        <v>50</v>
      </c>
      <c r="D2245" s="15" t="s">
        <v>72</v>
      </c>
      <c r="E2245" s="15" t="s">
        <v>74</v>
      </c>
      <c r="F2245" s="15" t="s">
        <v>75</v>
      </c>
      <c r="G2245" s="15" t="s">
        <v>71</v>
      </c>
      <c r="H2245" s="15" t="s">
        <v>73</v>
      </c>
      <c r="I2245" s="15" t="s">
        <v>76</v>
      </c>
      <c r="J2245" s="15">
        <v>873</v>
      </c>
      <c r="K2245" s="15">
        <v>1248.3899999999999</v>
      </c>
    </row>
    <row r="2246" spans="1:11" x14ac:dyDescent="0.25">
      <c r="A2246" s="15" t="s">
        <v>66</v>
      </c>
      <c r="B2246" s="15">
        <v>2022</v>
      </c>
      <c r="C2246" s="15" t="s">
        <v>50</v>
      </c>
      <c r="D2246" s="15" t="s">
        <v>72</v>
      </c>
      <c r="E2246" s="15" t="s">
        <v>74</v>
      </c>
      <c r="F2246" s="15" t="s">
        <v>75</v>
      </c>
      <c r="G2246" s="15" t="s">
        <v>71</v>
      </c>
      <c r="H2246" s="15" t="s">
        <v>73</v>
      </c>
      <c r="I2246" s="15" t="s">
        <v>76</v>
      </c>
      <c r="J2246" s="15">
        <v>950</v>
      </c>
      <c r="K2246" s="15">
        <v>1358.5</v>
      </c>
    </row>
    <row r="2247" spans="1:11" x14ac:dyDescent="0.25">
      <c r="A2247" s="15" t="s">
        <v>66</v>
      </c>
      <c r="B2247" s="15">
        <v>2022</v>
      </c>
      <c r="C2247" s="15" t="s">
        <v>50</v>
      </c>
      <c r="D2247" s="15" t="s">
        <v>72</v>
      </c>
      <c r="E2247" s="15" t="s">
        <v>74</v>
      </c>
      <c r="F2247" s="15" t="s">
        <v>75</v>
      </c>
      <c r="G2247" s="15" t="s">
        <v>71</v>
      </c>
      <c r="H2247" s="15" t="s">
        <v>73</v>
      </c>
      <c r="I2247" s="15" t="s">
        <v>76</v>
      </c>
      <c r="J2247" s="15">
        <v>951</v>
      </c>
      <c r="K2247" s="15">
        <v>1359.93</v>
      </c>
    </row>
    <row r="2248" spans="1:11" x14ac:dyDescent="0.25">
      <c r="A2248" s="15" t="s">
        <v>66</v>
      </c>
      <c r="B2248" s="15">
        <v>2022</v>
      </c>
      <c r="C2248" s="15" t="s">
        <v>50</v>
      </c>
      <c r="D2248" s="15" t="s">
        <v>72</v>
      </c>
      <c r="E2248" s="15" t="s">
        <v>74</v>
      </c>
      <c r="F2248" s="15" t="s">
        <v>75</v>
      </c>
      <c r="G2248" s="15" t="s">
        <v>71</v>
      </c>
      <c r="H2248" s="15" t="s">
        <v>73</v>
      </c>
      <c r="I2248" s="15" t="s">
        <v>76</v>
      </c>
      <c r="J2248" s="15">
        <v>952</v>
      </c>
      <c r="K2248" s="15">
        <v>1361.3600000000001</v>
      </c>
    </row>
    <row r="2249" spans="1:11" x14ac:dyDescent="0.25">
      <c r="A2249" s="15" t="s">
        <v>59</v>
      </c>
      <c r="B2249" s="15">
        <v>2022</v>
      </c>
      <c r="C2249" s="15" t="s">
        <v>50</v>
      </c>
      <c r="D2249" s="15" t="s">
        <v>72</v>
      </c>
      <c r="E2249" s="15" t="s">
        <v>74</v>
      </c>
      <c r="F2249" s="15" t="s">
        <v>75</v>
      </c>
      <c r="G2249" s="15" t="s">
        <v>71</v>
      </c>
      <c r="H2249" s="15" t="s">
        <v>73</v>
      </c>
      <c r="I2249" s="15" t="s">
        <v>76</v>
      </c>
      <c r="J2249" s="15">
        <v>826</v>
      </c>
      <c r="K2249" s="15">
        <v>526.24</v>
      </c>
    </row>
    <row r="2250" spans="1:11" x14ac:dyDescent="0.25">
      <c r="A2250" s="15" t="s">
        <v>66</v>
      </c>
      <c r="B2250" s="15">
        <v>2022</v>
      </c>
      <c r="C2250" s="15" t="s">
        <v>50</v>
      </c>
      <c r="D2250" s="15" t="s">
        <v>72</v>
      </c>
      <c r="E2250" s="15" t="s">
        <v>74</v>
      </c>
      <c r="F2250" s="15" t="s">
        <v>75</v>
      </c>
      <c r="G2250" s="15" t="s">
        <v>71</v>
      </c>
      <c r="H2250" s="15" t="s">
        <v>73</v>
      </c>
      <c r="I2250" s="15" t="s">
        <v>76</v>
      </c>
      <c r="J2250" s="15">
        <v>879</v>
      </c>
      <c r="K2250" s="15">
        <v>526.24</v>
      </c>
    </row>
    <row r="2251" spans="1:11" x14ac:dyDescent="0.25">
      <c r="A2251" s="15" t="s">
        <v>70</v>
      </c>
      <c r="B2251" s="15">
        <v>2022</v>
      </c>
      <c r="C2251" s="15" t="s">
        <v>50</v>
      </c>
      <c r="D2251" s="15" t="s">
        <v>72</v>
      </c>
      <c r="E2251" s="15" t="s">
        <v>74</v>
      </c>
      <c r="F2251" s="15" t="s">
        <v>75</v>
      </c>
      <c r="G2251" s="15" t="s">
        <v>71</v>
      </c>
      <c r="H2251" s="15" t="s">
        <v>73</v>
      </c>
      <c r="I2251" s="15" t="s">
        <v>76</v>
      </c>
      <c r="J2251" s="15">
        <v>315</v>
      </c>
      <c r="K2251" s="15">
        <v>450.45</v>
      </c>
    </row>
    <row r="2252" spans="1:11" x14ac:dyDescent="0.25">
      <c r="A2252" s="15" t="s">
        <v>59</v>
      </c>
      <c r="B2252" s="15">
        <v>2022</v>
      </c>
      <c r="C2252" s="15" t="s">
        <v>50</v>
      </c>
      <c r="D2252" s="15" t="s">
        <v>72</v>
      </c>
      <c r="E2252" s="15" t="s">
        <v>74</v>
      </c>
      <c r="F2252" s="15" t="s">
        <v>75</v>
      </c>
      <c r="G2252" s="15" t="s">
        <v>71</v>
      </c>
      <c r="H2252" s="15" t="s">
        <v>73</v>
      </c>
      <c r="I2252" s="15" t="s">
        <v>76</v>
      </c>
      <c r="J2252" s="15">
        <v>309</v>
      </c>
      <c r="K2252" s="15">
        <v>441.87</v>
      </c>
    </row>
    <row r="2253" spans="1:11" x14ac:dyDescent="0.25">
      <c r="A2253" s="15" t="s">
        <v>66</v>
      </c>
      <c r="B2253" s="15">
        <v>2022</v>
      </c>
      <c r="C2253" s="15" t="s">
        <v>50</v>
      </c>
      <c r="D2253" s="15" t="s">
        <v>72</v>
      </c>
      <c r="E2253" s="15" t="s">
        <v>74</v>
      </c>
      <c r="F2253" s="15" t="s">
        <v>75</v>
      </c>
      <c r="G2253" s="15" t="s">
        <v>71</v>
      </c>
      <c r="H2253" s="15" t="s">
        <v>73</v>
      </c>
      <c r="I2253" s="15" t="s">
        <v>76</v>
      </c>
      <c r="J2253" s="15">
        <v>313</v>
      </c>
      <c r="K2253" s="15">
        <v>447.59000000000003</v>
      </c>
    </row>
    <row r="2254" spans="1:11" x14ac:dyDescent="0.25">
      <c r="A2254" s="15" t="s">
        <v>66</v>
      </c>
      <c r="B2254" s="15">
        <v>2022</v>
      </c>
      <c r="C2254" s="15" t="s">
        <v>50</v>
      </c>
      <c r="D2254" s="15" t="s">
        <v>72</v>
      </c>
      <c r="E2254" s="15" t="s">
        <v>74</v>
      </c>
      <c r="F2254" s="15" t="s">
        <v>75</v>
      </c>
      <c r="G2254" s="15" t="s">
        <v>71</v>
      </c>
      <c r="H2254" s="15" t="s">
        <v>73</v>
      </c>
      <c r="I2254" s="15" t="s">
        <v>76</v>
      </c>
      <c r="J2254" s="15">
        <v>241</v>
      </c>
      <c r="K2254" s="15">
        <v>344.63</v>
      </c>
    </row>
    <row r="2255" spans="1:11" x14ac:dyDescent="0.25">
      <c r="A2255" s="15" t="s">
        <v>66</v>
      </c>
      <c r="B2255" s="15">
        <v>2022</v>
      </c>
      <c r="C2255" s="15" t="s">
        <v>50</v>
      </c>
      <c r="D2255" s="15" t="s">
        <v>72</v>
      </c>
      <c r="E2255" s="15" t="s">
        <v>74</v>
      </c>
      <c r="F2255" s="15" t="s">
        <v>75</v>
      </c>
      <c r="G2255" s="15" t="s">
        <v>71</v>
      </c>
      <c r="H2255" s="15" t="s">
        <v>73</v>
      </c>
      <c r="I2255" s="15" t="s">
        <v>76</v>
      </c>
      <c r="J2255" s="15">
        <v>289</v>
      </c>
      <c r="K2255" s="15">
        <v>413.27</v>
      </c>
    </row>
    <row r="2256" spans="1:11" x14ac:dyDescent="0.25">
      <c r="A2256" s="15" t="s">
        <v>66</v>
      </c>
      <c r="B2256" s="15">
        <v>2022</v>
      </c>
      <c r="C2256" s="15" t="s">
        <v>50</v>
      </c>
      <c r="D2256" s="15" t="s">
        <v>72</v>
      </c>
      <c r="E2256" s="15" t="s">
        <v>74</v>
      </c>
      <c r="F2256" s="15" t="s">
        <v>75</v>
      </c>
      <c r="G2256" s="15" t="s">
        <v>71</v>
      </c>
      <c r="H2256" s="15" t="s">
        <v>73</v>
      </c>
      <c r="I2256" s="15" t="s">
        <v>76</v>
      </c>
      <c r="J2256" s="15">
        <v>795</v>
      </c>
      <c r="K2256" s="15">
        <v>1136.8499999999999</v>
      </c>
    </row>
    <row r="2257" spans="1:11" x14ac:dyDescent="0.25">
      <c r="A2257" s="15" t="s">
        <v>66</v>
      </c>
      <c r="B2257" s="15">
        <v>2022</v>
      </c>
      <c r="C2257" s="15" t="s">
        <v>50</v>
      </c>
      <c r="D2257" s="15" t="s">
        <v>72</v>
      </c>
      <c r="E2257" s="15" t="s">
        <v>74</v>
      </c>
      <c r="F2257" s="15" t="s">
        <v>75</v>
      </c>
      <c r="G2257" s="15" t="s">
        <v>71</v>
      </c>
      <c r="H2257" s="15" t="s">
        <v>73</v>
      </c>
      <c r="I2257" s="15" t="s">
        <v>76</v>
      </c>
      <c r="J2257" s="15">
        <v>849</v>
      </c>
      <c r="K2257" s="15">
        <v>1214.07</v>
      </c>
    </row>
    <row r="2258" spans="1:11" x14ac:dyDescent="0.25">
      <c r="A2258" s="15" t="s">
        <v>66</v>
      </c>
      <c r="B2258" s="15">
        <v>2022</v>
      </c>
      <c r="C2258" s="15" t="s">
        <v>50</v>
      </c>
      <c r="D2258" s="15" t="s">
        <v>72</v>
      </c>
      <c r="E2258" s="15" t="s">
        <v>74</v>
      </c>
      <c r="F2258" s="15" t="s">
        <v>75</v>
      </c>
      <c r="G2258" s="15" t="s">
        <v>71</v>
      </c>
      <c r="H2258" s="15" t="s">
        <v>73</v>
      </c>
      <c r="I2258" s="15" t="s">
        <v>76</v>
      </c>
      <c r="J2258" s="15">
        <v>882</v>
      </c>
      <c r="K2258" s="15">
        <v>1261.26</v>
      </c>
    </row>
    <row r="2259" spans="1:11" x14ac:dyDescent="0.25">
      <c r="A2259" s="15" t="s">
        <v>66</v>
      </c>
      <c r="B2259" s="15">
        <v>2022</v>
      </c>
      <c r="C2259" s="15" t="s">
        <v>49</v>
      </c>
      <c r="D2259" s="15" t="s">
        <v>72</v>
      </c>
      <c r="E2259" s="15" t="s">
        <v>74</v>
      </c>
      <c r="F2259" s="15" t="s">
        <v>75</v>
      </c>
      <c r="G2259" s="15" t="s">
        <v>71</v>
      </c>
      <c r="H2259" s="15" t="s">
        <v>73</v>
      </c>
      <c r="I2259" s="15" t="s">
        <v>76</v>
      </c>
      <c r="J2259" s="15">
        <v>320</v>
      </c>
      <c r="K2259" s="15">
        <v>457.6</v>
      </c>
    </row>
    <row r="2260" spans="1:11" x14ac:dyDescent="0.25">
      <c r="A2260" s="15" t="s">
        <v>66</v>
      </c>
      <c r="B2260" s="15">
        <v>2022</v>
      </c>
      <c r="C2260" s="15" t="s">
        <v>49</v>
      </c>
      <c r="D2260" s="15" t="s">
        <v>72</v>
      </c>
      <c r="E2260" s="15" t="s">
        <v>74</v>
      </c>
      <c r="F2260" s="15" t="s">
        <v>75</v>
      </c>
      <c r="G2260" s="15" t="s">
        <v>71</v>
      </c>
      <c r="H2260" s="15" t="s">
        <v>73</v>
      </c>
      <c r="I2260" s="15" t="s">
        <v>76</v>
      </c>
      <c r="J2260" s="15">
        <v>248</v>
      </c>
      <c r="K2260" s="15">
        <v>354.64</v>
      </c>
    </row>
    <row r="2261" spans="1:11" x14ac:dyDescent="0.25">
      <c r="A2261" s="15" t="s">
        <v>66</v>
      </c>
      <c r="B2261" s="15">
        <v>2022</v>
      </c>
      <c r="C2261" s="15" t="s">
        <v>49</v>
      </c>
      <c r="D2261" s="15" t="s">
        <v>72</v>
      </c>
      <c r="E2261" s="15" t="s">
        <v>74</v>
      </c>
      <c r="F2261" s="15" t="s">
        <v>75</v>
      </c>
      <c r="G2261" s="15" t="s">
        <v>71</v>
      </c>
      <c r="H2261" s="15" t="s">
        <v>73</v>
      </c>
      <c r="I2261" s="15" t="s">
        <v>76</v>
      </c>
      <c r="J2261" s="15">
        <v>322</v>
      </c>
      <c r="K2261" s="15">
        <v>460.46000000000004</v>
      </c>
    </row>
    <row r="2262" spans="1:11" x14ac:dyDescent="0.25">
      <c r="A2262" s="15" t="s">
        <v>66</v>
      </c>
      <c r="B2262" s="15">
        <v>2022</v>
      </c>
      <c r="C2262" s="15" t="s">
        <v>49</v>
      </c>
      <c r="D2262" s="15" t="s">
        <v>72</v>
      </c>
      <c r="E2262" s="15" t="s">
        <v>74</v>
      </c>
      <c r="F2262" s="15" t="s">
        <v>75</v>
      </c>
      <c r="G2262" s="15" t="s">
        <v>71</v>
      </c>
      <c r="H2262" s="15" t="s">
        <v>73</v>
      </c>
      <c r="I2262" s="15" t="s">
        <v>76</v>
      </c>
      <c r="J2262" s="15">
        <v>244</v>
      </c>
      <c r="K2262" s="15">
        <v>348.92</v>
      </c>
    </row>
    <row r="2263" spans="1:11" x14ac:dyDescent="0.25">
      <c r="A2263" s="15" t="s">
        <v>68</v>
      </c>
      <c r="B2263" s="15">
        <v>2022</v>
      </c>
      <c r="C2263" s="15" t="s">
        <v>49</v>
      </c>
      <c r="D2263" s="15" t="s">
        <v>72</v>
      </c>
      <c r="E2263" s="15" t="s">
        <v>74</v>
      </c>
      <c r="F2263" s="15" t="s">
        <v>75</v>
      </c>
      <c r="G2263" s="15" t="s">
        <v>71</v>
      </c>
      <c r="H2263" s="15" t="s">
        <v>73</v>
      </c>
      <c r="I2263" s="15" t="s">
        <v>76</v>
      </c>
      <c r="J2263" s="15">
        <v>292</v>
      </c>
      <c r="K2263" s="15">
        <v>417.56</v>
      </c>
    </row>
    <row r="2264" spans="1:11" x14ac:dyDescent="0.25">
      <c r="A2264" s="15" t="s">
        <v>66</v>
      </c>
      <c r="B2264" s="15">
        <v>2022</v>
      </c>
      <c r="C2264" s="15" t="s">
        <v>49</v>
      </c>
      <c r="D2264" s="15" t="s">
        <v>72</v>
      </c>
      <c r="E2264" s="15" t="s">
        <v>74</v>
      </c>
      <c r="F2264" s="15" t="s">
        <v>75</v>
      </c>
      <c r="G2264" s="15" t="s">
        <v>71</v>
      </c>
      <c r="H2264" s="15" t="s">
        <v>73</v>
      </c>
      <c r="I2264" s="15" t="s">
        <v>76</v>
      </c>
      <c r="J2264" s="15">
        <v>786</v>
      </c>
      <c r="K2264" s="15">
        <v>1123.98</v>
      </c>
    </row>
    <row r="2265" spans="1:11" x14ac:dyDescent="0.25">
      <c r="A2265" s="15" t="s">
        <v>66</v>
      </c>
      <c r="B2265" s="15">
        <v>2022</v>
      </c>
      <c r="C2265" s="15" t="s">
        <v>49</v>
      </c>
      <c r="D2265" s="15" t="s">
        <v>72</v>
      </c>
      <c r="E2265" s="15" t="s">
        <v>74</v>
      </c>
      <c r="F2265" s="15" t="s">
        <v>75</v>
      </c>
      <c r="G2265" s="15" t="s">
        <v>71</v>
      </c>
      <c r="H2265" s="15" t="s">
        <v>73</v>
      </c>
      <c r="I2265" s="15" t="s">
        <v>76</v>
      </c>
      <c r="J2265" s="15">
        <v>839</v>
      </c>
      <c r="K2265" s="15">
        <v>1199.77</v>
      </c>
    </row>
    <row r="2266" spans="1:11" x14ac:dyDescent="0.25">
      <c r="A2266" s="15" t="s">
        <v>59</v>
      </c>
      <c r="B2266" s="15">
        <v>2022</v>
      </c>
      <c r="C2266" s="15" t="s">
        <v>49</v>
      </c>
      <c r="D2266" s="15" t="s">
        <v>72</v>
      </c>
      <c r="E2266" s="15" t="s">
        <v>74</v>
      </c>
      <c r="F2266" s="15" t="s">
        <v>75</v>
      </c>
      <c r="G2266" s="15" t="s">
        <v>71</v>
      </c>
      <c r="H2266" s="15" t="s">
        <v>73</v>
      </c>
      <c r="I2266" s="15" t="s">
        <v>76</v>
      </c>
      <c r="J2266" s="15">
        <v>872</v>
      </c>
      <c r="K2266" s="15">
        <v>1246.96</v>
      </c>
    </row>
    <row r="2267" spans="1:11" x14ac:dyDescent="0.25">
      <c r="A2267" s="15" t="s">
        <v>59</v>
      </c>
      <c r="B2267" s="15">
        <v>2022</v>
      </c>
      <c r="C2267" s="15" t="s">
        <v>49</v>
      </c>
      <c r="D2267" s="15" t="s">
        <v>72</v>
      </c>
      <c r="E2267" s="15" t="s">
        <v>74</v>
      </c>
      <c r="F2267" s="15" t="s">
        <v>75</v>
      </c>
      <c r="G2267" s="15" t="s">
        <v>71</v>
      </c>
      <c r="H2267" s="15" t="s">
        <v>73</v>
      </c>
      <c r="I2267" s="15" t="s">
        <v>76</v>
      </c>
      <c r="J2267" s="15">
        <v>947</v>
      </c>
      <c r="K2267" s="15">
        <v>1354.21</v>
      </c>
    </row>
    <row r="2268" spans="1:11" x14ac:dyDescent="0.25">
      <c r="A2268" s="15" t="s">
        <v>68</v>
      </c>
      <c r="B2268" s="15">
        <v>2022</v>
      </c>
      <c r="C2268" s="15" t="s">
        <v>49</v>
      </c>
      <c r="D2268" s="15" t="s">
        <v>72</v>
      </c>
      <c r="E2268" s="15" t="s">
        <v>74</v>
      </c>
      <c r="F2268" s="15" t="s">
        <v>75</v>
      </c>
      <c r="G2268" s="15" t="s">
        <v>71</v>
      </c>
      <c r="H2268" s="15" t="s">
        <v>73</v>
      </c>
      <c r="I2268" s="15" t="s">
        <v>76</v>
      </c>
      <c r="J2268" s="15">
        <v>948</v>
      </c>
      <c r="K2268" s="15">
        <v>1355.6399999999999</v>
      </c>
    </row>
    <row r="2269" spans="1:11" x14ac:dyDescent="0.25">
      <c r="A2269" s="15" t="s">
        <v>68</v>
      </c>
      <c r="B2269" s="15">
        <v>2022</v>
      </c>
      <c r="C2269" s="15" t="s">
        <v>49</v>
      </c>
      <c r="D2269" s="15" t="s">
        <v>72</v>
      </c>
      <c r="E2269" s="15" t="s">
        <v>74</v>
      </c>
      <c r="F2269" s="15" t="s">
        <v>75</v>
      </c>
      <c r="G2269" s="15" t="s">
        <v>71</v>
      </c>
      <c r="H2269" s="15" t="s">
        <v>73</v>
      </c>
      <c r="I2269" s="15" t="s">
        <v>76</v>
      </c>
      <c r="J2269" s="15">
        <v>949</v>
      </c>
      <c r="K2269" s="15">
        <v>1357.07</v>
      </c>
    </row>
    <row r="2270" spans="1:11" x14ac:dyDescent="0.25">
      <c r="A2270" s="15" t="s">
        <v>59</v>
      </c>
      <c r="B2270" s="15">
        <v>2022</v>
      </c>
      <c r="C2270" s="15" t="s">
        <v>49</v>
      </c>
      <c r="D2270" s="15" t="s">
        <v>72</v>
      </c>
      <c r="E2270" s="15" t="s">
        <v>74</v>
      </c>
      <c r="F2270" s="15" t="s">
        <v>75</v>
      </c>
      <c r="G2270" s="15" t="s">
        <v>71</v>
      </c>
      <c r="H2270" s="15" t="s">
        <v>73</v>
      </c>
      <c r="I2270" s="15" t="s">
        <v>76</v>
      </c>
      <c r="J2270" s="15">
        <v>825</v>
      </c>
      <c r="K2270" s="15">
        <v>526.24</v>
      </c>
    </row>
    <row r="2271" spans="1:11" x14ac:dyDescent="0.25">
      <c r="A2271" s="15" t="s">
        <v>59</v>
      </c>
      <c r="B2271" s="15">
        <v>2022</v>
      </c>
      <c r="C2271" s="15" t="s">
        <v>49</v>
      </c>
      <c r="D2271" s="15" t="s">
        <v>72</v>
      </c>
      <c r="E2271" s="15" t="s">
        <v>74</v>
      </c>
      <c r="F2271" s="15" t="s">
        <v>75</v>
      </c>
      <c r="G2271" s="15" t="s">
        <v>71</v>
      </c>
      <c r="H2271" s="15" t="s">
        <v>73</v>
      </c>
      <c r="I2271" s="15" t="s">
        <v>76</v>
      </c>
      <c r="J2271" s="15">
        <v>878</v>
      </c>
      <c r="K2271" s="15">
        <v>526.24</v>
      </c>
    </row>
    <row r="2272" spans="1:11" x14ac:dyDescent="0.25">
      <c r="A2272" s="15" t="s">
        <v>66</v>
      </c>
      <c r="B2272" s="15">
        <v>2022</v>
      </c>
      <c r="C2272" s="15" t="s">
        <v>49</v>
      </c>
      <c r="D2272" s="15" t="s">
        <v>72</v>
      </c>
      <c r="E2272" s="15" t="s">
        <v>74</v>
      </c>
      <c r="F2272" s="15" t="s">
        <v>75</v>
      </c>
      <c r="G2272" s="15" t="s">
        <v>71</v>
      </c>
      <c r="H2272" s="15" t="s">
        <v>73</v>
      </c>
      <c r="I2272" s="15" t="s">
        <v>76</v>
      </c>
      <c r="J2272" s="15">
        <v>291</v>
      </c>
      <c r="K2272" s="15">
        <v>416.13</v>
      </c>
    </row>
    <row r="2273" spans="1:11" x14ac:dyDescent="0.25">
      <c r="A2273" s="15" t="s">
        <v>66</v>
      </c>
      <c r="B2273" s="15">
        <v>2022</v>
      </c>
      <c r="C2273" s="15" t="s">
        <v>49</v>
      </c>
      <c r="D2273" s="15" t="s">
        <v>72</v>
      </c>
      <c r="E2273" s="15" t="s">
        <v>74</v>
      </c>
      <c r="F2273" s="15" t="s">
        <v>75</v>
      </c>
      <c r="G2273" s="15" t="s">
        <v>71</v>
      </c>
      <c r="H2273" s="15" t="s">
        <v>73</v>
      </c>
      <c r="I2273" s="15" t="s">
        <v>76</v>
      </c>
      <c r="J2273" s="15">
        <v>333</v>
      </c>
      <c r="K2273" s="15">
        <v>476.19</v>
      </c>
    </row>
    <row r="2274" spans="1:11" x14ac:dyDescent="0.25">
      <c r="A2274" s="15" t="s">
        <v>66</v>
      </c>
      <c r="B2274" s="15">
        <v>2022</v>
      </c>
      <c r="C2274" s="15" t="s">
        <v>49</v>
      </c>
      <c r="D2274" s="15" t="s">
        <v>72</v>
      </c>
      <c r="E2274" s="15" t="s">
        <v>74</v>
      </c>
      <c r="F2274" s="15" t="s">
        <v>75</v>
      </c>
      <c r="G2274" s="15" t="s">
        <v>71</v>
      </c>
      <c r="H2274" s="15" t="s">
        <v>73</v>
      </c>
      <c r="I2274" s="15" t="s">
        <v>76</v>
      </c>
      <c r="J2274" s="15">
        <v>327</v>
      </c>
      <c r="K2274" s="15">
        <v>467.61</v>
      </c>
    </row>
    <row r="2275" spans="1:11" x14ac:dyDescent="0.25">
      <c r="A2275" s="15" t="s">
        <v>66</v>
      </c>
      <c r="B2275" s="15">
        <v>2022</v>
      </c>
      <c r="C2275" s="15" t="s">
        <v>49</v>
      </c>
      <c r="D2275" s="15" t="s">
        <v>72</v>
      </c>
      <c r="E2275" s="15" t="s">
        <v>74</v>
      </c>
      <c r="F2275" s="15" t="s">
        <v>75</v>
      </c>
      <c r="G2275" s="15" t="s">
        <v>71</v>
      </c>
      <c r="H2275" s="15" t="s">
        <v>73</v>
      </c>
      <c r="I2275" s="15" t="s">
        <v>76</v>
      </c>
      <c r="J2275" s="15">
        <v>321</v>
      </c>
      <c r="K2275" s="15">
        <v>459.03</v>
      </c>
    </row>
    <row r="2276" spans="1:11" x14ac:dyDescent="0.25">
      <c r="A2276" s="15" t="s">
        <v>68</v>
      </c>
      <c r="B2276" s="15">
        <v>2022</v>
      </c>
      <c r="C2276" s="15" t="s">
        <v>49</v>
      </c>
      <c r="D2276" s="15" t="s">
        <v>72</v>
      </c>
      <c r="E2276" s="15" t="s">
        <v>74</v>
      </c>
      <c r="F2276" s="15" t="s">
        <v>75</v>
      </c>
      <c r="G2276" s="15" t="s">
        <v>71</v>
      </c>
      <c r="H2276" s="15" t="s">
        <v>73</v>
      </c>
      <c r="I2276" s="15" t="s">
        <v>76</v>
      </c>
      <c r="J2276" s="15">
        <v>319</v>
      </c>
      <c r="K2276" s="15">
        <v>456.16999999999996</v>
      </c>
    </row>
    <row r="2277" spans="1:11" x14ac:dyDescent="0.25">
      <c r="A2277" s="15" t="s">
        <v>68</v>
      </c>
      <c r="B2277" s="15">
        <v>2022</v>
      </c>
      <c r="C2277" s="15" t="s">
        <v>49</v>
      </c>
      <c r="D2277" s="15" t="s">
        <v>72</v>
      </c>
      <c r="E2277" s="15" t="s">
        <v>74</v>
      </c>
      <c r="F2277" s="15" t="s">
        <v>75</v>
      </c>
      <c r="G2277" s="15" t="s">
        <v>71</v>
      </c>
      <c r="H2277" s="15" t="s">
        <v>73</v>
      </c>
      <c r="I2277" s="15" t="s">
        <v>76</v>
      </c>
      <c r="J2277" s="15">
        <v>247</v>
      </c>
      <c r="K2277" s="15">
        <v>353.21</v>
      </c>
    </row>
    <row r="2278" spans="1:11" x14ac:dyDescent="0.25">
      <c r="A2278" s="15" t="s">
        <v>66</v>
      </c>
      <c r="B2278" s="15">
        <v>2022</v>
      </c>
      <c r="C2278" s="15" t="s">
        <v>49</v>
      </c>
      <c r="D2278" s="15" t="s">
        <v>72</v>
      </c>
      <c r="E2278" s="15" t="s">
        <v>74</v>
      </c>
      <c r="F2278" s="15" t="s">
        <v>75</v>
      </c>
      <c r="G2278" s="15" t="s">
        <v>71</v>
      </c>
      <c r="H2278" s="15" t="s">
        <v>73</v>
      </c>
      <c r="I2278" s="15" t="s">
        <v>76</v>
      </c>
      <c r="J2278" s="15">
        <v>295</v>
      </c>
      <c r="K2278" s="15">
        <v>421.85</v>
      </c>
    </row>
    <row r="2279" spans="1:11" x14ac:dyDescent="0.25">
      <c r="A2279" s="15" t="s">
        <v>68</v>
      </c>
      <c r="B2279" s="15">
        <v>2022</v>
      </c>
      <c r="C2279" s="15" t="s">
        <v>49</v>
      </c>
      <c r="D2279" s="15" t="s">
        <v>72</v>
      </c>
      <c r="E2279" s="15" t="s">
        <v>74</v>
      </c>
      <c r="F2279" s="15" t="s">
        <v>75</v>
      </c>
      <c r="G2279" s="15" t="s">
        <v>71</v>
      </c>
      <c r="H2279" s="15" t="s">
        <v>73</v>
      </c>
      <c r="I2279" s="15" t="s">
        <v>76</v>
      </c>
      <c r="J2279" s="15">
        <v>848</v>
      </c>
      <c r="K2279" s="15">
        <v>1212.6399999999999</v>
      </c>
    </row>
    <row r="2280" spans="1:11" x14ac:dyDescent="0.25">
      <c r="A2280" s="15" t="s">
        <v>66</v>
      </c>
      <c r="B2280" s="15">
        <v>2022</v>
      </c>
      <c r="C2280" s="15" t="s">
        <v>49</v>
      </c>
      <c r="D2280" s="15" t="s">
        <v>72</v>
      </c>
      <c r="E2280" s="15" t="s">
        <v>74</v>
      </c>
      <c r="F2280" s="15" t="s">
        <v>75</v>
      </c>
      <c r="G2280" s="15" t="s">
        <v>71</v>
      </c>
      <c r="H2280" s="15" t="s">
        <v>73</v>
      </c>
      <c r="I2280" s="15" t="s">
        <v>76</v>
      </c>
      <c r="J2280" s="15">
        <v>881</v>
      </c>
      <c r="K2280" s="15">
        <v>1259.83</v>
      </c>
    </row>
    <row r="2281" spans="1:11" x14ac:dyDescent="0.25">
      <c r="A2281" s="15" t="s">
        <v>59</v>
      </c>
      <c r="B2281" s="15">
        <v>2022</v>
      </c>
      <c r="C2281" s="15" t="s">
        <v>48</v>
      </c>
      <c r="D2281" s="15" t="s">
        <v>72</v>
      </c>
      <c r="E2281" s="15" t="s">
        <v>74</v>
      </c>
      <c r="F2281" s="15" t="s">
        <v>75</v>
      </c>
      <c r="G2281" s="15" t="s">
        <v>71</v>
      </c>
      <c r="H2281" s="15" t="s">
        <v>73</v>
      </c>
      <c r="I2281" s="15" t="s">
        <v>76</v>
      </c>
      <c r="J2281" s="15">
        <v>326</v>
      </c>
      <c r="K2281" s="15">
        <v>466.18</v>
      </c>
    </row>
    <row r="2282" spans="1:11" x14ac:dyDescent="0.25">
      <c r="A2282" s="15" t="s">
        <v>59</v>
      </c>
      <c r="B2282" s="15">
        <v>2022</v>
      </c>
      <c r="C2282" s="15" t="s">
        <v>48</v>
      </c>
      <c r="D2282" s="15" t="s">
        <v>72</v>
      </c>
      <c r="E2282" s="15" t="s">
        <v>74</v>
      </c>
      <c r="F2282" s="15" t="s">
        <v>75</v>
      </c>
      <c r="G2282" s="15" t="s">
        <v>71</v>
      </c>
      <c r="H2282" s="15" t="s">
        <v>73</v>
      </c>
      <c r="I2282" s="15" t="s">
        <v>76</v>
      </c>
      <c r="J2282" s="15">
        <v>254</v>
      </c>
      <c r="K2282" s="15">
        <v>363.22</v>
      </c>
    </row>
    <row r="2283" spans="1:11" x14ac:dyDescent="0.25">
      <c r="A2283" s="15" t="s">
        <v>66</v>
      </c>
      <c r="B2283" s="15">
        <v>2022</v>
      </c>
      <c r="C2283" s="15" t="s">
        <v>48</v>
      </c>
      <c r="D2283" s="15" t="s">
        <v>72</v>
      </c>
      <c r="E2283" s="15" t="s">
        <v>74</v>
      </c>
      <c r="F2283" s="15" t="s">
        <v>75</v>
      </c>
      <c r="G2283" s="15" t="s">
        <v>71</v>
      </c>
      <c r="H2283" s="15" t="s">
        <v>73</v>
      </c>
      <c r="I2283" s="15" t="s">
        <v>76</v>
      </c>
      <c r="J2283" s="15">
        <v>296</v>
      </c>
      <c r="K2283" s="15">
        <v>423.28</v>
      </c>
    </row>
    <row r="2284" spans="1:11" x14ac:dyDescent="0.25">
      <c r="A2284" s="15" t="s">
        <v>59</v>
      </c>
      <c r="B2284" s="15">
        <v>2022</v>
      </c>
      <c r="C2284" s="15" t="s">
        <v>48</v>
      </c>
      <c r="D2284" s="15" t="s">
        <v>72</v>
      </c>
      <c r="E2284" s="15" t="s">
        <v>74</v>
      </c>
      <c r="F2284" s="15" t="s">
        <v>75</v>
      </c>
      <c r="G2284" s="15" t="s">
        <v>71</v>
      </c>
      <c r="H2284" s="15" t="s">
        <v>73</v>
      </c>
      <c r="I2284" s="15" t="s">
        <v>76</v>
      </c>
      <c r="J2284" s="15">
        <v>328</v>
      </c>
      <c r="K2284" s="15">
        <v>469.03999999999996</v>
      </c>
    </row>
    <row r="2285" spans="1:11" x14ac:dyDescent="0.25">
      <c r="A2285" s="15" t="s">
        <v>68</v>
      </c>
      <c r="B2285" s="15">
        <v>2022</v>
      </c>
      <c r="C2285" s="15" t="s">
        <v>48</v>
      </c>
      <c r="D2285" s="15" t="s">
        <v>72</v>
      </c>
      <c r="E2285" s="15" t="s">
        <v>74</v>
      </c>
      <c r="F2285" s="15" t="s">
        <v>75</v>
      </c>
      <c r="G2285" s="15" t="s">
        <v>71</v>
      </c>
      <c r="H2285" s="15" t="s">
        <v>73</v>
      </c>
      <c r="I2285" s="15" t="s">
        <v>76</v>
      </c>
      <c r="J2285" s="15">
        <v>250</v>
      </c>
      <c r="K2285" s="15">
        <v>357.5</v>
      </c>
    </row>
    <row r="2286" spans="1:11" x14ac:dyDescent="0.25">
      <c r="A2286" s="15" t="s">
        <v>66</v>
      </c>
      <c r="B2286" s="15">
        <v>2022</v>
      </c>
      <c r="C2286" s="15" t="s">
        <v>48</v>
      </c>
      <c r="D2286" s="15" t="s">
        <v>72</v>
      </c>
      <c r="E2286" s="15" t="s">
        <v>74</v>
      </c>
      <c r="F2286" s="15" t="s">
        <v>75</v>
      </c>
      <c r="G2286" s="15" t="s">
        <v>71</v>
      </c>
      <c r="H2286" s="15" t="s">
        <v>73</v>
      </c>
      <c r="I2286" s="15" t="s">
        <v>76</v>
      </c>
      <c r="J2286" s="15">
        <v>298</v>
      </c>
      <c r="K2286" s="15">
        <v>426.14</v>
      </c>
    </row>
    <row r="2287" spans="1:11" x14ac:dyDescent="0.25">
      <c r="A2287" s="15" t="s">
        <v>59</v>
      </c>
      <c r="B2287" s="15">
        <v>2022</v>
      </c>
      <c r="C2287" s="15" t="s">
        <v>48</v>
      </c>
      <c r="D2287" s="15" t="s">
        <v>72</v>
      </c>
      <c r="E2287" s="15" t="s">
        <v>74</v>
      </c>
      <c r="F2287" s="15" t="s">
        <v>75</v>
      </c>
      <c r="G2287" s="15" t="s">
        <v>71</v>
      </c>
      <c r="H2287" s="15" t="s">
        <v>73</v>
      </c>
      <c r="I2287" s="15" t="s">
        <v>76</v>
      </c>
      <c r="J2287" s="15">
        <v>785</v>
      </c>
      <c r="K2287" s="15">
        <v>1122.55</v>
      </c>
    </row>
    <row r="2288" spans="1:11" x14ac:dyDescent="0.25">
      <c r="A2288" s="15" t="s">
        <v>70</v>
      </c>
      <c r="B2288" s="15">
        <v>2022</v>
      </c>
      <c r="C2288" s="15" t="s">
        <v>48</v>
      </c>
      <c r="D2288" s="15" t="s">
        <v>72</v>
      </c>
      <c r="E2288" s="15" t="s">
        <v>74</v>
      </c>
      <c r="F2288" s="15" t="s">
        <v>75</v>
      </c>
      <c r="G2288" s="15" t="s">
        <v>71</v>
      </c>
      <c r="H2288" s="15" t="s">
        <v>73</v>
      </c>
      <c r="I2288" s="15" t="s">
        <v>76</v>
      </c>
      <c r="J2288" s="15">
        <v>838</v>
      </c>
      <c r="K2288" s="15">
        <v>1198.3399999999999</v>
      </c>
    </row>
    <row r="2289" spans="1:11" x14ac:dyDescent="0.25">
      <c r="A2289" s="15" t="s">
        <v>70</v>
      </c>
      <c r="B2289" s="15">
        <v>2022</v>
      </c>
      <c r="C2289" s="15" t="s">
        <v>48</v>
      </c>
      <c r="D2289" s="15" t="s">
        <v>72</v>
      </c>
      <c r="E2289" s="15" t="s">
        <v>74</v>
      </c>
      <c r="F2289" s="15" t="s">
        <v>75</v>
      </c>
      <c r="G2289" s="15" t="s">
        <v>71</v>
      </c>
      <c r="H2289" s="15" t="s">
        <v>73</v>
      </c>
      <c r="I2289" s="15" t="s">
        <v>76</v>
      </c>
      <c r="J2289" s="15">
        <v>871</v>
      </c>
      <c r="K2289" s="15">
        <v>1245.53</v>
      </c>
    </row>
    <row r="2290" spans="1:11" x14ac:dyDescent="0.25">
      <c r="A2290" s="15" t="s">
        <v>68</v>
      </c>
      <c r="B2290" s="15">
        <v>2022</v>
      </c>
      <c r="C2290" s="15" t="s">
        <v>48</v>
      </c>
      <c r="D2290" s="15" t="s">
        <v>72</v>
      </c>
      <c r="E2290" s="15" t="s">
        <v>74</v>
      </c>
      <c r="F2290" s="15" t="s">
        <v>75</v>
      </c>
      <c r="G2290" s="15" t="s">
        <v>71</v>
      </c>
      <c r="H2290" s="15" t="s">
        <v>73</v>
      </c>
      <c r="I2290" s="15" t="s">
        <v>76</v>
      </c>
      <c r="J2290" s="15">
        <v>945</v>
      </c>
      <c r="K2290" s="15">
        <v>1351.35</v>
      </c>
    </row>
    <row r="2291" spans="1:11" x14ac:dyDescent="0.25">
      <c r="A2291" s="15" t="s">
        <v>66</v>
      </c>
      <c r="B2291" s="15">
        <v>2022</v>
      </c>
      <c r="C2291" s="15" t="s">
        <v>48</v>
      </c>
      <c r="D2291" s="15" t="s">
        <v>72</v>
      </c>
      <c r="E2291" s="15" t="s">
        <v>74</v>
      </c>
      <c r="F2291" s="15" t="s">
        <v>75</v>
      </c>
      <c r="G2291" s="15" t="s">
        <v>71</v>
      </c>
      <c r="H2291" s="15" t="s">
        <v>73</v>
      </c>
      <c r="I2291" s="15" t="s">
        <v>76</v>
      </c>
      <c r="J2291" s="15">
        <v>946</v>
      </c>
      <c r="K2291" s="15">
        <v>1352.78</v>
      </c>
    </row>
    <row r="2292" spans="1:11" x14ac:dyDescent="0.25">
      <c r="A2292" s="15" t="s">
        <v>70</v>
      </c>
      <c r="B2292" s="15">
        <v>2022</v>
      </c>
      <c r="C2292" s="15" t="s">
        <v>48</v>
      </c>
      <c r="D2292" s="15" t="s">
        <v>72</v>
      </c>
      <c r="E2292" s="15" t="s">
        <v>74</v>
      </c>
      <c r="F2292" s="15" t="s">
        <v>75</v>
      </c>
      <c r="G2292" s="15" t="s">
        <v>71</v>
      </c>
      <c r="H2292" s="15" t="s">
        <v>73</v>
      </c>
      <c r="I2292" s="15" t="s">
        <v>76</v>
      </c>
      <c r="J2292" s="15">
        <v>824</v>
      </c>
      <c r="K2292" s="15">
        <v>526.24</v>
      </c>
    </row>
    <row r="2293" spans="1:11" x14ac:dyDescent="0.25">
      <c r="A2293" s="15" t="s">
        <v>59</v>
      </c>
      <c r="B2293" s="15">
        <v>2022</v>
      </c>
      <c r="C2293" s="15" t="s">
        <v>48</v>
      </c>
      <c r="D2293" s="15" t="s">
        <v>72</v>
      </c>
      <c r="E2293" s="15" t="s">
        <v>74</v>
      </c>
      <c r="F2293" s="15" t="s">
        <v>75</v>
      </c>
      <c r="G2293" s="15" t="s">
        <v>71</v>
      </c>
      <c r="H2293" s="15" t="s">
        <v>73</v>
      </c>
      <c r="I2293" s="15" t="s">
        <v>76</v>
      </c>
      <c r="J2293" s="15">
        <v>297</v>
      </c>
      <c r="K2293" s="15">
        <v>424.71</v>
      </c>
    </row>
    <row r="2294" spans="1:11" x14ac:dyDescent="0.25">
      <c r="A2294" s="15" t="s">
        <v>59</v>
      </c>
      <c r="B2294" s="15">
        <v>2022</v>
      </c>
      <c r="C2294" s="15" t="s">
        <v>48</v>
      </c>
      <c r="D2294" s="15" t="s">
        <v>72</v>
      </c>
      <c r="E2294" s="15" t="s">
        <v>74</v>
      </c>
      <c r="F2294" s="15" t="s">
        <v>75</v>
      </c>
      <c r="G2294" s="15" t="s">
        <v>71</v>
      </c>
      <c r="H2294" s="15" t="s">
        <v>73</v>
      </c>
      <c r="I2294" s="15" t="s">
        <v>76</v>
      </c>
      <c r="J2294" s="15">
        <v>351</v>
      </c>
      <c r="K2294" s="15">
        <v>501.93</v>
      </c>
    </row>
    <row r="2295" spans="1:11" x14ac:dyDescent="0.25">
      <c r="A2295" s="15" t="s">
        <v>70</v>
      </c>
      <c r="B2295" s="15">
        <v>2022</v>
      </c>
      <c r="C2295" s="15" t="s">
        <v>48</v>
      </c>
      <c r="D2295" s="15" t="s">
        <v>72</v>
      </c>
      <c r="E2295" s="15" t="s">
        <v>74</v>
      </c>
      <c r="F2295" s="15" t="s">
        <v>75</v>
      </c>
      <c r="G2295" s="15" t="s">
        <v>71</v>
      </c>
      <c r="H2295" s="15" t="s">
        <v>73</v>
      </c>
      <c r="I2295" s="15" t="s">
        <v>76</v>
      </c>
      <c r="J2295" s="15">
        <v>345</v>
      </c>
      <c r="K2295" s="15">
        <v>493.35</v>
      </c>
    </row>
    <row r="2296" spans="1:11" x14ac:dyDescent="0.25">
      <c r="A2296" s="15" t="s">
        <v>68</v>
      </c>
      <c r="B2296" s="15">
        <v>2022</v>
      </c>
      <c r="C2296" s="15" t="s">
        <v>48</v>
      </c>
      <c r="D2296" s="15" t="s">
        <v>72</v>
      </c>
      <c r="E2296" s="15" t="s">
        <v>74</v>
      </c>
      <c r="F2296" s="15" t="s">
        <v>75</v>
      </c>
      <c r="G2296" s="15" t="s">
        <v>71</v>
      </c>
      <c r="H2296" s="15" t="s">
        <v>73</v>
      </c>
      <c r="I2296" s="15" t="s">
        <v>76</v>
      </c>
      <c r="J2296" s="15">
        <v>339</v>
      </c>
      <c r="K2296" s="15">
        <v>484.77</v>
      </c>
    </row>
    <row r="2297" spans="1:11" x14ac:dyDescent="0.25">
      <c r="A2297" s="15" t="s">
        <v>66</v>
      </c>
      <c r="B2297" s="15">
        <v>2022</v>
      </c>
      <c r="C2297" s="15" t="s">
        <v>48</v>
      </c>
      <c r="D2297" s="15" t="s">
        <v>72</v>
      </c>
      <c r="E2297" s="15" t="s">
        <v>74</v>
      </c>
      <c r="F2297" s="15" t="s">
        <v>75</v>
      </c>
      <c r="G2297" s="15" t="s">
        <v>71</v>
      </c>
      <c r="H2297" s="15" t="s">
        <v>73</v>
      </c>
      <c r="I2297" s="15" t="s">
        <v>76</v>
      </c>
      <c r="J2297" s="15">
        <v>325</v>
      </c>
      <c r="K2297" s="15">
        <v>464.75</v>
      </c>
    </row>
    <row r="2298" spans="1:11" x14ac:dyDescent="0.25">
      <c r="A2298" s="15" t="s">
        <v>68</v>
      </c>
      <c r="B2298" s="15">
        <v>2022</v>
      </c>
      <c r="C2298" s="15" t="s">
        <v>48</v>
      </c>
      <c r="D2298" s="15" t="s">
        <v>72</v>
      </c>
      <c r="E2298" s="15" t="s">
        <v>74</v>
      </c>
      <c r="F2298" s="15" t="s">
        <v>75</v>
      </c>
      <c r="G2298" s="15" t="s">
        <v>71</v>
      </c>
      <c r="H2298" s="15" t="s">
        <v>73</v>
      </c>
      <c r="I2298" s="15" t="s">
        <v>76</v>
      </c>
      <c r="J2298" s="15">
        <v>253</v>
      </c>
      <c r="K2298" s="15">
        <v>361.78999999999996</v>
      </c>
    </row>
    <row r="2299" spans="1:11" x14ac:dyDescent="0.25">
      <c r="A2299" s="15" t="s">
        <v>59</v>
      </c>
      <c r="B2299" s="15">
        <v>2022</v>
      </c>
      <c r="C2299" s="15" t="s">
        <v>48</v>
      </c>
      <c r="D2299" s="15" t="s">
        <v>72</v>
      </c>
      <c r="E2299" s="15" t="s">
        <v>74</v>
      </c>
      <c r="F2299" s="15" t="s">
        <v>75</v>
      </c>
      <c r="G2299" s="15" t="s">
        <v>71</v>
      </c>
      <c r="H2299" s="15" t="s">
        <v>73</v>
      </c>
      <c r="I2299" s="15" t="s">
        <v>76</v>
      </c>
      <c r="J2299" s="15">
        <v>301</v>
      </c>
      <c r="K2299" s="15">
        <v>430.43</v>
      </c>
    </row>
    <row r="2300" spans="1:11" x14ac:dyDescent="0.25">
      <c r="A2300" s="15" t="s">
        <v>66</v>
      </c>
      <c r="B2300" s="15">
        <v>2022</v>
      </c>
      <c r="C2300" s="15" t="s">
        <v>48</v>
      </c>
      <c r="D2300" s="15" t="s">
        <v>72</v>
      </c>
      <c r="E2300" s="15" t="s">
        <v>74</v>
      </c>
      <c r="F2300" s="15" t="s">
        <v>75</v>
      </c>
      <c r="G2300" s="15" t="s">
        <v>71</v>
      </c>
      <c r="H2300" s="15" t="s">
        <v>73</v>
      </c>
      <c r="I2300" s="15" t="s">
        <v>76</v>
      </c>
      <c r="J2300" s="15">
        <v>794</v>
      </c>
      <c r="K2300" s="15">
        <v>1135.42</v>
      </c>
    </row>
    <row r="2301" spans="1:11" x14ac:dyDescent="0.25">
      <c r="A2301" s="15" t="s">
        <v>66</v>
      </c>
      <c r="B2301" s="15">
        <v>2022</v>
      </c>
      <c r="C2301" s="15" t="s">
        <v>48</v>
      </c>
      <c r="D2301" s="15" t="s">
        <v>72</v>
      </c>
      <c r="E2301" s="15" t="s">
        <v>74</v>
      </c>
      <c r="F2301" s="15" t="s">
        <v>75</v>
      </c>
      <c r="G2301" s="15" t="s">
        <v>71</v>
      </c>
      <c r="H2301" s="15" t="s">
        <v>73</v>
      </c>
      <c r="I2301" s="15" t="s">
        <v>76</v>
      </c>
      <c r="J2301" s="15">
        <v>847</v>
      </c>
      <c r="K2301" s="15">
        <v>1211.21</v>
      </c>
    </row>
    <row r="2302" spans="1:11" x14ac:dyDescent="0.25">
      <c r="A2302" s="15" t="s">
        <v>59</v>
      </c>
      <c r="B2302" s="15">
        <v>2022</v>
      </c>
      <c r="C2302" s="15" t="s">
        <v>48</v>
      </c>
      <c r="D2302" s="15" t="s">
        <v>72</v>
      </c>
      <c r="E2302" s="15" t="s">
        <v>74</v>
      </c>
      <c r="F2302" s="15" t="s">
        <v>75</v>
      </c>
      <c r="G2302" s="15" t="s">
        <v>71</v>
      </c>
      <c r="H2302" s="15" t="s">
        <v>73</v>
      </c>
      <c r="I2302" s="15" t="s">
        <v>76</v>
      </c>
      <c r="J2302" s="15">
        <v>880</v>
      </c>
      <c r="K2302" s="15">
        <v>1258.4000000000001</v>
      </c>
    </row>
    <row r="2303" spans="1:11" x14ac:dyDescent="0.25">
      <c r="A2303" s="15" t="s">
        <v>59</v>
      </c>
      <c r="B2303" s="15">
        <v>2023</v>
      </c>
      <c r="C2303" s="15" t="s">
        <v>43</v>
      </c>
      <c r="D2303" s="15" t="s">
        <v>60</v>
      </c>
      <c r="E2303" s="15" t="s">
        <v>74</v>
      </c>
      <c r="F2303" s="15" t="s">
        <v>62</v>
      </c>
      <c r="G2303" s="15" t="s">
        <v>63</v>
      </c>
      <c r="H2303" s="15" t="s">
        <v>64</v>
      </c>
      <c r="I2303" s="15" t="s">
        <v>67</v>
      </c>
      <c r="J2303" s="15">
        <v>362</v>
      </c>
      <c r="K2303" s="15">
        <v>553.86</v>
      </c>
    </row>
    <row r="2304" spans="1:11" x14ac:dyDescent="0.25">
      <c r="A2304" s="15" t="s">
        <v>66</v>
      </c>
      <c r="B2304" s="15">
        <v>2023</v>
      </c>
      <c r="C2304" s="15" t="s">
        <v>43</v>
      </c>
      <c r="D2304" s="15" t="s">
        <v>60</v>
      </c>
      <c r="E2304" s="15" t="s">
        <v>74</v>
      </c>
      <c r="F2304" s="15" t="s">
        <v>62</v>
      </c>
      <c r="G2304" s="15" t="s">
        <v>63</v>
      </c>
      <c r="H2304" s="15" t="s">
        <v>64</v>
      </c>
      <c r="I2304" s="15" t="s">
        <v>67</v>
      </c>
      <c r="J2304" s="15">
        <v>338</v>
      </c>
      <c r="K2304" s="15">
        <v>483.34000000000003</v>
      </c>
    </row>
    <row r="2305" spans="1:11" x14ac:dyDescent="0.25">
      <c r="A2305" s="15" t="s">
        <v>69</v>
      </c>
      <c r="B2305" s="15">
        <v>2023</v>
      </c>
      <c r="C2305" s="15" t="s">
        <v>43</v>
      </c>
      <c r="D2305" s="15" t="s">
        <v>60</v>
      </c>
      <c r="E2305" s="15" t="s">
        <v>74</v>
      </c>
      <c r="F2305" s="15" t="s">
        <v>62</v>
      </c>
      <c r="G2305" s="15" t="s">
        <v>63</v>
      </c>
      <c r="H2305" s="15" t="s">
        <v>64</v>
      </c>
      <c r="I2305" s="15" t="s">
        <v>67</v>
      </c>
      <c r="J2305" s="15">
        <v>364</v>
      </c>
      <c r="K2305" s="15">
        <v>520.52</v>
      </c>
    </row>
    <row r="2306" spans="1:11" x14ac:dyDescent="0.25">
      <c r="A2306" s="15" t="s">
        <v>66</v>
      </c>
      <c r="B2306" s="15">
        <v>2023</v>
      </c>
      <c r="C2306" s="15" t="s">
        <v>43</v>
      </c>
      <c r="D2306" s="15" t="s">
        <v>60</v>
      </c>
      <c r="E2306" s="15" t="s">
        <v>74</v>
      </c>
      <c r="F2306" s="15" t="s">
        <v>62</v>
      </c>
      <c r="G2306" s="15" t="s">
        <v>63</v>
      </c>
      <c r="H2306" s="15" t="s">
        <v>64</v>
      </c>
      <c r="I2306" s="15" t="s">
        <v>67</v>
      </c>
      <c r="J2306" s="15">
        <v>334</v>
      </c>
      <c r="K2306" s="15">
        <v>477.62</v>
      </c>
    </row>
    <row r="2307" spans="1:11" x14ac:dyDescent="0.25">
      <c r="A2307" s="15" t="s">
        <v>66</v>
      </c>
      <c r="B2307" s="15">
        <v>2023</v>
      </c>
      <c r="C2307" s="15" t="s">
        <v>43</v>
      </c>
      <c r="D2307" s="15" t="s">
        <v>60</v>
      </c>
      <c r="E2307" s="15" t="s">
        <v>74</v>
      </c>
      <c r="F2307" s="15" t="s">
        <v>62</v>
      </c>
      <c r="G2307" s="15" t="s">
        <v>63</v>
      </c>
      <c r="H2307" s="15" t="s">
        <v>64</v>
      </c>
      <c r="I2307" s="15" t="s">
        <v>67</v>
      </c>
      <c r="J2307" s="15">
        <v>655</v>
      </c>
      <c r="K2307" s="15">
        <v>936.65</v>
      </c>
    </row>
    <row r="2308" spans="1:11" x14ac:dyDescent="0.25">
      <c r="A2308" s="15" t="s">
        <v>59</v>
      </c>
      <c r="B2308" s="15">
        <v>2023</v>
      </c>
      <c r="C2308" s="15" t="s">
        <v>43</v>
      </c>
      <c r="D2308" s="15" t="s">
        <v>60</v>
      </c>
      <c r="E2308" s="15" t="s">
        <v>74</v>
      </c>
      <c r="F2308" s="15" t="s">
        <v>62</v>
      </c>
      <c r="G2308" s="15" t="s">
        <v>63</v>
      </c>
      <c r="H2308" s="15" t="s">
        <v>64</v>
      </c>
      <c r="I2308" s="15" t="s">
        <v>67</v>
      </c>
      <c r="J2308" s="15">
        <v>742</v>
      </c>
      <c r="K2308" s="15">
        <v>1061.06</v>
      </c>
    </row>
    <row r="2309" spans="1:11" x14ac:dyDescent="0.25">
      <c r="A2309" s="15" t="s">
        <v>59</v>
      </c>
      <c r="B2309" s="15">
        <v>2023</v>
      </c>
      <c r="C2309" s="15" t="s">
        <v>43</v>
      </c>
      <c r="D2309" s="15" t="s">
        <v>60</v>
      </c>
      <c r="E2309" s="15" t="s">
        <v>74</v>
      </c>
      <c r="F2309" s="15" t="s">
        <v>62</v>
      </c>
      <c r="G2309" s="15" t="s">
        <v>63</v>
      </c>
      <c r="H2309" s="15" t="s">
        <v>64</v>
      </c>
      <c r="I2309" s="15" t="s">
        <v>67</v>
      </c>
      <c r="J2309" s="15">
        <v>363</v>
      </c>
      <c r="K2309" s="15">
        <v>519.09</v>
      </c>
    </row>
    <row r="2310" spans="1:11" x14ac:dyDescent="0.25">
      <c r="A2310" s="15" t="s">
        <v>66</v>
      </c>
      <c r="B2310" s="15">
        <v>2023</v>
      </c>
      <c r="C2310" s="15" t="s">
        <v>43</v>
      </c>
      <c r="D2310" s="15" t="s">
        <v>60</v>
      </c>
      <c r="E2310" s="15" t="s">
        <v>74</v>
      </c>
      <c r="F2310" s="15" t="s">
        <v>62</v>
      </c>
      <c r="G2310" s="15" t="s">
        <v>63</v>
      </c>
      <c r="H2310" s="15" t="s">
        <v>64</v>
      </c>
      <c r="I2310" s="15" t="s">
        <v>67</v>
      </c>
      <c r="J2310" s="15">
        <v>781</v>
      </c>
      <c r="K2310" s="15">
        <v>526.24</v>
      </c>
    </row>
    <row r="2311" spans="1:11" x14ac:dyDescent="0.25">
      <c r="A2311" s="15" t="s">
        <v>66</v>
      </c>
      <c r="B2311" s="15">
        <v>2023</v>
      </c>
      <c r="C2311" s="15" t="s">
        <v>43</v>
      </c>
      <c r="D2311" s="15" t="s">
        <v>60</v>
      </c>
      <c r="E2311" s="15" t="s">
        <v>74</v>
      </c>
      <c r="F2311" s="15" t="s">
        <v>62</v>
      </c>
      <c r="G2311" s="15" t="s">
        <v>63</v>
      </c>
      <c r="H2311" s="15" t="s">
        <v>64</v>
      </c>
      <c r="I2311" s="15" t="s">
        <v>67</v>
      </c>
      <c r="J2311" s="15">
        <v>361</v>
      </c>
      <c r="K2311" s="15">
        <v>516.23</v>
      </c>
    </row>
    <row r="2312" spans="1:11" x14ac:dyDescent="0.25">
      <c r="A2312" s="15" t="s">
        <v>69</v>
      </c>
      <c r="B2312" s="15">
        <v>2023</v>
      </c>
      <c r="C2312" s="15" t="s">
        <v>43</v>
      </c>
      <c r="D2312" s="15" t="s">
        <v>60</v>
      </c>
      <c r="E2312" s="15" t="s">
        <v>74</v>
      </c>
      <c r="F2312" s="15" t="s">
        <v>62</v>
      </c>
      <c r="G2312" s="15" t="s">
        <v>63</v>
      </c>
      <c r="H2312" s="15" t="s">
        <v>64</v>
      </c>
      <c r="I2312" s="15" t="s">
        <v>67</v>
      </c>
      <c r="J2312" s="15">
        <v>337</v>
      </c>
      <c r="K2312" s="15">
        <v>481.90999999999997</v>
      </c>
    </row>
    <row r="2313" spans="1:11" x14ac:dyDescent="0.25">
      <c r="A2313" s="15" t="s">
        <v>66</v>
      </c>
      <c r="B2313" s="15">
        <v>2023</v>
      </c>
      <c r="C2313" s="15" t="s">
        <v>43</v>
      </c>
      <c r="D2313" s="15" t="s">
        <v>60</v>
      </c>
      <c r="E2313" s="15" t="s">
        <v>74</v>
      </c>
      <c r="F2313" s="15" t="s">
        <v>62</v>
      </c>
      <c r="G2313" s="15" t="s">
        <v>63</v>
      </c>
      <c r="H2313" s="15" t="s">
        <v>64</v>
      </c>
      <c r="I2313" s="15" t="s">
        <v>67</v>
      </c>
      <c r="J2313" s="15">
        <v>365</v>
      </c>
      <c r="K2313" s="15">
        <v>521.95000000000005</v>
      </c>
    </row>
    <row r="2314" spans="1:11" x14ac:dyDescent="0.25">
      <c r="A2314" s="15" t="s">
        <v>59</v>
      </c>
      <c r="B2314" s="15">
        <v>2023</v>
      </c>
      <c r="C2314" s="15" t="s">
        <v>43</v>
      </c>
      <c r="D2314" s="15" t="s">
        <v>60</v>
      </c>
      <c r="E2314" s="15" t="s">
        <v>74</v>
      </c>
      <c r="F2314" s="15" t="s">
        <v>62</v>
      </c>
      <c r="G2314" s="15" t="s">
        <v>63</v>
      </c>
      <c r="H2314" s="15" t="s">
        <v>64</v>
      </c>
      <c r="I2314" s="15" t="s">
        <v>67</v>
      </c>
      <c r="J2314" s="15">
        <v>751</v>
      </c>
      <c r="K2314" s="15">
        <v>1073.93</v>
      </c>
    </row>
    <row r="2315" spans="1:11" x14ac:dyDescent="0.25">
      <c r="A2315" s="15" t="s">
        <v>69</v>
      </c>
      <c r="B2315" s="15">
        <v>2023</v>
      </c>
      <c r="C2315" s="15" t="s">
        <v>47</v>
      </c>
      <c r="D2315" s="15" t="s">
        <v>60</v>
      </c>
      <c r="E2315" s="15" t="s">
        <v>74</v>
      </c>
      <c r="F2315" s="15" t="s">
        <v>62</v>
      </c>
      <c r="G2315" s="15" t="s">
        <v>63</v>
      </c>
      <c r="H2315" s="15" t="s">
        <v>64</v>
      </c>
      <c r="I2315" s="15" t="s">
        <v>67</v>
      </c>
      <c r="J2315" s="15">
        <v>344</v>
      </c>
      <c r="K2315" s="15">
        <v>526.32000000000005</v>
      </c>
    </row>
    <row r="2316" spans="1:11" x14ac:dyDescent="0.25">
      <c r="A2316" s="15" t="s">
        <v>59</v>
      </c>
      <c r="B2316" s="15">
        <v>2023</v>
      </c>
      <c r="C2316" s="15" t="s">
        <v>47</v>
      </c>
      <c r="D2316" s="15" t="s">
        <v>60</v>
      </c>
      <c r="E2316" s="15" t="s">
        <v>74</v>
      </c>
      <c r="F2316" s="15" t="s">
        <v>62</v>
      </c>
      <c r="G2316" s="15" t="s">
        <v>63</v>
      </c>
      <c r="H2316" s="15" t="s">
        <v>64</v>
      </c>
      <c r="I2316" s="15" t="s">
        <v>67</v>
      </c>
      <c r="J2316" s="15">
        <v>314</v>
      </c>
      <c r="K2316" s="15">
        <v>449.02</v>
      </c>
    </row>
    <row r="2317" spans="1:11" x14ac:dyDescent="0.25">
      <c r="A2317" s="15" t="s">
        <v>66</v>
      </c>
      <c r="B2317" s="15">
        <v>2023</v>
      </c>
      <c r="C2317" s="15" t="s">
        <v>47</v>
      </c>
      <c r="D2317" s="15" t="s">
        <v>60</v>
      </c>
      <c r="E2317" s="15" t="s">
        <v>61</v>
      </c>
      <c r="F2317" s="15" t="s">
        <v>62</v>
      </c>
      <c r="G2317" s="15" t="s">
        <v>63</v>
      </c>
      <c r="H2317" s="15" t="s">
        <v>64</v>
      </c>
      <c r="I2317" s="15" t="s">
        <v>67</v>
      </c>
      <c r="J2317" s="15">
        <v>340</v>
      </c>
      <c r="K2317" s="15">
        <v>486.2</v>
      </c>
    </row>
    <row r="2318" spans="1:11" x14ac:dyDescent="0.25">
      <c r="A2318" s="15" t="s">
        <v>59</v>
      </c>
      <c r="B2318" s="15">
        <v>2023</v>
      </c>
      <c r="C2318" s="15" t="s">
        <v>47</v>
      </c>
      <c r="D2318" s="15" t="s">
        <v>60</v>
      </c>
      <c r="E2318" s="15" t="s">
        <v>61</v>
      </c>
      <c r="F2318" s="15" t="s">
        <v>62</v>
      </c>
      <c r="G2318" s="15" t="s">
        <v>63</v>
      </c>
      <c r="H2318" s="15" t="s">
        <v>64</v>
      </c>
      <c r="I2318" s="15" t="s">
        <v>67</v>
      </c>
      <c r="J2318" s="15">
        <v>316</v>
      </c>
      <c r="K2318" s="15">
        <v>451.88</v>
      </c>
    </row>
    <row r="2319" spans="1:11" x14ac:dyDescent="0.25">
      <c r="A2319" s="15" t="s">
        <v>66</v>
      </c>
      <c r="B2319" s="15">
        <v>2023</v>
      </c>
      <c r="C2319" s="15" t="s">
        <v>47</v>
      </c>
      <c r="D2319" s="15" t="s">
        <v>60</v>
      </c>
      <c r="E2319" s="15" t="s">
        <v>61</v>
      </c>
      <c r="F2319" s="15" t="s">
        <v>62</v>
      </c>
      <c r="G2319" s="15" t="s">
        <v>63</v>
      </c>
      <c r="H2319" s="15" t="s">
        <v>64</v>
      </c>
      <c r="I2319" s="15" t="s">
        <v>67</v>
      </c>
      <c r="J2319" s="15">
        <v>659</v>
      </c>
      <c r="K2319" s="15">
        <v>942.37</v>
      </c>
    </row>
    <row r="2320" spans="1:11" x14ac:dyDescent="0.25">
      <c r="A2320" s="15" t="s">
        <v>66</v>
      </c>
      <c r="B2320" s="15">
        <v>2023</v>
      </c>
      <c r="C2320" s="15" t="s">
        <v>47</v>
      </c>
      <c r="D2320" s="15" t="s">
        <v>60</v>
      </c>
      <c r="E2320" s="15" t="s">
        <v>61</v>
      </c>
      <c r="F2320" s="15" t="s">
        <v>62</v>
      </c>
      <c r="G2320" s="15" t="s">
        <v>63</v>
      </c>
      <c r="H2320" s="15" t="s">
        <v>64</v>
      </c>
      <c r="I2320" s="15" t="s">
        <v>67</v>
      </c>
      <c r="J2320" s="15">
        <v>785</v>
      </c>
      <c r="K2320" s="15">
        <v>526.24</v>
      </c>
    </row>
    <row r="2321" spans="1:11" x14ac:dyDescent="0.25">
      <c r="A2321" s="15" t="s">
        <v>59</v>
      </c>
      <c r="B2321" s="15">
        <v>2023</v>
      </c>
      <c r="C2321" s="15" t="s">
        <v>47</v>
      </c>
      <c r="D2321" s="15" t="s">
        <v>60</v>
      </c>
      <c r="E2321" s="15" t="s">
        <v>61</v>
      </c>
      <c r="F2321" s="15" t="s">
        <v>62</v>
      </c>
      <c r="G2321" s="15" t="s">
        <v>63</v>
      </c>
      <c r="H2321" s="15" t="s">
        <v>64</v>
      </c>
      <c r="I2321" s="15" t="s">
        <v>67</v>
      </c>
      <c r="J2321" s="15">
        <v>343</v>
      </c>
      <c r="K2321" s="15">
        <v>490.49</v>
      </c>
    </row>
    <row r="2322" spans="1:11" x14ac:dyDescent="0.25">
      <c r="A2322" s="15" t="s">
        <v>66</v>
      </c>
      <c r="B2322" s="15">
        <v>2023</v>
      </c>
      <c r="C2322" s="15" t="s">
        <v>47</v>
      </c>
      <c r="D2322" s="15" t="s">
        <v>60</v>
      </c>
      <c r="E2322" s="15" t="s">
        <v>61</v>
      </c>
      <c r="F2322" s="15" t="s">
        <v>62</v>
      </c>
      <c r="G2322" s="15" t="s">
        <v>63</v>
      </c>
      <c r="H2322" s="15" t="s">
        <v>64</v>
      </c>
      <c r="I2322" s="15" t="s">
        <v>67</v>
      </c>
      <c r="J2322" s="15">
        <v>313</v>
      </c>
      <c r="K2322" s="15">
        <v>447.59000000000003</v>
      </c>
    </row>
    <row r="2323" spans="1:11" x14ac:dyDescent="0.25">
      <c r="A2323" s="15" t="s">
        <v>59</v>
      </c>
      <c r="B2323" s="15">
        <v>2023</v>
      </c>
      <c r="C2323" s="15" t="s">
        <v>47</v>
      </c>
      <c r="D2323" s="15" t="s">
        <v>60</v>
      </c>
      <c r="E2323" s="15" t="s">
        <v>61</v>
      </c>
      <c r="F2323" s="15" t="s">
        <v>62</v>
      </c>
      <c r="G2323" s="15" t="s">
        <v>63</v>
      </c>
      <c r="H2323" s="15" t="s">
        <v>64</v>
      </c>
      <c r="I2323" s="15" t="s">
        <v>67</v>
      </c>
      <c r="J2323" s="15">
        <v>341</v>
      </c>
      <c r="K2323" s="15">
        <v>487.63</v>
      </c>
    </row>
    <row r="2324" spans="1:11" x14ac:dyDescent="0.25">
      <c r="A2324" s="15" t="s">
        <v>69</v>
      </c>
      <c r="B2324" s="15">
        <v>2023</v>
      </c>
      <c r="C2324" s="15" t="s">
        <v>47</v>
      </c>
      <c r="D2324" s="15" t="s">
        <v>60</v>
      </c>
      <c r="E2324" s="15" t="s">
        <v>61</v>
      </c>
      <c r="F2324" s="15" t="s">
        <v>62</v>
      </c>
      <c r="G2324" s="15" t="s">
        <v>63</v>
      </c>
      <c r="H2324" s="15" t="s">
        <v>64</v>
      </c>
      <c r="I2324" s="15" t="s">
        <v>67</v>
      </c>
      <c r="J2324" s="15">
        <v>754</v>
      </c>
      <c r="K2324" s="15">
        <v>1078.22</v>
      </c>
    </row>
    <row r="2325" spans="1:11" x14ac:dyDescent="0.25">
      <c r="A2325" s="15" t="s">
        <v>69</v>
      </c>
      <c r="B2325" s="15">
        <v>2023</v>
      </c>
      <c r="C2325" s="15" t="s">
        <v>51</v>
      </c>
      <c r="D2325" s="15" t="s">
        <v>60</v>
      </c>
      <c r="E2325" s="15" t="s">
        <v>61</v>
      </c>
      <c r="F2325" s="15" t="s">
        <v>62</v>
      </c>
      <c r="G2325" s="15" t="s">
        <v>63</v>
      </c>
      <c r="H2325" s="15" t="s">
        <v>64</v>
      </c>
      <c r="I2325" s="15" t="s">
        <v>67</v>
      </c>
      <c r="J2325" s="15">
        <v>320</v>
      </c>
      <c r="K2325" s="15">
        <v>489.6</v>
      </c>
    </row>
    <row r="2326" spans="1:11" x14ac:dyDescent="0.25">
      <c r="A2326" s="15" t="s">
        <v>59</v>
      </c>
      <c r="B2326" s="15">
        <v>2023</v>
      </c>
      <c r="C2326" s="15" t="s">
        <v>51</v>
      </c>
      <c r="D2326" s="15" t="s">
        <v>60</v>
      </c>
      <c r="E2326" s="15" t="s">
        <v>61</v>
      </c>
      <c r="F2326" s="15" t="s">
        <v>62</v>
      </c>
      <c r="G2326" s="15" t="s">
        <v>63</v>
      </c>
      <c r="H2326" s="15" t="s">
        <v>64</v>
      </c>
      <c r="I2326" s="15" t="s">
        <v>67</v>
      </c>
      <c r="J2326" s="15">
        <v>296</v>
      </c>
      <c r="K2326" s="15">
        <v>423.28</v>
      </c>
    </row>
    <row r="2327" spans="1:11" x14ac:dyDescent="0.25">
      <c r="A2327" s="15" t="s">
        <v>66</v>
      </c>
      <c r="B2327" s="15">
        <v>2023</v>
      </c>
      <c r="C2327" s="15" t="s">
        <v>51</v>
      </c>
      <c r="D2327" s="15" t="s">
        <v>60</v>
      </c>
      <c r="E2327" s="15" t="s">
        <v>61</v>
      </c>
      <c r="F2327" s="15" t="s">
        <v>62</v>
      </c>
      <c r="G2327" s="15" t="s">
        <v>63</v>
      </c>
      <c r="H2327" s="15" t="s">
        <v>64</v>
      </c>
      <c r="I2327" s="15" t="s">
        <v>67</v>
      </c>
      <c r="J2327" s="15">
        <v>322</v>
      </c>
      <c r="K2327" s="15">
        <v>460.46000000000004</v>
      </c>
    </row>
    <row r="2328" spans="1:11" x14ac:dyDescent="0.25">
      <c r="A2328" s="15" t="s">
        <v>66</v>
      </c>
      <c r="B2328" s="15">
        <v>2023</v>
      </c>
      <c r="C2328" s="15" t="s">
        <v>51</v>
      </c>
      <c r="D2328" s="15" t="s">
        <v>60</v>
      </c>
      <c r="E2328" s="15" t="s">
        <v>61</v>
      </c>
      <c r="F2328" s="15" t="s">
        <v>62</v>
      </c>
      <c r="G2328" s="15" t="s">
        <v>63</v>
      </c>
      <c r="H2328" s="15" t="s">
        <v>64</v>
      </c>
      <c r="I2328" s="15" t="s">
        <v>67</v>
      </c>
      <c r="J2328" s="15">
        <v>292</v>
      </c>
      <c r="K2328" s="15">
        <v>417.56</v>
      </c>
    </row>
    <row r="2329" spans="1:11" x14ac:dyDescent="0.25">
      <c r="A2329" s="15" t="s">
        <v>66</v>
      </c>
      <c r="B2329" s="15">
        <v>2023</v>
      </c>
      <c r="C2329" s="15" t="s">
        <v>51</v>
      </c>
      <c r="D2329" s="15" t="s">
        <v>60</v>
      </c>
      <c r="E2329" s="15" t="s">
        <v>61</v>
      </c>
      <c r="F2329" s="15" t="s">
        <v>62</v>
      </c>
      <c r="G2329" s="15" t="s">
        <v>63</v>
      </c>
      <c r="H2329" s="15" t="s">
        <v>64</v>
      </c>
      <c r="I2329" s="15" t="s">
        <v>67</v>
      </c>
      <c r="J2329" s="15">
        <v>749</v>
      </c>
      <c r="K2329" s="15">
        <v>1071.07</v>
      </c>
    </row>
    <row r="2330" spans="1:11" x14ac:dyDescent="0.25">
      <c r="A2330" s="15" t="s">
        <v>66</v>
      </c>
      <c r="B2330" s="15">
        <v>2023</v>
      </c>
      <c r="C2330" s="15" t="s">
        <v>51</v>
      </c>
      <c r="D2330" s="15" t="s">
        <v>60</v>
      </c>
      <c r="E2330" s="15" t="s">
        <v>61</v>
      </c>
      <c r="F2330" s="15" t="s">
        <v>62</v>
      </c>
      <c r="G2330" s="15" t="s">
        <v>63</v>
      </c>
      <c r="H2330" s="15" t="s">
        <v>64</v>
      </c>
      <c r="I2330" s="15" t="s">
        <v>67</v>
      </c>
      <c r="J2330" s="15">
        <v>321</v>
      </c>
      <c r="K2330" s="15">
        <v>459.03</v>
      </c>
    </row>
    <row r="2331" spans="1:11" x14ac:dyDescent="0.25">
      <c r="A2331" s="15" t="s">
        <v>66</v>
      </c>
      <c r="B2331" s="15">
        <v>2023</v>
      </c>
      <c r="C2331" s="15" t="s">
        <v>51</v>
      </c>
      <c r="D2331" s="15" t="s">
        <v>60</v>
      </c>
      <c r="E2331" s="15" t="s">
        <v>61</v>
      </c>
      <c r="F2331" s="15" t="s">
        <v>62</v>
      </c>
      <c r="G2331" s="15" t="s">
        <v>63</v>
      </c>
      <c r="H2331" s="15" t="s">
        <v>64</v>
      </c>
      <c r="I2331" s="15" t="s">
        <v>67</v>
      </c>
      <c r="J2331" s="15">
        <v>319</v>
      </c>
      <c r="K2331" s="15">
        <v>456.16999999999996</v>
      </c>
    </row>
    <row r="2332" spans="1:11" x14ac:dyDescent="0.25">
      <c r="A2332" s="15" t="s">
        <v>66</v>
      </c>
      <c r="B2332" s="15">
        <v>2023</v>
      </c>
      <c r="C2332" s="15" t="s">
        <v>51</v>
      </c>
      <c r="D2332" s="15" t="s">
        <v>60</v>
      </c>
      <c r="E2332" s="15" t="s">
        <v>61</v>
      </c>
      <c r="F2332" s="15" t="s">
        <v>62</v>
      </c>
      <c r="G2332" s="15" t="s">
        <v>63</v>
      </c>
      <c r="H2332" s="15" t="s">
        <v>64</v>
      </c>
      <c r="I2332" s="15" t="s">
        <v>67</v>
      </c>
      <c r="J2332" s="15">
        <v>295</v>
      </c>
      <c r="K2332" s="15">
        <v>421.85</v>
      </c>
    </row>
    <row r="2333" spans="1:11" x14ac:dyDescent="0.25">
      <c r="A2333" s="15" t="s">
        <v>59</v>
      </c>
      <c r="B2333" s="15">
        <v>2023</v>
      </c>
      <c r="C2333" s="15" t="s">
        <v>51</v>
      </c>
      <c r="D2333" s="15" t="s">
        <v>60</v>
      </c>
      <c r="E2333" s="15" t="s">
        <v>61</v>
      </c>
      <c r="F2333" s="15" t="s">
        <v>62</v>
      </c>
      <c r="G2333" s="15" t="s">
        <v>63</v>
      </c>
      <c r="H2333" s="15" t="s">
        <v>64</v>
      </c>
      <c r="I2333" s="15" t="s">
        <v>67</v>
      </c>
      <c r="J2333" s="15">
        <v>323</v>
      </c>
      <c r="K2333" s="15">
        <v>461.89</v>
      </c>
    </row>
    <row r="2334" spans="1:11" x14ac:dyDescent="0.25">
      <c r="A2334" s="15" t="s">
        <v>69</v>
      </c>
      <c r="B2334" s="15">
        <v>2023</v>
      </c>
      <c r="C2334" s="15" t="s">
        <v>51</v>
      </c>
      <c r="D2334" s="15" t="s">
        <v>60</v>
      </c>
      <c r="E2334" s="15" t="s">
        <v>61</v>
      </c>
      <c r="F2334" s="15" t="s">
        <v>62</v>
      </c>
      <c r="G2334" s="15" t="s">
        <v>63</v>
      </c>
      <c r="H2334" s="15" t="s">
        <v>64</v>
      </c>
      <c r="I2334" s="15" t="s">
        <v>67</v>
      </c>
      <c r="J2334" s="15">
        <v>758</v>
      </c>
      <c r="K2334" s="15">
        <v>1083.94</v>
      </c>
    </row>
    <row r="2335" spans="1:11" x14ac:dyDescent="0.25">
      <c r="A2335" s="15" t="s">
        <v>70</v>
      </c>
      <c r="B2335" s="15">
        <v>2023</v>
      </c>
      <c r="C2335" s="15" t="s">
        <v>40</v>
      </c>
      <c r="D2335" s="15" t="s">
        <v>60</v>
      </c>
      <c r="E2335" s="15" t="s">
        <v>61</v>
      </c>
      <c r="F2335" s="15" t="s">
        <v>62</v>
      </c>
      <c r="G2335" s="15" t="s">
        <v>63</v>
      </c>
      <c r="H2335" s="15" t="s">
        <v>64</v>
      </c>
      <c r="I2335" s="15" t="s">
        <v>67</v>
      </c>
      <c r="J2335" s="15">
        <v>128</v>
      </c>
      <c r="K2335" s="15">
        <v>195.84</v>
      </c>
    </row>
    <row r="2336" spans="1:11" x14ac:dyDescent="0.25">
      <c r="A2336" s="15" t="s">
        <v>59</v>
      </c>
      <c r="B2336" s="15">
        <v>2023</v>
      </c>
      <c r="C2336" s="15" t="s">
        <v>40</v>
      </c>
      <c r="D2336" s="15" t="s">
        <v>60</v>
      </c>
      <c r="E2336" s="15" t="s">
        <v>61</v>
      </c>
      <c r="F2336" s="15" t="s">
        <v>62</v>
      </c>
      <c r="G2336" s="15" t="s">
        <v>63</v>
      </c>
      <c r="H2336" s="15" t="s">
        <v>64</v>
      </c>
      <c r="I2336" s="15" t="s">
        <v>67</v>
      </c>
      <c r="J2336" s="15">
        <v>302</v>
      </c>
      <c r="K2336" s="15">
        <v>431.86</v>
      </c>
    </row>
    <row r="2337" spans="1:11" x14ac:dyDescent="0.25">
      <c r="A2337" s="15" t="s">
        <v>59</v>
      </c>
      <c r="B2337" s="15">
        <v>2023</v>
      </c>
      <c r="C2337" s="15" t="s">
        <v>40</v>
      </c>
      <c r="D2337" s="15" t="s">
        <v>60</v>
      </c>
      <c r="E2337" s="15" t="s">
        <v>61</v>
      </c>
      <c r="F2337" s="15" t="s">
        <v>62</v>
      </c>
      <c r="G2337" s="15" t="s">
        <v>63</v>
      </c>
      <c r="H2337" s="15" t="s">
        <v>64</v>
      </c>
      <c r="I2337" s="15" t="s">
        <v>67</v>
      </c>
      <c r="J2337" s="15">
        <v>130</v>
      </c>
      <c r="K2337" s="15">
        <v>185.9</v>
      </c>
    </row>
    <row r="2338" spans="1:11" x14ac:dyDescent="0.25">
      <c r="A2338" s="15" t="s">
        <v>59</v>
      </c>
      <c r="B2338" s="15">
        <v>2023</v>
      </c>
      <c r="C2338" s="15" t="s">
        <v>40</v>
      </c>
      <c r="D2338" s="15" t="s">
        <v>60</v>
      </c>
      <c r="E2338" s="15" t="s">
        <v>61</v>
      </c>
      <c r="F2338" s="15" t="s">
        <v>62</v>
      </c>
      <c r="G2338" s="15" t="s">
        <v>63</v>
      </c>
      <c r="H2338" s="15" t="s">
        <v>64</v>
      </c>
      <c r="I2338" s="15" t="s">
        <v>67</v>
      </c>
      <c r="J2338" s="15">
        <v>346</v>
      </c>
      <c r="K2338" s="15">
        <v>494.78</v>
      </c>
    </row>
    <row r="2339" spans="1:11" x14ac:dyDescent="0.25">
      <c r="A2339" s="15" t="s">
        <v>66</v>
      </c>
      <c r="B2339" s="15">
        <v>2023</v>
      </c>
      <c r="C2339" s="15" t="s">
        <v>40</v>
      </c>
      <c r="D2339" s="15" t="s">
        <v>60</v>
      </c>
      <c r="E2339" s="15" t="s">
        <v>61</v>
      </c>
      <c r="F2339" s="15" t="s">
        <v>62</v>
      </c>
      <c r="G2339" s="15" t="s">
        <v>63</v>
      </c>
      <c r="H2339" s="15" t="s">
        <v>64</v>
      </c>
      <c r="I2339" s="15" t="s">
        <v>67</v>
      </c>
      <c r="J2339" s="15">
        <v>372</v>
      </c>
      <c r="K2339" s="15">
        <v>531.96</v>
      </c>
    </row>
    <row r="2340" spans="1:11" x14ac:dyDescent="0.25">
      <c r="A2340" s="15" t="s">
        <v>68</v>
      </c>
      <c r="B2340" s="15">
        <v>2023</v>
      </c>
      <c r="C2340" s="15" t="s">
        <v>40</v>
      </c>
      <c r="D2340" s="15" t="s">
        <v>60</v>
      </c>
      <c r="E2340" s="15" t="s">
        <v>61</v>
      </c>
      <c r="F2340" s="15" t="s">
        <v>62</v>
      </c>
      <c r="G2340" s="15" t="s">
        <v>63</v>
      </c>
      <c r="H2340" s="15" t="s">
        <v>64</v>
      </c>
      <c r="I2340" s="15" t="s">
        <v>67</v>
      </c>
      <c r="J2340" s="15">
        <v>740</v>
      </c>
      <c r="K2340" s="15">
        <v>1058.2</v>
      </c>
    </row>
    <row r="2341" spans="1:11" x14ac:dyDescent="0.25">
      <c r="A2341" s="15" t="s">
        <v>68</v>
      </c>
      <c r="B2341" s="15">
        <v>2023</v>
      </c>
      <c r="C2341" s="15" t="s">
        <v>40</v>
      </c>
      <c r="D2341" s="15" t="s">
        <v>60</v>
      </c>
      <c r="E2341" s="15" t="s">
        <v>61</v>
      </c>
      <c r="F2341" s="15" t="s">
        <v>62</v>
      </c>
      <c r="G2341" s="15" t="s">
        <v>63</v>
      </c>
      <c r="H2341" s="15" t="s">
        <v>64</v>
      </c>
      <c r="I2341" s="15" t="s">
        <v>67</v>
      </c>
      <c r="J2341" s="15">
        <v>129</v>
      </c>
      <c r="K2341" s="15">
        <v>184.47</v>
      </c>
    </row>
    <row r="2342" spans="1:11" x14ac:dyDescent="0.25">
      <c r="A2342" s="15" t="s">
        <v>66</v>
      </c>
      <c r="B2342" s="15">
        <v>2023</v>
      </c>
      <c r="C2342" s="15" t="s">
        <v>40</v>
      </c>
      <c r="D2342" s="15" t="s">
        <v>60</v>
      </c>
      <c r="E2342" s="15" t="s">
        <v>61</v>
      </c>
      <c r="F2342" s="15" t="s">
        <v>62</v>
      </c>
      <c r="G2342" s="15" t="s">
        <v>63</v>
      </c>
      <c r="H2342" s="15" t="s">
        <v>64</v>
      </c>
      <c r="I2342" s="15" t="s">
        <v>67</v>
      </c>
      <c r="J2342" s="15">
        <v>746</v>
      </c>
      <c r="K2342" s="15">
        <v>526.24</v>
      </c>
    </row>
    <row r="2343" spans="1:11" x14ac:dyDescent="0.25">
      <c r="A2343" s="15" t="s">
        <v>66</v>
      </c>
      <c r="B2343" s="15">
        <v>2023</v>
      </c>
      <c r="C2343" s="15" t="s">
        <v>40</v>
      </c>
      <c r="D2343" s="15" t="s">
        <v>60</v>
      </c>
      <c r="E2343" s="15" t="s">
        <v>61</v>
      </c>
      <c r="F2343" s="15" t="s">
        <v>62</v>
      </c>
      <c r="G2343" s="15" t="s">
        <v>63</v>
      </c>
      <c r="H2343" s="15" t="s">
        <v>64</v>
      </c>
      <c r="I2343" s="15" t="s">
        <v>67</v>
      </c>
      <c r="J2343" s="15">
        <v>780</v>
      </c>
      <c r="K2343" s="15">
        <v>526.24</v>
      </c>
    </row>
    <row r="2344" spans="1:11" x14ac:dyDescent="0.25">
      <c r="A2344" s="15" t="s">
        <v>59</v>
      </c>
      <c r="B2344" s="15">
        <v>2023</v>
      </c>
      <c r="C2344" s="15" t="s">
        <v>40</v>
      </c>
      <c r="D2344" s="15" t="s">
        <v>60</v>
      </c>
      <c r="E2344" s="15" t="s">
        <v>61</v>
      </c>
      <c r="F2344" s="15" t="s">
        <v>62</v>
      </c>
      <c r="G2344" s="15" t="s">
        <v>63</v>
      </c>
      <c r="H2344" s="15" t="s">
        <v>64</v>
      </c>
      <c r="I2344" s="15" t="s">
        <v>67</v>
      </c>
      <c r="J2344" s="15">
        <v>127</v>
      </c>
      <c r="K2344" s="15">
        <v>181.61</v>
      </c>
    </row>
    <row r="2345" spans="1:11" x14ac:dyDescent="0.25">
      <c r="A2345" s="15" t="s">
        <v>66</v>
      </c>
      <c r="B2345" s="15">
        <v>2023</v>
      </c>
      <c r="C2345" s="15" t="s">
        <v>40</v>
      </c>
      <c r="D2345" s="15" t="s">
        <v>60</v>
      </c>
      <c r="E2345" s="15" t="s">
        <v>61</v>
      </c>
      <c r="F2345" s="15" t="s">
        <v>62</v>
      </c>
      <c r="G2345" s="15" t="s">
        <v>63</v>
      </c>
      <c r="H2345" s="15" t="s">
        <v>64</v>
      </c>
      <c r="I2345" s="15" t="s">
        <v>67</v>
      </c>
      <c r="J2345" s="15">
        <v>301</v>
      </c>
      <c r="K2345" s="15">
        <v>430.43</v>
      </c>
    </row>
    <row r="2346" spans="1:11" x14ac:dyDescent="0.25">
      <c r="A2346" s="15" t="s">
        <v>59</v>
      </c>
      <c r="B2346" s="15">
        <v>2023</v>
      </c>
      <c r="C2346" s="15" t="s">
        <v>40</v>
      </c>
      <c r="D2346" s="15" t="s">
        <v>60</v>
      </c>
      <c r="E2346" s="15" t="s">
        <v>61</v>
      </c>
      <c r="F2346" s="15" t="s">
        <v>62</v>
      </c>
      <c r="G2346" s="15" t="s">
        <v>63</v>
      </c>
      <c r="H2346" s="15" t="s">
        <v>64</v>
      </c>
      <c r="I2346" s="15" t="s">
        <v>67</v>
      </c>
      <c r="J2346" s="15">
        <v>349</v>
      </c>
      <c r="K2346" s="15">
        <v>499.07</v>
      </c>
    </row>
    <row r="2347" spans="1:11" x14ac:dyDescent="0.25">
      <c r="A2347" s="15" t="s">
        <v>70</v>
      </c>
      <c r="B2347" s="15">
        <v>2023</v>
      </c>
      <c r="C2347" s="15" t="s">
        <v>40</v>
      </c>
      <c r="D2347" s="15" t="s">
        <v>60</v>
      </c>
      <c r="E2347" s="15" t="s">
        <v>61</v>
      </c>
      <c r="F2347" s="15" t="s">
        <v>62</v>
      </c>
      <c r="G2347" s="15" t="s">
        <v>63</v>
      </c>
      <c r="H2347" s="15" t="s">
        <v>64</v>
      </c>
      <c r="I2347" s="15" t="s">
        <v>67</v>
      </c>
      <c r="J2347" s="15">
        <v>749</v>
      </c>
      <c r="K2347" s="15">
        <v>1071.07</v>
      </c>
    </row>
    <row r="2348" spans="1:11" x14ac:dyDescent="0.25">
      <c r="A2348" s="15" t="s">
        <v>68</v>
      </c>
      <c r="B2348" s="15">
        <v>2023</v>
      </c>
      <c r="C2348" s="15" t="s">
        <v>18</v>
      </c>
      <c r="D2348" s="15" t="s">
        <v>60</v>
      </c>
      <c r="E2348" s="15" t="s">
        <v>61</v>
      </c>
      <c r="F2348" s="15" t="s">
        <v>62</v>
      </c>
      <c r="G2348" s="15" t="s">
        <v>63</v>
      </c>
      <c r="H2348" s="15" t="s">
        <v>64</v>
      </c>
      <c r="I2348" s="15" t="s">
        <v>67</v>
      </c>
      <c r="J2348" s="15">
        <v>134</v>
      </c>
      <c r="K2348" s="15">
        <v>191.62</v>
      </c>
    </row>
    <row r="2349" spans="1:11" x14ac:dyDescent="0.25">
      <c r="A2349" s="15" t="s">
        <v>66</v>
      </c>
      <c r="B2349" s="15">
        <v>2023</v>
      </c>
      <c r="C2349" s="15" t="s">
        <v>18</v>
      </c>
      <c r="D2349" s="15" t="s">
        <v>60</v>
      </c>
      <c r="E2349" s="15" t="s">
        <v>61</v>
      </c>
      <c r="F2349" s="15" t="s">
        <v>62</v>
      </c>
      <c r="G2349" s="15" t="s">
        <v>63</v>
      </c>
      <c r="H2349" s="15" t="s">
        <v>64</v>
      </c>
      <c r="I2349" s="15" t="s">
        <v>67</v>
      </c>
      <c r="J2349" s="15">
        <v>308</v>
      </c>
      <c r="K2349" s="15">
        <v>440.44</v>
      </c>
    </row>
    <row r="2350" spans="1:11" x14ac:dyDescent="0.25">
      <c r="A2350" s="15" t="s">
        <v>59</v>
      </c>
      <c r="B2350" s="15">
        <v>2023</v>
      </c>
      <c r="C2350" s="15" t="s">
        <v>18</v>
      </c>
      <c r="D2350" s="15" t="s">
        <v>60</v>
      </c>
      <c r="E2350" s="15" t="s">
        <v>61</v>
      </c>
      <c r="F2350" s="15" t="s">
        <v>62</v>
      </c>
      <c r="G2350" s="15" t="s">
        <v>63</v>
      </c>
      <c r="H2350" s="15" t="s">
        <v>64</v>
      </c>
      <c r="I2350" s="15" t="s">
        <v>67</v>
      </c>
      <c r="J2350" s="15">
        <v>350</v>
      </c>
      <c r="K2350" s="15">
        <v>500.5</v>
      </c>
    </row>
    <row r="2351" spans="1:11" x14ac:dyDescent="0.25">
      <c r="A2351" s="15" t="s">
        <v>59</v>
      </c>
      <c r="B2351" s="15">
        <v>2023</v>
      </c>
      <c r="C2351" s="15" t="s">
        <v>18</v>
      </c>
      <c r="D2351" s="15" t="s">
        <v>60</v>
      </c>
      <c r="E2351" s="15" t="s">
        <v>61</v>
      </c>
      <c r="F2351" s="15" t="s">
        <v>62</v>
      </c>
      <c r="G2351" s="15" t="s">
        <v>63</v>
      </c>
      <c r="H2351" s="15" t="s">
        <v>64</v>
      </c>
      <c r="I2351" s="15" t="s">
        <v>67</v>
      </c>
      <c r="J2351" s="15">
        <v>136</v>
      </c>
      <c r="K2351" s="15">
        <v>194.48</v>
      </c>
    </row>
    <row r="2352" spans="1:11" x14ac:dyDescent="0.25">
      <c r="A2352" s="15" t="s">
        <v>70</v>
      </c>
      <c r="B2352" s="15">
        <v>2023</v>
      </c>
      <c r="C2352" s="15" t="s">
        <v>18</v>
      </c>
      <c r="D2352" s="15" t="s">
        <v>60</v>
      </c>
      <c r="E2352" s="15" t="s">
        <v>61</v>
      </c>
      <c r="F2352" s="15" t="s">
        <v>62</v>
      </c>
      <c r="G2352" s="15" t="s">
        <v>63</v>
      </c>
      <c r="H2352" s="15" t="s">
        <v>64</v>
      </c>
      <c r="I2352" s="15" t="s">
        <v>67</v>
      </c>
      <c r="J2352" s="15">
        <v>304</v>
      </c>
      <c r="K2352" s="15">
        <v>434.72</v>
      </c>
    </row>
    <row r="2353" spans="1:11" x14ac:dyDescent="0.25">
      <c r="A2353" s="15" t="s">
        <v>59</v>
      </c>
      <c r="B2353" s="15">
        <v>2023</v>
      </c>
      <c r="C2353" s="15" t="s">
        <v>18</v>
      </c>
      <c r="D2353" s="15" t="s">
        <v>60</v>
      </c>
      <c r="E2353" s="15" t="s">
        <v>61</v>
      </c>
      <c r="F2353" s="15" t="s">
        <v>62</v>
      </c>
      <c r="G2353" s="15" t="s">
        <v>63</v>
      </c>
      <c r="H2353" s="15" t="s">
        <v>64</v>
      </c>
      <c r="I2353" s="15" t="s">
        <v>67</v>
      </c>
      <c r="J2353" s="15">
        <v>352</v>
      </c>
      <c r="K2353" s="15">
        <v>503.36</v>
      </c>
    </row>
    <row r="2354" spans="1:11" x14ac:dyDescent="0.25">
      <c r="A2354" s="15" t="s">
        <v>59</v>
      </c>
      <c r="B2354" s="15">
        <v>2023</v>
      </c>
      <c r="C2354" s="15" t="s">
        <v>18</v>
      </c>
      <c r="D2354" s="15" t="s">
        <v>60</v>
      </c>
      <c r="E2354" s="15" t="s">
        <v>61</v>
      </c>
      <c r="F2354" s="15" t="s">
        <v>62</v>
      </c>
      <c r="G2354" s="15" t="s">
        <v>63</v>
      </c>
      <c r="H2354" s="15" t="s">
        <v>64</v>
      </c>
      <c r="I2354" s="15" t="s">
        <v>67</v>
      </c>
      <c r="J2354" s="15">
        <v>132</v>
      </c>
      <c r="K2354" s="15">
        <v>188.76</v>
      </c>
    </row>
    <row r="2355" spans="1:11" x14ac:dyDescent="0.25">
      <c r="A2355" s="15" t="s">
        <v>66</v>
      </c>
      <c r="B2355" s="15">
        <v>2023</v>
      </c>
      <c r="C2355" s="15" t="s">
        <v>18</v>
      </c>
      <c r="D2355" s="15" t="s">
        <v>60</v>
      </c>
      <c r="E2355" s="15" t="s">
        <v>61</v>
      </c>
      <c r="F2355" s="15" t="s">
        <v>62</v>
      </c>
      <c r="G2355" s="15" t="s">
        <v>63</v>
      </c>
      <c r="H2355" s="15" t="s">
        <v>64</v>
      </c>
      <c r="I2355" s="15" t="s">
        <v>67</v>
      </c>
      <c r="J2355" s="15">
        <v>706</v>
      </c>
      <c r="K2355" s="15">
        <v>1009.5799999999999</v>
      </c>
    </row>
    <row r="2356" spans="1:11" x14ac:dyDescent="0.25">
      <c r="A2356" s="15" t="s">
        <v>59</v>
      </c>
      <c r="B2356" s="15">
        <v>2023</v>
      </c>
      <c r="C2356" s="15" t="s">
        <v>18</v>
      </c>
      <c r="D2356" s="15" t="s">
        <v>60</v>
      </c>
      <c r="E2356" s="15" t="s">
        <v>61</v>
      </c>
      <c r="F2356" s="15" t="s">
        <v>62</v>
      </c>
      <c r="G2356" s="15" t="s">
        <v>63</v>
      </c>
      <c r="H2356" s="15" t="s">
        <v>64</v>
      </c>
      <c r="I2356" s="15" t="s">
        <v>67</v>
      </c>
      <c r="J2356" s="15">
        <v>739</v>
      </c>
      <c r="K2356" s="15">
        <v>1056.77</v>
      </c>
    </row>
    <row r="2357" spans="1:11" x14ac:dyDescent="0.25">
      <c r="A2357" s="15" t="s">
        <v>59</v>
      </c>
      <c r="B2357" s="15">
        <v>2023</v>
      </c>
      <c r="C2357" s="15" t="s">
        <v>18</v>
      </c>
      <c r="D2357" s="15" t="s">
        <v>60</v>
      </c>
      <c r="E2357" s="15" t="s">
        <v>61</v>
      </c>
      <c r="F2357" s="15" t="s">
        <v>62</v>
      </c>
      <c r="G2357" s="15" t="s">
        <v>63</v>
      </c>
      <c r="H2357" s="15" t="s">
        <v>64</v>
      </c>
      <c r="I2357" s="15" t="s">
        <v>67</v>
      </c>
      <c r="J2357" s="15">
        <v>135</v>
      </c>
      <c r="K2357" s="15">
        <v>193.05</v>
      </c>
    </row>
    <row r="2358" spans="1:11" x14ac:dyDescent="0.25">
      <c r="A2358" s="15" t="s">
        <v>59</v>
      </c>
      <c r="B2358" s="15">
        <v>2023</v>
      </c>
      <c r="C2358" s="15" t="s">
        <v>18</v>
      </c>
      <c r="D2358" s="15" t="s">
        <v>60</v>
      </c>
      <c r="E2358" s="15" t="s">
        <v>61</v>
      </c>
      <c r="F2358" s="15" t="s">
        <v>62</v>
      </c>
      <c r="G2358" s="15" t="s">
        <v>63</v>
      </c>
      <c r="H2358" s="15" t="s">
        <v>64</v>
      </c>
      <c r="I2358" s="15" t="s">
        <v>67</v>
      </c>
      <c r="J2358" s="15">
        <v>779</v>
      </c>
      <c r="K2358" s="15">
        <v>526.24</v>
      </c>
    </row>
    <row r="2359" spans="1:11" x14ac:dyDescent="0.25">
      <c r="A2359" s="15" t="s">
        <v>59</v>
      </c>
      <c r="B2359" s="15">
        <v>2023</v>
      </c>
      <c r="C2359" s="15" t="s">
        <v>18</v>
      </c>
      <c r="D2359" s="15" t="s">
        <v>60</v>
      </c>
      <c r="E2359" s="15" t="s">
        <v>61</v>
      </c>
      <c r="F2359" s="15" t="s">
        <v>62</v>
      </c>
      <c r="G2359" s="15" t="s">
        <v>63</v>
      </c>
      <c r="H2359" s="15" t="s">
        <v>64</v>
      </c>
      <c r="I2359" s="15" t="s">
        <v>67</v>
      </c>
      <c r="J2359" s="15">
        <v>133</v>
      </c>
      <c r="K2359" s="15">
        <v>190.19</v>
      </c>
    </row>
    <row r="2360" spans="1:11" x14ac:dyDescent="0.25">
      <c r="A2360" s="15" t="s">
        <v>68</v>
      </c>
      <c r="B2360" s="15">
        <v>2023</v>
      </c>
      <c r="C2360" s="15" t="s">
        <v>18</v>
      </c>
      <c r="D2360" s="15" t="s">
        <v>60</v>
      </c>
      <c r="E2360" s="15" t="s">
        <v>61</v>
      </c>
      <c r="F2360" s="15" t="s">
        <v>62</v>
      </c>
      <c r="G2360" s="15" t="s">
        <v>63</v>
      </c>
      <c r="H2360" s="15" t="s">
        <v>64</v>
      </c>
      <c r="I2360" s="15" t="s">
        <v>67</v>
      </c>
      <c r="J2360" s="15">
        <v>307</v>
      </c>
      <c r="K2360" s="15">
        <v>439.01</v>
      </c>
    </row>
    <row r="2361" spans="1:11" x14ac:dyDescent="0.25">
      <c r="A2361" s="15" t="s">
        <v>59</v>
      </c>
      <c r="B2361" s="15">
        <v>2023</v>
      </c>
      <c r="C2361" s="15" t="s">
        <v>18</v>
      </c>
      <c r="D2361" s="15" t="s">
        <v>60</v>
      </c>
      <c r="E2361" s="15" t="s">
        <v>61</v>
      </c>
      <c r="F2361" s="15" t="s">
        <v>62</v>
      </c>
      <c r="G2361" s="15" t="s">
        <v>63</v>
      </c>
      <c r="H2361" s="15" t="s">
        <v>64</v>
      </c>
      <c r="I2361" s="15" t="s">
        <v>67</v>
      </c>
      <c r="J2361" s="15">
        <v>355</v>
      </c>
      <c r="K2361" s="15">
        <v>507.65</v>
      </c>
    </row>
    <row r="2362" spans="1:11" x14ac:dyDescent="0.25">
      <c r="A2362" s="15" t="s">
        <v>59</v>
      </c>
      <c r="B2362" s="15">
        <v>2023</v>
      </c>
      <c r="C2362" s="15" t="s">
        <v>18</v>
      </c>
      <c r="D2362" s="15" t="s">
        <v>60</v>
      </c>
      <c r="E2362" s="15" t="s">
        <v>61</v>
      </c>
      <c r="F2362" s="15" t="s">
        <v>62</v>
      </c>
      <c r="G2362" s="15" t="s">
        <v>63</v>
      </c>
      <c r="H2362" s="15" t="s">
        <v>64</v>
      </c>
      <c r="I2362" s="15" t="s">
        <v>67</v>
      </c>
      <c r="J2362" s="15">
        <v>131</v>
      </c>
      <c r="K2362" s="15">
        <v>187.32999999999998</v>
      </c>
    </row>
    <row r="2363" spans="1:11" x14ac:dyDescent="0.25">
      <c r="A2363" s="15" t="s">
        <v>66</v>
      </c>
      <c r="B2363" s="15">
        <v>2023</v>
      </c>
      <c r="C2363" s="15" t="s">
        <v>18</v>
      </c>
      <c r="D2363" s="15" t="s">
        <v>60</v>
      </c>
      <c r="E2363" s="15" t="s">
        <v>61</v>
      </c>
      <c r="F2363" s="15" t="s">
        <v>62</v>
      </c>
      <c r="G2363" s="15" t="s">
        <v>63</v>
      </c>
      <c r="H2363" s="15" t="s">
        <v>64</v>
      </c>
      <c r="I2363" s="15" t="s">
        <v>67</v>
      </c>
      <c r="J2363" s="15">
        <v>305</v>
      </c>
      <c r="K2363" s="15">
        <v>436.15</v>
      </c>
    </row>
    <row r="2364" spans="1:11" x14ac:dyDescent="0.25">
      <c r="A2364" s="15" t="s">
        <v>68</v>
      </c>
      <c r="B2364" s="15">
        <v>2023</v>
      </c>
      <c r="C2364" s="15" t="s">
        <v>18</v>
      </c>
      <c r="D2364" s="15" t="s">
        <v>60</v>
      </c>
      <c r="E2364" s="15" t="s">
        <v>61</v>
      </c>
      <c r="F2364" s="15" t="s">
        <v>62</v>
      </c>
      <c r="G2364" s="15" t="s">
        <v>63</v>
      </c>
      <c r="H2364" s="15" t="s">
        <v>64</v>
      </c>
      <c r="I2364" s="15" t="s">
        <v>67</v>
      </c>
      <c r="J2364" s="15">
        <v>748</v>
      </c>
      <c r="K2364" s="15">
        <v>1069.6399999999999</v>
      </c>
    </row>
    <row r="2365" spans="1:11" x14ac:dyDescent="0.25">
      <c r="A2365" s="15" t="s">
        <v>59</v>
      </c>
      <c r="B2365" s="15">
        <v>2023</v>
      </c>
      <c r="C2365" s="15" t="s">
        <v>46</v>
      </c>
      <c r="D2365" s="15" t="s">
        <v>60</v>
      </c>
      <c r="E2365" s="15" t="s">
        <v>61</v>
      </c>
      <c r="F2365" s="15" t="s">
        <v>62</v>
      </c>
      <c r="G2365" s="15" t="s">
        <v>63</v>
      </c>
      <c r="H2365" s="15" t="s">
        <v>64</v>
      </c>
      <c r="I2365" s="15" t="s">
        <v>67</v>
      </c>
      <c r="J2365" s="15">
        <v>350</v>
      </c>
      <c r="K2365" s="15">
        <v>535.5</v>
      </c>
    </row>
    <row r="2366" spans="1:11" x14ac:dyDescent="0.25">
      <c r="A2366" s="15" t="s">
        <v>59</v>
      </c>
      <c r="B2366" s="15">
        <v>2023</v>
      </c>
      <c r="C2366" s="15" t="s">
        <v>46</v>
      </c>
      <c r="D2366" s="15" t="s">
        <v>60</v>
      </c>
      <c r="E2366" s="15" t="s">
        <v>61</v>
      </c>
      <c r="F2366" s="15" t="s">
        <v>62</v>
      </c>
      <c r="G2366" s="15" t="s">
        <v>63</v>
      </c>
      <c r="H2366" s="15" t="s">
        <v>64</v>
      </c>
      <c r="I2366" s="15" t="s">
        <v>67</v>
      </c>
      <c r="J2366" s="15">
        <v>320</v>
      </c>
      <c r="K2366" s="15">
        <v>457.6</v>
      </c>
    </row>
    <row r="2367" spans="1:11" x14ac:dyDescent="0.25">
      <c r="A2367" s="15" t="s">
        <v>68</v>
      </c>
      <c r="B2367" s="15">
        <v>2023</v>
      </c>
      <c r="C2367" s="15" t="s">
        <v>46</v>
      </c>
      <c r="D2367" s="15" t="s">
        <v>60</v>
      </c>
      <c r="E2367" s="15" t="s">
        <v>61</v>
      </c>
      <c r="F2367" s="15" t="s">
        <v>62</v>
      </c>
      <c r="G2367" s="15" t="s">
        <v>63</v>
      </c>
      <c r="H2367" s="15" t="s">
        <v>64</v>
      </c>
      <c r="I2367" s="15" t="s">
        <v>67</v>
      </c>
      <c r="J2367" s="15">
        <v>346</v>
      </c>
      <c r="K2367" s="15">
        <v>494.78</v>
      </c>
    </row>
    <row r="2368" spans="1:11" x14ac:dyDescent="0.25">
      <c r="A2368" s="15" t="s">
        <v>69</v>
      </c>
      <c r="B2368" s="15">
        <v>2023</v>
      </c>
      <c r="C2368" s="15" t="s">
        <v>46</v>
      </c>
      <c r="D2368" s="15" t="s">
        <v>60</v>
      </c>
      <c r="E2368" s="15" t="s">
        <v>61</v>
      </c>
      <c r="F2368" s="15" t="s">
        <v>62</v>
      </c>
      <c r="G2368" s="15" t="s">
        <v>63</v>
      </c>
      <c r="H2368" s="15" t="s">
        <v>64</v>
      </c>
      <c r="I2368" s="15" t="s">
        <v>67</v>
      </c>
      <c r="J2368" s="15">
        <v>322</v>
      </c>
      <c r="K2368" s="15">
        <v>460.46000000000004</v>
      </c>
    </row>
    <row r="2369" spans="1:11" x14ac:dyDescent="0.25">
      <c r="A2369" s="15" t="s">
        <v>59</v>
      </c>
      <c r="B2369" s="15">
        <v>2023</v>
      </c>
      <c r="C2369" s="15" t="s">
        <v>46</v>
      </c>
      <c r="D2369" s="15" t="s">
        <v>60</v>
      </c>
      <c r="E2369" s="15" t="s">
        <v>61</v>
      </c>
      <c r="F2369" s="15" t="s">
        <v>62</v>
      </c>
      <c r="G2369" s="15" t="s">
        <v>63</v>
      </c>
      <c r="H2369" s="15" t="s">
        <v>64</v>
      </c>
      <c r="I2369" s="15" t="s">
        <v>67</v>
      </c>
      <c r="J2369" s="15">
        <v>658</v>
      </c>
      <c r="K2369" s="15">
        <v>940.94</v>
      </c>
    </row>
    <row r="2370" spans="1:11" x14ac:dyDescent="0.25">
      <c r="A2370" s="15" t="s">
        <v>68</v>
      </c>
      <c r="B2370" s="15">
        <v>2023</v>
      </c>
      <c r="C2370" s="15" t="s">
        <v>46</v>
      </c>
      <c r="D2370" s="15" t="s">
        <v>60</v>
      </c>
      <c r="E2370" s="15" t="s">
        <v>61</v>
      </c>
      <c r="F2370" s="15" t="s">
        <v>62</v>
      </c>
      <c r="G2370" s="15" t="s">
        <v>63</v>
      </c>
      <c r="H2370" s="15" t="s">
        <v>64</v>
      </c>
      <c r="I2370" s="15" t="s">
        <v>67</v>
      </c>
      <c r="J2370" s="15">
        <v>745</v>
      </c>
      <c r="K2370" s="15">
        <v>1065.3499999999999</v>
      </c>
    </row>
    <row r="2371" spans="1:11" x14ac:dyDescent="0.25">
      <c r="A2371" s="15" t="s">
        <v>68</v>
      </c>
      <c r="B2371" s="15">
        <v>2023</v>
      </c>
      <c r="C2371" s="15" t="s">
        <v>46</v>
      </c>
      <c r="D2371" s="15" t="s">
        <v>60</v>
      </c>
      <c r="E2371" s="15" t="s">
        <v>61</v>
      </c>
      <c r="F2371" s="15" t="s">
        <v>62</v>
      </c>
      <c r="G2371" s="15" t="s">
        <v>63</v>
      </c>
      <c r="H2371" s="15" t="s">
        <v>64</v>
      </c>
      <c r="I2371" s="15" t="s">
        <v>67</v>
      </c>
      <c r="J2371" s="15">
        <v>345</v>
      </c>
      <c r="K2371" s="15">
        <v>493.35</v>
      </c>
    </row>
    <row r="2372" spans="1:11" x14ac:dyDescent="0.25">
      <c r="A2372" s="15" t="s">
        <v>59</v>
      </c>
      <c r="B2372" s="15">
        <v>2023</v>
      </c>
      <c r="C2372" s="15" t="s">
        <v>46</v>
      </c>
      <c r="D2372" s="15" t="s">
        <v>60</v>
      </c>
      <c r="E2372" s="15" t="s">
        <v>61</v>
      </c>
      <c r="F2372" s="15" t="s">
        <v>62</v>
      </c>
      <c r="G2372" s="15" t="s">
        <v>63</v>
      </c>
      <c r="H2372" s="15" t="s">
        <v>64</v>
      </c>
      <c r="I2372" s="15" t="s">
        <v>67</v>
      </c>
      <c r="J2372" s="15">
        <v>784</v>
      </c>
      <c r="K2372" s="15">
        <v>526.24</v>
      </c>
    </row>
    <row r="2373" spans="1:11" x14ac:dyDescent="0.25">
      <c r="A2373" s="15" t="s">
        <v>69</v>
      </c>
      <c r="B2373" s="15">
        <v>2023</v>
      </c>
      <c r="C2373" s="15" t="s">
        <v>46</v>
      </c>
      <c r="D2373" s="15" t="s">
        <v>60</v>
      </c>
      <c r="E2373" s="15" t="s">
        <v>61</v>
      </c>
      <c r="F2373" s="15" t="s">
        <v>62</v>
      </c>
      <c r="G2373" s="15" t="s">
        <v>63</v>
      </c>
      <c r="H2373" s="15" t="s">
        <v>64</v>
      </c>
      <c r="I2373" s="15" t="s">
        <v>67</v>
      </c>
      <c r="J2373" s="15">
        <v>349</v>
      </c>
      <c r="K2373" s="15">
        <v>499.07</v>
      </c>
    </row>
    <row r="2374" spans="1:11" x14ac:dyDescent="0.25">
      <c r="A2374" s="15" t="s">
        <v>68</v>
      </c>
      <c r="B2374" s="15">
        <v>2023</v>
      </c>
      <c r="C2374" s="15" t="s">
        <v>46</v>
      </c>
      <c r="D2374" s="15" t="s">
        <v>60</v>
      </c>
      <c r="E2374" s="15" t="s">
        <v>61</v>
      </c>
      <c r="F2374" s="15" t="s">
        <v>62</v>
      </c>
      <c r="G2374" s="15" t="s">
        <v>63</v>
      </c>
      <c r="H2374" s="15" t="s">
        <v>64</v>
      </c>
      <c r="I2374" s="15" t="s">
        <v>67</v>
      </c>
      <c r="J2374" s="15">
        <v>319</v>
      </c>
      <c r="K2374" s="15">
        <v>456.16999999999996</v>
      </c>
    </row>
    <row r="2375" spans="1:11" x14ac:dyDescent="0.25">
      <c r="A2375" s="15" t="s">
        <v>59</v>
      </c>
      <c r="B2375" s="15">
        <v>2023</v>
      </c>
      <c r="C2375" s="15" t="s">
        <v>46</v>
      </c>
      <c r="D2375" s="15" t="s">
        <v>60</v>
      </c>
      <c r="E2375" s="15" t="s">
        <v>61</v>
      </c>
      <c r="F2375" s="15" t="s">
        <v>62</v>
      </c>
      <c r="G2375" s="15" t="s">
        <v>63</v>
      </c>
      <c r="H2375" s="15" t="s">
        <v>64</v>
      </c>
      <c r="I2375" s="15" t="s">
        <v>67</v>
      </c>
      <c r="J2375" s="15">
        <v>347</v>
      </c>
      <c r="K2375" s="15">
        <v>496.21000000000004</v>
      </c>
    </row>
    <row r="2376" spans="1:11" x14ac:dyDescent="0.25">
      <c r="A2376" s="15" t="s">
        <v>59</v>
      </c>
      <c r="B2376" s="15">
        <v>2023</v>
      </c>
      <c r="C2376" s="15" t="s">
        <v>46</v>
      </c>
      <c r="D2376" s="15" t="s">
        <v>60</v>
      </c>
      <c r="E2376" s="15" t="s">
        <v>61</v>
      </c>
      <c r="F2376" s="15" t="s">
        <v>62</v>
      </c>
      <c r="G2376" s="15" t="s">
        <v>63</v>
      </c>
      <c r="H2376" s="15" t="s">
        <v>64</v>
      </c>
      <c r="I2376" s="15" t="s">
        <v>67</v>
      </c>
      <c r="J2376" s="15">
        <v>753</v>
      </c>
      <c r="K2376" s="15">
        <v>1076.79</v>
      </c>
    </row>
    <row r="2377" spans="1:11" x14ac:dyDescent="0.25">
      <c r="A2377" s="15" t="s">
        <v>59</v>
      </c>
      <c r="B2377" s="15">
        <v>2023</v>
      </c>
      <c r="C2377" s="15" t="s">
        <v>45</v>
      </c>
      <c r="D2377" s="15" t="s">
        <v>60</v>
      </c>
      <c r="E2377" s="15" t="s">
        <v>61</v>
      </c>
      <c r="F2377" s="15" t="s">
        <v>62</v>
      </c>
      <c r="G2377" s="15" t="s">
        <v>63</v>
      </c>
      <c r="H2377" s="15" t="s">
        <v>64</v>
      </c>
      <c r="I2377" s="15" t="s">
        <v>67</v>
      </c>
      <c r="J2377" s="15">
        <v>326</v>
      </c>
      <c r="K2377" s="15">
        <v>466.18</v>
      </c>
    </row>
    <row r="2378" spans="1:11" x14ac:dyDescent="0.25">
      <c r="A2378" s="15" t="s">
        <v>66</v>
      </c>
      <c r="B2378" s="15">
        <v>2023</v>
      </c>
      <c r="C2378" s="15" t="s">
        <v>45</v>
      </c>
      <c r="D2378" s="15" t="s">
        <v>60</v>
      </c>
      <c r="E2378" s="15" t="s">
        <v>61</v>
      </c>
      <c r="F2378" s="15" t="s">
        <v>62</v>
      </c>
      <c r="G2378" s="15" t="s">
        <v>63</v>
      </c>
      <c r="H2378" s="15" t="s">
        <v>64</v>
      </c>
      <c r="I2378" s="15" t="s">
        <v>67</v>
      </c>
      <c r="J2378" s="15">
        <v>352</v>
      </c>
      <c r="K2378" s="15">
        <v>503.36</v>
      </c>
    </row>
    <row r="2379" spans="1:11" x14ac:dyDescent="0.25">
      <c r="A2379" s="15" t="s">
        <v>59</v>
      </c>
      <c r="B2379" s="15">
        <v>2023</v>
      </c>
      <c r="C2379" s="15" t="s">
        <v>45</v>
      </c>
      <c r="D2379" s="15" t="s">
        <v>60</v>
      </c>
      <c r="E2379" s="15" t="s">
        <v>61</v>
      </c>
      <c r="F2379" s="15" t="s">
        <v>62</v>
      </c>
      <c r="G2379" s="15" t="s">
        <v>63</v>
      </c>
      <c r="H2379" s="15" t="s">
        <v>64</v>
      </c>
      <c r="I2379" s="15" t="s">
        <v>67</v>
      </c>
      <c r="J2379" s="15">
        <v>328</v>
      </c>
      <c r="K2379" s="15">
        <v>469.03999999999996</v>
      </c>
    </row>
    <row r="2380" spans="1:11" x14ac:dyDescent="0.25">
      <c r="A2380" s="15" t="s">
        <v>66</v>
      </c>
      <c r="B2380" s="15">
        <v>2023</v>
      </c>
      <c r="C2380" s="15" t="s">
        <v>45</v>
      </c>
      <c r="D2380" s="15" t="s">
        <v>60</v>
      </c>
      <c r="E2380" s="15" t="s">
        <v>61</v>
      </c>
      <c r="F2380" s="15" t="s">
        <v>62</v>
      </c>
      <c r="G2380" s="15" t="s">
        <v>63</v>
      </c>
      <c r="H2380" s="15" t="s">
        <v>64</v>
      </c>
      <c r="I2380" s="15" t="s">
        <v>67</v>
      </c>
      <c r="J2380" s="15">
        <v>657</v>
      </c>
      <c r="K2380" s="15">
        <v>939.51</v>
      </c>
    </row>
    <row r="2381" spans="1:11" x14ac:dyDescent="0.25">
      <c r="A2381" s="15" t="s">
        <v>59</v>
      </c>
      <c r="B2381" s="15">
        <v>2023</v>
      </c>
      <c r="C2381" s="15" t="s">
        <v>45</v>
      </c>
      <c r="D2381" s="15" t="s">
        <v>60</v>
      </c>
      <c r="E2381" s="15" t="s">
        <v>61</v>
      </c>
      <c r="F2381" s="15" t="s">
        <v>62</v>
      </c>
      <c r="G2381" s="15" t="s">
        <v>63</v>
      </c>
      <c r="H2381" s="15" t="s">
        <v>64</v>
      </c>
      <c r="I2381" s="15" t="s">
        <v>67</v>
      </c>
      <c r="J2381" s="15">
        <v>744</v>
      </c>
      <c r="K2381" s="15">
        <v>1063.92</v>
      </c>
    </row>
    <row r="2382" spans="1:11" x14ac:dyDescent="0.25">
      <c r="A2382" s="15" t="s">
        <v>59</v>
      </c>
      <c r="B2382" s="15">
        <v>2023</v>
      </c>
      <c r="C2382" s="15" t="s">
        <v>45</v>
      </c>
      <c r="D2382" s="15" t="s">
        <v>60</v>
      </c>
      <c r="E2382" s="15" t="s">
        <v>61</v>
      </c>
      <c r="F2382" s="15" t="s">
        <v>62</v>
      </c>
      <c r="G2382" s="15" t="s">
        <v>63</v>
      </c>
      <c r="H2382" s="15" t="s">
        <v>64</v>
      </c>
      <c r="I2382" s="15" t="s">
        <v>67</v>
      </c>
      <c r="J2382" s="15">
        <v>351</v>
      </c>
      <c r="K2382" s="15">
        <v>501.93</v>
      </c>
    </row>
    <row r="2383" spans="1:11" x14ac:dyDescent="0.25">
      <c r="A2383" s="15" t="s">
        <v>66</v>
      </c>
      <c r="B2383" s="15">
        <v>2023</v>
      </c>
      <c r="C2383" s="15" t="s">
        <v>45</v>
      </c>
      <c r="D2383" s="15" t="s">
        <v>60</v>
      </c>
      <c r="E2383" s="15" t="s">
        <v>61</v>
      </c>
      <c r="F2383" s="15" t="s">
        <v>62</v>
      </c>
      <c r="G2383" s="15" t="s">
        <v>63</v>
      </c>
      <c r="H2383" s="15" t="s">
        <v>64</v>
      </c>
      <c r="I2383" s="15" t="s">
        <v>67</v>
      </c>
      <c r="J2383" s="15">
        <v>783</v>
      </c>
      <c r="K2383" s="15">
        <v>526.24</v>
      </c>
    </row>
    <row r="2384" spans="1:11" x14ac:dyDescent="0.25">
      <c r="A2384" s="15" t="s">
        <v>59</v>
      </c>
      <c r="B2384" s="15">
        <v>2023</v>
      </c>
      <c r="C2384" s="15" t="s">
        <v>45</v>
      </c>
      <c r="D2384" s="15" t="s">
        <v>60</v>
      </c>
      <c r="E2384" s="15" t="s">
        <v>61</v>
      </c>
      <c r="F2384" s="15" t="s">
        <v>62</v>
      </c>
      <c r="G2384" s="15" t="s">
        <v>63</v>
      </c>
      <c r="H2384" s="15" t="s">
        <v>64</v>
      </c>
      <c r="I2384" s="15" t="s">
        <v>67</v>
      </c>
      <c r="J2384" s="15">
        <v>355</v>
      </c>
      <c r="K2384" s="15">
        <v>507.65</v>
      </c>
    </row>
    <row r="2385" spans="1:11" x14ac:dyDescent="0.25">
      <c r="A2385" s="15" t="s">
        <v>66</v>
      </c>
      <c r="B2385" s="15">
        <v>2023</v>
      </c>
      <c r="C2385" s="15" t="s">
        <v>45</v>
      </c>
      <c r="D2385" s="15" t="s">
        <v>60</v>
      </c>
      <c r="E2385" s="15" t="s">
        <v>61</v>
      </c>
      <c r="F2385" s="15" t="s">
        <v>62</v>
      </c>
      <c r="G2385" s="15" t="s">
        <v>63</v>
      </c>
      <c r="H2385" s="15" t="s">
        <v>64</v>
      </c>
      <c r="I2385" s="15" t="s">
        <v>67</v>
      </c>
      <c r="J2385" s="15">
        <v>325</v>
      </c>
      <c r="K2385" s="15">
        <v>464.75</v>
      </c>
    </row>
    <row r="2386" spans="1:11" x14ac:dyDescent="0.25">
      <c r="A2386" s="15" t="s">
        <v>59</v>
      </c>
      <c r="B2386" s="15">
        <v>2023</v>
      </c>
      <c r="C2386" s="15" t="s">
        <v>45</v>
      </c>
      <c r="D2386" s="15" t="s">
        <v>60</v>
      </c>
      <c r="E2386" s="15" t="s">
        <v>61</v>
      </c>
      <c r="F2386" s="15" t="s">
        <v>62</v>
      </c>
      <c r="G2386" s="15" t="s">
        <v>63</v>
      </c>
      <c r="H2386" s="15" t="s">
        <v>64</v>
      </c>
      <c r="I2386" s="15" t="s">
        <v>67</v>
      </c>
      <c r="J2386" s="15">
        <v>353</v>
      </c>
      <c r="K2386" s="15">
        <v>504.78999999999996</v>
      </c>
    </row>
    <row r="2387" spans="1:11" x14ac:dyDescent="0.25">
      <c r="A2387" s="15" t="s">
        <v>66</v>
      </c>
      <c r="B2387" s="15">
        <v>2023</v>
      </c>
      <c r="C2387" s="15" t="s">
        <v>41</v>
      </c>
      <c r="D2387" s="15" t="s">
        <v>60</v>
      </c>
      <c r="E2387" s="15" t="s">
        <v>61</v>
      </c>
      <c r="F2387" s="15" t="s">
        <v>62</v>
      </c>
      <c r="G2387" s="15" t="s">
        <v>63</v>
      </c>
      <c r="H2387" s="15" t="s">
        <v>64</v>
      </c>
      <c r="I2387" s="15" t="s">
        <v>67</v>
      </c>
      <c r="J2387" s="15">
        <v>368</v>
      </c>
      <c r="K2387" s="15">
        <v>563.04</v>
      </c>
    </row>
    <row r="2388" spans="1:11" x14ac:dyDescent="0.25">
      <c r="A2388" s="15" t="s">
        <v>66</v>
      </c>
      <c r="B2388" s="15">
        <v>2023</v>
      </c>
      <c r="C2388" s="15" t="s">
        <v>41</v>
      </c>
      <c r="D2388" s="15" t="s">
        <v>60</v>
      </c>
      <c r="E2388" s="15" t="s">
        <v>61</v>
      </c>
      <c r="F2388" s="15" t="s">
        <v>62</v>
      </c>
      <c r="G2388" s="15" t="s">
        <v>63</v>
      </c>
      <c r="H2388" s="15" t="s">
        <v>64</v>
      </c>
      <c r="I2388" s="15" t="s">
        <v>67</v>
      </c>
      <c r="J2388" s="15">
        <v>344</v>
      </c>
      <c r="K2388" s="15">
        <v>491.91999999999996</v>
      </c>
    </row>
    <row r="2389" spans="1:11" x14ac:dyDescent="0.25">
      <c r="A2389" s="15" t="s">
        <v>66</v>
      </c>
      <c r="B2389" s="15">
        <v>2023</v>
      </c>
      <c r="C2389" s="15" t="s">
        <v>41</v>
      </c>
      <c r="D2389" s="15" t="s">
        <v>60</v>
      </c>
      <c r="E2389" s="15" t="s">
        <v>61</v>
      </c>
      <c r="F2389" s="15" t="s">
        <v>62</v>
      </c>
      <c r="G2389" s="15" t="s">
        <v>63</v>
      </c>
      <c r="H2389" s="15" t="s">
        <v>64</v>
      </c>
      <c r="I2389" s="15" t="s">
        <v>67</v>
      </c>
      <c r="J2389" s="15">
        <v>370</v>
      </c>
      <c r="K2389" s="15">
        <v>529.1</v>
      </c>
    </row>
    <row r="2390" spans="1:11" x14ac:dyDescent="0.25">
      <c r="A2390" s="15" t="s">
        <v>66</v>
      </c>
      <c r="B2390" s="15">
        <v>2023</v>
      </c>
      <c r="C2390" s="15" t="s">
        <v>41</v>
      </c>
      <c r="D2390" s="15" t="s">
        <v>60</v>
      </c>
      <c r="E2390" s="15" t="s">
        <v>61</v>
      </c>
      <c r="F2390" s="15" t="s">
        <v>62</v>
      </c>
      <c r="G2390" s="15" t="s">
        <v>63</v>
      </c>
      <c r="H2390" s="15" t="s">
        <v>64</v>
      </c>
      <c r="I2390" s="15" t="s">
        <v>67</v>
      </c>
      <c r="J2390" s="15">
        <v>340</v>
      </c>
      <c r="K2390" s="15">
        <v>486.2</v>
      </c>
    </row>
    <row r="2391" spans="1:11" x14ac:dyDescent="0.25">
      <c r="A2391" s="15" t="s">
        <v>59</v>
      </c>
      <c r="B2391" s="15">
        <v>2023</v>
      </c>
      <c r="C2391" s="15" t="s">
        <v>41</v>
      </c>
      <c r="D2391" s="15" t="s">
        <v>60</v>
      </c>
      <c r="E2391" s="15" t="s">
        <v>61</v>
      </c>
      <c r="F2391" s="15" t="s">
        <v>62</v>
      </c>
      <c r="G2391" s="15" t="s">
        <v>63</v>
      </c>
      <c r="H2391" s="15" t="s">
        <v>64</v>
      </c>
      <c r="I2391" s="15" t="s">
        <v>67</v>
      </c>
      <c r="J2391" s="15">
        <v>741</v>
      </c>
      <c r="K2391" s="15">
        <v>1059.6300000000001</v>
      </c>
    </row>
    <row r="2392" spans="1:11" x14ac:dyDescent="0.25">
      <c r="A2392" s="15" t="s">
        <v>59</v>
      </c>
      <c r="B2392" s="15">
        <v>2023</v>
      </c>
      <c r="C2392" s="15" t="s">
        <v>41</v>
      </c>
      <c r="D2392" s="15" t="s">
        <v>60</v>
      </c>
      <c r="E2392" s="15" t="s">
        <v>61</v>
      </c>
      <c r="F2392" s="15" t="s">
        <v>62</v>
      </c>
      <c r="G2392" s="15" t="s">
        <v>63</v>
      </c>
      <c r="H2392" s="15" t="s">
        <v>64</v>
      </c>
      <c r="I2392" s="15" t="s">
        <v>67</v>
      </c>
      <c r="J2392" s="15">
        <v>369</v>
      </c>
      <c r="K2392" s="15">
        <v>527.66999999999996</v>
      </c>
    </row>
    <row r="2393" spans="1:11" x14ac:dyDescent="0.25">
      <c r="A2393" s="15" t="s">
        <v>66</v>
      </c>
      <c r="B2393" s="15">
        <v>2023</v>
      </c>
      <c r="C2393" s="15" t="s">
        <v>41</v>
      </c>
      <c r="D2393" s="15" t="s">
        <v>60</v>
      </c>
      <c r="E2393" s="15" t="s">
        <v>61</v>
      </c>
      <c r="F2393" s="15" t="s">
        <v>62</v>
      </c>
      <c r="G2393" s="15" t="s">
        <v>63</v>
      </c>
      <c r="H2393" s="15" t="s">
        <v>64</v>
      </c>
      <c r="I2393" s="15" t="s">
        <v>67</v>
      </c>
      <c r="J2393" s="15">
        <v>367</v>
      </c>
      <c r="K2393" s="15">
        <v>524.80999999999995</v>
      </c>
    </row>
    <row r="2394" spans="1:11" x14ac:dyDescent="0.25">
      <c r="A2394" s="15" t="s">
        <v>66</v>
      </c>
      <c r="B2394" s="15">
        <v>2023</v>
      </c>
      <c r="C2394" s="15" t="s">
        <v>41</v>
      </c>
      <c r="D2394" s="15" t="s">
        <v>60</v>
      </c>
      <c r="E2394" s="15" t="s">
        <v>61</v>
      </c>
      <c r="F2394" s="15" t="s">
        <v>62</v>
      </c>
      <c r="G2394" s="15" t="s">
        <v>63</v>
      </c>
      <c r="H2394" s="15" t="s">
        <v>64</v>
      </c>
      <c r="I2394" s="15" t="s">
        <v>67</v>
      </c>
      <c r="J2394" s="15">
        <v>343</v>
      </c>
      <c r="K2394" s="15">
        <v>490.49</v>
      </c>
    </row>
    <row r="2395" spans="1:11" x14ac:dyDescent="0.25">
      <c r="A2395" s="15" t="s">
        <v>66</v>
      </c>
      <c r="B2395" s="15">
        <v>2023</v>
      </c>
      <c r="C2395" s="15" t="s">
        <v>41</v>
      </c>
      <c r="D2395" s="15" t="s">
        <v>60</v>
      </c>
      <c r="E2395" s="15" t="s">
        <v>61</v>
      </c>
      <c r="F2395" s="15" t="s">
        <v>62</v>
      </c>
      <c r="G2395" s="15" t="s">
        <v>63</v>
      </c>
      <c r="H2395" s="15" t="s">
        <v>64</v>
      </c>
      <c r="I2395" s="15" t="s">
        <v>67</v>
      </c>
      <c r="J2395" s="15">
        <v>371</v>
      </c>
      <c r="K2395" s="15">
        <v>530.53</v>
      </c>
    </row>
    <row r="2396" spans="1:11" x14ac:dyDescent="0.25">
      <c r="A2396" s="15" t="s">
        <v>66</v>
      </c>
      <c r="B2396" s="15">
        <v>2023</v>
      </c>
      <c r="C2396" s="15" t="s">
        <v>41</v>
      </c>
      <c r="D2396" s="15" t="s">
        <v>60</v>
      </c>
      <c r="E2396" s="15" t="s">
        <v>61</v>
      </c>
      <c r="F2396" s="15" t="s">
        <v>62</v>
      </c>
      <c r="G2396" s="15" t="s">
        <v>63</v>
      </c>
      <c r="H2396" s="15" t="s">
        <v>64</v>
      </c>
      <c r="I2396" s="15" t="s">
        <v>67</v>
      </c>
      <c r="J2396" s="15">
        <v>750</v>
      </c>
      <c r="K2396" s="15">
        <v>1072.5</v>
      </c>
    </row>
    <row r="2397" spans="1:11" x14ac:dyDescent="0.25">
      <c r="A2397" s="15" t="s">
        <v>66</v>
      </c>
      <c r="B2397" s="15">
        <v>2023</v>
      </c>
      <c r="C2397" s="15" t="s">
        <v>44</v>
      </c>
      <c r="D2397" s="15" t="s">
        <v>60</v>
      </c>
      <c r="E2397" s="15" t="s">
        <v>61</v>
      </c>
      <c r="F2397" s="15" t="s">
        <v>62</v>
      </c>
      <c r="G2397" s="15" t="s">
        <v>63</v>
      </c>
      <c r="H2397" s="15" t="s">
        <v>64</v>
      </c>
      <c r="I2397" s="15" t="s">
        <v>67</v>
      </c>
      <c r="J2397" s="15">
        <v>356</v>
      </c>
      <c r="K2397" s="15">
        <v>544.68000000000006</v>
      </c>
    </row>
    <row r="2398" spans="1:11" x14ac:dyDescent="0.25">
      <c r="A2398" s="15" t="s">
        <v>59</v>
      </c>
      <c r="B2398" s="15">
        <v>2023</v>
      </c>
      <c r="C2398" s="15" t="s">
        <v>44</v>
      </c>
      <c r="D2398" s="15" t="s">
        <v>60</v>
      </c>
      <c r="E2398" s="15" t="s">
        <v>61</v>
      </c>
      <c r="F2398" s="15" t="s">
        <v>62</v>
      </c>
      <c r="G2398" s="15" t="s">
        <v>63</v>
      </c>
      <c r="H2398" s="15" t="s">
        <v>64</v>
      </c>
      <c r="I2398" s="15" t="s">
        <v>67</v>
      </c>
      <c r="J2398" s="15">
        <v>332</v>
      </c>
      <c r="K2398" s="15">
        <v>474.76</v>
      </c>
    </row>
    <row r="2399" spans="1:11" x14ac:dyDescent="0.25">
      <c r="A2399" s="15" t="s">
        <v>66</v>
      </c>
      <c r="B2399" s="15">
        <v>2023</v>
      </c>
      <c r="C2399" s="15" t="s">
        <v>44</v>
      </c>
      <c r="D2399" s="15" t="s">
        <v>60</v>
      </c>
      <c r="E2399" s="15" t="s">
        <v>61</v>
      </c>
      <c r="F2399" s="15" t="s">
        <v>62</v>
      </c>
      <c r="G2399" s="15" t="s">
        <v>63</v>
      </c>
      <c r="H2399" s="15" t="s">
        <v>64</v>
      </c>
      <c r="I2399" s="15" t="s">
        <v>67</v>
      </c>
      <c r="J2399" s="15">
        <v>358</v>
      </c>
      <c r="K2399" s="15">
        <v>511.94</v>
      </c>
    </row>
    <row r="2400" spans="1:11" x14ac:dyDescent="0.25">
      <c r="A2400" s="15" t="s">
        <v>59</v>
      </c>
      <c r="B2400" s="15">
        <v>2023</v>
      </c>
      <c r="C2400" s="15" t="s">
        <v>44</v>
      </c>
      <c r="D2400" s="15" t="s">
        <v>60</v>
      </c>
      <c r="E2400" s="15" t="s">
        <v>61</v>
      </c>
      <c r="F2400" s="15" t="s">
        <v>62</v>
      </c>
      <c r="G2400" s="15" t="s">
        <v>63</v>
      </c>
      <c r="H2400" s="15" t="s">
        <v>64</v>
      </c>
      <c r="I2400" s="15" t="s">
        <v>67</v>
      </c>
      <c r="J2400" s="15">
        <v>656</v>
      </c>
      <c r="K2400" s="15">
        <v>938.07999999999993</v>
      </c>
    </row>
    <row r="2401" spans="1:11" x14ac:dyDescent="0.25">
      <c r="A2401" s="15" t="s">
        <v>68</v>
      </c>
      <c r="B2401" s="15">
        <v>2023</v>
      </c>
      <c r="C2401" s="15" t="s">
        <v>44</v>
      </c>
      <c r="D2401" s="15" t="s">
        <v>60</v>
      </c>
      <c r="E2401" s="15" t="s">
        <v>61</v>
      </c>
      <c r="F2401" s="15" t="s">
        <v>62</v>
      </c>
      <c r="G2401" s="15" t="s">
        <v>63</v>
      </c>
      <c r="H2401" s="15" t="s">
        <v>64</v>
      </c>
      <c r="I2401" s="15" t="s">
        <v>67</v>
      </c>
      <c r="J2401" s="15">
        <v>743</v>
      </c>
      <c r="K2401" s="15">
        <v>1062.49</v>
      </c>
    </row>
    <row r="2402" spans="1:11" x14ac:dyDescent="0.25">
      <c r="A2402" s="15" t="s">
        <v>68</v>
      </c>
      <c r="B2402" s="15">
        <v>2023</v>
      </c>
      <c r="C2402" s="15" t="s">
        <v>44</v>
      </c>
      <c r="D2402" s="15" t="s">
        <v>60</v>
      </c>
      <c r="E2402" s="15" t="s">
        <v>61</v>
      </c>
      <c r="F2402" s="15" t="s">
        <v>62</v>
      </c>
      <c r="G2402" s="15" t="s">
        <v>63</v>
      </c>
      <c r="H2402" s="15" t="s">
        <v>64</v>
      </c>
      <c r="I2402" s="15" t="s">
        <v>67</v>
      </c>
      <c r="J2402" s="15">
        <v>357</v>
      </c>
      <c r="K2402" s="15">
        <v>510.51</v>
      </c>
    </row>
    <row r="2403" spans="1:11" x14ac:dyDescent="0.25">
      <c r="A2403" s="15" t="s">
        <v>59</v>
      </c>
      <c r="B2403" s="15">
        <v>2023</v>
      </c>
      <c r="C2403" s="15" t="s">
        <v>44</v>
      </c>
      <c r="D2403" s="15" t="s">
        <v>60</v>
      </c>
      <c r="E2403" s="15" t="s">
        <v>61</v>
      </c>
      <c r="F2403" s="15" t="s">
        <v>62</v>
      </c>
      <c r="G2403" s="15" t="s">
        <v>63</v>
      </c>
      <c r="H2403" s="15" t="s">
        <v>64</v>
      </c>
      <c r="I2403" s="15" t="s">
        <v>67</v>
      </c>
      <c r="J2403" s="15">
        <v>782</v>
      </c>
      <c r="K2403" s="15">
        <v>526.24</v>
      </c>
    </row>
    <row r="2404" spans="1:11" x14ac:dyDescent="0.25">
      <c r="A2404" s="15" t="s">
        <v>66</v>
      </c>
      <c r="B2404" s="15">
        <v>2023</v>
      </c>
      <c r="C2404" s="15" t="s">
        <v>44</v>
      </c>
      <c r="D2404" s="15" t="s">
        <v>60</v>
      </c>
      <c r="E2404" s="15" t="s">
        <v>61</v>
      </c>
      <c r="F2404" s="15" t="s">
        <v>62</v>
      </c>
      <c r="G2404" s="15" t="s">
        <v>63</v>
      </c>
      <c r="H2404" s="15" t="s">
        <v>64</v>
      </c>
      <c r="I2404" s="15" t="s">
        <v>67</v>
      </c>
      <c r="J2404" s="15">
        <v>331</v>
      </c>
      <c r="K2404" s="15">
        <v>473.33</v>
      </c>
    </row>
    <row r="2405" spans="1:11" x14ac:dyDescent="0.25">
      <c r="A2405" s="15" t="s">
        <v>59</v>
      </c>
      <c r="B2405" s="15">
        <v>2023</v>
      </c>
      <c r="C2405" s="15" t="s">
        <v>44</v>
      </c>
      <c r="D2405" s="15" t="s">
        <v>60</v>
      </c>
      <c r="E2405" s="15" t="s">
        <v>61</v>
      </c>
      <c r="F2405" s="15" t="s">
        <v>62</v>
      </c>
      <c r="G2405" s="15" t="s">
        <v>63</v>
      </c>
      <c r="H2405" s="15" t="s">
        <v>64</v>
      </c>
      <c r="I2405" s="15" t="s">
        <v>67</v>
      </c>
      <c r="J2405" s="15">
        <v>359</v>
      </c>
      <c r="K2405" s="15">
        <v>513.37</v>
      </c>
    </row>
    <row r="2406" spans="1:11" x14ac:dyDescent="0.25">
      <c r="A2406" s="15" t="s">
        <v>66</v>
      </c>
      <c r="B2406" s="15">
        <v>2023</v>
      </c>
      <c r="C2406" s="15" t="s">
        <v>44</v>
      </c>
      <c r="D2406" s="15" t="s">
        <v>60</v>
      </c>
      <c r="E2406" s="15" t="s">
        <v>61</v>
      </c>
      <c r="F2406" s="15" t="s">
        <v>62</v>
      </c>
      <c r="G2406" s="15" t="s">
        <v>63</v>
      </c>
      <c r="H2406" s="15" t="s">
        <v>64</v>
      </c>
      <c r="I2406" s="15" t="s">
        <v>67</v>
      </c>
      <c r="J2406" s="15">
        <v>752</v>
      </c>
      <c r="K2406" s="15">
        <v>1075.3600000000001</v>
      </c>
    </row>
    <row r="2407" spans="1:11" x14ac:dyDescent="0.25">
      <c r="A2407" s="15" t="s">
        <v>59</v>
      </c>
      <c r="B2407" s="15">
        <v>2023</v>
      </c>
      <c r="C2407" s="15" t="s">
        <v>50</v>
      </c>
      <c r="D2407" s="15" t="s">
        <v>60</v>
      </c>
      <c r="E2407" s="15" t="s">
        <v>61</v>
      </c>
      <c r="F2407" s="15" t="s">
        <v>62</v>
      </c>
      <c r="G2407" s="15" t="s">
        <v>63</v>
      </c>
      <c r="H2407" s="15" t="s">
        <v>64</v>
      </c>
      <c r="I2407" s="15" t="s">
        <v>67</v>
      </c>
      <c r="J2407" s="15">
        <v>326</v>
      </c>
      <c r="K2407" s="15">
        <v>498.78</v>
      </c>
    </row>
    <row r="2408" spans="1:11" x14ac:dyDescent="0.25">
      <c r="A2408" s="15" t="s">
        <v>68</v>
      </c>
      <c r="B2408" s="15">
        <v>2023</v>
      </c>
      <c r="C2408" s="15" t="s">
        <v>50</v>
      </c>
      <c r="D2408" s="15" t="s">
        <v>60</v>
      </c>
      <c r="E2408" s="15" t="s">
        <v>61</v>
      </c>
      <c r="F2408" s="15" t="s">
        <v>62</v>
      </c>
      <c r="G2408" s="15" t="s">
        <v>63</v>
      </c>
      <c r="H2408" s="15" t="s">
        <v>64</v>
      </c>
      <c r="I2408" s="15" t="s">
        <v>67</v>
      </c>
      <c r="J2408" s="15">
        <v>328</v>
      </c>
      <c r="K2408" s="15">
        <v>469.03999999999996</v>
      </c>
    </row>
    <row r="2409" spans="1:11" x14ac:dyDescent="0.25">
      <c r="A2409" s="15" t="s">
        <v>66</v>
      </c>
      <c r="B2409" s="15">
        <v>2023</v>
      </c>
      <c r="C2409" s="15" t="s">
        <v>50</v>
      </c>
      <c r="D2409" s="15" t="s">
        <v>60</v>
      </c>
      <c r="E2409" s="15" t="s">
        <v>61</v>
      </c>
      <c r="F2409" s="15" t="s">
        <v>62</v>
      </c>
      <c r="G2409" s="15" t="s">
        <v>63</v>
      </c>
      <c r="H2409" s="15" t="s">
        <v>64</v>
      </c>
      <c r="I2409" s="15" t="s">
        <v>67</v>
      </c>
      <c r="J2409" s="15">
        <v>298</v>
      </c>
      <c r="K2409" s="15">
        <v>426.14</v>
      </c>
    </row>
    <row r="2410" spans="1:11" x14ac:dyDescent="0.25">
      <c r="A2410" s="15" t="s">
        <v>68</v>
      </c>
      <c r="B2410" s="15">
        <v>2023</v>
      </c>
      <c r="C2410" s="15" t="s">
        <v>50</v>
      </c>
      <c r="D2410" s="15" t="s">
        <v>60</v>
      </c>
      <c r="E2410" s="15" t="s">
        <v>61</v>
      </c>
      <c r="F2410" s="15" t="s">
        <v>62</v>
      </c>
      <c r="G2410" s="15" t="s">
        <v>63</v>
      </c>
      <c r="H2410" s="15" t="s">
        <v>64</v>
      </c>
      <c r="I2410" s="15" t="s">
        <v>67</v>
      </c>
      <c r="J2410" s="15">
        <v>662</v>
      </c>
      <c r="K2410" s="15">
        <v>946.66</v>
      </c>
    </row>
    <row r="2411" spans="1:11" x14ac:dyDescent="0.25">
      <c r="A2411" s="15" t="s">
        <v>68</v>
      </c>
      <c r="B2411" s="15">
        <v>2023</v>
      </c>
      <c r="C2411" s="15" t="s">
        <v>50</v>
      </c>
      <c r="D2411" s="15" t="s">
        <v>60</v>
      </c>
      <c r="E2411" s="15" t="s">
        <v>61</v>
      </c>
      <c r="F2411" s="15" t="s">
        <v>62</v>
      </c>
      <c r="G2411" s="15" t="s">
        <v>63</v>
      </c>
      <c r="H2411" s="15" t="s">
        <v>64</v>
      </c>
      <c r="I2411" s="15" t="s">
        <v>67</v>
      </c>
      <c r="J2411" s="15">
        <v>748</v>
      </c>
      <c r="K2411" s="15">
        <v>1069.6399999999999</v>
      </c>
    </row>
    <row r="2412" spans="1:11" x14ac:dyDescent="0.25">
      <c r="A2412" s="15" t="s">
        <v>68</v>
      </c>
      <c r="B2412" s="15">
        <v>2023</v>
      </c>
      <c r="C2412" s="15" t="s">
        <v>50</v>
      </c>
      <c r="D2412" s="15" t="s">
        <v>60</v>
      </c>
      <c r="E2412" s="15" t="s">
        <v>61</v>
      </c>
      <c r="F2412" s="15" t="s">
        <v>62</v>
      </c>
      <c r="G2412" s="15" t="s">
        <v>63</v>
      </c>
      <c r="H2412" s="15" t="s">
        <v>64</v>
      </c>
      <c r="I2412" s="15" t="s">
        <v>67</v>
      </c>
      <c r="J2412" s="15">
        <v>327</v>
      </c>
      <c r="K2412" s="15">
        <v>467.61</v>
      </c>
    </row>
    <row r="2413" spans="1:11" x14ac:dyDescent="0.25">
      <c r="A2413" s="15" t="s">
        <v>68</v>
      </c>
      <c r="B2413" s="15">
        <v>2023</v>
      </c>
      <c r="C2413" s="15" t="s">
        <v>50</v>
      </c>
      <c r="D2413" s="15" t="s">
        <v>60</v>
      </c>
      <c r="E2413" s="15" t="s">
        <v>61</v>
      </c>
      <c r="F2413" s="15" t="s">
        <v>62</v>
      </c>
      <c r="G2413" s="15" t="s">
        <v>63</v>
      </c>
      <c r="H2413" s="15" t="s">
        <v>64</v>
      </c>
      <c r="I2413" s="15" t="s">
        <v>67</v>
      </c>
      <c r="J2413" s="15">
        <v>788</v>
      </c>
      <c r="K2413" s="15">
        <v>526.24</v>
      </c>
    </row>
    <row r="2414" spans="1:11" x14ac:dyDescent="0.25">
      <c r="A2414" s="15" t="s">
        <v>66</v>
      </c>
      <c r="B2414" s="15">
        <v>2023</v>
      </c>
      <c r="C2414" s="15" t="s">
        <v>50</v>
      </c>
      <c r="D2414" s="15" t="s">
        <v>60</v>
      </c>
      <c r="E2414" s="15" t="s">
        <v>61</v>
      </c>
      <c r="F2414" s="15" t="s">
        <v>62</v>
      </c>
      <c r="G2414" s="15" t="s">
        <v>63</v>
      </c>
      <c r="H2414" s="15" t="s">
        <v>64</v>
      </c>
      <c r="I2414" s="15" t="s">
        <v>67</v>
      </c>
      <c r="J2414" s="15">
        <v>325</v>
      </c>
      <c r="K2414" s="15">
        <v>464.75</v>
      </c>
    </row>
    <row r="2415" spans="1:11" x14ac:dyDescent="0.25">
      <c r="A2415" s="15" t="s">
        <v>68</v>
      </c>
      <c r="B2415" s="15">
        <v>2023</v>
      </c>
      <c r="C2415" s="15" t="s">
        <v>50</v>
      </c>
      <c r="D2415" s="15" t="s">
        <v>60</v>
      </c>
      <c r="E2415" s="15" t="s">
        <v>61</v>
      </c>
      <c r="F2415" s="15" t="s">
        <v>62</v>
      </c>
      <c r="G2415" s="15" t="s">
        <v>63</v>
      </c>
      <c r="H2415" s="15" t="s">
        <v>64</v>
      </c>
      <c r="I2415" s="15" t="s">
        <v>67</v>
      </c>
      <c r="J2415" s="15">
        <v>301</v>
      </c>
      <c r="K2415" s="15">
        <v>430.43</v>
      </c>
    </row>
    <row r="2416" spans="1:11" x14ac:dyDescent="0.25">
      <c r="A2416" s="15" t="s">
        <v>59</v>
      </c>
      <c r="B2416" s="15">
        <v>2023</v>
      </c>
      <c r="C2416" s="15" t="s">
        <v>50</v>
      </c>
      <c r="D2416" s="15" t="s">
        <v>60</v>
      </c>
      <c r="E2416" s="15" t="s">
        <v>61</v>
      </c>
      <c r="F2416" s="15" t="s">
        <v>62</v>
      </c>
      <c r="G2416" s="15" t="s">
        <v>63</v>
      </c>
      <c r="H2416" s="15" t="s">
        <v>64</v>
      </c>
      <c r="I2416" s="15" t="s">
        <v>67</v>
      </c>
      <c r="J2416" s="15">
        <v>757</v>
      </c>
      <c r="K2416" s="15">
        <v>1082.51</v>
      </c>
    </row>
    <row r="2417" spans="1:11" x14ac:dyDescent="0.25">
      <c r="A2417" s="15" t="s">
        <v>68</v>
      </c>
      <c r="B2417" s="15">
        <v>2023</v>
      </c>
      <c r="C2417" s="15" t="s">
        <v>49</v>
      </c>
      <c r="D2417" s="15" t="s">
        <v>60</v>
      </c>
      <c r="E2417" s="15" t="s">
        <v>61</v>
      </c>
      <c r="F2417" s="15" t="s">
        <v>62</v>
      </c>
      <c r="G2417" s="15" t="s">
        <v>63</v>
      </c>
      <c r="H2417" s="15" t="s">
        <v>64</v>
      </c>
      <c r="I2417" s="15" t="s">
        <v>67</v>
      </c>
      <c r="J2417" s="15">
        <v>332</v>
      </c>
      <c r="K2417" s="15">
        <v>507.96000000000004</v>
      </c>
    </row>
    <row r="2418" spans="1:11" x14ac:dyDescent="0.25">
      <c r="A2418" s="15" t="s">
        <v>66</v>
      </c>
      <c r="B2418" s="15">
        <v>2023</v>
      </c>
      <c r="C2418" s="15" t="s">
        <v>49</v>
      </c>
      <c r="D2418" s="15" t="s">
        <v>60</v>
      </c>
      <c r="E2418" s="15" t="s">
        <v>61</v>
      </c>
      <c r="F2418" s="15" t="s">
        <v>62</v>
      </c>
      <c r="G2418" s="15" t="s">
        <v>63</v>
      </c>
      <c r="H2418" s="15" t="s">
        <v>64</v>
      </c>
      <c r="I2418" s="15" t="s">
        <v>67</v>
      </c>
      <c r="J2418" s="15">
        <v>302</v>
      </c>
      <c r="K2418" s="15">
        <v>431.86</v>
      </c>
    </row>
    <row r="2419" spans="1:11" x14ac:dyDescent="0.25">
      <c r="A2419" s="15" t="s">
        <v>59</v>
      </c>
      <c r="B2419" s="15">
        <v>2023</v>
      </c>
      <c r="C2419" s="15" t="s">
        <v>49</v>
      </c>
      <c r="D2419" s="15" t="s">
        <v>60</v>
      </c>
      <c r="E2419" s="15" t="s">
        <v>61</v>
      </c>
      <c r="F2419" s="15" t="s">
        <v>62</v>
      </c>
      <c r="G2419" s="15" t="s">
        <v>63</v>
      </c>
      <c r="H2419" s="15" t="s">
        <v>64</v>
      </c>
      <c r="I2419" s="15" t="s">
        <v>67</v>
      </c>
      <c r="J2419" s="15">
        <v>334</v>
      </c>
      <c r="K2419" s="15">
        <v>477.62</v>
      </c>
    </row>
    <row r="2420" spans="1:11" x14ac:dyDescent="0.25">
      <c r="A2420" s="15" t="s">
        <v>70</v>
      </c>
      <c r="B2420" s="15">
        <v>2023</v>
      </c>
      <c r="C2420" s="15" t="s">
        <v>49</v>
      </c>
      <c r="D2420" s="15" t="s">
        <v>60</v>
      </c>
      <c r="E2420" s="15" t="s">
        <v>61</v>
      </c>
      <c r="F2420" s="15" t="s">
        <v>62</v>
      </c>
      <c r="G2420" s="15" t="s">
        <v>63</v>
      </c>
      <c r="H2420" s="15" t="s">
        <v>64</v>
      </c>
      <c r="I2420" s="15" t="s">
        <v>67</v>
      </c>
      <c r="J2420" s="15">
        <v>304</v>
      </c>
      <c r="K2420" s="15">
        <v>434.72</v>
      </c>
    </row>
    <row r="2421" spans="1:11" x14ac:dyDescent="0.25">
      <c r="A2421" s="15" t="s">
        <v>66</v>
      </c>
      <c r="B2421" s="15">
        <v>2023</v>
      </c>
      <c r="C2421" s="15" t="s">
        <v>49</v>
      </c>
      <c r="D2421" s="15" t="s">
        <v>60</v>
      </c>
      <c r="E2421" s="15" t="s">
        <v>61</v>
      </c>
      <c r="F2421" s="15" t="s">
        <v>62</v>
      </c>
      <c r="G2421" s="15" t="s">
        <v>63</v>
      </c>
      <c r="H2421" s="15" t="s">
        <v>64</v>
      </c>
      <c r="I2421" s="15" t="s">
        <v>67</v>
      </c>
      <c r="J2421" s="15">
        <v>661</v>
      </c>
      <c r="K2421" s="15">
        <v>945.23</v>
      </c>
    </row>
    <row r="2422" spans="1:11" x14ac:dyDescent="0.25">
      <c r="A2422" s="15" t="s">
        <v>59</v>
      </c>
      <c r="B2422" s="15">
        <v>2023</v>
      </c>
      <c r="C2422" s="15" t="s">
        <v>49</v>
      </c>
      <c r="D2422" s="15" t="s">
        <v>60</v>
      </c>
      <c r="E2422" s="15" t="s">
        <v>61</v>
      </c>
      <c r="F2422" s="15" t="s">
        <v>62</v>
      </c>
      <c r="G2422" s="15" t="s">
        <v>63</v>
      </c>
      <c r="H2422" s="15" t="s">
        <v>64</v>
      </c>
      <c r="I2422" s="15" t="s">
        <v>67</v>
      </c>
      <c r="J2422" s="15">
        <v>747</v>
      </c>
      <c r="K2422" s="15">
        <v>1068.21</v>
      </c>
    </row>
    <row r="2423" spans="1:11" x14ac:dyDescent="0.25">
      <c r="A2423" s="15" t="s">
        <v>59</v>
      </c>
      <c r="B2423" s="15">
        <v>2023</v>
      </c>
      <c r="C2423" s="15" t="s">
        <v>49</v>
      </c>
      <c r="D2423" s="15" t="s">
        <v>60</v>
      </c>
      <c r="E2423" s="15" t="s">
        <v>61</v>
      </c>
      <c r="F2423" s="15" t="s">
        <v>62</v>
      </c>
      <c r="G2423" s="15" t="s">
        <v>63</v>
      </c>
      <c r="H2423" s="15" t="s">
        <v>64</v>
      </c>
      <c r="I2423" s="15" t="s">
        <v>67</v>
      </c>
      <c r="J2423" s="15">
        <v>333</v>
      </c>
      <c r="K2423" s="15">
        <v>476.19</v>
      </c>
    </row>
    <row r="2424" spans="1:11" x14ac:dyDescent="0.25">
      <c r="A2424" s="15" t="s">
        <v>66</v>
      </c>
      <c r="B2424" s="15">
        <v>2023</v>
      </c>
      <c r="C2424" s="15" t="s">
        <v>49</v>
      </c>
      <c r="D2424" s="15" t="s">
        <v>60</v>
      </c>
      <c r="E2424" s="15" t="s">
        <v>61</v>
      </c>
      <c r="F2424" s="15" t="s">
        <v>62</v>
      </c>
      <c r="G2424" s="15" t="s">
        <v>63</v>
      </c>
      <c r="H2424" s="15" t="s">
        <v>64</v>
      </c>
      <c r="I2424" s="15" t="s">
        <v>67</v>
      </c>
      <c r="J2424" s="15">
        <v>787</v>
      </c>
      <c r="K2424" s="15">
        <v>526.24</v>
      </c>
    </row>
    <row r="2425" spans="1:11" x14ac:dyDescent="0.25">
      <c r="A2425" s="15" t="s">
        <v>70</v>
      </c>
      <c r="B2425" s="15">
        <v>2023</v>
      </c>
      <c r="C2425" s="15" t="s">
        <v>49</v>
      </c>
      <c r="D2425" s="15" t="s">
        <v>60</v>
      </c>
      <c r="E2425" s="15" t="s">
        <v>61</v>
      </c>
      <c r="F2425" s="15" t="s">
        <v>62</v>
      </c>
      <c r="G2425" s="15" t="s">
        <v>63</v>
      </c>
      <c r="H2425" s="15" t="s">
        <v>64</v>
      </c>
      <c r="I2425" s="15" t="s">
        <v>67</v>
      </c>
      <c r="J2425" s="15">
        <v>331</v>
      </c>
      <c r="K2425" s="15">
        <v>473.33</v>
      </c>
    </row>
    <row r="2426" spans="1:11" x14ac:dyDescent="0.25">
      <c r="A2426" s="15" t="s">
        <v>59</v>
      </c>
      <c r="B2426" s="15">
        <v>2023</v>
      </c>
      <c r="C2426" s="15" t="s">
        <v>49</v>
      </c>
      <c r="D2426" s="15" t="s">
        <v>60</v>
      </c>
      <c r="E2426" s="15" t="s">
        <v>61</v>
      </c>
      <c r="F2426" s="15" t="s">
        <v>62</v>
      </c>
      <c r="G2426" s="15" t="s">
        <v>63</v>
      </c>
      <c r="H2426" s="15" t="s">
        <v>64</v>
      </c>
      <c r="I2426" s="15" t="s">
        <v>67</v>
      </c>
      <c r="J2426" s="15">
        <v>307</v>
      </c>
      <c r="K2426" s="15">
        <v>439.01</v>
      </c>
    </row>
    <row r="2427" spans="1:11" x14ac:dyDescent="0.25">
      <c r="A2427" s="15" t="s">
        <v>66</v>
      </c>
      <c r="B2427" s="15">
        <v>2023</v>
      </c>
      <c r="C2427" s="15" t="s">
        <v>49</v>
      </c>
      <c r="D2427" s="15" t="s">
        <v>60</v>
      </c>
      <c r="E2427" s="15" t="s">
        <v>61</v>
      </c>
      <c r="F2427" s="15" t="s">
        <v>62</v>
      </c>
      <c r="G2427" s="15" t="s">
        <v>63</v>
      </c>
      <c r="H2427" s="15" t="s">
        <v>64</v>
      </c>
      <c r="I2427" s="15" t="s">
        <v>67</v>
      </c>
      <c r="J2427" s="15">
        <v>329</v>
      </c>
      <c r="K2427" s="15">
        <v>470.47</v>
      </c>
    </row>
    <row r="2428" spans="1:11" x14ac:dyDescent="0.25">
      <c r="A2428" s="15" t="s">
        <v>68</v>
      </c>
      <c r="B2428" s="15">
        <v>2023</v>
      </c>
      <c r="C2428" s="15" t="s">
        <v>49</v>
      </c>
      <c r="D2428" s="15" t="s">
        <v>60</v>
      </c>
      <c r="E2428" s="15" t="s">
        <v>61</v>
      </c>
      <c r="F2428" s="15" t="s">
        <v>62</v>
      </c>
      <c r="G2428" s="15" t="s">
        <v>63</v>
      </c>
      <c r="H2428" s="15" t="s">
        <v>64</v>
      </c>
      <c r="I2428" s="15" t="s">
        <v>67</v>
      </c>
      <c r="J2428" s="15">
        <v>756</v>
      </c>
      <c r="K2428" s="15">
        <v>1081.08</v>
      </c>
    </row>
    <row r="2429" spans="1:11" x14ac:dyDescent="0.25">
      <c r="A2429" s="15" t="s">
        <v>66</v>
      </c>
      <c r="B2429" s="15">
        <v>2023</v>
      </c>
      <c r="C2429" s="15" t="s">
        <v>48</v>
      </c>
      <c r="D2429" s="15" t="s">
        <v>60</v>
      </c>
      <c r="E2429" s="15" t="s">
        <v>61</v>
      </c>
      <c r="F2429" s="15" t="s">
        <v>62</v>
      </c>
      <c r="G2429" s="15" t="s">
        <v>63</v>
      </c>
      <c r="H2429" s="15" t="s">
        <v>64</v>
      </c>
      <c r="I2429" s="15" t="s">
        <v>67</v>
      </c>
      <c r="J2429" s="15">
        <v>338</v>
      </c>
      <c r="K2429" s="15">
        <v>517.14</v>
      </c>
    </row>
    <row r="2430" spans="1:11" x14ac:dyDescent="0.25">
      <c r="A2430" s="15" t="s">
        <v>66</v>
      </c>
      <c r="B2430" s="15">
        <v>2023</v>
      </c>
      <c r="C2430" s="15" t="s">
        <v>48</v>
      </c>
      <c r="D2430" s="15" t="s">
        <v>60</v>
      </c>
      <c r="E2430" s="15" t="s">
        <v>61</v>
      </c>
      <c r="F2430" s="15" t="s">
        <v>62</v>
      </c>
      <c r="G2430" s="15" t="s">
        <v>63</v>
      </c>
      <c r="H2430" s="15" t="s">
        <v>64</v>
      </c>
      <c r="I2430" s="15" t="s">
        <v>67</v>
      </c>
      <c r="J2430" s="15">
        <v>308</v>
      </c>
      <c r="K2430" s="15">
        <v>440.44</v>
      </c>
    </row>
    <row r="2431" spans="1:11" x14ac:dyDescent="0.25">
      <c r="A2431" s="15" t="s">
        <v>70</v>
      </c>
      <c r="B2431" s="15">
        <v>2023</v>
      </c>
      <c r="C2431" s="15" t="s">
        <v>48</v>
      </c>
      <c r="D2431" s="15" t="s">
        <v>60</v>
      </c>
      <c r="E2431" s="15" t="s">
        <v>61</v>
      </c>
      <c r="F2431" s="15" t="s">
        <v>62</v>
      </c>
      <c r="G2431" s="15" t="s">
        <v>63</v>
      </c>
      <c r="H2431" s="15" t="s">
        <v>64</v>
      </c>
      <c r="I2431" s="15" t="s">
        <v>67</v>
      </c>
      <c r="J2431" s="15">
        <v>310</v>
      </c>
      <c r="K2431" s="15">
        <v>443.3</v>
      </c>
    </row>
    <row r="2432" spans="1:11" x14ac:dyDescent="0.25">
      <c r="A2432" s="15" t="s">
        <v>59</v>
      </c>
      <c r="B2432" s="15">
        <v>2023</v>
      </c>
      <c r="C2432" s="15" t="s">
        <v>48</v>
      </c>
      <c r="D2432" s="15" t="s">
        <v>60</v>
      </c>
      <c r="E2432" s="15" t="s">
        <v>61</v>
      </c>
      <c r="F2432" s="15" t="s">
        <v>62</v>
      </c>
      <c r="G2432" s="15" t="s">
        <v>63</v>
      </c>
      <c r="H2432" s="15" t="s">
        <v>64</v>
      </c>
      <c r="I2432" s="15" t="s">
        <v>67</v>
      </c>
      <c r="J2432" s="15">
        <v>660</v>
      </c>
      <c r="K2432" s="15">
        <v>943.8</v>
      </c>
    </row>
    <row r="2433" spans="1:11" x14ac:dyDescent="0.25">
      <c r="A2433" s="15" t="s">
        <v>68</v>
      </c>
      <c r="B2433" s="15">
        <v>2023</v>
      </c>
      <c r="C2433" s="15" t="s">
        <v>48</v>
      </c>
      <c r="D2433" s="15" t="s">
        <v>60</v>
      </c>
      <c r="E2433" s="15" t="s">
        <v>61</v>
      </c>
      <c r="F2433" s="15" t="s">
        <v>62</v>
      </c>
      <c r="G2433" s="15" t="s">
        <v>63</v>
      </c>
      <c r="H2433" s="15" t="s">
        <v>64</v>
      </c>
      <c r="I2433" s="15" t="s">
        <v>67</v>
      </c>
      <c r="J2433" s="15">
        <v>746</v>
      </c>
      <c r="K2433" s="15">
        <v>1066.78</v>
      </c>
    </row>
    <row r="2434" spans="1:11" x14ac:dyDescent="0.25">
      <c r="A2434" s="15" t="s">
        <v>68</v>
      </c>
      <c r="B2434" s="15">
        <v>2023</v>
      </c>
      <c r="C2434" s="15" t="s">
        <v>48</v>
      </c>
      <c r="D2434" s="15" t="s">
        <v>60</v>
      </c>
      <c r="E2434" s="15" t="s">
        <v>61</v>
      </c>
      <c r="F2434" s="15" t="s">
        <v>62</v>
      </c>
      <c r="G2434" s="15" t="s">
        <v>63</v>
      </c>
      <c r="H2434" s="15" t="s">
        <v>64</v>
      </c>
      <c r="I2434" s="15" t="s">
        <v>67</v>
      </c>
      <c r="J2434" s="15">
        <v>339</v>
      </c>
      <c r="K2434" s="15">
        <v>484.77</v>
      </c>
    </row>
    <row r="2435" spans="1:11" x14ac:dyDescent="0.25">
      <c r="A2435" s="15" t="s">
        <v>59</v>
      </c>
      <c r="B2435" s="15">
        <v>2023</v>
      </c>
      <c r="C2435" s="15" t="s">
        <v>48</v>
      </c>
      <c r="D2435" s="15" t="s">
        <v>60</v>
      </c>
      <c r="E2435" s="15" t="s">
        <v>61</v>
      </c>
      <c r="F2435" s="15" t="s">
        <v>62</v>
      </c>
      <c r="G2435" s="15" t="s">
        <v>63</v>
      </c>
      <c r="H2435" s="15" t="s">
        <v>64</v>
      </c>
      <c r="I2435" s="15" t="s">
        <v>67</v>
      </c>
      <c r="J2435" s="15">
        <v>786</v>
      </c>
      <c r="K2435" s="15">
        <v>526.24</v>
      </c>
    </row>
    <row r="2436" spans="1:11" x14ac:dyDescent="0.25">
      <c r="A2436" s="15" t="s">
        <v>70</v>
      </c>
      <c r="B2436" s="15">
        <v>2023</v>
      </c>
      <c r="C2436" s="15" t="s">
        <v>48</v>
      </c>
      <c r="D2436" s="15" t="s">
        <v>60</v>
      </c>
      <c r="E2436" s="15" t="s">
        <v>61</v>
      </c>
      <c r="F2436" s="15" t="s">
        <v>62</v>
      </c>
      <c r="G2436" s="15" t="s">
        <v>63</v>
      </c>
      <c r="H2436" s="15" t="s">
        <v>64</v>
      </c>
      <c r="I2436" s="15" t="s">
        <v>67</v>
      </c>
      <c r="J2436" s="15">
        <v>337</v>
      </c>
      <c r="K2436" s="15">
        <v>481.90999999999997</v>
      </c>
    </row>
    <row r="2437" spans="1:11" x14ac:dyDescent="0.25">
      <c r="A2437" s="15" t="s">
        <v>66</v>
      </c>
      <c r="B2437" s="15">
        <v>2023</v>
      </c>
      <c r="C2437" s="15" t="s">
        <v>48</v>
      </c>
      <c r="D2437" s="15" t="s">
        <v>60</v>
      </c>
      <c r="E2437" s="15" t="s">
        <v>61</v>
      </c>
      <c r="F2437" s="15" t="s">
        <v>62</v>
      </c>
      <c r="G2437" s="15" t="s">
        <v>63</v>
      </c>
      <c r="H2437" s="15" t="s">
        <v>64</v>
      </c>
      <c r="I2437" s="15" t="s">
        <v>67</v>
      </c>
      <c r="J2437" s="15">
        <v>335</v>
      </c>
      <c r="K2437" s="15">
        <v>479.05</v>
      </c>
    </row>
    <row r="2438" spans="1:11" x14ac:dyDescent="0.25">
      <c r="A2438" s="15" t="s">
        <v>66</v>
      </c>
      <c r="B2438" s="15">
        <v>2023</v>
      </c>
      <c r="C2438" s="15" t="s">
        <v>48</v>
      </c>
      <c r="D2438" s="15" t="s">
        <v>60</v>
      </c>
      <c r="E2438" s="15" t="s">
        <v>61</v>
      </c>
      <c r="F2438" s="15" t="s">
        <v>62</v>
      </c>
      <c r="G2438" s="15" t="s">
        <v>63</v>
      </c>
      <c r="H2438" s="15" t="s">
        <v>64</v>
      </c>
      <c r="I2438" s="15" t="s">
        <v>67</v>
      </c>
      <c r="J2438" s="15">
        <v>755</v>
      </c>
      <c r="K2438" s="15">
        <v>1079.6500000000001</v>
      </c>
    </row>
    <row r="2439" spans="1:11" x14ac:dyDescent="0.25">
      <c r="A2439" s="15" t="s">
        <v>66</v>
      </c>
      <c r="B2439" s="15">
        <v>2023</v>
      </c>
      <c r="C2439" s="15" t="s">
        <v>43</v>
      </c>
      <c r="D2439" s="15" t="s">
        <v>72</v>
      </c>
      <c r="E2439" s="15" t="s">
        <v>61</v>
      </c>
      <c r="F2439" s="15" t="s">
        <v>62</v>
      </c>
      <c r="G2439" s="15" t="s">
        <v>63</v>
      </c>
      <c r="H2439" s="15" t="s">
        <v>64</v>
      </c>
      <c r="I2439" s="15" t="s">
        <v>65</v>
      </c>
      <c r="J2439" s="15">
        <v>212</v>
      </c>
      <c r="K2439" s="15">
        <v>303.15999999999997</v>
      </c>
    </row>
    <row r="2440" spans="1:11" x14ac:dyDescent="0.25">
      <c r="A2440" s="15" t="s">
        <v>59</v>
      </c>
      <c r="B2440" s="15">
        <v>2023</v>
      </c>
      <c r="C2440" s="15" t="s">
        <v>43</v>
      </c>
      <c r="D2440" s="15" t="s">
        <v>72</v>
      </c>
      <c r="E2440" s="15" t="s">
        <v>61</v>
      </c>
      <c r="F2440" s="15" t="s">
        <v>62</v>
      </c>
      <c r="G2440" s="15" t="s">
        <v>63</v>
      </c>
      <c r="H2440" s="15" t="s">
        <v>64</v>
      </c>
      <c r="I2440" s="15" t="s">
        <v>65</v>
      </c>
      <c r="J2440" s="15">
        <v>182</v>
      </c>
      <c r="K2440" s="15">
        <v>260.26</v>
      </c>
    </row>
    <row r="2441" spans="1:11" x14ac:dyDescent="0.25">
      <c r="A2441" s="15" t="s">
        <v>66</v>
      </c>
      <c r="B2441" s="15">
        <v>2023</v>
      </c>
      <c r="C2441" s="15" t="s">
        <v>43</v>
      </c>
      <c r="D2441" s="15" t="s">
        <v>72</v>
      </c>
      <c r="E2441" s="15" t="s">
        <v>61</v>
      </c>
      <c r="F2441" s="15" t="s">
        <v>62</v>
      </c>
      <c r="G2441" s="15" t="s">
        <v>63</v>
      </c>
      <c r="H2441" s="15" t="s">
        <v>64</v>
      </c>
      <c r="I2441" s="15" t="s">
        <v>65</v>
      </c>
      <c r="J2441" s="15">
        <v>184</v>
      </c>
      <c r="K2441" s="15">
        <v>526.24</v>
      </c>
    </row>
    <row r="2442" spans="1:11" x14ac:dyDescent="0.25">
      <c r="A2442" s="15" t="s">
        <v>66</v>
      </c>
      <c r="B2442" s="15">
        <v>2023</v>
      </c>
      <c r="C2442" s="15" t="s">
        <v>43</v>
      </c>
      <c r="D2442" s="15" t="s">
        <v>72</v>
      </c>
      <c r="E2442" s="15" t="s">
        <v>61</v>
      </c>
      <c r="F2442" s="15" t="s">
        <v>62</v>
      </c>
      <c r="G2442" s="15" t="s">
        <v>63</v>
      </c>
      <c r="H2442" s="15" t="s">
        <v>64</v>
      </c>
      <c r="I2442" s="15" t="s">
        <v>65</v>
      </c>
      <c r="J2442" s="15">
        <v>968</v>
      </c>
      <c r="K2442" s="15">
        <v>1384.24</v>
      </c>
    </row>
    <row r="2443" spans="1:11" x14ac:dyDescent="0.25">
      <c r="A2443" s="15" t="s">
        <v>70</v>
      </c>
      <c r="B2443" s="15">
        <v>2023</v>
      </c>
      <c r="C2443" s="15" t="s">
        <v>43</v>
      </c>
      <c r="D2443" s="15" t="s">
        <v>72</v>
      </c>
      <c r="E2443" s="15" t="s">
        <v>61</v>
      </c>
      <c r="F2443" s="15" t="s">
        <v>62</v>
      </c>
      <c r="G2443" s="15" t="s">
        <v>63</v>
      </c>
      <c r="H2443" s="15" t="s">
        <v>64</v>
      </c>
      <c r="I2443" s="15" t="s">
        <v>65</v>
      </c>
      <c r="J2443" s="15">
        <v>186</v>
      </c>
      <c r="K2443" s="15">
        <v>265.98</v>
      </c>
    </row>
    <row r="2444" spans="1:11" x14ac:dyDescent="0.25">
      <c r="A2444" s="15" t="s">
        <v>70</v>
      </c>
      <c r="B2444" s="15">
        <v>2023</v>
      </c>
      <c r="C2444" s="15" t="s">
        <v>43</v>
      </c>
      <c r="D2444" s="15" t="s">
        <v>72</v>
      </c>
      <c r="E2444" s="15" t="s">
        <v>61</v>
      </c>
      <c r="F2444" s="15" t="s">
        <v>62</v>
      </c>
      <c r="G2444" s="15" t="s">
        <v>63</v>
      </c>
      <c r="H2444" s="15" t="s">
        <v>64</v>
      </c>
      <c r="I2444" s="15" t="s">
        <v>65</v>
      </c>
      <c r="J2444" s="15">
        <v>213</v>
      </c>
      <c r="K2444" s="15">
        <v>304.59000000000003</v>
      </c>
    </row>
    <row r="2445" spans="1:11" x14ac:dyDescent="0.25">
      <c r="A2445" s="15" t="s">
        <v>66</v>
      </c>
      <c r="B2445" s="15">
        <v>2023</v>
      </c>
      <c r="C2445" s="15" t="s">
        <v>43</v>
      </c>
      <c r="D2445" s="15" t="s">
        <v>72</v>
      </c>
      <c r="E2445" s="15" t="s">
        <v>61</v>
      </c>
      <c r="F2445" s="15" t="s">
        <v>62</v>
      </c>
      <c r="G2445" s="15" t="s">
        <v>63</v>
      </c>
      <c r="H2445" s="15" t="s">
        <v>64</v>
      </c>
      <c r="I2445" s="15" t="s">
        <v>65</v>
      </c>
      <c r="J2445" s="15">
        <v>183</v>
      </c>
      <c r="K2445" s="15">
        <v>261.69</v>
      </c>
    </row>
    <row r="2446" spans="1:11" x14ac:dyDescent="0.25">
      <c r="A2446" s="15" t="s">
        <v>66</v>
      </c>
      <c r="B2446" s="15">
        <v>2023</v>
      </c>
      <c r="C2446" s="15" t="s">
        <v>43</v>
      </c>
      <c r="D2446" s="15" t="s">
        <v>72</v>
      </c>
      <c r="E2446" s="15" t="s">
        <v>61</v>
      </c>
      <c r="F2446" s="15" t="s">
        <v>62</v>
      </c>
      <c r="G2446" s="15" t="s">
        <v>63</v>
      </c>
      <c r="H2446" s="15" t="s">
        <v>64</v>
      </c>
      <c r="I2446" s="15" t="s">
        <v>65</v>
      </c>
      <c r="J2446" s="15">
        <v>749</v>
      </c>
      <c r="K2446" s="15">
        <v>1071.07</v>
      </c>
    </row>
    <row r="2447" spans="1:11" x14ac:dyDescent="0.25">
      <c r="A2447" s="15" t="s">
        <v>59</v>
      </c>
      <c r="B2447" s="15">
        <v>2023</v>
      </c>
      <c r="C2447" s="15" t="s">
        <v>43</v>
      </c>
      <c r="D2447" s="15" t="s">
        <v>72</v>
      </c>
      <c r="E2447" s="15" t="s">
        <v>61</v>
      </c>
      <c r="F2447" s="15" t="s">
        <v>62</v>
      </c>
      <c r="G2447" s="15" t="s">
        <v>63</v>
      </c>
      <c r="H2447" s="15" t="s">
        <v>64</v>
      </c>
      <c r="I2447" s="15" t="s">
        <v>65</v>
      </c>
      <c r="J2447" s="15">
        <v>209</v>
      </c>
      <c r="K2447" s="15">
        <v>298.87</v>
      </c>
    </row>
    <row r="2448" spans="1:11" x14ac:dyDescent="0.25">
      <c r="A2448" s="15" t="s">
        <v>66</v>
      </c>
      <c r="B2448" s="15">
        <v>2023</v>
      </c>
      <c r="C2448" s="15" t="s">
        <v>43</v>
      </c>
      <c r="D2448" s="15" t="s">
        <v>72</v>
      </c>
      <c r="E2448" s="15" t="s">
        <v>61</v>
      </c>
      <c r="F2448" s="15" t="s">
        <v>62</v>
      </c>
      <c r="G2448" s="15" t="s">
        <v>63</v>
      </c>
      <c r="H2448" s="15" t="s">
        <v>64</v>
      </c>
      <c r="I2448" s="15" t="s">
        <v>65</v>
      </c>
      <c r="J2448" s="15">
        <v>185</v>
      </c>
      <c r="K2448" s="15">
        <v>264.55</v>
      </c>
    </row>
    <row r="2449" spans="1:11" x14ac:dyDescent="0.25">
      <c r="A2449" s="15" t="s">
        <v>66</v>
      </c>
      <c r="B2449" s="15">
        <v>2023</v>
      </c>
      <c r="C2449" s="15" t="s">
        <v>47</v>
      </c>
      <c r="D2449" s="15" t="s">
        <v>72</v>
      </c>
      <c r="E2449" s="15" t="s">
        <v>61</v>
      </c>
      <c r="F2449" s="15" t="s">
        <v>62</v>
      </c>
      <c r="G2449" s="15" t="s">
        <v>63</v>
      </c>
      <c r="H2449" s="15" t="s">
        <v>64</v>
      </c>
      <c r="I2449" s="15" t="s">
        <v>65</v>
      </c>
      <c r="J2449" s="15">
        <v>188</v>
      </c>
      <c r="K2449" s="15">
        <v>268.84000000000003</v>
      </c>
    </row>
    <row r="2450" spans="1:11" x14ac:dyDescent="0.25">
      <c r="A2450" s="15" t="s">
        <v>59</v>
      </c>
      <c r="B2450" s="15">
        <v>2023</v>
      </c>
      <c r="C2450" s="15" t="s">
        <v>47</v>
      </c>
      <c r="D2450" s="15" t="s">
        <v>72</v>
      </c>
      <c r="E2450" s="15" t="s">
        <v>61</v>
      </c>
      <c r="F2450" s="15" t="s">
        <v>62</v>
      </c>
      <c r="G2450" s="15" t="s">
        <v>63</v>
      </c>
      <c r="H2450" s="15" t="s">
        <v>64</v>
      </c>
      <c r="I2450" s="15" t="s">
        <v>65</v>
      </c>
      <c r="J2450" s="15">
        <v>164</v>
      </c>
      <c r="K2450" s="15">
        <v>234.51999999999998</v>
      </c>
    </row>
    <row r="2451" spans="1:11" x14ac:dyDescent="0.25">
      <c r="A2451" s="15" t="s">
        <v>68</v>
      </c>
      <c r="B2451" s="15">
        <v>2023</v>
      </c>
      <c r="C2451" s="15" t="s">
        <v>47</v>
      </c>
      <c r="D2451" s="15" t="s">
        <v>72</v>
      </c>
      <c r="E2451" s="15" t="s">
        <v>61</v>
      </c>
      <c r="F2451" s="15" t="s">
        <v>62</v>
      </c>
      <c r="G2451" s="15" t="s">
        <v>63</v>
      </c>
      <c r="H2451" s="15" t="s">
        <v>64</v>
      </c>
      <c r="I2451" s="15" t="s">
        <v>65</v>
      </c>
      <c r="J2451" s="15">
        <v>190</v>
      </c>
      <c r="K2451" s="15">
        <v>526.24</v>
      </c>
    </row>
    <row r="2452" spans="1:11" x14ac:dyDescent="0.25">
      <c r="A2452" s="15" t="s">
        <v>59</v>
      </c>
      <c r="B2452" s="15">
        <v>2023</v>
      </c>
      <c r="C2452" s="15" t="s">
        <v>47</v>
      </c>
      <c r="D2452" s="15" t="s">
        <v>72</v>
      </c>
      <c r="E2452" s="15" t="s">
        <v>61</v>
      </c>
      <c r="F2452" s="15" t="s">
        <v>62</v>
      </c>
      <c r="G2452" s="15" t="s">
        <v>63</v>
      </c>
      <c r="H2452" s="15" t="s">
        <v>64</v>
      </c>
      <c r="I2452" s="15" t="s">
        <v>65</v>
      </c>
      <c r="J2452" s="15">
        <v>160</v>
      </c>
      <c r="K2452" s="15">
        <v>526.24</v>
      </c>
    </row>
    <row r="2453" spans="1:11" x14ac:dyDescent="0.25">
      <c r="A2453" s="15" t="s">
        <v>66</v>
      </c>
      <c r="B2453" s="15">
        <v>2023</v>
      </c>
      <c r="C2453" s="15" t="s">
        <v>47</v>
      </c>
      <c r="D2453" s="15" t="s">
        <v>72</v>
      </c>
      <c r="E2453" s="15" t="s">
        <v>61</v>
      </c>
      <c r="F2453" s="15" t="s">
        <v>62</v>
      </c>
      <c r="G2453" s="15" t="s">
        <v>63</v>
      </c>
      <c r="H2453" s="15" t="s">
        <v>64</v>
      </c>
      <c r="I2453" s="15" t="s">
        <v>65</v>
      </c>
      <c r="J2453" s="15">
        <v>971</v>
      </c>
      <c r="K2453" s="15">
        <v>1388.53</v>
      </c>
    </row>
    <row r="2454" spans="1:11" x14ac:dyDescent="0.25">
      <c r="A2454" s="15" t="s">
        <v>59</v>
      </c>
      <c r="B2454" s="15">
        <v>2023</v>
      </c>
      <c r="C2454" s="15" t="s">
        <v>47</v>
      </c>
      <c r="D2454" s="15" t="s">
        <v>72</v>
      </c>
      <c r="E2454" s="15" t="s">
        <v>61</v>
      </c>
      <c r="F2454" s="15" t="s">
        <v>62</v>
      </c>
      <c r="G2454" s="15" t="s">
        <v>63</v>
      </c>
      <c r="H2454" s="15" t="s">
        <v>64</v>
      </c>
      <c r="I2454" s="15" t="s">
        <v>65</v>
      </c>
      <c r="J2454" s="15">
        <v>162</v>
      </c>
      <c r="K2454" s="15">
        <v>231.66</v>
      </c>
    </row>
    <row r="2455" spans="1:11" x14ac:dyDescent="0.25">
      <c r="A2455" s="15" t="s">
        <v>59</v>
      </c>
      <c r="B2455" s="15">
        <v>2023</v>
      </c>
      <c r="C2455" s="15" t="s">
        <v>47</v>
      </c>
      <c r="D2455" s="15" t="s">
        <v>72</v>
      </c>
      <c r="E2455" s="15" t="s">
        <v>61</v>
      </c>
      <c r="F2455" s="15" t="s">
        <v>62</v>
      </c>
      <c r="G2455" s="15" t="s">
        <v>63</v>
      </c>
      <c r="H2455" s="15" t="s">
        <v>64</v>
      </c>
      <c r="I2455" s="15" t="s">
        <v>65</v>
      </c>
      <c r="J2455" s="15">
        <v>189</v>
      </c>
      <c r="K2455" s="15">
        <v>270.27</v>
      </c>
    </row>
    <row r="2456" spans="1:11" x14ac:dyDescent="0.25">
      <c r="A2456" s="15" t="s">
        <v>66</v>
      </c>
      <c r="B2456" s="15">
        <v>2023</v>
      </c>
      <c r="C2456" s="15" t="s">
        <v>47</v>
      </c>
      <c r="D2456" s="15" t="s">
        <v>72</v>
      </c>
      <c r="E2456" s="15" t="s">
        <v>61</v>
      </c>
      <c r="F2456" s="15" t="s">
        <v>62</v>
      </c>
      <c r="G2456" s="15" t="s">
        <v>63</v>
      </c>
      <c r="H2456" s="15" t="s">
        <v>64</v>
      </c>
      <c r="I2456" s="15" t="s">
        <v>65</v>
      </c>
      <c r="J2456" s="15">
        <v>165</v>
      </c>
      <c r="K2456" s="15">
        <v>235.95</v>
      </c>
    </row>
    <row r="2457" spans="1:11" x14ac:dyDescent="0.25">
      <c r="A2457" s="15" t="s">
        <v>59</v>
      </c>
      <c r="B2457" s="15">
        <v>2023</v>
      </c>
      <c r="C2457" s="15" t="s">
        <v>47</v>
      </c>
      <c r="D2457" s="15" t="s">
        <v>72</v>
      </c>
      <c r="E2457" s="15" t="s">
        <v>61</v>
      </c>
      <c r="F2457" s="15" t="s">
        <v>62</v>
      </c>
      <c r="G2457" s="15" t="s">
        <v>63</v>
      </c>
      <c r="H2457" s="15" t="s">
        <v>64</v>
      </c>
      <c r="I2457" s="15" t="s">
        <v>65</v>
      </c>
      <c r="J2457" s="15">
        <v>753</v>
      </c>
      <c r="K2457" s="15">
        <v>1076.79</v>
      </c>
    </row>
    <row r="2458" spans="1:11" x14ac:dyDescent="0.25">
      <c r="A2458" s="15" t="s">
        <v>68</v>
      </c>
      <c r="B2458" s="15">
        <v>2023</v>
      </c>
      <c r="C2458" s="15" t="s">
        <v>47</v>
      </c>
      <c r="D2458" s="15" t="s">
        <v>72</v>
      </c>
      <c r="E2458" s="15" t="s">
        <v>61</v>
      </c>
      <c r="F2458" s="15" t="s">
        <v>62</v>
      </c>
      <c r="G2458" s="15" t="s">
        <v>63</v>
      </c>
      <c r="H2458" s="15" t="s">
        <v>64</v>
      </c>
      <c r="I2458" s="15" t="s">
        <v>65</v>
      </c>
      <c r="J2458" s="15">
        <v>839</v>
      </c>
      <c r="K2458" s="15">
        <v>1199.77</v>
      </c>
    </row>
    <row r="2459" spans="1:11" x14ac:dyDescent="0.25">
      <c r="A2459" s="15" t="s">
        <v>59</v>
      </c>
      <c r="B2459" s="15">
        <v>2023</v>
      </c>
      <c r="C2459" s="15" t="s">
        <v>47</v>
      </c>
      <c r="D2459" s="15" t="s">
        <v>72</v>
      </c>
      <c r="E2459" s="15" t="s">
        <v>61</v>
      </c>
      <c r="F2459" s="15" t="s">
        <v>62</v>
      </c>
      <c r="G2459" s="15" t="s">
        <v>63</v>
      </c>
      <c r="H2459" s="15" t="s">
        <v>64</v>
      </c>
      <c r="I2459" s="15" t="s">
        <v>65</v>
      </c>
      <c r="J2459" s="15">
        <v>191</v>
      </c>
      <c r="K2459" s="15">
        <v>273.13</v>
      </c>
    </row>
    <row r="2460" spans="1:11" x14ac:dyDescent="0.25">
      <c r="A2460" s="15" t="s">
        <v>66</v>
      </c>
      <c r="B2460" s="15">
        <v>2023</v>
      </c>
      <c r="C2460" s="15" t="s">
        <v>47</v>
      </c>
      <c r="D2460" s="15" t="s">
        <v>72</v>
      </c>
      <c r="E2460" s="15" t="s">
        <v>61</v>
      </c>
      <c r="F2460" s="15" t="s">
        <v>62</v>
      </c>
      <c r="G2460" s="15" t="s">
        <v>63</v>
      </c>
      <c r="H2460" s="15" t="s">
        <v>64</v>
      </c>
      <c r="I2460" s="15" t="s">
        <v>65</v>
      </c>
      <c r="J2460" s="15">
        <v>161</v>
      </c>
      <c r="K2460" s="15">
        <v>230.23000000000002</v>
      </c>
    </row>
    <row r="2461" spans="1:11" x14ac:dyDescent="0.25">
      <c r="A2461" s="15" t="s">
        <v>59</v>
      </c>
      <c r="B2461" s="15">
        <v>2023</v>
      </c>
      <c r="C2461" s="15" t="s">
        <v>51</v>
      </c>
      <c r="D2461" s="15" t="s">
        <v>72</v>
      </c>
      <c r="E2461" s="15" t="s">
        <v>61</v>
      </c>
      <c r="F2461" s="15" t="s">
        <v>62</v>
      </c>
      <c r="G2461" s="15" t="s">
        <v>63</v>
      </c>
      <c r="H2461" s="15" t="s">
        <v>64</v>
      </c>
      <c r="I2461" s="15" t="s">
        <v>65</v>
      </c>
      <c r="J2461" s="15">
        <v>170</v>
      </c>
      <c r="K2461" s="15">
        <v>243.1</v>
      </c>
    </row>
    <row r="2462" spans="1:11" x14ac:dyDescent="0.25">
      <c r="A2462" s="15" t="s">
        <v>59</v>
      </c>
      <c r="B2462" s="15">
        <v>2023</v>
      </c>
      <c r="C2462" s="15" t="s">
        <v>51</v>
      </c>
      <c r="D2462" s="15" t="s">
        <v>72</v>
      </c>
      <c r="E2462" s="15" t="s">
        <v>61</v>
      </c>
      <c r="F2462" s="15" t="s">
        <v>62</v>
      </c>
      <c r="G2462" s="15" t="s">
        <v>63</v>
      </c>
      <c r="H2462" s="15" t="s">
        <v>64</v>
      </c>
      <c r="I2462" s="15" t="s">
        <v>65</v>
      </c>
      <c r="J2462" s="15">
        <v>140</v>
      </c>
      <c r="K2462" s="15">
        <v>200.2</v>
      </c>
    </row>
    <row r="2463" spans="1:11" x14ac:dyDescent="0.25">
      <c r="A2463" s="15" t="s">
        <v>59</v>
      </c>
      <c r="B2463" s="15">
        <v>2023</v>
      </c>
      <c r="C2463" s="15" t="s">
        <v>51</v>
      </c>
      <c r="D2463" s="15" t="s">
        <v>72</v>
      </c>
      <c r="E2463" s="15" t="s">
        <v>61</v>
      </c>
      <c r="F2463" s="15" t="s">
        <v>62</v>
      </c>
      <c r="G2463" s="15" t="s">
        <v>63</v>
      </c>
      <c r="H2463" s="15" t="s">
        <v>64</v>
      </c>
      <c r="I2463" s="15" t="s">
        <v>65</v>
      </c>
      <c r="J2463" s="15">
        <v>166</v>
      </c>
      <c r="K2463" s="15">
        <v>526.24</v>
      </c>
    </row>
    <row r="2464" spans="1:11" x14ac:dyDescent="0.25">
      <c r="A2464" s="15" t="s">
        <v>59</v>
      </c>
      <c r="B2464" s="15">
        <v>2023</v>
      </c>
      <c r="C2464" s="15" t="s">
        <v>51</v>
      </c>
      <c r="D2464" s="15" t="s">
        <v>72</v>
      </c>
      <c r="E2464" s="15" t="s">
        <v>61</v>
      </c>
      <c r="F2464" s="15" t="s">
        <v>62</v>
      </c>
      <c r="G2464" s="15" t="s">
        <v>63</v>
      </c>
      <c r="H2464" s="15" t="s">
        <v>64</v>
      </c>
      <c r="I2464" s="15" t="s">
        <v>65</v>
      </c>
      <c r="J2464" s="15">
        <v>142</v>
      </c>
      <c r="K2464" s="15">
        <v>526.24</v>
      </c>
    </row>
    <row r="2465" spans="1:11" x14ac:dyDescent="0.25">
      <c r="A2465" s="15" t="s">
        <v>66</v>
      </c>
      <c r="B2465" s="15">
        <v>2023</v>
      </c>
      <c r="C2465" s="15" t="s">
        <v>51</v>
      </c>
      <c r="D2465" s="15" t="s">
        <v>72</v>
      </c>
      <c r="E2465" s="15" t="s">
        <v>61</v>
      </c>
      <c r="F2465" s="15" t="s">
        <v>62</v>
      </c>
      <c r="G2465" s="15" t="s">
        <v>63</v>
      </c>
      <c r="H2465" s="15" t="s">
        <v>64</v>
      </c>
      <c r="I2465" s="15" t="s">
        <v>65</v>
      </c>
      <c r="J2465" s="15">
        <v>975</v>
      </c>
      <c r="K2465" s="15">
        <v>1394.25</v>
      </c>
    </row>
    <row r="2466" spans="1:11" x14ac:dyDescent="0.25">
      <c r="A2466" s="15" t="s">
        <v>66</v>
      </c>
      <c r="B2466" s="15">
        <v>2023</v>
      </c>
      <c r="C2466" s="15" t="s">
        <v>51</v>
      </c>
      <c r="D2466" s="15" t="s">
        <v>72</v>
      </c>
      <c r="E2466" s="15" t="s">
        <v>61</v>
      </c>
      <c r="F2466" s="15" t="s">
        <v>62</v>
      </c>
      <c r="G2466" s="15" t="s">
        <v>63</v>
      </c>
      <c r="H2466" s="15" t="s">
        <v>64</v>
      </c>
      <c r="I2466" s="15" t="s">
        <v>65</v>
      </c>
      <c r="J2466" s="15">
        <v>141</v>
      </c>
      <c r="K2466" s="15">
        <v>201.63</v>
      </c>
    </row>
    <row r="2467" spans="1:11" x14ac:dyDescent="0.25">
      <c r="A2467" s="15" t="s">
        <v>59</v>
      </c>
      <c r="B2467" s="15">
        <v>2023</v>
      </c>
      <c r="C2467" s="15" t="s">
        <v>51</v>
      </c>
      <c r="D2467" s="15" t="s">
        <v>72</v>
      </c>
      <c r="E2467" s="15" t="s">
        <v>61</v>
      </c>
      <c r="F2467" s="15" t="s">
        <v>62</v>
      </c>
      <c r="G2467" s="15" t="s">
        <v>63</v>
      </c>
      <c r="H2467" s="15" t="s">
        <v>64</v>
      </c>
      <c r="I2467" s="15" t="s">
        <v>65</v>
      </c>
      <c r="J2467" s="15">
        <v>756</v>
      </c>
      <c r="K2467" s="15">
        <v>1081.08</v>
      </c>
    </row>
    <row r="2468" spans="1:11" x14ac:dyDescent="0.25">
      <c r="A2468" s="15" t="s">
        <v>59</v>
      </c>
      <c r="B2468" s="15">
        <v>2023</v>
      </c>
      <c r="C2468" s="15" t="s">
        <v>51</v>
      </c>
      <c r="D2468" s="15" t="s">
        <v>72</v>
      </c>
      <c r="E2468" s="15" t="s">
        <v>61</v>
      </c>
      <c r="F2468" s="15" t="s">
        <v>62</v>
      </c>
      <c r="G2468" s="15" t="s">
        <v>63</v>
      </c>
      <c r="H2468" s="15" t="s">
        <v>64</v>
      </c>
      <c r="I2468" s="15" t="s">
        <v>65</v>
      </c>
      <c r="J2468" s="15">
        <v>843</v>
      </c>
      <c r="K2468" s="15">
        <v>1205.49</v>
      </c>
    </row>
    <row r="2469" spans="1:11" x14ac:dyDescent="0.25">
      <c r="A2469" s="15" t="s">
        <v>59</v>
      </c>
      <c r="B2469" s="15">
        <v>2023</v>
      </c>
      <c r="C2469" s="15" t="s">
        <v>51</v>
      </c>
      <c r="D2469" s="15" t="s">
        <v>72</v>
      </c>
      <c r="E2469" s="15" t="s">
        <v>61</v>
      </c>
      <c r="F2469" s="15" t="s">
        <v>62</v>
      </c>
      <c r="G2469" s="15" t="s">
        <v>63</v>
      </c>
      <c r="H2469" s="15" t="s">
        <v>64</v>
      </c>
      <c r="I2469" s="15" t="s">
        <v>65</v>
      </c>
      <c r="J2469" s="15">
        <v>167</v>
      </c>
      <c r="K2469" s="15">
        <v>238.81</v>
      </c>
    </row>
    <row r="2470" spans="1:11" x14ac:dyDescent="0.25">
      <c r="A2470" s="15" t="s">
        <v>59</v>
      </c>
      <c r="B2470" s="15">
        <v>2023</v>
      </c>
      <c r="C2470" s="15" t="s">
        <v>51</v>
      </c>
      <c r="D2470" s="15" t="s">
        <v>72</v>
      </c>
      <c r="E2470" s="15" t="s">
        <v>61</v>
      </c>
      <c r="F2470" s="15" t="s">
        <v>62</v>
      </c>
      <c r="G2470" s="15" t="s">
        <v>63</v>
      </c>
      <c r="H2470" s="15" t="s">
        <v>64</v>
      </c>
      <c r="I2470" s="15" t="s">
        <v>65</v>
      </c>
      <c r="J2470" s="15">
        <v>143</v>
      </c>
      <c r="K2470" s="15">
        <v>204.49</v>
      </c>
    </row>
    <row r="2471" spans="1:11" x14ac:dyDescent="0.25">
      <c r="A2471" s="15" t="s">
        <v>66</v>
      </c>
      <c r="B2471" s="15">
        <v>2023</v>
      </c>
      <c r="C2471" s="15" t="s">
        <v>40</v>
      </c>
      <c r="D2471" s="15" t="s">
        <v>72</v>
      </c>
      <c r="E2471" s="15" t="s">
        <v>61</v>
      </c>
      <c r="F2471" s="15" t="s">
        <v>62</v>
      </c>
      <c r="G2471" s="15" t="s">
        <v>63</v>
      </c>
      <c r="H2471" s="15" t="s">
        <v>64</v>
      </c>
      <c r="I2471" s="15" t="s">
        <v>67</v>
      </c>
      <c r="J2471" s="15">
        <v>272</v>
      </c>
      <c r="K2471" s="15">
        <v>388.96</v>
      </c>
    </row>
    <row r="2472" spans="1:11" x14ac:dyDescent="0.25">
      <c r="A2472" s="15" t="s">
        <v>66</v>
      </c>
      <c r="B2472" s="15">
        <v>2023</v>
      </c>
      <c r="C2472" s="15" t="s">
        <v>40</v>
      </c>
      <c r="D2472" s="15" t="s">
        <v>72</v>
      </c>
      <c r="E2472" s="15" t="s">
        <v>61</v>
      </c>
      <c r="F2472" s="15" t="s">
        <v>62</v>
      </c>
      <c r="G2472" s="15" t="s">
        <v>63</v>
      </c>
      <c r="H2472" s="15" t="s">
        <v>64</v>
      </c>
      <c r="I2472" s="15" t="s">
        <v>67</v>
      </c>
      <c r="J2472" s="15">
        <v>266</v>
      </c>
      <c r="K2472" s="15">
        <v>380.38</v>
      </c>
    </row>
    <row r="2473" spans="1:11" x14ac:dyDescent="0.25">
      <c r="A2473" s="15" t="s">
        <v>59</v>
      </c>
      <c r="B2473" s="15">
        <v>2023</v>
      </c>
      <c r="C2473" s="15" t="s">
        <v>40</v>
      </c>
      <c r="D2473" s="15" t="s">
        <v>72</v>
      </c>
      <c r="E2473" s="15" t="s">
        <v>61</v>
      </c>
      <c r="F2473" s="15" t="s">
        <v>62</v>
      </c>
      <c r="G2473" s="15" t="s">
        <v>63</v>
      </c>
      <c r="H2473" s="15" t="s">
        <v>64</v>
      </c>
      <c r="I2473" s="15" t="s">
        <v>65</v>
      </c>
      <c r="J2473" s="15">
        <v>224</v>
      </c>
      <c r="K2473" s="15">
        <v>320.32</v>
      </c>
    </row>
    <row r="2474" spans="1:11" x14ac:dyDescent="0.25">
      <c r="A2474" s="15" t="s">
        <v>59</v>
      </c>
      <c r="B2474" s="15">
        <v>2023</v>
      </c>
      <c r="C2474" s="15" t="s">
        <v>40</v>
      </c>
      <c r="D2474" s="15" t="s">
        <v>72</v>
      </c>
      <c r="E2474" s="15" t="s">
        <v>61</v>
      </c>
      <c r="F2474" s="15" t="s">
        <v>62</v>
      </c>
      <c r="G2474" s="15" t="s">
        <v>63</v>
      </c>
      <c r="H2474" s="15" t="s">
        <v>64</v>
      </c>
      <c r="I2474" s="15" t="s">
        <v>65</v>
      </c>
      <c r="J2474" s="15">
        <v>194</v>
      </c>
      <c r="K2474" s="15">
        <v>277.42</v>
      </c>
    </row>
    <row r="2475" spans="1:11" x14ac:dyDescent="0.25">
      <c r="A2475" s="15" t="s">
        <v>68</v>
      </c>
      <c r="B2475" s="15">
        <v>2023</v>
      </c>
      <c r="C2475" s="15" t="s">
        <v>40</v>
      </c>
      <c r="D2475" s="15" t="s">
        <v>72</v>
      </c>
      <c r="E2475" s="15" t="s">
        <v>61</v>
      </c>
      <c r="F2475" s="15" t="s">
        <v>62</v>
      </c>
      <c r="G2475" s="15" t="s">
        <v>63</v>
      </c>
      <c r="H2475" s="15" t="s">
        <v>64</v>
      </c>
      <c r="I2475" s="15" t="s">
        <v>65</v>
      </c>
      <c r="J2475" s="15">
        <v>268</v>
      </c>
      <c r="K2475" s="15">
        <v>383.24</v>
      </c>
    </row>
    <row r="2476" spans="1:11" x14ac:dyDescent="0.25">
      <c r="A2476" s="15" t="s">
        <v>68</v>
      </c>
      <c r="B2476" s="15">
        <v>2023</v>
      </c>
      <c r="C2476" s="15" t="s">
        <v>40</v>
      </c>
      <c r="D2476" s="15" t="s">
        <v>72</v>
      </c>
      <c r="E2476" s="15" t="s">
        <v>61</v>
      </c>
      <c r="F2476" s="15" t="s">
        <v>62</v>
      </c>
      <c r="G2476" s="15" t="s">
        <v>63</v>
      </c>
      <c r="H2476" s="15" t="s">
        <v>64</v>
      </c>
      <c r="I2476" s="15" t="s">
        <v>65</v>
      </c>
      <c r="J2476" s="15">
        <v>220</v>
      </c>
      <c r="K2476" s="15">
        <v>526.24</v>
      </c>
    </row>
    <row r="2477" spans="1:11" x14ac:dyDescent="0.25">
      <c r="A2477" s="15" t="s">
        <v>68</v>
      </c>
      <c r="B2477" s="15">
        <v>2023</v>
      </c>
      <c r="C2477" s="15" t="s">
        <v>40</v>
      </c>
      <c r="D2477" s="15" t="s">
        <v>72</v>
      </c>
      <c r="E2477" s="15" t="s">
        <v>61</v>
      </c>
      <c r="F2477" s="15" t="s">
        <v>62</v>
      </c>
      <c r="G2477" s="15" t="s">
        <v>63</v>
      </c>
      <c r="H2477" s="15" t="s">
        <v>64</v>
      </c>
      <c r="I2477" s="15" t="s">
        <v>65</v>
      </c>
      <c r="J2477" s="15">
        <v>196</v>
      </c>
      <c r="K2477" s="15">
        <v>526.24</v>
      </c>
    </row>
    <row r="2478" spans="1:11" x14ac:dyDescent="0.25">
      <c r="A2478" s="15" t="s">
        <v>70</v>
      </c>
      <c r="B2478" s="15">
        <v>2023</v>
      </c>
      <c r="C2478" s="15" t="s">
        <v>40</v>
      </c>
      <c r="D2478" s="15" t="s">
        <v>72</v>
      </c>
      <c r="E2478" s="15" t="s">
        <v>61</v>
      </c>
      <c r="F2478" s="15" t="s">
        <v>62</v>
      </c>
      <c r="G2478" s="15" t="s">
        <v>63</v>
      </c>
      <c r="H2478" s="15" t="s">
        <v>64</v>
      </c>
      <c r="I2478" s="15" t="s">
        <v>65</v>
      </c>
      <c r="J2478" s="15">
        <v>966</v>
      </c>
      <c r="K2478" s="15">
        <v>1381.38</v>
      </c>
    </row>
    <row r="2479" spans="1:11" x14ac:dyDescent="0.25">
      <c r="A2479" s="15" t="s">
        <v>59</v>
      </c>
      <c r="B2479" s="15">
        <v>2023</v>
      </c>
      <c r="C2479" s="15" t="s">
        <v>40</v>
      </c>
      <c r="D2479" s="15" t="s">
        <v>72</v>
      </c>
      <c r="E2479" s="15" t="s">
        <v>61</v>
      </c>
      <c r="F2479" s="15" t="s">
        <v>62</v>
      </c>
      <c r="G2479" s="15" t="s">
        <v>63</v>
      </c>
      <c r="H2479" s="15" t="s">
        <v>64</v>
      </c>
      <c r="I2479" s="15" t="s">
        <v>65</v>
      </c>
      <c r="J2479" s="15">
        <v>1019</v>
      </c>
      <c r="K2479" s="15">
        <v>1457.17</v>
      </c>
    </row>
    <row r="2480" spans="1:11" x14ac:dyDescent="0.25">
      <c r="A2480" s="15" t="s">
        <v>59</v>
      </c>
      <c r="B2480" s="15">
        <v>2023</v>
      </c>
      <c r="C2480" s="15" t="s">
        <v>40</v>
      </c>
      <c r="D2480" s="15" t="s">
        <v>72</v>
      </c>
      <c r="E2480" s="15" t="s">
        <v>61</v>
      </c>
      <c r="F2480" s="15" t="s">
        <v>62</v>
      </c>
      <c r="G2480" s="15" t="s">
        <v>63</v>
      </c>
      <c r="H2480" s="15" t="s">
        <v>64</v>
      </c>
      <c r="I2480" s="15" t="s">
        <v>65</v>
      </c>
      <c r="J2480" s="15">
        <v>192</v>
      </c>
      <c r="K2480" s="15">
        <v>274.56</v>
      </c>
    </row>
    <row r="2481" spans="1:11" x14ac:dyDescent="0.25">
      <c r="A2481" s="15" t="s">
        <v>59</v>
      </c>
      <c r="B2481" s="15">
        <v>2023</v>
      </c>
      <c r="C2481" s="15" t="s">
        <v>40</v>
      </c>
      <c r="D2481" s="15" t="s">
        <v>72</v>
      </c>
      <c r="E2481" s="15" t="s">
        <v>61</v>
      </c>
      <c r="F2481" s="15" t="s">
        <v>62</v>
      </c>
      <c r="G2481" s="15" t="s">
        <v>63</v>
      </c>
      <c r="H2481" s="15" t="s">
        <v>64</v>
      </c>
      <c r="I2481" s="15" t="s">
        <v>65</v>
      </c>
      <c r="J2481" s="15">
        <v>219</v>
      </c>
      <c r="K2481" s="15">
        <v>313.17</v>
      </c>
    </row>
    <row r="2482" spans="1:11" x14ac:dyDescent="0.25">
      <c r="A2482" s="15" t="s">
        <v>70</v>
      </c>
      <c r="B2482" s="15">
        <v>2023</v>
      </c>
      <c r="C2482" s="15" t="s">
        <v>40</v>
      </c>
      <c r="D2482" s="15" t="s">
        <v>72</v>
      </c>
      <c r="E2482" s="15" t="s">
        <v>61</v>
      </c>
      <c r="F2482" s="15" t="s">
        <v>62</v>
      </c>
      <c r="G2482" s="15" t="s">
        <v>63</v>
      </c>
      <c r="H2482" s="15" t="s">
        <v>64</v>
      </c>
      <c r="I2482" s="15" t="s">
        <v>65</v>
      </c>
      <c r="J2482" s="15">
        <v>195</v>
      </c>
      <c r="K2482" s="15">
        <v>278.85000000000002</v>
      </c>
    </row>
    <row r="2483" spans="1:11" x14ac:dyDescent="0.25">
      <c r="A2483" s="15" t="s">
        <v>59</v>
      </c>
      <c r="B2483" s="15">
        <v>2023</v>
      </c>
      <c r="C2483" s="15" t="s">
        <v>40</v>
      </c>
      <c r="D2483" s="15" t="s">
        <v>72</v>
      </c>
      <c r="E2483" s="15" t="s">
        <v>61</v>
      </c>
      <c r="F2483" s="15" t="s">
        <v>62</v>
      </c>
      <c r="G2483" s="15" t="s">
        <v>63</v>
      </c>
      <c r="H2483" s="15" t="s">
        <v>64</v>
      </c>
      <c r="I2483" s="15" t="s">
        <v>65</v>
      </c>
      <c r="J2483" s="15">
        <v>271</v>
      </c>
      <c r="K2483" s="15">
        <v>387.53</v>
      </c>
    </row>
    <row r="2484" spans="1:11" x14ac:dyDescent="0.25">
      <c r="A2484" s="15" t="s">
        <v>68</v>
      </c>
      <c r="B2484" s="15">
        <v>2023</v>
      </c>
      <c r="C2484" s="15" t="s">
        <v>40</v>
      </c>
      <c r="D2484" s="15" t="s">
        <v>72</v>
      </c>
      <c r="E2484" s="15" t="s">
        <v>61</v>
      </c>
      <c r="F2484" s="15" t="s">
        <v>62</v>
      </c>
      <c r="G2484" s="15" t="s">
        <v>63</v>
      </c>
      <c r="H2484" s="15" t="s">
        <v>64</v>
      </c>
      <c r="I2484" s="15" t="s">
        <v>65</v>
      </c>
      <c r="J2484" s="15">
        <v>747</v>
      </c>
      <c r="K2484" s="15">
        <v>1068.21</v>
      </c>
    </row>
    <row r="2485" spans="1:11" x14ac:dyDescent="0.25">
      <c r="A2485" s="15" t="s">
        <v>68</v>
      </c>
      <c r="B2485" s="15">
        <v>2023</v>
      </c>
      <c r="C2485" s="15" t="s">
        <v>40</v>
      </c>
      <c r="D2485" s="15" t="s">
        <v>72</v>
      </c>
      <c r="E2485" s="15" t="s">
        <v>61</v>
      </c>
      <c r="F2485" s="15" t="s">
        <v>62</v>
      </c>
      <c r="G2485" s="15" t="s">
        <v>63</v>
      </c>
      <c r="H2485" s="15" t="s">
        <v>64</v>
      </c>
      <c r="I2485" s="15" t="s">
        <v>65</v>
      </c>
      <c r="J2485" s="15">
        <v>834</v>
      </c>
      <c r="K2485" s="15">
        <v>1192.6199999999999</v>
      </c>
    </row>
    <row r="2486" spans="1:11" x14ac:dyDescent="0.25">
      <c r="A2486" s="15" t="s">
        <v>59</v>
      </c>
      <c r="B2486" s="15">
        <v>2023</v>
      </c>
      <c r="C2486" s="15" t="s">
        <v>40</v>
      </c>
      <c r="D2486" s="15" t="s">
        <v>72</v>
      </c>
      <c r="E2486" s="15" t="s">
        <v>61</v>
      </c>
      <c r="F2486" s="15" t="s">
        <v>62</v>
      </c>
      <c r="G2486" s="15" t="s">
        <v>63</v>
      </c>
      <c r="H2486" s="15" t="s">
        <v>64</v>
      </c>
      <c r="I2486" s="15" t="s">
        <v>67</v>
      </c>
      <c r="J2486" s="15">
        <v>269</v>
      </c>
      <c r="K2486" s="15">
        <v>384.67</v>
      </c>
    </row>
    <row r="2487" spans="1:11" x14ac:dyDescent="0.25">
      <c r="A2487" s="15" t="s">
        <v>59</v>
      </c>
      <c r="B2487" s="15">
        <v>2023</v>
      </c>
      <c r="C2487" s="15" t="s">
        <v>40</v>
      </c>
      <c r="D2487" s="15" t="s">
        <v>72</v>
      </c>
      <c r="E2487" s="15" t="s">
        <v>61</v>
      </c>
      <c r="F2487" s="15" t="s">
        <v>62</v>
      </c>
      <c r="G2487" s="15" t="s">
        <v>63</v>
      </c>
      <c r="H2487" s="15" t="s">
        <v>64</v>
      </c>
      <c r="I2487" s="15" t="s">
        <v>65</v>
      </c>
      <c r="J2487" s="15">
        <v>221</v>
      </c>
      <c r="K2487" s="15">
        <v>316.02999999999997</v>
      </c>
    </row>
    <row r="2488" spans="1:11" x14ac:dyDescent="0.25">
      <c r="A2488" s="15" t="s">
        <v>68</v>
      </c>
      <c r="B2488" s="15">
        <v>2023</v>
      </c>
      <c r="C2488" s="15" t="s">
        <v>40</v>
      </c>
      <c r="D2488" s="15" t="s">
        <v>72</v>
      </c>
      <c r="E2488" s="15" t="s">
        <v>61</v>
      </c>
      <c r="F2488" s="15" t="s">
        <v>62</v>
      </c>
      <c r="G2488" s="15" t="s">
        <v>63</v>
      </c>
      <c r="H2488" s="15" t="s">
        <v>64</v>
      </c>
      <c r="I2488" s="15" t="s">
        <v>65</v>
      </c>
      <c r="J2488" s="15">
        <v>149</v>
      </c>
      <c r="K2488" s="15">
        <v>213.07</v>
      </c>
    </row>
    <row r="2489" spans="1:11" x14ac:dyDescent="0.25">
      <c r="A2489" s="15" t="s">
        <v>59</v>
      </c>
      <c r="B2489" s="15">
        <v>2023</v>
      </c>
      <c r="C2489" s="15" t="s">
        <v>40</v>
      </c>
      <c r="D2489" s="15" t="s">
        <v>72</v>
      </c>
      <c r="E2489" s="15" t="s">
        <v>61</v>
      </c>
      <c r="F2489" s="15" t="s">
        <v>62</v>
      </c>
      <c r="G2489" s="15" t="s">
        <v>63</v>
      </c>
      <c r="H2489" s="15" t="s">
        <v>64</v>
      </c>
      <c r="I2489" s="15" t="s">
        <v>65</v>
      </c>
      <c r="J2489" s="15">
        <v>197</v>
      </c>
      <c r="K2489" s="15">
        <v>281.70999999999998</v>
      </c>
    </row>
    <row r="2490" spans="1:11" x14ac:dyDescent="0.25">
      <c r="A2490" s="15" t="s">
        <v>68</v>
      </c>
      <c r="B2490" s="15">
        <v>2023</v>
      </c>
      <c r="C2490" s="15" t="s">
        <v>18</v>
      </c>
      <c r="D2490" s="15" t="s">
        <v>72</v>
      </c>
      <c r="E2490" s="15" t="s">
        <v>61</v>
      </c>
      <c r="F2490" s="15" t="s">
        <v>62</v>
      </c>
      <c r="G2490" s="15" t="s">
        <v>63</v>
      </c>
      <c r="H2490" s="15" t="s">
        <v>64</v>
      </c>
      <c r="I2490" s="15" t="s">
        <v>67</v>
      </c>
      <c r="J2490" s="15">
        <v>284</v>
      </c>
      <c r="K2490" s="15">
        <v>406.12</v>
      </c>
    </row>
    <row r="2491" spans="1:11" x14ac:dyDescent="0.25">
      <c r="A2491" s="15" t="s">
        <v>66</v>
      </c>
      <c r="B2491" s="15">
        <v>2023</v>
      </c>
      <c r="C2491" s="15" t="s">
        <v>18</v>
      </c>
      <c r="D2491" s="15" t="s">
        <v>72</v>
      </c>
      <c r="E2491" s="15" t="s">
        <v>61</v>
      </c>
      <c r="F2491" s="15" t="s">
        <v>62</v>
      </c>
      <c r="G2491" s="15" t="s">
        <v>63</v>
      </c>
      <c r="H2491" s="15" t="s">
        <v>64</v>
      </c>
      <c r="I2491" s="15" t="s">
        <v>67</v>
      </c>
      <c r="J2491" s="15">
        <v>278</v>
      </c>
      <c r="K2491" s="15">
        <v>397.53999999999996</v>
      </c>
    </row>
    <row r="2492" spans="1:11" x14ac:dyDescent="0.25">
      <c r="A2492" s="15" t="s">
        <v>68</v>
      </c>
      <c r="B2492" s="15">
        <v>2023</v>
      </c>
      <c r="C2492" s="15" t="s">
        <v>18</v>
      </c>
      <c r="D2492" s="15" t="s">
        <v>72</v>
      </c>
      <c r="E2492" s="15" t="s">
        <v>61</v>
      </c>
      <c r="F2492" s="15" t="s">
        <v>62</v>
      </c>
      <c r="G2492" s="15" t="s">
        <v>63</v>
      </c>
      <c r="H2492" s="15" t="s">
        <v>64</v>
      </c>
      <c r="I2492" s="15" t="s">
        <v>65</v>
      </c>
      <c r="J2492" s="15">
        <v>152</v>
      </c>
      <c r="K2492" s="15">
        <v>217.36</v>
      </c>
    </row>
    <row r="2493" spans="1:11" x14ac:dyDescent="0.25">
      <c r="A2493" s="15" t="s">
        <v>59</v>
      </c>
      <c r="B2493" s="15">
        <v>2023</v>
      </c>
      <c r="C2493" s="15" t="s">
        <v>18</v>
      </c>
      <c r="D2493" s="15" t="s">
        <v>72</v>
      </c>
      <c r="E2493" s="15" t="s">
        <v>61</v>
      </c>
      <c r="F2493" s="15" t="s">
        <v>62</v>
      </c>
      <c r="G2493" s="15" t="s">
        <v>63</v>
      </c>
      <c r="H2493" s="15" t="s">
        <v>64</v>
      </c>
      <c r="I2493" s="15" t="s">
        <v>65</v>
      </c>
      <c r="J2493" s="15">
        <v>200</v>
      </c>
      <c r="K2493" s="15">
        <v>286</v>
      </c>
    </row>
    <row r="2494" spans="1:11" x14ac:dyDescent="0.25">
      <c r="A2494" s="15" t="s">
        <v>66</v>
      </c>
      <c r="B2494" s="15">
        <v>2023</v>
      </c>
      <c r="C2494" s="15" t="s">
        <v>18</v>
      </c>
      <c r="D2494" s="15" t="s">
        <v>72</v>
      </c>
      <c r="E2494" s="15" t="s">
        <v>61</v>
      </c>
      <c r="F2494" s="15" t="s">
        <v>62</v>
      </c>
      <c r="G2494" s="15" t="s">
        <v>63</v>
      </c>
      <c r="H2494" s="15" t="s">
        <v>64</v>
      </c>
      <c r="I2494" s="15" t="s">
        <v>65</v>
      </c>
      <c r="J2494" s="15">
        <v>286</v>
      </c>
      <c r="K2494" s="15">
        <v>408.98</v>
      </c>
    </row>
    <row r="2495" spans="1:11" x14ac:dyDescent="0.25">
      <c r="A2495" s="15" t="s">
        <v>66</v>
      </c>
      <c r="B2495" s="15">
        <v>2023</v>
      </c>
      <c r="C2495" s="15" t="s">
        <v>18</v>
      </c>
      <c r="D2495" s="15" t="s">
        <v>72</v>
      </c>
      <c r="E2495" s="15" t="s">
        <v>61</v>
      </c>
      <c r="F2495" s="15" t="s">
        <v>62</v>
      </c>
      <c r="G2495" s="15" t="s">
        <v>63</v>
      </c>
      <c r="H2495" s="15" t="s">
        <v>64</v>
      </c>
      <c r="I2495" s="15" t="s">
        <v>65</v>
      </c>
      <c r="J2495" s="15">
        <v>280</v>
      </c>
      <c r="K2495" s="15">
        <v>400.4</v>
      </c>
    </row>
    <row r="2496" spans="1:11" x14ac:dyDescent="0.25">
      <c r="A2496" s="15" t="s">
        <v>59</v>
      </c>
      <c r="B2496" s="15">
        <v>2023</v>
      </c>
      <c r="C2496" s="15" t="s">
        <v>18</v>
      </c>
      <c r="D2496" s="15" t="s">
        <v>72</v>
      </c>
      <c r="E2496" s="15" t="s">
        <v>61</v>
      </c>
      <c r="F2496" s="15" t="s">
        <v>62</v>
      </c>
      <c r="G2496" s="15" t="s">
        <v>63</v>
      </c>
      <c r="H2496" s="15" t="s">
        <v>64</v>
      </c>
      <c r="I2496" s="15" t="s">
        <v>65</v>
      </c>
      <c r="J2496" s="15">
        <v>274</v>
      </c>
      <c r="K2496" s="15">
        <v>391.82</v>
      </c>
    </row>
    <row r="2497" spans="1:11" x14ac:dyDescent="0.25">
      <c r="A2497" s="15" t="s">
        <v>66</v>
      </c>
      <c r="B2497" s="15">
        <v>2023</v>
      </c>
      <c r="C2497" s="15" t="s">
        <v>18</v>
      </c>
      <c r="D2497" s="15" t="s">
        <v>72</v>
      </c>
      <c r="E2497" s="15" t="s">
        <v>61</v>
      </c>
      <c r="F2497" s="15" t="s">
        <v>62</v>
      </c>
      <c r="G2497" s="15" t="s">
        <v>63</v>
      </c>
      <c r="H2497" s="15" t="s">
        <v>64</v>
      </c>
      <c r="I2497" s="15" t="s">
        <v>65</v>
      </c>
      <c r="J2497" s="15">
        <v>226</v>
      </c>
      <c r="K2497" s="15">
        <v>526.24</v>
      </c>
    </row>
    <row r="2498" spans="1:11" x14ac:dyDescent="0.25">
      <c r="A2498" s="15" t="s">
        <v>69</v>
      </c>
      <c r="B2498" s="15">
        <v>2023</v>
      </c>
      <c r="C2498" s="15" t="s">
        <v>18</v>
      </c>
      <c r="D2498" s="15" t="s">
        <v>72</v>
      </c>
      <c r="E2498" s="15" t="s">
        <v>61</v>
      </c>
      <c r="F2498" s="15" t="s">
        <v>62</v>
      </c>
      <c r="G2498" s="15" t="s">
        <v>63</v>
      </c>
      <c r="H2498" s="15" t="s">
        <v>64</v>
      </c>
      <c r="I2498" s="15" t="s">
        <v>65</v>
      </c>
      <c r="J2498" s="15">
        <v>154</v>
      </c>
      <c r="K2498" s="15">
        <v>526.24</v>
      </c>
    </row>
    <row r="2499" spans="1:11" x14ac:dyDescent="0.25">
      <c r="A2499" s="15" t="s">
        <v>59</v>
      </c>
      <c r="B2499" s="15">
        <v>2023</v>
      </c>
      <c r="C2499" s="15" t="s">
        <v>18</v>
      </c>
      <c r="D2499" s="15" t="s">
        <v>72</v>
      </c>
      <c r="E2499" s="15" t="s">
        <v>61</v>
      </c>
      <c r="F2499" s="15" t="s">
        <v>62</v>
      </c>
      <c r="G2499" s="15" t="s">
        <v>63</v>
      </c>
      <c r="H2499" s="15" t="s">
        <v>64</v>
      </c>
      <c r="I2499" s="15" t="s">
        <v>65</v>
      </c>
      <c r="J2499" s="15">
        <v>202</v>
      </c>
      <c r="K2499" s="15">
        <v>526.24</v>
      </c>
    </row>
    <row r="2500" spans="1:11" x14ac:dyDescent="0.25">
      <c r="A2500" s="15" t="s">
        <v>68</v>
      </c>
      <c r="B2500" s="15">
        <v>2023</v>
      </c>
      <c r="C2500" s="15" t="s">
        <v>18</v>
      </c>
      <c r="D2500" s="15" t="s">
        <v>72</v>
      </c>
      <c r="E2500" s="15" t="s">
        <v>61</v>
      </c>
      <c r="F2500" s="15" t="s">
        <v>62</v>
      </c>
      <c r="G2500" s="15" t="s">
        <v>63</v>
      </c>
      <c r="H2500" s="15" t="s">
        <v>64</v>
      </c>
      <c r="I2500" s="15" t="s">
        <v>65</v>
      </c>
      <c r="J2500" s="15">
        <v>965</v>
      </c>
      <c r="K2500" s="15">
        <v>1379.95</v>
      </c>
    </row>
    <row r="2501" spans="1:11" x14ac:dyDescent="0.25">
      <c r="A2501" s="15" t="s">
        <v>66</v>
      </c>
      <c r="B2501" s="15">
        <v>2023</v>
      </c>
      <c r="C2501" s="15" t="s">
        <v>18</v>
      </c>
      <c r="D2501" s="15" t="s">
        <v>72</v>
      </c>
      <c r="E2501" s="15" t="s">
        <v>61</v>
      </c>
      <c r="F2501" s="15" t="s">
        <v>62</v>
      </c>
      <c r="G2501" s="15" t="s">
        <v>63</v>
      </c>
      <c r="H2501" s="15" t="s">
        <v>64</v>
      </c>
      <c r="I2501" s="15" t="s">
        <v>65</v>
      </c>
      <c r="J2501" s="15">
        <v>198</v>
      </c>
      <c r="K2501" s="15">
        <v>283.14</v>
      </c>
    </row>
    <row r="2502" spans="1:11" x14ac:dyDescent="0.25">
      <c r="A2502" s="15" t="s">
        <v>66</v>
      </c>
      <c r="B2502" s="15">
        <v>2023</v>
      </c>
      <c r="C2502" s="15" t="s">
        <v>18</v>
      </c>
      <c r="D2502" s="15" t="s">
        <v>72</v>
      </c>
      <c r="E2502" s="15" t="s">
        <v>61</v>
      </c>
      <c r="F2502" s="15" t="s">
        <v>62</v>
      </c>
      <c r="G2502" s="15" t="s">
        <v>63</v>
      </c>
      <c r="H2502" s="15" t="s">
        <v>64</v>
      </c>
      <c r="I2502" s="15" t="s">
        <v>65</v>
      </c>
      <c r="J2502" s="15">
        <v>225</v>
      </c>
      <c r="K2502" s="15">
        <v>321.75</v>
      </c>
    </row>
    <row r="2503" spans="1:11" x14ac:dyDescent="0.25">
      <c r="A2503" s="15" t="s">
        <v>66</v>
      </c>
      <c r="B2503" s="15">
        <v>2023</v>
      </c>
      <c r="C2503" s="15" t="s">
        <v>18</v>
      </c>
      <c r="D2503" s="15" t="s">
        <v>72</v>
      </c>
      <c r="E2503" s="15" t="s">
        <v>61</v>
      </c>
      <c r="F2503" s="15" t="s">
        <v>62</v>
      </c>
      <c r="G2503" s="15" t="s">
        <v>63</v>
      </c>
      <c r="H2503" s="15" t="s">
        <v>64</v>
      </c>
      <c r="I2503" s="15" t="s">
        <v>65</v>
      </c>
      <c r="J2503" s="15">
        <v>153</v>
      </c>
      <c r="K2503" s="15">
        <v>218.79</v>
      </c>
    </row>
    <row r="2504" spans="1:11" x14ac:dyDescent="0.25">
      <c r="A2504" s="15" t="s">
        <v>68</v>
      </c>
      <c r="B2504" s="15">
        <v>2023</v>
      </c>
      <c r="C2504" s="15" t="s">
        <v>18</v>
      </c>
      <c r="D2504" s="15" t="s">
        <v>72</v>
      </c>
      <c r="E2504" s="15" t="s">
        <v>61</v>
      </c>
      <c r="F2504" s="15" t="s">
        <v>62</v>
      </c>
      <c r="G2504" s="15" t="s">
        <v>63</v>
      </c>
      <c r="H2504" s="15" t="s">
        <v>64</v>
      </c>
      <c r="I2504" s="15" t="s">
        <v>65</v>
      </c>
      <c r="J2504" s="15">
        <v>201</v>
      </c>
      <c r="K2504" s="15">
        <v>287.43</v>
      </c>
    </row>
    <row r="2505" spans="1:11" x14ac:dyDescent="0.25">
      <c r="A2505" s="15" t="s">
        <v>69</v>
      </c>
      <c r="B2505" s="15">
        <v>2023</v>
      </c>
      <c r="C2505" s="15" t="s">
        <v>18</v>
      </c>
      <c r="D2505" s="15" t="s">
        <v>72</v>
      </c>
      <c r="E2505" s="15" t="s">
        <v>61</v>
      </c>
      <c r="F2505" s="15" t="s">
        <v>62</v>
      </c>
      <c r="G2505" s="15" t="s">
        <v>63</v>
      </c>
      <c r="H2505" s="15" t="s">
        <v>64</v>
      </c>
      <c r="I2505" s="15" t="s">
        <v>65</v>
      </c>
      <c r="J2505" s="15">
        <v>283</v>
      </c>
      <c r="K2505" s="15">
        <v>404.69</v>
      </c>
    </row>
    <row r="2506" spans="1:11" x14ac:dyDescent="0.25">
      <c r="A2506" s="15" t="s">
        <v>68</v>
      </c>
      <c r="B2506" s="15">
        <v>2023</v>
      </c>
      <c r="C2506" s="15" t="s">
        <v>18</v>
      </c>
      <c r="D2506" s="15" t="s">
        <v>72</v>
      </c>
      <c r="E2506" s="15" t="s">
        <v>61</v>
      </c>
      <c r="F2506" s="15" t="s">
        <v>62</v>
      </c>
      <c r="G2506" s="15" t="s">
        <v>63</v>
      </c>
      <c r="H2506" s="15" t="s">
        <v>64</v>
      </c>
      <c r="I2506" s="15" t="s">
        <v>65</v>
      </c>
      <c r="J2506" s="15">
        <v>277</v>
      </c>
      <c r="K2506" s="15">
        <v>396.11</v>
      </c>
    </row>
    <row r="2507" spans="1:11" x14ac:dyDescent="0.25">
      <c r="A2507" s="15" t="s">
        <v>59</v>
      </c>
      <c r="B2507" s="15">
        <v>2023</v>
      </c>
      <c r="C2507" s="15" t="s">
        <v>18</v>
      </c>
      <c r="D2507" s="15" t="s">
        <v>72</v>
      </c>
      <c r="E2507" s="15" t="s">
        <v>61</v>
      </c>
      <c r="F2507" s="15" t="s">
        <v>62</v>
      </c>
      <c r="G2507" s="15" t="s">
        <v>63</v>
      </c>
      <c r="H2507" s="15" t="s">
        <v>64</v>
      </c>
      <c r="I2507" s="15" t="s">
        <v>65</v>
      </c>
      <c r="J2507" s="15">
        <v>746</v>
      </c>
      <c r="K2507" s="15">
        <v>1066.78</v>
      </c>
    </row>
    <row r="2508" spans="1:11" x14ac:dyDescent="0.25">
      <c r="A2508" s="15" t="s">
        <v>59</v>
      </c>
      <c r="B2508" s="15">
        <v>2023</v>
      </c>
      <c r="C2508" s="15" t="s">
        <v>18</v>
      </c>
      <c r="D2508" s="15" t="s">
        <v>72</v>
      </c>
      <c r="E2508" s="15" t="s">
        <v>61</v>
      </c>
      <c r="F2508" s="15" t="s">
        <v>62</v>
      </c>
      <c r="G2508" s="15" t="s">
        <v>63</v>
      </c>
      <c r="H2508" s="15" t="s">
        <v>64</v>
      </c>
      <c r="I2508" s="15" t="s">
        <v>65</v>
      </c>
      <c r="J2508" s="15">
        <v>800</v>
      </c>
      <c r="K2508" s="15">
        <v>1144</v>
      </c>
    </row>
    <row r="2509" spans="1:11" x14ac:dyDescent="0.25">
      <c r="A2509" s="15" t="s">
        <v>66</v>
      </c>
      <c r="B2509" s="15">
        <v>2023</v>
      </c>
      <c r="C2509" s="15" t="s">
        <v>18</v>
      </c>
      <c r="D2509" s="15" t="s">
        <v>72</v>
      </c>
      <c r="E2509" s="15" t="s">
        <v>61</v>
      </c>
      <c r="F2509" s="15" t="s">
        <v>62</v>
      </c>
      <c r="G2509" s="15" t="s">
        <v>63</v>
      </c>
      <c r="H2509" s="15" t="s">
        <v>64</v>
      </c>
      <c r="I2509" s="15" t="s">
        <v>65</v>
      </c>
      <c r="J2509" s="15">
        <v>833</v>
      </c>
      <c r="K2509" s="15">
        <v>1191.19</v>
      </c>
    </row>
    <row r="2510" spans="1:11" x14ac:dyDescent="0.25">
      <c r="A2510" s="15" t="s">
        <v>66</v>
      </c>
      <c r="B2510" s="15">
        <v>2023</v>
      </c>
      <c r="C2510" s="15" t="s">
        <v>18</v>
      </c>
      <c r="D2510" s="15" t="s">
        <v>72</v>
      </c>
      <c r="E2510" s="15" t="s">
        <v>61</v>
      </c>
      <c r="F2510" s="15" t="s">
        <v>62</v>
      </c>
      <c r="G2510" s="15" t="s">
        <v>63</v>
      </c>
      <c r="H2510" s="15" t="s">
        <v>64</v>
      </c>
      <c r="I2510" s="15" t="s">
        <v>67</v>
      </c>
      <c r="J2510" s="15">
        <v>287</v>
      </c>
      <c r="K2510" s="15">
        <v>410.40999999999997</v>
      </c>
    </row>
    <row r="2511" spans="1:11" x14ac:dyDescent="0.25">
      <c r="A2511" s="15" t="s">
        <v>66</v>
      </c>
      <c r="B2511" s="15">
        <v>2023</v>
      </c>
      <c r="C2511" s="15" t="s">
        <v>18</v>
      </c>
      <c r="D2511" s="15" t="s">
        <v>72</v>
      </c>
      <c r="E2511" s="15" t="s">
        <v>61</v>
      </c>
      <c r="F2511" s="15" t="s">
        <v>62</v>
      </c>
      <c r="G2511" s="15" t="s">
        <v>63</v>
      </c>
      <c r="H2511" s="15" t="s">
        <v>64</v>
      </c>
      <c r="I2511" s="15" t="s">
        <v>67</v>
      </c>
      <c r="J2511" s="15">
        <v>281</v>
      </c>
      <c r="K2511" s="15">
        <v>401.83</v>
      </c>
    </row>
    <row r="2512" spans="1:11" x14ac:dyDescent="0.25">
      <c r="A2512" s="15" t="s">
        <v>70</v>
      </c>
      <c r="B2512" s="15">
        <v>2023</v>
      </c>
      <c r="C2512" s="15" t="s">
        <v>18</v>
      </c>
      <c r="D2512" s="15" t="s">
        <v>72</v>
      </c>
      <c r="E2512" s="15" t="s">
        <v>61</v>
      </c>
      <c r="F2512" s="15" t="s">
        <v>62</v>
      </c>
      <c r="G2512" s="15" t="s">
        <v>63</v>
      </c>
      <c r="H2512" s="15" t="s">
        <v>64</v>
      </c>
      <c r="I2512" s="15" t="s">
        <v>67</v>
      </c>
      <c r="J2512" s="15">
        <v>275</v>
      </c>
      <c r="K2512" s="15">
        <v>393.25</v>
      </c>
    </row>
    <row r="2513" spans="1:11" x14ac:dyDescent="0.25">
      <c r="A2513" s="15" t="s">
        <v>59</v>
      </c>
      <c r="B2513" s="15">
        <v>2023</v>
      </c>
      <c r="C2513" s="15" t="s">
        <v>18</v>
      </c>
      <c r="D2513" s="15" t="s">
        <v>72</v>
      </c>
      <c r="E2513" s="15" t="s">
        <v>61</v>
      </c>
      <c r="F2513" s="15" t="s">
        <v>62</v>
      </c>
      <c r="G2513" s="15" t="s">
        <v>63</v>
      </c>
      <c r="H2513" s="15" t="s">
        <v>64</v>
      </c>
      <c r="I2513" s="15" t="s">
        <v>65</v>
      </c>
      <c r="J2513" s="15">
        <v>227</v>
      </c>
      <c r="K2513" s="15">
        <v>324.61</v>
      </c>
    </row>
    <row r="2514" spans="1:11" x14ac:dyDescent="0.25">
      <c r="A2514" s="15" t="s">
        <v>66</v>
      </c>
      <c r="B2514" s="15">
        <v>2023</v>
      </c>
      <c r="C2514" s="15" t="s">
        <v>18</v>
      </c>
      <c r="D2514" s="15" t="s">
        <v>72</v>
      </c>
      <c r="E2514" s="15" t="s">
        <v>61</v>
      </c>
      <c r="F2514" s="15" t="s">
        <v>62</v>
      </c>
      <c r="G2514" s="15" t="s">
        <v>63</v>
      </c>
      <c r="H2514" s="15" t="s">
        <v>64</v>
      </c>
      <c r="I2514" s="15" t="s">
        <v>65</v>
      </c>
      <c r="J2514" s="15">
        <v>155</v>
      </c>
      <c r="K2514" s="15">
        <v>221.65</v>
      </c>
    </row>
    <row r="2515" spans="1:11" x14ac:dyDescent="0.25">
      <c r="A2515" s="15" t="s">
        <v>59</v>
      </c>
      <c r="B2515" s="15">
        <v>2023</v>
      </c>
      <c r="C2515" s="15" t="s">
        <v>46</v>
      </c>
      <c r="D2515" s="15" t="s">
        <v>72</v>
      </c>
      <c r="E2515" s="15" t="s">
        <v>61</v>
      </c>
      <c r="F2515" s="15" t="s">
        <v>62</v>
      </c>
      <c r="G2515" s="15" t="s">
        <v>63</v>
      </c>
      <c r="H2515" s="15" t="s">
        <v>64</v>
      </c>
      <c r="I2515" s="15" t="s">
        <v>65</v>
      </c>
      <c r="J2515" s="15">
        <v>194</v>
      </c>
      <c r="K2515" s="15">
        <v>277.42</v>
      </c>
    </row>
    <row r="2516" spans="1:11" x14ac:dyDescent="0.25">
      <c r="A2516" s="15" t="s">
        <v>68</v>
      </c>
      <c r="B2516" s="15">
        <v>2023</v>
      </c>
      <c r="C2516" s="15" t="s">
        <v>46</v>
      </c>
      <c r="D2516" s="15" t="s">
        <v>72</v>
      </c>
      <c r="E2516" s="15" t="s">
        <v>61</v>
      </c>
      <c r="F2516" s="15" t="s">
        <v>62</v>
      </c>
      <c r="G2516" s="15" t="s">
        <v>63</v>
      </c>
      <c r="H2516" s="15" t="s">
        <v>64</v>
      </c>
      <c r="I2516" s="15" t="s">
        <v>65</v>
      </c>
      <c r="J2516" s="15">
        <v>170</v>
      </c>
      <c r="K2516" s="15">
        <v>243.1</v>
      </c>
    </row>
    <row r="2517" spans="1:11" x14ac:dyDescent="0.25">
      <c r="A2517" s="15" t="s">
        <v>68</v>
      </c>
      <c r="B2517" s="15">
        <v>2023</v>
      </c>
      <c r="C2517" s="15" t="s">
        <v>46</v>
      </c>
      <c r="D2517" s="15" t="s">
        <v>72</v>
      </c>
      <c r="E2517" s="15" t="s">
        <v>61</v>
      </c>
      <c r="F2517" s="15" t="s">
        <v>62</v>
      </c>
      <c r="G2517" s="15" t="s">
        <v>63</v>
      </c>
      <c r="H2517" s="15" t="s">
        <v>64</v>
      </c>
      <c r="I2517" s="15" t="s">
        <v>65</v>
      </c>
      <c r="J2517" s="15">
        <v>196</v>
      </c>
      <c r="K2517" s="15">
        <v>526.24</v>
      </c>
    </row>
    <row r="2518" spans="1:11" x14ac:dyDescent="0.25">
      <c r="A2518" s="15" t="s">
        <v>68</v>
      </c>
      <c r="B2518" s="15">
        <v>2023</v>
      </c>
      <c r="C2518" s="15" t="s">
        <v>46</v>
      </c>
      <c r="D2518" s="15" t="s">
        <v>72</v>
      </c>
      <c r="E2518" s="15" t="s">
        <v>61</v>
      </c>
      <c r="F2518" s="15" t="s">
        <v>62</v>
      </c>
      <c r="G2518" s="15" t="s">
        <v>63</v>
      </c>
      <c r="H2518" s="15" t="s">
        <v>64</v>
      </c>
      <c r="I2518" s="15" t="s">
        <v>65</v>
      </c>
      <c r="J2518" s="15">
        <v>166</v>
      </c>
      <c r="K2518" s="15">
        <v>526.24</v>
      </c>
    </row>
    <row r="2519" spans="1:11" x14ac:dyDescent="0.25">
      <c r="A2519" s="15" t="s">
        <v>70</v>
      </c>
      <c r="B2519" s="15">
        <v>2023</v>
      </c>
      <c r="C2519" s="15" t="s">
        <v>46</v>
      </c>
      <c r="D2519" s="15" t="s">
        <v>72</v>
      </c>
      <c r="E2519" s="15" t="s">
        <v>61</v>
      </c>
      <c r="F2519" s="15" t="s">
        <v>62</v>
      </c>
      <c r="G2519" s="15" t="s">
        <v>63</v>
      </c>
      <c r="H2519" s="15" t="s">
        <v>64</v>
      </c>
      <c r="I2519" s="15" t="s">
        <v>65</v>
      </c>
      <c r="J2519" s="15">
        <v>168</v>
      </c>
      <c r="K2519" s="15">
        <v>240.24</v>
      </c>
    </row>
    <row r="2520" spans="1:11" x14ac:dyDescent="0.25">
      <c r="A2520" s="15" t="s">
        <v>70</v>
      </c>
      <c r="B2520" s="15">
        <v>2023</v>
      </c>
      <c r="C2520" s="15" t="s">
        <v>46</v>
      </c>
      <c r="D2520" s="15" t="s">
        <v>72</v>
      </c>
      <c r="E2520" s="15" t="s">
        <v>61</v>
      </c>
      <c r="F2520" s="15" t="s">
        <v>62</v>
      </c>
      <c r="G2520" s="15" t="s">
        <v>63</v>
      </c>
      <c r="H2520" s="15" t="s">
        <v>64</v>
      </c>
      <c r="I2520" s="15" t="s">
        <v>65</v>
      </c>
      <c r="J2520" s="15">
        <v>195</v>
      </c>
      <c r="K2520" s="15">
        <v>278.85000000000002</v>
      </c>
    </row>
    <row r="2521" spans="1:11" x14ac:dyDescent="0.25">
      <c r="A2521" s="15" t="s">
        <v>68</v>
      </c>
      <c r="B2521" s="15">
        <v>2023</v>
      </c>
      <c r="C2521" s="15" t="s">
        <v>46</v>
      </c>
      <c r="D2521" s="15" t="s">
        <v>72</v>
      </c>
      <c r="E2521" s="15" t="s">
        <v>61</v>
      </c>
      <c r="F2521" s="15" t="s">
        <v>62</v>
      </c>
      <c r="G2521" s="15" t="s">
        <v>63</v>
      </c>
      <c r="H2521" s="15" t="s">
        <v>64</v>
      </c>
      <c r="I2521" s="15" t="s">
        <v>65</v>
      </c>
      <c r="J2521" s="15">
        <v>752</v>
      </c>
      <c r="K2521" s="15">
        <v>1075.3600000000001</v>
      </c>
    </row>
    <row r="2522" spans="1:11" x14ac:dyDescent="0.25">
      <c r="A2522" s="15" t="s">
        <v>68</v>
      </c>
      <c r="B2522" s="15">
        <v>2023</v>
      </c>
      <c r="C2522" s="15" t="s">
        <v>46</v>
      </c>
      <c r="D2522" s="15" t="s">
        <v>72</v>
      </c>
      <c r="E2522" s="15" t="s">
        <v>61</v>
      </c>
      <c r="F2522" s="15" t="s">
        <v>62</v>
      </c>
      <c r="G2522" s="15" t="s">
        <v>63</v>
      </c>
      <c r="H2522" s="15" t="s">
        <v>64</v>
      </c>
      <c r="I2522" s="15" t="s">
        <v>65</v>
      </c>
      <c r="J2522" s="15">
        <v>838</v>
      </c>
      <c r="K2522" s="15">
        <v>1198.3399999999999</v>
      </c>
    </row>
    <row r="2523" spans="1:11" x14ac:dyDescent="0.25">
      <c r="A2523" s="15" t="s">
        <v>68</v>
      </c>
      <c r="B2523" s="15">
        <v>2023</v>
      </c>
      <c r="C2523" s="15" t="s">
        <v>46</v>
      </c>
      <c r="D2523" s="15" t="s">
        <v>72</v>
      </c>
      <c r="E2523" s="15" t="s">
        <v>61</v>
      </c>
      <c r="F2523" s="15" t="s">
        <v>62</v>
      </c>
      <c r="G2523" s="15" t="s">
        <v>63</v>
      </c>
      <c r="H2523" s="15" t="s">
        <v>64</v>
      </c>
      <c r="I2523" s="15" t="s">
        <v>65</v>
      </c>
      <c r="J2523" s="15">
        <v>197</v>
      </c>
      <c r="K2523" s="15">
        <v>281.70999999999998</v>
      </c>
    </row>
    <row r="2524" spans="1:11" x14ac:dyDescent="0.25">
      <c r="A2524" s="15" t="s">
        <v>59</v>
      </c>
      <c r="B2524" s="15">
        <v>2023</v>
      </c>
      <c r="C2524" s="15" t="s">
        <v>46</v>
      </c>
      <c r="D2524" s="15" t="s">
        <v>72</v>
      </c>
      <c r="E2524" s="15" t="s">
        <v>61</v>
      </c>
      <c r="F2524" s="15" t="s">
        <v>62</v>
      </c>
      <c r="G2524" s="15" t="s">
        <v>63</v>
      </c>
      <c r="H2524" s="15" t="s">
        <v>64</v>
      </c>
      <c r="I2524" s="15" t="s">
        <v>65</v>
      </c>
      <c r="J2524" s="15">
        <v>167</v>
      </c>
      <c r="K2524" s="15">
        <v>238.81</v>
      </c>
    </row>
    <row r="2525" spans="1:11" x14ac:dyDescent="0.25">
      <c r="A2525" s="15" t="s">
        <v>69</v>
      </c>
      <c r="B2525" s="15">
        <v>2023</v>
      </c>
      <c r="C2525" s="15" t="s">
        <v>45</v>
      </c>
      <c r="D2525" s="15" t="s">
        <v>72</v>
      </c>
      <c r="E2525" s="15" t="s">
        <v>61</v>
      </c>
      <c r="F2525" s="15" t="s">
        <v>62</v>
      </c>
      <c r="G2525" s="15" t="s">
        <v>63</v>
      </c>
      <c r="H2525" s="15" t="s">
        <v>64</v>
      </c>
      <c r="I2525" s="15" t="s">
        <v>65</v>
      </c>
      <c r="J2525" s="15">
        <v>200</v>
      </c>
      <c r="K2525" s="15">
        <v>286</v>
      </c>
    </row>
    <row r="2526" spans="1:11" x14ac:dyDescent="0.25">
      <c r="A2526" s="15" t="s">
        <v>59</v>
      </c>
      <c r="B2526" s="15">
        <v>2023</v>
      </c>
      <c r="C2526" s="15" t="s">
        <v>45</v>
      </c>
      <c r="D2526" s="15" t="s">
        <v>72</v>
      </c>
      <c r="E2526" s="15" t="s">
        <v>61</v>
      </c>
      <c r="F2526" s="15" t="s">
        <v>62</v>
      </c>
      <c r="G2526" s="15" t="s">
        <v>63</v>
      </c>
      <c r="H2526" s="15" t="s">
        <v>64</v>
      </c>
      <c r="I2526" s="15" t="s">
        <v>65</v>
      </c>
      <c r="J2526" s="15">
        <v>202</v>
      </c>
      <c r="K2526" s="15">
        <v>526.24</v>
      </c>
    </row>
    <row r="2527" spans="1:11" x14ac:dyDescent="0.25">
      <c r="A2527" s="15" t="s">
        <v>59</v>
      </c>
      <c r="B2527" s="15">
        <v>2023</v>
      </c>
      <c r="C2527" s="15" t="s">
        <v>45</v>
      </c>
      <c r="D2527" s="15" t="s">
        <v>72</v>
      </c>
      <c r="E2527" s="15" t="s">
        <v>61</v>
      </c>
      <c r="F2527" s="15" t="s">
        <v>62</v>
      </c>
      <c r="G2527" s="15" t="s">
        <v>63</v>
      </c>
      <c r="H2527" s="15" t="s">
        <v>64</v>
      </c>
      <c r="I2527" s="15" t="s">
        <v>65</v>
      </c>
      <c r="J2527" s="15">
        <v>172</v>
      </c>
      <c r="K2527" s="15">
        <v>526.24</v>
      </c>
    </row>
    <row r="2528" spans="1:11" x14ac:dyDescent="0.25">
      <c r="A2528" s="15" t="s">
        <v>59</v>
      </c>
      <c r="B2528" s="15">
        <v>2023</v>
      </c>
      <c r="C2528" s="15" t="s">
        <v>45</v>
      </c>
      <c r="D2528" s="15" t="s">
        <v>72</v>
      </c>
      <c r="E2528" s="15" t="s">
        <v>61</v>
      </c>
      <c r="F2528" s="15" t="s">
        <v>62</v>
      </c>
      <c r="G2528" s="15" t="s">
        <v>63</v>
      </c>
      <c r="H2528" s="15" t="s">
        <v>64</v>
      </c>
      <c r="I2528" s="15" t="s">
        <v>65</v>
      </c>
      <c r="J2528" s="15">
        <v>970</v>
      </c>
      <c r="K2528" s="15">
        <v>1387.1</v>
      </c>
    </row>
    <row r="2529" spans="1:11" x14ac:dyDescent="0.25">
      <c r="A2529" s="15" t="s">
        <v>59</v>
      </c>
      <c r="B2529" s="15">
        <v>2023</v>
      </c>
      <c r="C2529" s="15" t="s">
        <v>45</v>
      </c>
      <c r="D2529" s="15" t="s">
        <v>72</v>
      </c>
      <c r="E2529" s="15" t="s">
        <v>61</v>
      </c>
      <c r="F2529" s="15" t="s">
        <v>62</v>
      </c>
      <c r="G2529" s="15" t="s">
        <v>63</v>
      </c>
      <c r="H2529" s="15" t="s">
        <v>64</v>
      </c>
      <c r="I2529" s="15" t="s">
        <v>65</v>
      </c>
      <c r="J2529" s="15">
        <v>174</v>
      </c>
      <c r="K2529" s="15">
        <v>248.82</v>
      </c>
    </row>
    <row r="2530" spans="1:11" x14ac:dyDescent="0.25">
      <c r="A2530" s="15" t="s">
        <v>59</v>
      </c>
      <c r="B2530" s="15">
        <v>2023</v>
      </c>
      <c r="C2530" s="15" t="s">
        <v>45</v>
      </c>
      <c r="D2530" s="15" t="s">
        <v>72</v>
      </c>
      <c r="E2530" s="15" t="s">
        <v>61</v>
      </c>
      <c r="F2530" s="15" t="s">
        <v>62</v>
      </c>
      <c r="G2530" s="15" t="s">
        <v>63</v>
      </c>
      <c r="H2530" s="15" t="s">
        <v>64</v>
      </c>
      <c r="I2530" s="15" t="s">
        <v>65</v>
      </c>
      <c r="J2530" s="15">
        <v>201</v>
      </c>
      <c r="K2530" s="15">
        <v>287.43</v>
      </c>
    </row>
    <row r="2531" spans="1:11" x14ac:dyDescent="0.25">
      <c r="A2531" s="15" t="s">
        <v>59</v>
      </c>
      <c r="B2531" s="15">
        <v>2023</v>
      </c>
      <c r="C2531" s="15" t="s">
        <v>45</v>
      </c>
      <c r="D2531" s="15" t="s">
        <v>72</v>
      </c>
      <c r="E2531" s="15" t="s">
        <v>61</v>
      </c>
      <c r="F2531" s="15" t="s">
        <v>62</v>
      </c>
      <c r="G2531" s="15" t="s">
        <v>63</v>
      </c>
      <c r="H2531" s="15" t="s">
        <v>64</v>
      </c>
      <c r="I2531" s="15" t="s">
        <v>65</v>
      </c>
      <c r="J2531" s="15">
        <v>171</v>
      </c>
      <c r="K2531" s="15">
        <v>244.53</v>
      </c>
    </row>
    <row r="2532" spans="1:11" x14ac:dyDescent="0.25">
      <c r="A2532" s="15" t="s">
        <v>59</v>
      </c>
      <c r="B2532" s="15">
        <v>2023</v>
      </c>
      <c r="C2532" s="15" t="s">
        <v>45</v>
      </c>
      <c r="D2532" s="15" t="s">
        <v>72</v>
      </c>
      <c r="E2532" s="15" t="s">
        <v>61</v>
      </c>
      <c r="F2532" s="15" t="s">
        <v>62</v>
      </c>
      <c r="G2532" s="15" t="s">
        <v>63</v>
      </c>
      <c r="H2532" s="15" t="s">
        <v>64</v>
      </c>
      <c r="I2532" s="15" t="s">
        <v>65</v>
      </c>
      <c r="J2532" s="15">
        <v>751</v>
      </c>
      <c r="K2532" s="15">
        <v>1073.93</v>
      </c>
    </row>
    <row r="2533" spans="1:11" x14ac:dyDescent="0.25">
      <c r="A2533" s="15" t="s">
        <v>59</v>
      </c>
      <c r="B2533" s="15">
        <v>2023</v>
      </c>
      <c r="C2533" s="15" t="s">
        <v>45</v>
      </c>
      <c r="D2533" s="15" t="s">
        <v>72</v>
      </c>
      <c r="E2533" s="15" t="s">
        <v>61</v>
      </c>
      <c r="F2533" s="15" t="s">
        <v>62</v>
      </c>
      <c r="G2533" s="15" t="s">
        <v>63</v>
      </c>
      <c r="H2533" s="15" t="s">
        <v>64</v>
      </c>
      <c r="I2533" s="15" t="s">
        <v>65</v>
      </c>
      <c r="J2533" s="15">
        <v>837</v>
      </c>
      <c r="K2533" s="15">
        <v>1196.9099999999999</v>
      </c>
    </row>
    <row r="2534" spans="1:11" x14ac:dyDescent="0.25">
      <c r="A2534" s="15" t="s">
        <v>69</v>
      </c>
      <c r="B2534" s="15">
        <v>2023</v>
      </c>
      <c r="C2534" s="15" t="s">
        <v>45</v>
      </c>
      <c r="D2534" s="15" t="s">
        <v>72</v>
      </c>
      <c r="E2534" s="15" t="s">
        <v>61</v>
      </c>
      <c r="F2534" s="15" t="s">
        <v>62</v>
      </c>
      <c r="G2534" s="15" t="s">
        <v>63</v>
      </c>
      <c r="H2534" s="15" t="s">
        <v>64</v>
      </c>
      <c r="I2534" s="15" t="s">
        <v>65</v>
      </c>
      <c r="J2534" s="15">
        <v>173</v>
      </c>
      <c r="K2534" s="15">
        <v>247.39</v>
      </c>
    </row>
    <row r="2535" spans="1:11" x14ac:dyDescent="0.25">
      <c r="A2535" s="15" t="s">
        <v>66</v>
      </c>
      <c r="B2535" s="15">
        <v>2023</v>
      </c>
      <c r="C2535" s="15" t="s">
        <v>41</v>
      </c>
      <c r="D2535" s="15" t="s">
        <v>72</v>
      </c>
      <c r="E2535" s="15" t="s">
        <v>61</v>
      </c>
      <c r="F2535" s="15" t="s">
        <v>62</v>
      </c>
      <c r="G2535" s="15" t="s">
        <v>63</v>
      </c>
      <c r="H2535" s="15" t="s">
        <v>64</v>
      </c>
      <c r="I2535" s="15" t="s">
        <v>65</v>
      </c>
      <c r="J2535" s="15">
        <v>218</v>
      </c>
      <c r="K2535" s="15">
        <v>311.74</v>
      </c>
    </row>
    <row r="2536" spans="1:11" x14ac:dyDescent="0.25">
      <c r="A2536" s="15" t="s">
        <v>66</v>
      </c>
      <c r="B2536" s="15">
        <v>2023</v>
      </c>
      <c r="C2536" s="15" t="s">
        <v>41</v>
      </c>
      <c r="D2536" s="15" t="s">
        <v>72</v>
      </c>
      <c r="E2536" s="15" t="s">
        <v>61</v>
      </c>
      <c r="F2536" s="15" t="s">
        <v>62</v>
      </c>
      <c r="G2536" s="15" t="s">
        <v>63</v>
      </c>
      <c r="H2536" s="15" t="s">
        <v>64</v>
      </c>
      <c r="I2536" s="15" t="s">
        <v>65</v>
      </c>
      <c r="J2536" s="15">
        <v>188</v>
      </c>
      <c r="K2536" s="15">
        <v>268.84000000000003</v>
      </c>
    </row>
    <row r="2537" spans="1:11" x14ac:dyDescent="0.25">
      <c r="A2537" s="15" t="s">
        <v>66</v>
      </c>
      <c r="B2537" s="15">
        <v>2023</v>
      </c>
      <c r="C2537" s="15" t="s">
        <v>41</v>
      </c>
      <c r="D2537" s="15" t="s">
        <v>72</v>
      </c>
      <c r="E2537" s="15" t="s">
        <v>61</v>
      </c>
      <c r="F2537" s="15" t="s">
        <v>62</v>
      </c>
      <c r="G2537" s="15" t="s">
        <v>63</v>
      </c>
      <c r="H2537" s="15" t="s">
        <v>64</v>
      </c>
      <c r="I2537" s="15" t="s">
        <v>65</v>
      </c>
      <c r="J2537" s="15">
        <v>214</v>
      </c>
      <c r="K2537" s="15">
        <v>526.24</v>
      </c>
    </row>
    <row r="2538" spans="1:11" x14ac:dyDescent="0.25">
      <c r="A2538" s="15" t="s">
        <v>66</v>
      </c>
      <c r="B2538" s="15">
        <v>2023</v>
      </c>
      <c r="C2538" s="15" t="s">
        <v>41</v>
      </c>
      <c r="D2538" s="15" t="s">
        <v>72</v>
      </c>
      <c r="E2538" s="15" t="s">
        <v>61</v>
      </c>
      <c r="F2538" s="15" t="s">
        <v>62</v>
      </c>
      <c r="G2538" s="15" t="s">
        <v>63</v>
      </c>
      <c r="H2538" s="15" t="s">
        <v>64</v>
      </c>
      <c r="I2538" s="15" t="s">
        <v>65</v>
      </c>
      <c r="J2538" s="15">
        <v>190</v>
      </c>
      <c r="K2538" s="15">
        <v>526.24</v>
      </c>
    </row>
    <row r="2539" spans="1:11" x14ac:dyDescent="0.25">
      <c r="A2539" s="15" t="s">
        <v>66</v>
      </c>
      <c r="B2539" s="15">
        <v>2023</v>
      </c>
      <c r="C2539" s="15" t="s">
        <v>41</v>
      </c>
      <c r="D2539" s="15" t="s">
        <v>72</v>
      </c>
      <c r="E2539" s="15" t="s">
        <v>61</v>
      </c>
      <c r="F2539" s="15" t="s">
        <v>62</v>
      </c>
      <c r="G2539" s="15" t="s">
        <v>63</v>
      </c>
      <c r="H2539" s="15" t="s">
        <v>64</v>
      </c>
      <c r="I2539" s="15" t="s">
        <v>65</v>
      </c>
      <c r="J2539" s="15">
        <v>967</v>
      </c>
      <c r="K2539" s="15">
        <v>1382.81</v>
      </c>
    </row>
    <row r="2540" spans="1:11" x14ac:dyDescent="0.25">
      <c r="A2540" s="15" t="s">
        <v>66</v>
      </c>
      <c r="B2540" s="15">
        <v>2023</v>
      </c>
      <c r="C2540" s="15" t="s">
        <v>41</v>
      </c>
      <c r="D2540" s="15" t="s">
        <v>72</v>
      </c>
      <c r="E2540" s="15" t="s">
        <v>61</v>
      </c>
      <c r="F2540" s="15" t="s">
        <v>62</v>
      </c>
      <c r="G2540" s="15" t="s">
        <v>63</v>
      </c>
      <c r="H2540" s="15" t="s">
        <v>64</v>
      </c>
      <c r="I2540" s="15" t="s">
        <v>65</v>
      </c>
      <c r="J2540" s="15">
        <v>189</v>
      </c>
      <c r="K2540" s="15">
        <v>270.27</v>
      </c>
    </row>
    <row r="2541" spans="1:11" x14ac:dyDescent="0.25">
      <c r="A2541" s="15" t="s">
        <v>66</v>
      </c>
      <c r="B2541" s="15">
        <v>2023</v>
      </c>
      <c r="C2541" s="15" t="s">
        <v>41</v>
      </c>
      <c r="D2541" s="15" t="s">
        <v>72</v>
      </c>
      <c r="E2541" s="15" t="s">
        <v>61</v>
      </c>
      <c r="F2541" s="15" t="s">
        <v>62</v>
      </c>
      <c r="G2541" s="15" t="s">
        <v>63</v>
      </c>
      <c r="H2541" s="15" t="s">
        <v>64</v>
      </c>
      <c r="I2541" s="15" t="s">
        <v>65</v>
      </c>
      <c r="J2541" s="15">
        <v>748</v>
      </c>
      <c r="K2541" s="15">
        <v>1069.6399999999999</v>
      </c>
    </row>
    <row r="2542" spans="1:11" x14ac:dyDescent="0.25">
      <c r="A2542" s="15" t="s">
        <v>66</v>
      </c>
      <c r="B2542" s="15">
        <v>2023</v>
      </c>
      <c r="C2542" s="15" t="s">
        <v>41</v>
      </c>
      <c r="D2542" s="15" t="s">
        <v>72</v>
      </c>
      <c r="E2542" s="15" t="s">
        <v>61</v>
      </c>
      <c r="F2542" s="15" t="s">
        <v>62</v>
      </c>
      <c r="G2542" s="15" t="s">
        <v>63</v>
      </c>
      <c r="H2542" s="15" t="s">
        <v>64</v>
      </c>
      <c r="I2542" s="15" t="s">
        <v>65</v>
      </c>
      <c r="J2542" s="15">
        <v>835</v>
      </c>
      <c r="K2542" s="15">
        <v>1194.05</v>
      </c>
    </row>
    <row r="2543" spans="1:11" x14ac:dyDescent="0.25">
      <c r="A2543" s="15" t="s">
        <v>66</v>
      </c>
      <c r="B2543" s="15">
        <v>2023</v>
      </c>
      <c r="C2543" s="15" t="s">
        <v>41</v>
      </c>
      <c r="D2543" s="15" t="s">
        <v>72</v>
      </c>
      <c r="E2543" s="15" t="s">
        <v>61</v>
      </c>
      <c r="F2543" s="15" t="s">
        <v>62</v>
      </c>
      <c r="G2543" s="15" t="s">
        <v>63</v>
      </c>
      <c r="H2543" s="15" t="s">
        <v>64</v>
      </c>
      <c r="I2543" s="15" t="s">
        <v>65</v>
      </c>
      <c r="J2543" s="15">
        <v>215</v>
      </c>
      <c r="K2543" s="15">
        <v>307.45</v>
      </c>
    </row>
    <row r="2544" spans="1:11" x14ac:dyDescent="0.25">
      <c r="A2544" s="15" t="s">
        <v>66</v>
      </c>
      <c r="B2544" s="15">
        <v>2023</v>
      </c>
      <c r="C2544" s="15" t="s">
        <v>41</v>
      </c>
      <c r="D2544" s="15" t="s">
        <v>72</v>
      </c>
      <c r="E2544" s="15" t="s">
        <v>61</v>
      </c>
      <c r="F2544" s="15" t="s">
        <v>62</v>
      </c>
      <c r="G2544" s="15" t="s">
        <v>63</v>
      </c>
      <c r="H2544" s="15" t="s">
        <v>64</v>
      </c>
      <c r="I2544" s="15" t="s">
        <v>65</v>
      </c>
      <c r="J2544" s="15">
        <v>191</v>
      </c>
      <c r="K2544" s="15">
        <v>273.13</v>
      </c>
    </row>
    <row r="2545" spans="1:11" x14ac:dyDescent="0.25">
      <c r="A2545" s="15" t="s">
        <v>70</v>
      </c>
      <c r="B2545" s="15">
        <v>2023</v>
      </c>
      <c r="C2545" s="15" t="s">
        <v>44</v>
      </c>
      <c r="D2545" s="15" t="s">
        <v>72</v>
      </c>
      <c r="E2545" s="15" t="s">
        <v>61</v>
      </c>
      <c r="F2545" s="15" t="s">
        <v>62</v>
      </c>
      <c r="G2545" s="15" t="s">
        <v>63</v>
      </c>
      <c r="H2545" s="15" t="s">
        <v>64</v>
      </c>
      <c r="I2545" s="15" t="s">
        <v>65</v>
      </c>
      <c r="J2545" s="15">
        <v>206</v>
      </c>
      <c r="K2545" s="15">
        <v>294.58</v>
      </c>
    </row>
    <row r="2546" spans="1:11" x14ac:dyDescent="0.25">
      <c r="A2546" s="15" t="s">
        <v>66</v>
      </c>
      <c r="B2546" s="15">
        <v>2023</v>
      </c>
      <c r="C2546" s="15" t="s">
        <v>44</v>
      </c>
      <c r="D2546" s="15" t="s">
        <v>72</v>
      </c>
      <c r="E2546" s="15" t="s">
        <v>61</v>
      </c>
      <c r="F2546" s="15" t="s">
        <v>62</v>
      </c>
      <c r="G2546" s="15" t="s">
        <v>63</v>
      </c>
      <c r="H2546" s="15" t="s">
        <v>64</v>
      </c>
      <c r="I2546" s="15" t="s">
        <v>65</v>
      </c>
      <c r="J2546" s="15">
        <v>176</v>
      </c>
      <c r="K2546" s="15">
        <v>251.68</v>
      </c>
    </row>
    <row r="2547" spans="1:11" x14ac:dyDescent="0.25">
      <c r="A2547" s="15" t="s">
        <v>66</v>
      </c>
      <c r="B2547" s="15">
        <v>2023</v>
      </c>
      <c r="C2547" s="15" t="s">
        <v>44</v>
      </c>
      <c r="D2547" s="15" t="s">
        <v>72</v>
      </c>
      <c r="E2547" s="15" t="s">
        <v>61</v>
      </c>
      <c r="F2547" s="15" t="s">
        <v>62</v>
      </c>
      <c r="G2547" s="15" t="s">
        <v>63</v>
      </c>
      <c r="H2547" s="15" t="s">
        <v>64</v>
      </c>
      <c r="I2547" s="15" t="s">
        <v>65</v>
      </c>
      <c r="J2547" s="15">
        <v>208</v>
      </c>
      <c r="K2547" s="15">
        <v>526.24</v>
      </c>
    </row>
    <row r="2548" spans="1:11" x14ac:dyDescent="0.25">
      <c r="A2548" s="15" t="s">
        <v>66</v>
      </c>
      <c r="B2548" s="15">
        <v>2023</v>
      </c>
      <c r="C2548" s="15" t="s">
        <v>44</v>
      </c>
      <c r="D2548" s="15" t="s">
        <v>72</v>
      </c>
      <c r="E2548" s="15" t="s">
        <v>61</v>
      </c>
      <c r="F2548" s="15" t="s">
        <v>62</v>
      </c>
      <c r="G2548" s="15" t="s">
        <v>63</v>
      </c>
      <c r="H2548" s="15" t="s">
        <v>64</v>
      </c>
      <c r="I2548" s="15" t="s">
        <v>65</v>
      </c>
      <c r="J2548" s="15">
        <v>178</v>
      </c>
      <c r="K2548" s="15">
        <v>526.24</v>
      </c>
    </row>
    <row r="2549" spans="1:11" x14ac:dyDescent="0.25">
      <c r="A2549" s="15" t="s">
        <v>66</v>
      </c>
      <c r="B2549" s="15">
        <v>2023</v>
      </c>
      <c r="C2549" s="15" t="s">
        <v>44</v>
      </c>
      <c r="D2549" s="15" t="s">
        <v>72</v>
      </c>
      <c r="E2549" s="15" t="s">
        <v>61</v>
      </c>
      <c r="F2549" s="15" t="s">
        <v>62</v>
      </c>
      <c r="G2549" s="15" t="s">
        <v>63</v>
      </c>
      <c r="H2549" s="15" t="s">
        <v>64</v>
      </c>
      <c r="I2549" s="15" t="s">
        <v>65</v>
      </c>
      <c r="J2549" s="15">
        <v>969</v>
      </c>
      <c r="K2549" s="15">
        <v>1385.67</v>
      </c>
    </row>
    <row r="2550" spans="1:11" x14ac:dyDescent="0.25">
      <c r="A2550" s="15" t="s">
        <v>66</v>
      </c>
      <c r="B2550" s="15">
        <v>2023</v>
      </c>
      <c r="C2550" s="15" t="s">
        <v>44</v>
      </c>
      <c r="D2550" s="15" t="s">
        <v>72</v>
      </c>
      <c r="E2550" s="15" t="s">
        <v>61</v>
      </c>
      <c r="F2550" s="15" t="s">
        <v>62</v>
      </c>
      <c r="G2550" s="15" t="s">
        <v>63</v>
      </c>
      <c r="H2550" s="15" t="s">
        <v>64</v>
      </c>
      <c r="I2550" s="15" t="s">
        <v>65</v>
      </c>
      <c r="J2550" s="15">
        <v>180</v>
      </c>
      <c r="K2550" s="15">
        <v>257.39999999999998</v>
      </c>
    </row>
    <row r="2551" spans="1:11" x14ac:dyDescent="0.25">
      <c r="A2551" s="15" t="s">
        <v>66</v>
      </c>
      <c r="B2551" s="15">
        <v>2023</v>
      </c>
      <c r="C2551" s="15" t="s">
        <v>44</v>
      </c>
      <c r="D2551" s="15" t="s">
        <v>72</v>
      </c>
      <c r="E2551" s="15" t="s">
        <v>61</v>
      </c>
      <c r="F2551" s="15" t="s">
        <v>62</v>
      </c>
      <c r="G2551" s="15" t="s">
        <v>63</v>
      </c>
      <c r="H2551" s="15" t="s">
        <v>64</v>
      </c>
      <c r="I2551" s="15" t="s">
        <v>65</v>
      </c>
      <c r="J2551" s="15">
        <v>207</v>
      </c>
      <c r="K2551" s="15">
        <v>296.01</v>
      </c>
    </row>
    <row r="2552" spans="1:11" x14ac:dyDescent="0.25">
      <c r="A2552" s="15" t="s">
        <v>66</v>
      </c>
      <c r="B2552" s="15">
        <v>2023</v>
      </c>
      <c r="C2552" s="15" t="s">
        <v>44</v>
      </c>
      <c r="D2552" s="15" t="s">
        <v>72</v>
      </c>
      <c r="E2552" s="15" t="s">
        <v>61</v>
      </c>
      <c r="F2552" s="15" t="s">
        <v>62</v>
      </c>
      <c r="G2552" s="15" t="s">
        <v>63</v>
      </c>
      <c r="H2552" s="15" t="s">
        <v>64</v>
      </c>
      <c r="I2552" s="15" t="s">
        <v>65</v>
      </c>
      <c r="J2552" s="15">
        <v>177</v>
      </c>
      <c r="K2552" s="15">
        <v>253.11</v>
      </c>
    </row>
    <row r="2553" spans="1:11" x14ac:dyDescent="0.25">
      <c r="A2553" s="15" t="s">
        <v>66</v>
      </c>
      <c r="B2553" s="15">
        <v>2023</v>
      </c>
      <c r="C2553" s="15" t="s">
        <v>44</v>
      </c>
      <c r="D2553" s="15" t="s">
        <v>72</v>
      </c>
      <c r="E2553" s="15" t="s">
        <v>61</v>
      </c>
      <c r="F2553" s="15" t="s">
        <v>62</v>
      </c>
      <c r="G2553" s="15" t="s">
        <v>63</v>
      </c>
      <c r="H2553" s="15" t="s">
        <v>64</v>
      </c>
      <c r="I2553" s="15" t="s">
        <v>65</v>
      </c>
      <c r="J2553" s="15">
        <v>750</v>
      </c>
      <c r="K2553" s="15">
        <v>1072.5</v>
      </c>
    </row>
    <row r="2554" spans="1:11" x14ac:dyDescent="0.25">
      <c r="A2554" s="15" t="s">
        <v>66</v>
      </c>
      <c r="B2554" s="15">
        <v>2023</v>
      </c>
      <c r="C2554" s="15" t="s">
        <v>44</v>
      </c>
      <c r="D2554" s="15" t="s">
        <v>72</v>
      </c>
      <c r="E2554" s="15" t="s">
        <v>61</v>
      </c>
      <c r="F2554" s="15" t="s">
        <v>62</v>
      </c>
      <c r="G2554" s="15" t="s">
        <v>63</v>
      </c>
      <c r="H2554" s="15" t="s">
        <v>64</v>
      </c>
      <c r="I2554" s="15" t="s">
        <v>65</v>
      </c>
      <c r="J2554" s="15">
        <v>836</v>
      </c>
      <c r="K2554" s="15">
        <v>1195.48</v>
      </c>
    </row>
    <row r="2555" spans="1:11" x14ac:dyDescent="0.25">
      <c r="A2555" s="15" t="s">
        <v>66</v>
      </c>
      <c r="B2555" s="15">
        <v>2023</v>
      </c>
      <c r="C2555" s="15" t="s">
        <v>44</v>
      </c>
      <c r="D2555" s="15" t="s">
        <v>72</v>
      </c>
      <c r="E2555" s="15" t="s">
        <v>61</v>
      </c>
      <c r="F2555" s="15" t="s">
        <v>62</v>
      </c>
      <c r="G2555" s="15" t="s">
        <v>63</v>
      </c>
      <c r="H2555" s="15" t="s">
        <v>64</v>
      </c>
      <c r="I2555" s="15" t="s">
        <v>65</v>
      </c>
      <c r="J2555" s="15">
        <v>203</v>
      </c>
      <c r="K2555" s="15">
        <v>290.28999999999996</v>
      </c>
    </row>
    <row r="2556" spans="1:11" x14ac:dyDescent="0.25">
      <c r="A2556" s="15" t="s">
        <v>70</v>
      </c>
      <c r="B2556" s="15">
        <v>2023</v>
      </c>
      <c r="C2556" s="15" t="s">
        <v>44</v>
      </c>
      <c r="D2556" s="15" t="s">
        <v>72</v>
      </c>
      <c r="E2556" s="15" t="s">
        <v>61</v>
      </c>
      <c r="F2556" s="15" t="s">
        <v>62</v>
      </c>
      <c r="G2556" s="15" t="s">
        <v>63</v>
      </c>
      <c r="H2556" s="15" t="s">
        <v>64</v>
      </c>
      <c r="I2556" s="15" t="s">
        <v>65</v>
      </c>
      <c r="J2556" s="15">
        <v>179</v>
      </c>
      <c r="K2556" s="15">
        <v>255.97</v>
      </c>
    </row>
    <row r="2557" spans="1:11" x14ac:dyDescent="0.25">
      <c r="A2557" s="15" t="s">
        <v>59</v>
      </c>
      <c r="B2557" s="15">
        <v>2023</v>
      </c>
      <c r="C2557" s="15" t="s">
        <v>50</v>
      </c>
      <c r="D2557" s="15" t="s">
        <v>72</v>
      </c>
      <c r="E2557" s="15" t="s">
        <v>61</v>
      </c>
      <c r="F2557" s="15" t="s">
        <v>62</v>
      </c>
      <c r="G2557" s="15" t="s">
        <v>63</v>
      </c>
      <c r="H2557" s="15" t="s">
        <v>64</v>
      </c>
      <c r="I2557" s="15" t="s">
        <v>65</v>
      </c>
      <c r="J2557" s="15">
        <v>176</v>
      </c>
      <c r="K2557" s="15">
        <v>251.68</v>
      </c>
    </row>
    <row r="2558" spans="1:11" x14ac:dyDescent="0.25">
      <c r="A2558" s="15" t="s">
        <v>59</v>
      </c>
      <c r="B2558" s="15">
        <v>2023</v>
      </c>
      <c r="C2558" s="15" t="s">
        <v>50</v>
      </c>
      <c r="D2558" s="15" t="s">
        <v>72</v>
      </c>
      <c r="E2558" s="15" t="s">
        <v>61</v>
      </c>
      <c r="F2558" s="15" t="s">
        <v>62</v>
      </c>
      <c r="G2558" s="15" t="s">
        <v>63</v>
      </c>
      <c r="H2558" s="15" t="s">
        <v>64</v>
      </c>
      <c r="I2558" s="15" t="s">
        <v>65</v>
      </c>
      <c r="J2558" s="15">
        <v>146</v>
      </c>
      <c r="K2558" s="15">
        <v>208.78</v>
      </c>
    </row>
    <row r="2559" spans="1:11" x14ac:dyDescent="0.25">
      <c r="A2559" s="15" t="s">
        <v>59</v>
      </c>
      <c r="B2559" s="15">
        <v>2023</v>
      </c>
      <c r="C2559" s="15" t="s">
        <v>50</v>
      </c>
      <c r="D2559" s="15" t="s">
        <v>72</v>
      </c>
      <c r="E2559" s="15" t="s">
        <v>61</v>
      </c>
      <c r="F2559" s="15" t="s">
        <v>62</v>
      </c>
      <c r="G2559" s="15" t="s">
        <v>63</v>
      </c>
      <c r="H2559" s="15" t="s">
        <v>64</v>
      </c>
      <c r="I2559" s="15" t="s">
        <v>65</v>
      </c>
      <c r="J2559" s="15">
        <v>172</v>
      </c>
      <c r="K2559" s="15">
        <v>526.24</v>
      </c>
    </row>
    <row r="2560" spans="1:11" x14ac:dyDescent="0.25">
      <c r="A2560" s="15" t="s">
        <v>68</v>
      </c>
      <c r="B2560" s="15">
        <v>2023</v>
      </c>
      <c r="C2560" s="15" t="s">
        <v>50</v>
      </c>
      <c r="D2560" s="15" t="s">
        <v>72</v>
      </c>
      <c r="E2560" s="15" t="s">
        <v>61</v>
      </c>
      <c r="F2560" s="15" t="s">
        <v>62</v>
      </c>
      <c r="G2560" s="15" t="s">
        <v>63</v>
      </c>
      <c r="H2560" s="15" t="s">
        <v>64</v>
      </c>
      <c r="I2560" s="15" t="s">
        <v>65</v>
      </c>
      <c r="J2560" s="15">
        <v>148</v>
      </c>
      <c r="K2560" s="15">
        <v>526.24</v>
      </c>
    </row>
    <row r="2561" spans="1:11" x14ac:dyDescent="0.25">
      <c r="A2561" s="15" t="s">
        <v>68</v>
      </c>
      <c r="B2561" s="15">
        <v>2023</v>
      </c>
      <c r="C2561" s="15" t="s">
        <v>50</v>
      </c>
      <c r="D2561" s="15" t="s">
        <v>72</v>
      </c>
      <c r="E2561" s="15" t="s">
        <v>61</v>
      </c>
      <c r="F2561" s="15" t="s">
        <v>62</v>
      </c>
      <c r="G2561" s="15" t="s">
        <v>63</v>
      </c>
      <c r="H2561" s="15" t="s">
        <v>64</v>
      </c>
      <c r="I2561" s="15" t="s">
        <v>65</v>
      </c>
      <c r="J2561" s="15">
        <v>974</v>
      </c>
      <c r="K2561" s="15">
        <v>1392.82</v>
      </c>
    </row>
    <row r="2562" spans="1:11" x14ac:dyDescent="0.25">
      <c r="A2562" s="15" t="s">
        <v>59</v>
      </c>
      <c r="B2562" s="15">
        <v>2023</v>
      </c>
      <c r="C2562" s="15" t="s">
        <v>50</v>
      </c>
      <c r="D2562" s="15" t="s">
        <v>72</v>
      </c>
      <c r="E2562" s="15" t="s">
        <v>61</v>
      </c>
      <c r="F2562" s="15" t="s">
        <v>62</v>
      </c>
      <c r="G2562" s="15" t="s">
        <v>63</v>
      </c>
      <c r="H2562" s="15" t="s">
        <v>64</v>
      </c>
      <c r="I2562" s="15" t="s">
        <v>65</v>
      </c>
      <c r="J2562" s="15">
        <v>144</v>
      </c>
      <c r="K2562" s="15">
        <v>205.92000000000002</v>
      </c>
    </row>
    <row r="2563" spans="1:11" x14ac:dyDescent="0.25">
      <c r="A2563" s="15" t="s">
        <v>59</v>
      </c>
      <c r="B2563" s="15">
        <v>2023</v>
      </c>
      <c r="C2563" s="15" t="s">
        <v>50</v>
      </c>
      <c r="D2563" s="15" t="s">
        <v>72</v>
      </c>
      <c r="E2563" s="15" t="s">
        <v>61</v>
      </c>
      <c r="F2563" s="15" t="s">
        <v>62</v>
      </c>
      <c r="G2563" s="15" t="s">
        <v>63</v>
      </c>
      <c r="H2563" s="15" t="s">
        <v>64</v>
      </c>
      <c r="I2563" s="15" t="s">
        <v>65</v>
      </c>
      <c r="J2563" s="15">
        <v>171</v>
      </c>
      <c r="K2563" s="15">
        <v>244.53</v>
      </c>
    </row>
    <row r="2564" spans="1:11" x14ac:dyDescent="0.25">
      <c r="A2564" s="15" t="s">
        <v>68</v>
      </c>
      <c r="B2564" s="15">
        <v>2023</v>
      </c>
      <c r="C2564" s="15" t="s">
        <v>50</v>
      </c>
      <c r="D2564" s="15" t="s">
        <v>72</v>
      </c>
      <c r="E2564" s="15" t="s">
        <v>61</v>
      </c>
      <c r="F2564" s="15" t="s">
        <v>62</v>
      </c>
      <c r="G2564" s="15" t="s">
        <v>63</v>
      </c>
      <c r="H2564" s="15" t="s">
        <v>64</v>
      </c>
      <c r="I2564" s="15" t="s">
        <v>65</v>
      </c>
      <c r="J2564" s="15">
        <v>147</v>
      </c>
      <c r="K2564" s="15">
        <v>210.21</v>
      </c>
    </row>
    <row r="2565" spans="1:11" x14ac:dyDescent="0.25">
      <c r="A2565" s="15" t="s">
        <v>68</v>
      </c>
      <c r="B2565" s="15">
        <v>2023</v>
      </c>
      <c r="C2565" s="15" t="s">
        <v>50</v>
      </c>
      <c r="D2565" s="15" t="s">
        <v>72</v>
      </c>
      <c r="E2565" s="15" t="s">
        <v>61</v>
      </c>
      <c r="F2565" s="15" t="s">
        <v>62</v>
      </c>
      <c r="G2565" s="15" t="s">
        <v>63</v>
      </c>
      <c r="H2565" s="15" t="s">
        <v>64</v>
      </c>
      <c r="I2565" s="15" t="s">
        <v>65</v>
      </c>
      <c r="J2565" s="15">
        <v>755</v>
      </c>
      <c r="K2565" s="15">
        <v>1079.6500000000001</v>
      </c>
    </row>
    <row r="2566" spans="1:11" x14ac:dyDescent="0.25">
      <c r="A2566" s="15" t="s">
        <v>59</v>
      </c>
      <c r="B2566" s="15">
        <v>2023</v>
      </c>
      <c r="C2566" s="15" t="s">
        <v>50</v>
      </c>
      <c r="D2566" s="15" t="s">
        <v>72</v>
      </c>
      <c r="E2566" s="15" t="s">
        <v>61</v>
      </c>
      <c r="F2566" s="15" t="s">
        <v>62</v>
      </c>
      <c r="G2566" s="15" t="s">
        <v>63</v>
      </c>
      <c r="H2566" s="15" t="s">
        <v>64</v>
      </c>
      <c r="I2566" s="15" t="s">
        <v>65</v>
      </c>
      <c r="J2566" s="15">
        <v>842</v>
      </c>
      <c r="K2566" s="15">
        <v>1204.06</v>
      </c>
    </row>
    <row r="2567" spans="1:11" x14ac:dyDescent="0.25">
      <c r="A2567" s="15" t="s">
        <v>59</v>
      </c>
      <c r="B2567" s="15">
        <v>2023</v>
      </c>
      <c r="C2567" s="15" t="s">
        <v>50</v>
      </c>
      <c r="D2567" s="15" t="s">
        <v>72</v>
      </c>
      <c r="E2567" s="15" t="s">
        <v>61</v>
      </c>
      <c r="F2567" s="15" t="s">
        <v>62</v>
      </c>
      <c r="G2567" s="15" t="s">
        <v>63</v>
      </c>
      <c r="H2567" s="15" t="s">
        <v>64</v>
      </c>
      <c r="I2567" s="15" t="s">
        <v>65</v>
      </c>
      <c r="J2567" s="15">
        <v>173</v>
      </c>
      <c r="K2567" s="15">
        <v>247.39</v>
      </c>
    </row>
    <row r="2568" spans="1:11" x14ac:dyDescent="0.25">
      <c r="A2568" s="15" t="s">
        <v>59</v>
      </c>
      <c r="B2568" s="15">
        <v>2023</v>
      </c>
      <c r="C2568" s="15" t="s">
        <v>50</v>
      </c>
      <c r="D2568" s="15" t="s">
        <v>72</v>
      </c>
      <c r="E2568" s="15" t="s">
        <v>61</v>
      </c>
      <c r="F2568" s="15" t="s">
        <v>62</v>
      </c>
      <c r="G2568" s="15" t="s">
        <v>63</v>
      </c>
      <c r="H2568" s="15" t="s">
        <v>64</v>
      </c>
      <c r="I2568" s="15" t="s">
        <v>65</v>
      </c>
      <c r="J2568" s="15">
        <v>149</v>
      </c>
      <c r="K2568" s="15">
        <v>213.07</v>
      </c>
    </row>
    <row r="2569" spans="1:11" x14ac:dyDescent="0.25">
      <c r="A2569" s="15" t="s">
        <v>70</v>
      </c>
      <c r="B2569" s="15">
        <v>2023</v>
      </c>
      <c r="C2569" s="15" t="s">
        <v>49</v>
      </c>
      <c r="D2569" s="15" t="s">
        <v>72</v>
      </c>
      <c r="E2569" s="15" t="s">
        <v>61</v>
      </c>
      <c r="F2569" s="15" t="s">
        <v>62</v>
      </c>
      <c r="G2569" s="15" t="s">
        <v>63</v>
      </c>
      <c r="H2569" s="15" t="s">
        <v>64</v>
      </c>
      <c r="I2569" s="15" t="s">
        <v>65</v>
      </c>
      <c r="J2569" s="15">
        <v>152</v>
      </c>
      <c r="K2569" s="15">
        <v>217.36</v>
      </c>
    </row>
    <row r="2570" spans="1:11" x14ac:dyDescent="0.25">
      <c r="A2570" s="15" t="s">
        <v>59</v>
      </c>
      <c r="B2570" s="15">
        <v>2023</v>
      </c>
      <c r="C2570" s="15" t="s">
        <v>49</v>
      </c>
      <c r="D2570" s="15" t="s">
        <v>72</v>
      </c>
      <c r="E2570" s="15" t="s">
        <v>61</v>
      </c>
      <c r="F2570" s="15" t="s">
        <v>62</v>
      </c>
      <c r="G2570" s="15" t="s">
        <v>63</v>
      </c>
      <c r="H2570" s="15" t="s">
        <v>64</v>
      </c>
      <c r="I2570" s="15" t="s">
        <v>65</v>
      </c>
      <c r="J2570" s="15">
        <v>178</v>
      </c>
      <c r="K2570" s="15">
        <v>526.24</v>
      </c>
    </row>
    <row r="2571" spans="1:11" x14ac:dyDescent="0.25">
      <c r="A2571" s="15" t="s">
        <v>59</v>
      </c>
      <c r="B2571" s="15">
        <v>2023</v>
      </c>
      <c r="C2571" s="15" t="s">
        <v>49</v>
      </c>
      <c r="D2571" s="15" t="s">
        <v>72</v>
      </c>
      <c r="E2571" s="15" t="s">
        <v>61</v>
      </c>
      <c r="F2571" s="15" t="s">
        <v>62</v>
      </c>
      <c r="G2571" s="15" t="s">
        <v>63</v>
      </c>
      <c r="H2571" s="15" t="s">
        <v>64</v>
      </c>
      <c r="I2571" s="15" t="s">
        <v>65</v>
      </c>
      <c r="J2571" s="15">
        <v>154</v>
      </c>
      <c r="K2571" s="15">
        <v>526.24</v>
      </c>
    </row>
    <row r="2572" spans="1:11" x14ac:dyDescent="0.25">
      <c r="A2572" s="15" t="s">
        <v>68</v>
      </c>
      <c r="B2572" s="15">
        <v>2023</v>
      </c>
      <c r="C2572" s="15" t="s">
        <v>49</v>
      </c>
      <c r="D2572" s="15" t="s">
        <v>72</v>
      </c>
      <c r="E2572" s="15" t="s">
        <v>61</v>
      </c>
      <c r="F2572" s="15" t="s">
        <v>62</v>
      </c>
      <c r="G2572" s="15" t="s">
        <v>63</v>
      </c>
      <c r="H2572" s="15" t="s">
        <v>64</v>
      </c>
      <c r="I2572" s="15" t="s">
        <v>65</v>
      </c>
      <c r="J2572" s="15">
        <v>973</v>
      </c>
      <c r="K2572" s="15">
        <v>1391.3899999999999</v>
      </c>
    </row>
    <row r="2573" spans="1:11" x14ac:dyDescent="0.25">
      <c r="A2573" s="15" t="s">
        <v>66</v>
      </c>
      <c r="B2573" s="15">
        <v>2023</v>
      </c>
      <c r="C2573" s="15" t="s">
        <v>49</v>
      </c>
      <c r="D2573" s="15" t="s">
        <v>72</v>
      </c>
      <c r="E2573" s="15" t="s">
        <v>61</v>
      </c>
      <c r="F2573" s="15" t="s">
        <v>62</v>
      </c>
      <c r="G2573" s="15" t="s">
        <v>63</v>
      </c>
      <c r="H2573" s="15" t="s">
        <v>64</v>
      </c>
      <c r="I2573" s="15" t="s">
        <v>65</v>
      </c>
      <c r="J2573" s="15">
        <v>150</v>
      </c>
      <c r="K2573" s="15">
        <v>214.5</v>
      </c>
    </row>
    <row r="2574" spans="1:11" x14ac:dyDescent="0.25">
      <c r="A2574" s="15" t="s">
        <v>66</v>
      </c>
      <c r="B2574" s="15">
        <v>2023</v>
      </c>
      <c r="C2574" s="15" t="s">
        <v>49</v>
      </c>
      <c r="D2574" s="15" t="s">
        <v>72</v>
      </c>
      <c r="E2574" s="15" t="s">
        <v>61</v>
      </c>
      <c r="F2574" s="15" t="s">
        <v>62</v>
      </c>
      <c r="G2574" s="15" t="s">
        <v>63</v>
      </c>
      <c r="H2574" s="15" t="s">
        <v>64</v>
      </c>
      <c r="I2574" s="15" t="s">
        <v>65</v>
      </c>
      <c r="J2574" s="15">
        <v>177</v>
      </c>
      <c r="K2574" s="15">
        <v>253.11</v>
      </c>
    </row>
    <row r="2575" spans="1:11" x14ac:dyDescent="0.25">
      <c r="A2575" s="15" t="s">
        <v>68</v>
      </c>
      <c r="B2575" s="15">
        <v>2023</v>
      </c>
      <c r="C2575" s="15" t="s">
        <v>49</v>
      </c>
      <c r="D2575" s="15" t="s">
        <v>72</v>
      </c>
      <c r="E2575" s="15" t="s">
        <v>61</v>
      </c>
      <c r="F2575" s="15" t="s">
        <v>62</v>
      </c>
      <c r="G2575" s="15" t="s">
        <v>63</v>
      </c>
      <c r="H2575" s="15" t="s">
        <v>64</v>
      </c>
      <c r="I2575" s="15" t="s">
        <v>65</v>
      </c>
      <c r="J2575" s="15">
        <v>153</v>
      </c>
      <c r="K2575" s="15">
        <v>218.79</v>
      </c>
    </row>
    <row r="2576" spans="1:11" x14ac:dyDescent="0.25">
      <c r="A2576" s="15" t="s">
        <v>59</v>
      </c>
      <c r="B2576" s="15">
        <v>2023</v>
      </c>
      <c r="C2576" s="15" t="s">
        <v>49</v>
      </c>
      <c r="D2576" s="15" t="s">
        <v>72</v>
      </c>
      <c r="E2576" s="15" t="s">
        <v>61</v>
      </c>
      <c r="F2576" s="15" t="s">
        <v>62</v>
      </c>
      <c r="G2576" s="15" t="s">
        <v>63</v>
      </c>
      <c r="H2576" s="15" t="s">
        <v>64</v>
      </c>
      <c r="I2576" s="15" t="s">
        <v>65</v>
      </c>
      <c r="J2576" s="15">
        <v>754</v>
      </c>
      <c r="K2576" s="15">
        <v>1078.22</v>
      </c>
    </row>
    <row r="2577" spans="1:11" x14ac:dyDescent="0.25">
      <c r="A2577" s="15" t="s">
        <v>59</v>
      </c>
      <c r="B2577" s="15">
        <v>2023</v>
      </c>
      <c r="C2577" s="15" t="s">
        <v>49</v>
      </c>
      <c r="D2577" s="15" t="s">
        <v>72</v>
      </c>
      <c r="E2577" s="15" t="s">
        <v>61</v>
      </c>
      <c r="F2577" s="15" t="s">
        <v>62</v>
      </c>
      <c r="G2577" s="15" t="s">
        <v>63</v>
      </c>
      <c r="H2577" s="15" t="s">
        <v>64</v>
      </c>
      <c r="I2577" s="15" t="s">
        <v>65</v>
      </c>
      <c r="J2577" s="15">
        <v>841</v>
      </c>
      <c r="K2577" s="15">
        <v>1202.6300000000001</v>
      </c>
    </row>
    <row r="2578" spans="1:11" x14ac:dyDescent="0.25">
      <c r="A2578" s="15" t="s">
        <v>70</v>
      </c>
      <c r="B2578" s="15">
        <v>2023</v>
      </c>
      <c r="C2578" s="15" t="s">
        <v>49</v>
      </c>
      <c r="D2578" s="15" t="s">
        <v>72</v>
      </c>
      <c r="E2578" s="15" t="s">
        <v>61</v>
      </c>
      <c r="F2578" s="15" t="s">
        <v>62</v>
      </c>
      <c r="G2578" s="15" t="s">
        <v>63</v>
      </c>
      <c r="H2578" s="15" t="s">
        <v>64</v>
      </c>
      <c r="I2578" s="15" t="s">
        <v>65</v>
      </c>
      <c r="J2578" s="15">
        <v>179</v>
      </c>
      <c r="K2578" s="15">
        <v>255.97</v>
      </c>
    </row>
    <row r="2579" spans="1:11" x14ac:dyDescent="0.25">
      <c r="A2579" s="15" t="s">
        <v>59</v>
      </c>
      <c r="B2579" s="15">
        <v>2023</v>
      </c>
      <c r="C2579" s="15" t="s">
        <v>48</v>
      </c>
      <c r="D2579" s="15" t="s">
        <v>72</v>
      </c>
      <c r="E2579" s="15" t="s">
        <v>61</v>
      </c>
      <c r="F2579" s="15" t="s">
        <v>62</v>
      </c>
      <c r="G2579" s="15" t="s">
        <v>63</v>
      </c>
      <c r="H2579" s="15" t="s">
        <v>64</v>
      </c>
      <c r="I2579" s="15" t="s">
        <v>65</v>
      </c>
      <c r="J2579" s="15">
        <v>182</v>
      </c>
      <c r="K2579" s="15">
        <v>260.26</v>
      </c>
    </row>
    <row r="2580" spans="1:11" x14ac:dyDescent="0.25">
      <c r="A2580" s="15" t="s">
        <v>66</v>
      </c>
      <c r="B2580" s="15">
        <v>2023</v>
      </c>
      <c r="C2580" s="15" t="s">
        <v>48</v>
      </c>
      <c r="D2580" s="15" t="s">
        <v>72</v>
      </c>
      <c r="E2580" s="15" t="s">
        <v>61</v>
      </c>
      <c r="F2580" s="15" t="s">
        <v>62</v>
      </c>
      <c r="G2580" s="15" t="s">
        <v>63</v>
      </c>
      <c r="H2580" s="15" t="s">
        <v>64</v>
      </c>
      <c r="I2580" s="15" t="s">
        <v>65</v>
      </c>
      <c r="J2580" s="15">
        <v>158</v>
      </c>
      <c r="K2580" s="15">
        <v>225.94</v>
      </c>
    </row>
    <row r="2581" spans="1:11" x14ac:dyDescent="0.25">
      <c r="A2581" s="15" t="s">
        <v>66</v>
      </c>
      <c r="B2581" s="15">
        <v>2023</v>
      </c>
      <c r="C2581" s="15" t="s">
        <v>48</v>
      </c>
      <c r="D2581" s="15" t="s">
        <v>72</v>
      </c>
      <c r="E2581" s="15" t="s">
        <v>61</v>
      </c>
      <c r="F2581" s="15" t="s">
        <v>62</v>
      </c>
      <c r="G2581" s="15" t="s">
        <v>63</v>
      </c>
      <c r="H2581" s="15" t="s">
        <v>64</v>
      </c>
      <c r="I2581" s="15" t="s">
        <v>65</v>
      </c>
      <c r="J2581" s="15">
        <v>184</v>
      </c>
      <c r="K2581" s="15">
        <v>526.24</v>
      </c>
    </row>
    <row r="2582" spans="1:11" x14ac:dyDescent="0.25">
      <c r="A2582" s="15" t="s">
        <v>68</v>
      </c>
      <c r="B2582" s="15">
        <v>2023</v>
      </c>
      <c r="C2582" s="15" t="s">
        <v>48</v>
      </c>
      <c r="D2582" s="15" t="s">
        <v>72</v>
      </c>
      <c r="E2582" s="15" t="s">
        <v>61</v>
      </c>
      <c r="F2582" s="15" t="s">
        <v>62</v>
      </c>
      <c r="G2582" s="15" t="s">
        <v>63</v>
      </c>
      <c r="H2582" s="15" t="s">
        <v>64</v>
      </c>
      <c r="I2582" s="15" t="s">
        <v>65</v>
      </c>
      <c r="J2582" s="15">
        <v>972</v>
      </c>
      <c r="K2582" s="15">
        <v>1389.96</v>
      </c>
    </row>
    <row r="2583" spans="1:11" x14ac:dyDescent="0.25">
      <c r="A2583" s="15" t="s">
        <v>59</v>
      </c>
      <c r="B2583" s="15">
        <v>2023</v>
      </c>
      <c r="C2583" s="15" t="s">
        <v>48</v>
      </c>
      <c r="D2583" s="15" t="s">
        <v>72</v>
      </c>
      <c r="E2583" s="15" t="s">
        <v>61</v>
      </c>
      <c r="F2583" s="15" t="s">
        <v>62</v>
      </c>
      <c r="G2583" s="15" t="s">
        <v>63</v>
      </c>
      <c r="H2583" s="15" t="s">
        <v>64</v>
      </c>
      <c r="I2583" s="15" t="s">
        <v>65</v>
      </c>
      <c r="J2583" s="15">
        <v>156</v>
      </c>
      <c r="K2583" s="15">
        <v>223.07999999999998</v>
      </c>
    </row>
    <row r="2584" spans="1:11" x14ac:dyDescent="0.25">
      <c r="A2584" s="15" t="s">
        <v>59</v>
      </c>
      <c r="B2584" s="15">
        <v>2023</v>
      </c>
      <c r="C2584" s="15" t="s">
        <v>48</v>
      </c>
      <c r="D2584" s="15" t="s">
        <v>72</v>
      </c>
      <c r="E2584" s="15" t="s">
        <v>61</v>
      </c>
      <c r="F2584" s="15" t="s">
        <v>62</v>
      </c>
      <c r="G2584" s="15" t="s">
        <v>63</v>
      </c>
      <c r="H2584" s="15" t="s">
        <v>64</v>
      </c>
      <c r="I2584" s="15" t="s">
        <v>65</v>
      </c>
      <c r="J2584" s="15">
        <v>183</v>
      </c>
      <c r="K2584" s="15">
        <v>261.69</v>
      </c>
    </row>
    <row r="2585" spans="1:11" x14ac:dyDescent="0.25">
      <c r="A2585" s="15" t="s">
        <v>68</v>
      </c>
      <c r="B2585" s="15">
        <v>2023</v>
      </c>
      <c r="C2585" s="15" t="s">
        <v>48</v>
      </c>
      <c r="D2585" s="15" t="s">
        <v>72</v>
      </c>
      <c r="E2585" s="15" t="s">
        <v>61</v>
      </c>
      <c r="F2585" s="15" t="s">
        <v>62</v>
      </c>
      <c r="G2585" s="15" t="s">
        <v>63</v>
      </c>
      <c r="H2585" s="15" t="s">
        <v>64</v>
      </c>
      <c r="I2585" s="15" t="s">
        <v>65</v>
      </c>
      <c r="J2585" s="15">
        <v>159</v>
      </c>
      <c r="K2585" s="15">
        <v>227.37</v>
      </c>
    </row>
    <row r="2586" spans="1:11" x14ac:dyDescent="0.25">
      <c r="A2586" s="15" t="s">
        <v>66</v>
      </c>
      <c r="B2586" s="15">
        <v>2023</v>
      </c>
      <c r="C2586" s="15" t="s">
        <v>48</v>
      </c>
      <c r="D2586" s="15" t="s">
        <v>72</v>
      </c>
      <c r="E2586" s="15" t="s">
        <v>61</v>
      </c>
      <c r="F2586" s="15" t="s">
        <v>62</v>
      </c>
      <c r="G2586" s="15" t="s">
        <v>63</v>
      </c>
      <c r="H2586" s="15" t="s">
        <v>64</v>
      </c>
      <c r="I2586" s="15" t="s">
        <v>65</v>
      </c>
      <c r="J2586" s="15">
        <v>840</v>
      </c>
      <c r="K2586" s="15">
        <v>1201.2</v>
      </c>
    </row>
    <row r="2587" spans="1:11" x14ac:dyDescent="0.25">
      <c r="A2587" s="15" t="s">
        <v>66</v>
      </c>
      <c r="B2587" s="15">
        <v>2023</v>
      </c>
      <c r="C2587" s="15" t="s">
        <v>48</v>
      </c>
      <c r="D2587" s="15" t="s">
        <v>72</v>
      </c>
      <c r="E2587" s="15" t="s">
        <v>61</v>
      </c>
      <c r="F2587" s="15" t="s">
        <v>62</v>
      </c>
      <c r="G2587" s="15" t="s">
        <v>63</v>
      </c>
      <c r="H2587" s="15" t="s">
        <v>64</v>
      </c>
      <c r="I2587" s="15" t="s">
        <v>65</v>
      </c>
      <c r="J2587" s="15">
        <v>185</v>
      </c>
      <c r="K2587" s="15">
        <v>264.55</v>
      </c>
    </row>
    <row r="2588" spans="1:11" x14ac:dyDescent="0.25">
      <c r="A2588" s="15" t="s">
        <v>59</v>
      </c>
      <c r="B2588" s="15">
        <v>2023</v>
      </c>
      <c r="C2588" s="15" t="s">
        <v>48</v>
      </c>
      <c r="D2588" s="15" t="s">
        <v>72</v>
      </c>
      <c r="E2588" s="15" t="s">
        <v>61</v>
      </c>
      <c r="F2588" s="15" t="s">
        <v>62</v>
      </c>
      <c r="G2588" s="15" t="s">
        <v>63</v>
      </c>
      <c r="H2588" s="15" t="s">
        <v>64</v>
      </c>
      <c r="I2588" s="15" t="s">
        <v>65</v>
      </c>
      <c r="J2588" s="15">
        <v>155</v>
      </c>
      <c r="K2588" s="15">
        <v>221.65</v>
      </c>
    </row>
    <row r="2589" spans="1:11" x14ac:dyDescent="0.25">
      <c r="A2589" s="15" t="s">
        <v>66</v>
      </c>
      <c r="B2589" s="15">
        <v>2023</v>
      </c>
      <c r="C2589" s="15" t="s">
        <v>43</v>
      </c>
      <c r="D2589" s="15" t="s">
        <v>72</v>
      </c>
      <c r="E2589" s="15" t="s">
        <v>74</v>
      </c>
      <c r="F2589" s="15" t="s">
        <v>75</v>
      </c>
      <c r="G2589" s="15" t="s">
        <v>71</v>
      </c>
      <c r="H2589" s="15" t="s">
        <v>73</v>
      </c>
      <c r="I2589" s="15" t="s">
        <v>76</v>
      </c>
      <c r="J2589" s="15">
        <v>290</v>
      </c>
      <c r="K2589" s="15">
        <v>414.7</v>
      </c>
    </row>
    <row r="2590" spans="1:11" x14ac:dyDescent="0.25">
      <c r="A2590" s="15" t="s">
        <v>68</v>
      </c>
      <c r="B2590" s="15">
        <v>2023</v>
      </c>
      <c r="C2590" s="15" t="s">
        <v>43</v>
      </c>
      <c r="D2590" s="15" t="s">
        <v>72</v>
      </c>
      <c r="E2590" s="15" t="s">
        <v>74</v>
      </c>
      <c r="F2590" s="15" t="s">
        <v>75</v>
      </c>
      <c r="G2590" s="15" t="s">
        <v>71</v>
      </c>
      <c r="H2590" s="15" t="s">
        <v>73</v>
      </c>
      <c r="I2590" s="15" t="s">
        <v>76</v>
      </c>
      <c r="J2590" s="15">
        <v>260</v>
      </c>
      <c r="K2590" s="15">
        <v>371.8</v>
      </c>
    </row>
    <row r="2591" spans="1:11" x14ac:dyDescent="0.25">
      <c r="A2591" s="15" t="s">
        <v>66</v>
      </c>
      <c r="B2591" s="15">
        <v>2023</v>
      </c>
      <c r="C2591" s="15" t="s">
        <v>43</v>
      </c>
      <c r="D2591" s="15" t="s">
        <v>72</v>
      </c>
      <c r="E2591" s="15" t="s">
        <v>74</v>
      </c>
      <c r="F2591" s="15" t="s">
        <v>75</v>
      </c>
      <c r="G2591" s="15" t="s">
        <v>71</v>
      </c>
      <c r="H2591" s="15" t="s">
        <v>73</v>
      </c>
      <c r="I2591" s="15" t="s">
        <v>76</v>
      </c>
      <c r="J2591" s="15">
        <v>286</v>
      </c>
      <c r="K2591" s="15">
        <v>408.98</v>
      </c>
    </row>
    <row r="2592" spans="1:11" x14ac:dyDescent="0.25">
      <c r="A2592" s="15" t="s">
        <v>66</v>
      </c>
      <c r="B2592" s="15">
        <v>2023</v>
      </c>
      <c r="C2592" s="15" t="s">
        <v>43</v>
      </c>
      <c r="D2592" s="15" t="s">
        <v>72</v>
      </c>
      <c r="E2592" s="15" t="s">
        <v>74</v>
      </c>
      <c r="F2592" s="15" t="s">
        <v>75</v>
      </c>
      <c r="G2592" s="15" t="s">
        <v>71</v>
      </c>
      <c r="H2592" s="15" t="s">
        <v>73</v>
      </c>
      <c r="I2592" s="15" t="s">
        <v>76</v>
      </c>
      <c r="J2592" s="15">
        <v>262</v>
      </c>
      <c r="K2592" s="15">
        <v>374.65999999999997</v>
      </c>
    </row>
    <row r="2593" spans="1:11" x14ac:dyDescent="0.25">
      <c r="A2593" s="15" t="s">
        <v>68</v>
      </c>
      <c r="B2593" s="15">
        <v>2023</v>
      </c>
      <c r="C2593" s="15" t="s">
        <v>43</v>
      </c>
      <c r="D2593" s="15" t="s">
        <v>72</v>
      </c>
      <c r="E2593" s="15" t="s">
        <v>74</v>
      </c>
      <c r="F2593" s="15" t="s">
        <v>75</v>
      </c>
      <c r="G2593" s="15" t="s">
        <v>71</v>
      </c>
      <c r="H2593" s="15" t="s">
        <v>73</v>
      </c>
      <c r="I2593" s="15" t="s">
        <v>76</v>
      </c>
      <c r="J2593" s="15">
        <v>791</v>
      </c>
      <c r="K2593" s="15">
        <v>1131.1300000000001</v>
      </c>
    </row>
    <row r="2594" spans="1:11" x14ac:dyDescent="0.25">
      <c r="A2594" s="15" t="s">
        <v>68</v>
      </c>
      <c r="B2594" s="15">
        <v>2023</v>
      </c>
      <c r="C2594" s="15" t="s">
        <v>43</v>
      </c>
      <c r="D2594" s="15" t="s">
        <v>72</v>
      </c>
      <c r="E2594" s="15" t="s">
        <v>74</v>
      </c>
      <c r="F2594" s="15" t="s">
        <v>75</v>
      </c>
      <c r="G2594" s="15" t="s">
        <v>71</v>
      </c>
      <c r="H2594" s="15" t="s">
        <v>73</v>
      </c>
      <c r="I2594" s="15" t="s">
        <v>76</v>
      </c>
      <c r="J2594" s="15">
        <v>261</v>
      </c>
      <c r="K2594" s="15">
        <v>373.23</v>
      </c>
    </row>
    <row r="2595" spans="1:11" x14ac:dyDescent="0.25">
      <c r="A2595" s="15" t="s">
        <v>66</v>
      </c>
      <c r="B2595" s="15">
        <v>2023</v>
      </c>
      <c r="C2595" s="15" t="s">
        <v>43</v>
      </c>
      <c r="D2595" s="15" t="s">
        <v>72</v>
      </c>
      <c r="E2595" s="15" t="s">
        <v>74</v>
      </c>
      <c r="F2595" s="15" t="s">
        <v>75</v>
      </c>
      <c r="G2595" s="15" t="s">
        <v>71</v>
      </c>
      <c r="H2595" s="15" t="s">
        <v>73</v>
      </c>
      <c r="I2595" s="15" t="s">
        <v>76</v>
      </c>
      <c r="J2595" s="15">
        <v>289</v>
      </c>
      <c r="K2595" s="15">
        <v>413.27</v>
      </c>
    </row>
    <row r="2596" spans="1:11" x14ac:dyDescent="0.25">
      <c r="A2596" s="15" t="s">
        <v>66</v>
      </c>
      <c r="B2596" s="15">
        <v>2023</v>
      </c>
      <c r="C2596" s="15" t="s">
        <v>43</v>
      </c>
      <c r="D2596" s="15" t="s">
        <v>72</v>
      </c>
      <c r="E2596" s="15" t="s">
        <v>74</v>
      </c>
      <c r="F2596" s="15" t="s">
        <v>75</v>
      </c>
      <c r="G2596" s="15" t="s">
        <v>71</v>
      </c>
      <c r="H2596" s="15" t="s">
        <v>73</v>
      </c>
      <c r="I2596" s="15" t="s">
        <v>76</v>
      </c>
      <c r="J2596" s="15">
        <v>259</v>
      </c>
      <c r="K2596" s="15">
        <v>370.37</v>
      </c>
    </row>
    <row r="2597" spans="1:11" x14ac:dyDescent="0.25">
      <c r="A2597" s="15" t="s">
        <v>68</v>
      </c>
      <c r="B2597" s="15">
        <v>2023</v>
      </c>
      <c r="C2597" s="15" t="s">
        <v>43</v>
      </c>
      <c r="D2597" s="15" t="s">
        <v>72</v>
      </c>
      <c r="E2597" s="15" t="s">
        <v>74</v>
      </c>
      <c r="F2597" s="15" t="s">
        <v>75</v>
      </c>
      <c r="G2597" s="15" t="s">
        <v>71</v>
      </c>
      <c r="H2597" s="15" t="s">
        <v>73</v>
      </c>
      <c r="I2597" s="15" t="s">
        <v>76</v>
      </c>
      <c r="J2597" s="15">
        <v>800</v>
      </c>
      <c r="K2597" s="15">
        <v>1144</v>
      </c>
    </row>
    <row r="2598" spans="1:11" x14ac:dyDescent="0.25">
      <c r="A2598" s="15" t="s">
        <v>66</v>
      </c>
      <c r="B2598" s="15">
        <v>2023</v>
      </c>
      <c r="C2598" s="15" t="s">
        <v>43</v>
      </c>
      <c r="D2598" s="15" t="s">
        <v>72</v>
      </c>
      <c r="E2598" s="15" t="s">
        <v>74</v>
      </c>
      <c r="F2598" s="15" t="s">
        <v>75</v>
      </c>
      <c r="G2598" s="15" t="s">
        <v>71</v>
      </c>
      <c r="H2598" s="15" t="s">
        <v>73</v>
      </c>
      <c r="I2598" s="15" t="s">
        <v>76</v>
      </c>
      <c r="J2598" s="15">
        <v>886</v>
      </c>
      <c r="K2598" s="15">
        <v>1266.98</v>
      </c>
    </row>
    <row r="2599" spans="1:11" x14ac:dyDescent="0.25">
      <c r="A2599" s="15" t="s">
        <v>66</v>
      </c>
      <c r="B2599" s="15">
        <v>2023</v>
      </c>
      <c r="C2599" s="15" t="s">
        <v>47</v>
      </c>
      <c r="D2599" s="15" t="s">
        <v>72</v>
      </c>
      <c r="E2599" s="15" t="s">
        <v>74</v>
      </c>
      <c r="F2599" s="15" t="s">
        <v>75</v>
      </c>
      <c r="G2599" s="15" t="s">
        <v>71</v>
      </c>
      <c r="H2599" s="15" t="s">
        <v>73</v>
      </c>
      <c r="I2599" s="15" t="s">
        <v>76</v>
      </c>
      <c r="J2599" s="15">
        <v>266</v>
      </c>
      <c r="K2599" s="15">
        <v>380.38</v>
      </c>
    </row>
    <row r="2600" spans="1:11" x14ac:dyDescent="0.25">
      <c r="A2600" s="15" t="s">
        <v>59</v>
      </c>
      <c r="B2600" s="15">
        <v>2023</v>
      </c>
      <c r="C2600" s="15" t="s">
        <v>47</v>
      </c>
      <c r="D2600" s="15" t="s">
        <v>72</v>
      </c>
      <c r="E2600" s="15" t="s">
        <v>74</v>
      </c>
      <c r="F2600" s="15" t="s">
        <v>75</v>
      </c>
      <c r="G2600" s="15" t="s">
        <v>71</v>
      </c>
      <c r="H2600" s="15" t="s">
        <v>73</v>
      </c>
      <c r="I2600" s="15" t="s">
        <v>76</v>
      </c>
      <c r="J2600" s="15">
        <v>242</v>
      </c>
      <c r="K2600" s="15">
        <v>346.06</v>
      </c>
    </row>
    <row r="2601" spans="1:11" x14ac:dyDescent="0.25">
      <c r="A2601" s="15" t="s">
        <v>59</v>
      </c>
      <c r="B2601" s="15">
        <v>2023</v>
      </c>
      <c r="C2601" s="15" t="s">
        <v>47</v>
      </c>
      <c r="D2601" s="15" t="s">
        <v>72</v>
      </c>
      <c r="E2601" s="15" t="s">
        <v>74</v>
      </c>
      <c r="F2601" s="15" t="s">
        <v>75</v>
      </c>
      <c r="G2601" s="15" t="s">
        <v>71</v>
      </c>
      <c r="H2601" s="15" t="s">
        <v>73</v>
      </c>
      <c r="I2601" s="15" t="s">
        <v>76</v>
      </c>
      <c r="J2601" s="15">
        <v>268</v>
      </c>
      <c r="K2601" s="15">
        <v>383.24</v>
      </c>
    </row>
    <row r="2602" spans="1:11" x14ac:dyDescent="0.25">
      <c r="A2602" s="15" t="s">
        <v>59</v>
      </c>
      <c r="B2602" s="15">
        <v>2023</v>
      </c>
      <c r="C2602" s="15" t="s">
        <v>47</v>
      </c>
      <c r="D2602" s="15" t="s">
        <v>72</v>
      </c>
      <c r="E2602" s="15" t="s">
        <v>74</v>
      </c>
      <c r="F2602" s="15" t="s">
        <v>75</v>
      </c>
      <c r="G2602" s="15" t="s">
        <v>71</v>
      </c>
      <c r="H2602" s="15" t="s">
        <v>73</v>
      </c>
      <c r="I2602" s="15" t="s">
        <v>76</v>
      </c>
      <c r="J2602" s="15">
        <v>238</v>
      </c>
      <c r="K2602" s="15">
        <v>340.34000000000003</v>
      </c>
    </row>
    <row r="2603" spans="1:11" x14ac:dyDescent="0.25">
      <c r="A2603" s="15" t="s">
        <v>59</v>
      </c>
      <c r="B2603" s="15">
        <v>2023</v>
      </c>
      <c r="C2603" s="15" t="s">
        <v>47</v>
      </c>
      <c r="D2603" s="15" t="s">
        <v>72</v>
      </c>
      <c r="E2603" s="15" t="s">
        <v>74</v>
      </c>
      <c r="F2603" s="15" t="s">
        <v>75</v>
      </c>
      <c r="G2603" s="15" t="s">
        <v>71</v>
      </c>
      <c r="H2603" s="15" t="s">
        <v>73</v>
      </c>
      <c r="I2603" s="15" t="s">
        <v>76</v>
      </c>
      <c r="J2603" s="15">
        <v>881</v>
      </c>
      <c r="K2603" s="15">
        <v>1259.83</v>
      </c>
    </row>
    <row r="2604" spans="1:11" x14ac:dyDescent="0.25">
      <c r="A2604" s="15" t="s">
        <v>59</v>
      </c>
      <c r="B2604" s="15">
        <v>2023</v>
      </c>
      <c r="C2604" s="15" t="s">
        <v>47</v>
      </c>
      <c r="D2604" s="15" t="s">
        <v>72</v>
      </c>
      <c r="E2604" s="15" t="s">
        <v>74</v>
      </c>
      <c r="F2604" s="15" t="s">
        <v>75</v>
      </c>
      <c r="G2604" s="15" t="s">
        <v>71</v>
      </c>
      <c r="H2604" s="15" t="s">
        <v>73</v>
      </c>
      <c r="I2604" s="15" t="s">
        <v>76</v>
      </c>
      <c r="J2604" s="15">
        <v>834</v>
      </c>
      <c r="K2604" s="15">
        <v>526.24</v>
      </c>
    </row>
    <row r="2605" spans="1:11" x14ac:dyDescent="0.25">
      <c r="A2605" s="15" t="s">
        <v>59</v>
      </c>
      <c r="B2605" s="15">
        <v>2023</v>
      </c>
      <c r="C2605" s="15" t="s">
        <v>47</v>
      </c>
      <c r="D2605" s="15" t="s">
        <v>72</v>
      </c>
      <c r="E2605" s="15" t="s">
        <v>74</v>
      </c>
      <c r="F2605" s="15" t="s">
        <v>75</v>
      </c>
      <c r="G2605" s="15" t="s">
        <v>71</v>
      </c>
      <c r="H2605" s="15" t="s">
        <v>73</v>
      </c>
      <c r="I2605" s="15" t="s">
        <v>76</v>
      </c>
      <c r="J2605" s="15">
        <v>265</v>
      </c>
      <c r="K2605" s="15">
        <v>378.95</v>
      </c>
    </row>
    <row r="2606" spans="1:11" x14ac:dyDescent="0.25">
      <c r="A2606" s="15" t="s">
        <v>59</v>
      </c>
      <c r="B2606" s="15">
        <v>2023</v>
      </c>
      <c r="C2606" s="15" t="s">
        <v>47</v>
      </c>
      <c r="D2606" s="15" t="s">
        <v>72</v>
      </c>
      <c r="E2606" s="15" t="s">
        <v>74</v>
      </c>
      <c r="F2606" s="15" t="s">
        <v>75</v>
      </c>
      <c r="G2606" s="15" t="s">
        <v>71</v>
      </c>
      <c r="H2606" s="15" t="s">
        <v>73</v>
      </c>
      <c r="I2606" s="15" t="s">
        <v>76</v>
      </c>
      <c r="J2606" s="15">
        <v>241</v>
      </c>
      <c r="K2606" s="15">
        <v>344.63</v>
      </c>
    </row>
    <row r="2607" spans="1:11" x14ac:dyDescent="0.25">
      <c r="A2607" s="15" t="s">
        <v>59</v>
      </c>
      <c r="B2607" s="15">
        <v>2023</v>
      </c>
      <c r="C2607" s="15" t="s">
        <v>47</v>
      </c>
      <c r="D2607" s="15" t="s">
        <v>72</v>
      </c>
      <c r="E2607" s="15" t="s">
        <v>74</v>
      </c>
      <c r="F2607" s="15" t="s">
        <v>75</v>
      </c>
      <c r="G2607" s="15" t="s">
        <v>71</v>
      </c>
      <c r="H2607" s="15" t="s">
        <v>73</v>
      </c>
      <c r="I2607" s="15" t="s">
        <v>76</v>
      </c>
      <c r="J2607" s="15">
        <v>803</v>
      </c>
      <c r="K2607" s="15">
        <v>1148.29</v>
      </c>
    </row>
    <row r="2608" spans="1:11" x14ac:dyDescent="0.25">
      <c r="A2608" s="15" t="s">
        <v>66</v>
      </c>
      <c r="B2608" s="15">
        <v>2023</v>
      </c>
      <c r="C2608" s="15" t="s">
        <v>47</v>
      </c>
      <c r="D2608" s="15" t="s">
        <v>72</v>
      </c>
      <c r="E2608" s="15" t="s">
        <v>74</v>
      </c>
      <c r="F2608" s="15" t="s">
        <v>75</v>
      </c>
      <c r="G2608" s="15" t="s">
        <v>71</v>
      </c>
      <c r="H2608" s="15" t="s">
        <v>73</v>
      </c>
      <c r="I2608" s="15" t="s">
        <v>76</v>
      </c>
      <c r="J2608" s="15">
        <v>239</v>
      </c>
      <c r="K2608" s="15">
        <v>341.77</v>
      </c>
    </row>
    <row r="2609" spans="1:11" x14ac:dyDescent="0.25">
      <c r="A2609" s="15" t="s">
        <v>66</v>
      </c>
      <c r="B2609" s="15">
        <v>2023</v>
      </c>
      <c r="C2609" s="15" t="s">
        <v>51</v>
      </c>
      <c r="D2609" s="15" t="s">
        <v>72</v>
      </c>
      <c r="E2609" s="15" t="s">
        <v>74</v>
      </c>
      <c r="F2609" s="15" t="s">
        <v>75</v>
      </c>
      <c r="G2609" s="15" t="s">
        <v>71</v>
      </c>
      <c r="H2609" s="15" t="s">
        <v>73</v>
      </c>
      <c r="I2609" s="15" t="s">
        <v>76</v>
      </c>
      <c r="J2609" s="15">
        <v>248</v>
      </c>
      <c r="K2609" s="15">
        <v>354.64</v>
      </c>
    </row>
    <row r="2610" spans="1:11" x14ac:dyDescent="0.25">
      <c r="A2610" s="15" t="s">
        <v>69</v>
      </c>
      <c r="B2610" s="15">
        <v>2023</v>
      </c>
      <c r="C2610" s="15" t="s">
        <v>51</v>
      </c>
      <c r="D2610" s="15" t="s">
        <v>72</v>
      </c>
      <c r="E2610" s="15" t="s">
        <v>74</v>
      </c>
      <c r="F2610" s="15" t="s">
        <v>75</v>
      </c>
      <c r="G2610" s="15" t="s">
        <v>71</v>
      </c>
      <c r="H2610" s="15" t="s">
        <v>73</v>
      </c>
      <c r="I2610" s="15" t="s">
        <v>76</v>
      </c>
      <c r="J2610" s="15">
        <v>218</v>
      </c>
      <c r="K2610" s="15">
        <v>311.74</v>
      </c>
    </row>
    <row r="2611" spans="1:11" x14ac:dyDescent="0.25">
      <c r="A2611" s="15" t="s">
        <v>66</v>
      </c>
      <c r="B2611" s="15">
        <v>2023</v>
      </c>
      <c r="C2611" s="15" t="s">
        <v>51</v>
      </c>
      <c r="D2611" s="15" t="s">
        <v>72</v>
      </c>
      <c r="E2611" s="15" t="s">
        <v>74</v>
      </c>
      <c r="F2611" s="15" t="s">
        <v>75</v>
      </c>
      <c r="G2611" s="15" t="s">
        <v>71</v>
      </c>
      <c r="H2611" s="15" t="s">
        <v>73</v>
      </c>
      <c r="I2611" s="15" t="s">
        <v>76</v>
      </c>
      <c r="J2611" s="15">
        <v>244</v>
      </c>
      <c r="K2611" s="15">
        <v>348.92</v>
      </c>
    </row>
    <row r="2612" spans="1:11" x14ac:dyDescent="0.25">
      <c r="A2612" s="15" t="s">
        <v>66</v>
      </c>
      <c r="B2612" s="15">
        <v>2023</v>
      </c>
      <c r="C2612" s="15" t="s">
        <v>51</v>
      </c>
      <c r="D2612" s="15" t="s">
        <v>72</v>
      </c>
      <c r="E2612" s="15" t="s">
        <v>74</v>
      </c>
      <c r="F2612" s="15" t="s">
        <v>75</v>
      </c>
      <c r="G2612" s="15" t="s">
        <v>71</v>
      </c>
      <c r="H2612" s="15" t="s">
        <v>73</v>
      </c>
      <c r="I2612" s="15" t="s">
        <v>76</v>
      </c>
      <c r="J2612" s="15">
        <v>220</v>
      </c>
      <c r="K2612" s="15">
        <v>314.60000000000002</v>
      </c>
    </row>
    <row r="2613" spans="1:11" x14ac:dyDescent="0.25">
      <c r="A2613" s="15" t="s">
        <v>68</v>
      </c>
      <c r="B2613" s="15">
        <v>2023</v>
      </c>
      <c r="C2613" s="15" t="s">
        <v>51</v>
      </c>
      <c r="D2613" s="15" t="s">
        <v>72</v>
      </c>
      <c r="E2613" s="15" t="s">
        <v>74</v>
      </c>
      <c r="F2613" s="15" t="s">
        <v>75</v>
      </c>
      <c r="G2613" s="15" t="s">
        <v>71</v>
      </c>
      <c r="H2613" s="15" t="s">
        <v>73</v>
      </c>
      <c r="I2613" s="15" t="s">
        <v>76</v>
      </c>
      <c r="J2613" s="15">
        <v>798</v>
      </c>
      <c r="K2613" s="15">
        <v>1141.1399999999999</v>
      </c>
    </row>
    <row r="2614" spans="1:11" x14ac:dyDescent="0.25">
      <c r="A2614" s="15" t="s">
        <v>66</v>
      </c>
      <c r="B2614" s="15">
        <v>2023</v>
      </c>
      <c r="C2614" s="15" t="s">
        <v>51</v>
      </c>
      <c r="D2614" s="15" t="s">
        <v>72</v>
      </c>
      <c r="E2614" s="15" t="s">
        <v>74</v>
      </c>
      <c r="F2614" s="15" t="s">
        <v>75</v>
      </c>
      <c r="G2614" s="15" t="s">
        <v>71</v>
      </c>
      <c r="H2614" s="15" t="s">
        <v>73</v>
      </c>
      <c r="I2614" s="15" t="s">
        <v>76</v>
      </c>
      <c r="J2614" s="15">
        <v>885</v>
      </c>
      <c r="K2614" s="15">
        <v>1265.55</v>
      </c>
    </row>
    <row r="2615" spans="1:11" x14ac:dyDescent="0.25">
      <c r="A2615" s="15" t="s">
        <v>66</v>
      </c>
      <c r="B2615" s="15">
        <v>2023</v>
      </c>
      <c r="C2615" s="15" t="s">
        <v>51</v>
      </c>
      <c r="D2615" s="15" t="s">
        <v>72</v>
      </c>
      <c r="E2615" s="15" t="s">
        <v>74</v>
      </c>
      <c r="F2615" s="15" t="s">
        <v>75</v>
      </c>
      <c r="G2615" s="15" t="s">
        <v>71</v>
      </c>
      <c r="H2615" s="15" t="s">
        <v>73</v>
      </c>
      <c r="I2615" s="15" t="s">
        <v>76</v>
      </c>
      <c r="J2615" s="15">
        <v>838</v>
      </c>
      <c r="K2615" s="15">
        <v>526.24</v>
      </c>
    </row>
    <row r="2616" spans="1:11" x14ac:dyDescent="0.25">
      <c r="A2616" s="15" t="s">
        <v>68</v>
      </c>
      <c r="B2616" s="15">
        <v>2023</v>
      </c>
      <c r="C2616" s="15" t="s">
        <v>51</v>
      </c>
      <c r="D2616" s="15" t="s">
        <v>72</v>
      </c>
      <c r="E2616" s="15" t="s">
        <v>74</v>
      </c>
      <c r="F2616" s="15" t="s">
        <v>75</v>
      </c>
      <c r="G2616" s="15" t="s">
        <v>71</v>
      </c>
      <c r="H2616" s="15" t="s">
        <v>73</v>
      </c>
      <c r="I2616" s="15" t="s">
        <v>76</v>
      </c>
      <c r="J2616" s="15">
        <v>219</v>
      </c>
      <c r="K2616" s="15">
        <v>313.17</v>
      </c>
    </row>
    <row r="2617" spans="1:11" x14ac:dyDescent="0.25">
      <c r="A2617" s="15" t="s">
        <v>66</v>
      </c>
      <c r="B2617" s="15">
        <v>2023</v>
      </c>
      <c r="C2617" s="15" t="s">
        <v>51</v>
      </c>
      <c r="D2617" s="15" t="s">
        <v>72</v>
      </c>
      <c r="E2617" s="15" t="s">
        <v>74</v>
      </c>
      <c r="F2617" s="15" t="s">
        <v>75</v>
      </c>
      <c r="G2617" s="15" t="s">
        <v>71</v>
      </c>
      <c r="H2617" s="15" t="s">
        <v>73</v>
      </c>
      <c r="I2617" s="15" t="s">
        <v>76</v>
      </c>
      <c r="J2617" s="15">
        <v>247</v>
      </c>
      <c r="K2617" s="15">
        <v>353.21</v>
      </c>
    </row>
    <row r="2618" spans="1:11" x14ac:dyDescent="0.25">
      <c r="A2618" s="15" t="s">
        <v>66</v>
      </c>
      <c r="B2618" s="15">
        <v>2023</v>
      </c>
      <c r="C2618" s="15" t="s">
        <v>51</v>
      </c>
      <c r="D2618" s="15" t="s">
        <v>72</v>
      </c>
      <c r="E2618" s="15" t="s">
        <v>74</v>
      </c>
      <c r="F2618" s="15" t="s">
        <v>75</v>
      </c>
      <c r="G2618" s="15" t="s">
        <v>71</v>
      </c>
      <c r="H2618" s="15" t="s">
        <v>73</v>
      </c>
      <c r="I2618" s="15" t="s">
        <v>76</v>
      </c>
      <c r="J2618" s="15">
        <v>217</v>
      </c>
      <c r="K2618" s="15">
        <v>310.31</v>
      </c>
    </row>
    <row r="2619" spans="1:11" x14ac:dyDescent="0.25">
      <c r="A2619" s="15" t="s">
        <v>69</v>
      </c>
      <c r="B2619" s="15">
        <v>2023</v>
      </c>
      <c r="C2619" s="15" t="s">
        <v>51</v>
      </c>
      <c r="D2619" s="15" t="s">
        <v>72</v>
      </c>
      <c r="E2619" s="15" t="s">
        <v>74</v>
      </c>
      <c r="F2619" s="15" t="s">
        <v>75</v>
      </c>
      <c r="G2619" s="15" t="s">
        <v>71</v>
      </c>
      <c r="H2619" s="15" t="s">
        <v>73</v>
      </c>
      <c r="I2619" s="15" t="s">
        <v>76</v>
      </c>
      <c r="J2619" s="15">
        <v>807</v>
      </c>
      <c r="K2619" s="15">
        <v>1154.01</v>
      </c>
    </row>
    <row r="2620" spans="1:11" x14ac:dyDescent="0.25">
      <c r="A2620" s="15" t="s">
        <v>66</v>
      </c>
      <c r="B2620" s="15">
        <v>2023</v>
      </c>
      <c r="C2620" s="15" t="s">
        <v>51</v>
      </c>
      <c r="D2620" s="15" t="s">
        <v>72</v>
      </c>
      <c r="E2620" s="15" t="s">
        <v>74</v>
      </c>
      <c r="F2620" s="15" t="s">
        <v>75</v>
      </c>
      <c r="G2620" s="15" t="s">
        <v>71</v>
      </c>
      <c r="H2620" s="15" t="s">
        <v>73</v>
      </c>
      <c r="I2620" s="15" t="s">
        <v>76</v>
      </c>
      <c r="J2620" s="15">
        <v>221</v>
      </c>
      <c r="K2620" s="15">
        <v>316.02999999999997</v>
      </c>
    </row>
    <row r="2621" spans="1:11" x14ac:dyDescent="0.25">
      <c r="A2621" s="15" t="s">
        <v>66</v>
      </c>
      <c r="B2621" s="15">
        <v>2023</v>
      </c>
      <c r="C2621" s="15" t="s">
        <v>40</v>
      </c>
      <c r="D2621" s="15" t="s">
        <v>72</v>
      </c>
      <c r="E2621" s="15" t="s">
        <v>74</v>
      </c>
      <c r="F2621" s="15" t="s">
        <v>75</v>
      </c>
      <c r="G2621" s="15" t="s">
        <v>71</v>
      </c>
      <c r="H2621" s="15" t="s">
        <v>73</v>
      </c>
      <c r="I2621" s="15" t="s">
        <v>76</v>
      </c>
      <c r="J2621" s="15">
        <v>272</v>
      </c>
      <c r="K2621" s="15">
        <v>388.96</v>
      </c>
    </row>
    <row r="2622" spans="1:11" x14ac:dyDescent="0.25">
      <c r="A2622" s="15" t="s">
        <v>66</v>
      </c>
      <c r="B2622" s="15">
        <v>2023</v>
      </c>
      <c r="C2622" s="15" t="s">
        <v>40</v>
      </c>
      <c r="D2622" s="15" t="s">
        <v>72</v>
      </c>
      <c r="E2622" s="15" t="s">
        <v>74</v>
      </c>
      <c r="F2622" s="15" t="s">
        <v>75</v>
      </c>
      <c r="G2622" s="15" t="s">
        <v>71</v>
      </c>
      <c r="H2622" s="15" t="s">
        <v>73</v>
      </c>
      <c r="I2622" s="15" t="s">
        <v>76</v>
      </c>
      <c r="J2622" s="15">
        <v>298</v>
      </c>
      <c r="K2622" s="15">
        <v>426.14</v>
      </c>
    </row>
    <row r="2623" spans="1:11" x14ac:dyDescent="0.25">
      <c r="A2623" s="15" t="s">
        <v>59</v>
      </c>
      <c r="B2623" s="15">
        <v>2023</v>
      </c>
      <c r="C2623" s="15" t="s">
        <v>40</v>
      </c>
      <c r="D2623" s="15" t="s">
        <v>72</v>
      </c>
      <c r="E2623" s="15" t="s">
        <v>74</v>
      </c>
      <c r="F2623" s="15" t="s">
        <v>75</v>
      </c>
      <c r="G2623" s="15" t="s">
        <v>71</v>
      </c>
      <c r="H2623" s="15" t="s">
        <v>73</v>
      </c>
      <c r="I2623" s="15" t="s">
        <v>76</v>
      </c>
      <c r="J2623" s="15">
        <v>226</v>
      </c>
      <c r="K2623" s="15">
        <v>323.18</v>
      </c>
    </row>
    <row r="2624" spans="1:11" x14ac:dyDescent="0.25">
      <c r="A2624" s="15" t="s">
        <v>66</v>
      </c>
      <c r="B2624" s="15">
        <v>2023</v>
      </c>
      <c r="C2624" s="15" t="s">
        <v>40</v>
      </c>
      <c r="D2624" s="15" t="s">
        <v>72</v>
      </c>
      <c r="E2624" s="15" t="s">
        <v>74</v>
      </c>
      <c r="F2624" s="15" t="s">
        <v>75</v>
      </c>
      <c r="G2624" s="15" t="s">
        <v>71</v>
      </c>
      <c r="H2624" s="15" t="s">
        <v>73</v>
      </c>
      <c r="I2624" s="15" t="s">
        <v>76</v>
      </c>
      <c r="J2624" s="15">
        <v>274</v>
      </c>
      <c r="K2624" s="15">
        <v>391.82</v>
      </c>
    </row>
    <row r="2625" spans="1:11" x14ac:dyDescent="0.25">
      <c r="A2625" s="15" t="s">
        <v>66</v>
      </c>
      <c r="B2625" s="15">
        <v>2023</v>
      </c>
      <c r="C2625" s="15" t="s">
        <v>40</v>
      </c>
      <c r="D2625" s="15" t="s">
        <v>72</v>
      </c>
      <c r="E2625" s="15" t="s">
        <v>74</v>
      </c>
      <c r="F2625" s="15" t="s">
        <v>75</v>
      </c>
      <c r="G2625" s="15" t="s">
        <v>71</v>
      </c>
      <c r="H2625" s="15" t="s">
        <v>73</v>
      </c>
      <c r="I2625" s="15" t="s">
        <v>76</v>
      </c>
      <c r="J2625" s="15">
        <v>789</v>
      </c>
      <c r="K2625" s="15">
        <v>1128.27</v>
      </c>
    </row>
    <row r="2626" spans="1:11" x14ac:dyDescent="0.25">
      <c r="A2626" s="15" t="s">
        <v>68</v>
      </c>
      <c r="B2626" s="15">
        <v>2023</v>
      </c>
      <c r="C2626" s="15" t="s">
        <v>40</v>
      </c>
      <c r="D2626" s="15" t="s">
        <v>72</v>
      </c>
      <c r="E2626" s="15" t="s">
        <v>74</v>
      </c>
      <c r="F2626" s="15" t="s">
        <v>75</v>
      </c>
      <c r="G2626" s="15" t="s">
        <v>71</v>
      </c>
      <c r="H2626" s="15" t="s">
        <v>73</v>
      </c>
      <c r="I2626" s="15" t="s">
        <v>76</v>
      </c>
      <c r="J2626" s="15">
        <v>876</v>
      </c>
      <c r="K2626" s="15">
        <v>1252.68</v>
      </c>
    </row>
    <row r="2627" spans="1:11" x14ac:dyDescent="0.25">
      <c r="A2627" s="15" t="s">
        <v>59</v>
      </c>
      <c r="B2627" s="15">
        <v>2023</v>
      </c>
      <c r="C2627" s="15" t="s">
        <v>40</v>
      </c>
      <c r="D2627" s="15" t="s">
        <v>72</v>
      </c>
      <c r="E2627" s="15" t="s">
        <v>74</v>
      </c>
      <c r="F2627" s="15" t="s">
        <v>75</v>
      </c>
      <c r="G2627" s="15" t="s">
        <v>71</v>
      </c>
      <c r="H2627" s="15" t="s">
        <v>73</v>
      </c>
      <c r="I2627" s="15" t="s">
        <v>76</v>
      </c>
      <c r="J2627" s="15">
        <v>958</v>
      </c>
      <c r="K2627" s="15">
        <v>1369.94</v>
      </c>
    </row>
    <row r="2628" spans="1:11" x14ac:dyDescent="0.25">
      <c r="A2628" s="15" t="s">
        <v>68</v>
      </c>
      <c r="B2628" s="15">
        <v>2023</v>
      </c>
      <c r="C2628" s="15" t="s">
        <v>40</v>
      </c>
      <c r="D2628" s="15" t="s">
        <v>72</v>
      </c>
      <c r="E2628" s="15" t="s">
        <v>74</v>
      </c>
      <c r="F2628" s="15" t="s">
        <v>75</v>
      </c>
      <c r="G2628" s="15" t="s">
        <v>71</v>
      </c>
      <c r="H2628" s="15" t="s">
        <v>73</v>
      </c>
      <c r="I2628" s="15" t="s">
        <v>76</v>
      </c>
      <c r="J2628" s="15">
        <v>829</v>
      </c>
      <c r="K2628" s="15">
        <v>526.24</v>
      </c>
    </row>
    <row r="2629" spans="1:11" x14ac:dyDescent="0.25">
      <c r="A2629" s="15" t="s">
        <v>66</v>
      </c>
      <c r="B2629" s="15">
        <v>2023</v>
      </c>
      <c r="C2629" s="15" t="s">
        <v>40</v>
      </c>
      <c r="D2629" s="15" t="s">
        <v>72</v>
      </c>
      <c r="E2629" s="15" t="s">
        <v>74</v>
      </c>
      <c r="F2629" s="15" t="s">
        <v>75</v>
      </c>
      <c r="G2629" s="15" t="s">
        <v>71</v>
      </c>
      <c r="H2629" s="15" t="s">
        <v>73</v>
      </c>
      <c r="I2629" s="15" t="s">
        <v>76</v>
      </c>
      <c r="J2629" s="15">
        <v>273</v>
      </c>
      <c r="K2629" s="15">
        <v>390.39</v>
      </c>
    </row>
    <row r="2630" spans="1:11" x14ac:dyDescent="0.25">
      <c r="A2630" s="15" t="s">
        <v>59</v>
      </c>
      <c r="B2630" s="15">
        <v>2023</v>
      </c>
      <c r="C2630" s="15" t="s">
        <v>40</v>
      </c>
      <c r="D2630" s="15" t="s">
        <v>72</v>
      </c>
      <c r="E2630" s="15" t="s">
        <v>74</v>
      </c>
      <c r="F2630" s="15" t="s">
        <v>75</v>
      </c>
      <c r="G2630" s="15" t="s">
        <v>71</v>
      </c>
      <c r="H2630" s="15" t="s">
        <v>73</v>
      </c>
      <c r="I2630" s="15" t="s">
        <v>76</v>
      </c>
      <c r="J2630" s="15">
        <v>267</v>
      </c>
      <c r="K2630" s="15">
        <v>381.81</v>
      </c>
    </row>
    <row r="2631" spans="1:11" x14ac:dyDescent="0.25">
      <c r="A2631" s="15" t="s">
        <v>66</v>
      </c>
      <c r="B2631" s="15">
        <v>2023</v>
      </c>
      <c r="C2631" s="15" t="s">
        <v>40</v>
      </c>
      <c r="D2631" s="15" t="s">
        <v>72</v>
      </c>
      <c r="E2631" s="15" t="s">
        <v>74</v>
      </c>
      <c r="F2631" s="15" t="s">
        <v>75</v>
      </c>
      <c r="G2631" s="15" t="s">
        <v>71</v>
      </c>
      <c r="H2631" s="15" t="s">
        <v>73</v>
      </c>
      <c r="I2631" s="15" t="s">
        <v>76</v>
      </c>
      <c r="J2631" s="15">
        <v>301</v>
      </c>
      <c r="K2631" s="15">
        <v>430.43</v>
      </c>
    </row>
    <row r="2632" spans="1:11" x14ac:dyDescent="0.25">
      <c r="A2632" s="15" t="s">
        <v>66</v>
      </c>
      <c r="B2632" s="15">
        <v>2023</v>
      </c>
      <c r="C2632" s="15" t="s">
        <v>40</v>
      </c>
      <c r="D2632" s="15" t="s">
        <v>72</v>
      </c>
      <c r="E2632" s="15" t="s">
        <v>74</v>
      </c>
      <c r="F2632" s="15" t="s">
        <v>75</v>
      </c>
      <c r="G2632" s="15" t="s">
        <v>71</v>
      </c>
      <c r="H2632" s="15" t="s">
        <v>73</v>
      </c>
      <c r="I2632" s="15" t="s">
        <v>76</v>
      </c>
      <c r="J2632" s="15">
        <v>271</v>
      </c>
      <c r="K2632" s="15">
        <v>387.53</v>
      </c>
    </row>
    <row r="2633" spans="1:11" x14ac:dyDescent="0.25">
      <c r="A2633" s="15" t="s">
        <v>66</v>
      </c>
      <c r="B2633" s="15">
        <v>2023</v>
      </c>
      <c r="C2633" s="15" t="s">
        <v>40</v>
      </c>
      <c r="D2633" s="15" t="s">
        <v>72</v>
      </c>
      <c r="E2633" s="15" t="s">
        <v>74</v>
      </c>
      <c r="F2633" s="15" t="s">
        <v>75</v>
      </c>
      <c r="G2633" s="15" t="s">
        <v>71</v>
      </c>
      <c r="H2633" s="15" t="s">
        <v>73</v>
      </c>
      <c r="I2633" s="15" t="s">
        <v>76</v>
      </c>
      <c r="J2633" s="15">
        <v>798</v>
      </c>
      <c r="K2633" s="15">
        <v>1141.1399999999999</v>
      </c>
    </row>
    <row r="2634" spans="1:11" x14ac:dyDescent="0.25">
      <c r="A2634" s="15" t="s">
        <v>59</v>
      </c>
      <c r="B2634" s="15">
        <v>2023</v>
      </c>
      <c r="C2634" s="15" t="s">
        <v>40</v>
      </c>
      <c r="D2634" s="15" t="s">
        <v>72</v>
      </c>
      <c r="E2634" s="15" t="s">
        <v>74</v>
      </c>
      <c r="F2634" s="15" t="s">
        <v>75</v>
      </c>
      <c r="G2634" s="15" t="s">
        <v>71</v>
      </c>
      <c r="H2634" s="15" t="s">
        <v>73</v>
      </c>
      <c r="I2634" s="15" t="s">
        <v>76</v>
      </c>
      <c r="J2634" s="15">
        <v>851</v>
      </c>
      <c r="K2634" s="15">
        <v>1216.93</v>
      </c>
    </row>
    <row r="2635" spans="1:11" x14ac:dyDescent="0.25">
      <c r="A2635" s="15" t="s">
        <v>59</v>
      </c>
      <c r="B2635" s="15">
        <v>2023</v>
      </c>
      <c r="C2635" s="15" t="s">
        <v>18</v>
      </c>
      <c r="D2635" s="15" t="s">
        <v>72</v>
      </c>
      <c r="E2635" s="15" t="s">
        <v>74</v>
      </c>
      <c r="F2635" s="15" t="s">
        <v>75</v>
      </c>
      <c r="G2635" s="15" t="s">
        <v>71</v>
      </c>
      <c r="H2635" s="15" t="s">
        <v>73</v>
      </c>
      <c r="I2635" s="15" t="s">
        <v>76</v>
      </c>
      <c r="J2635" s="15">
        <v>302</v>
      </c>
      <c r="K2635" s="15">
        <v>431.86</v>
      </c>
    </row>
    <row r="2636" spans="1:11" x14ac:dyDescent="0.25">
      <c r="A2636" s="15" t="s">
        <v>66</v>
      </c>
      <c r="B2636" s="15">
        <v>2023</v>
      </c>
      <c r="C2636" s="15" t="s">
        <v>18</v>
      </c>
      <c r="D2636" s="15" t="s">
        <v>72</v>
      </c>
      <c r="E2636" s="15" t="s">
        <v>74</v>
      </c>
      <c r="F2636" s="15" t="s">
        <v>75</v>
      </c>
      <c r="G2636" s="15" t="s">
        <v>71</v>
      </c>
      <c r="H2636" s="15" t="s">
        <v>73</v>
      </c>
      <c r="I2636" s="15" t="s">
        <v>76</v>
      </c>
      <c r="J2636" s="15">
        <v>230</v>
      </c>
      <c r="K2636" s="15">
        <v>328.9</v>
      </c>
    </row>
    <row r="2637" spans="1:11" x14ac:dyDescent="0.25">
      <c r="A2637" s="15" t="s">
        <v>68</v>
      </c>
      <c r="B2637" s="15">
        <v>2023</v>
      </c>
      <c r="C2637" s="15" t="s">
        <v>18</v>
      </c>
      <c r="D2637" s="15" t="s">
        <v>72</v>
      </c>
      <c r="E2637" s="15" t="s">
        <v>74</v>
      </c>
      <c r="F2637" s="15" t="s">
        <v>75</v>
      </c>
      <c r="G2637" s="15" t="s">
        <v>71</v>
      </c>
      <c r="H2637" s="15" t="s">
        <v>73</v>
      </c>
      <c r="I2637" s="15" t="s">
        <v>76</v>
      </c>
      <c r="J2637" s="15">
        <v>278</v>
      </c>
      <c r="K2637" s="15">
        <v>397.53999999999996</v>
      </c>
    </row>
    <row r="2638" spans="1:11" x14ac:dyDescent="0.25">
      <c r="A2638" s="15" t="s">
        <v>59</v>
      </c>
      <c r="B2638" s="15">
        <v>2023</v>
      </c>
      <c r="C2638" s="15" t="s">
        <v>18</v>
      </c>
      <c r="D2638" s="15" t="s">
        <v>72</v>
      </c>
      <c r="E2638" s="15" t="s">
        <v>74</v>
      </c>
      <c r="F2638" s="15" t="s">
        <v>75</v>
      </c>
      <c r="G2638" s="15" t="s">
        <v>71</v>
      </c>
      <c r="H2638" s="15" t="s">
        <v>73</v>
      </c>
      <c r="I2638" s="15" t="s">
        <v>76</v>
      </c>
      <c r="J2638" s="15">
        <v>304</v>
      </c>
      <c r="K2638" s="15">
        <v>434.72</v>
      </c>
    </row>
    <row r="2639" spans="1:11" x14ac:dyDescent="0.25">
      <c r="A2639" s="15" t="s">
        <v>59</v>
      </c>
      <c r="B2639" s="15">
        <v>2023</v>
      </c>
      <c r="C2639" s="15" t="s">
        <v>18</v>
      </c>
      <c r="D2639" s="15" t="s">
        <v>72</v>
      </c>
      <c r="E2639" s="15" t="s">
        <v>74</v>
      </c>
      <c r="F2639" s="15" t="s">
        <v>75</v>
      </c>
      <c r="G2639" s="15" t="s">
        <v>71</v>
      </c>
      <c r="H2639" s="15" t="s">
        <v>73</v>
      </c>
      <c r="I2639" s="15" t="s">
        <v>76</v>
      </c>
      <c r="J2639" s="15">
        <v>232</v>
      </c>
      <c r="K2639" s="15">
        <v>331.76</v>
      </c>
    </row>
    <row r="2640" spans="1:11" x14ac:dyDescent="0.25">
      <c r="A2640" s="15" t="s">
        <v>66</v>
      </c>
      <c r="B2640" s="15">
        <v>2023</v>
      </c>
      <c r="C2640" s="15" t="s">
        <v>18</v>
      </c>
      <c r="D2640" s="15" t="s">
        <v>72</v>
      </c>
      <c r="E2640" s="15" t="s">
        <v>74</v>
      </c>
      <c r="F2640" s="15" t="s">
        <v>75</v>
      </c>
      <c r="G2640" s="15" t="s">
        <v>71</v>
      </c>
      <c r="H2640" s="15" t="s">
        <v>73</v>
      </c>
      <c r="I2640" s="15" t="s">
        <v>76</v>
      </c>
      <c r="J2640" s="15">
        <v>788</v>
      </c>
      <c r="K2640" s="15">
        <v>1126.8399999999999</v>
      </c>
    </row>
    <row r="2641" spans="1:11" x14ac:dyDescent="0.25">
      <c r="A2641" s="15" t="s">
        <v>66</v>
      </c>
      <c r="B2641" s="15">
        <v>2023</v>
      </c>
      <c r="C2641" s="15" t="s">
        <v>18</v>
      </c>
      <c r="D2641" s="15" t="s">
        <v>72</v>
      </c>
      <c r="E2641" s="15" t="s">
        <v>74</v>
      </c>
      <c r="F2641" s="15" t="s">
        <v>75</v>
      </c>
      <c r="G2641" s="15" t="s">
        <v>71</v>
      </c>
      <c r="H2641" s="15" t="s">
        <v>73</v>
      </c>
      <c r="I2641" s="15" t="s">
        <v>76</v>
      </c>
      <c r="J2641" s="15">
        <v>842</v>
      </c>
      <c r="K2641" s="15">
        <v>1204.06</v>
      </c>
    </row>
    <row r="2642" spans="1:11" x14ac:dyDescent="0.25">
      <c r="A2642" s="15" t="s">
        <v>59</v>
      </c>
      <c r="B2642" s="15">
        <v>2023</v>
      </c>
      <c r="C2642" s="15" t="s">
        <v>18</v>
      </c>
      <c r="D2642" s="15" t="s">
        <v>72</v>
      </c>
      <c r="E2642" s="15" t="s">
        <v>74</v>
      </c>
      <c r="F2642" s="15" t="s">
        <v>75</v>
      </c>
      <c r="G2642" s="15" t="s">
        <v>71</v>
      </c>
      <c r="H2642" s="15" t="s">
        <v>73</v>
      </c>
      <c r="I2642" s="15" t="s">
        <v>76</v>
      </c>
      <c r="J2642" s="15">
        <v>875</v>
      </c>
      <c r="K2642" s="15">
        <v>1251.25</v>
      </c>
    </row>
    <row r="2643" spans="1:11" x14ac:dyDescent="0.25">
      <c r="A2643" s="15" t="s">
        <v>69</v>
      </c>
      <c r="B2643" s="15">
        <v>2023</v>
      </c>
      <c r="C2643" s="15" t="s">
        <v>18</v>
      </c>
      <c r="D2643" s="15" t="s">
        <v>72</v>
      </c>
      <c r="E2643" s="15" t="s">
        <v>74</v>
      </c>
      <c r="F2643" s="15" t="s">
        <v>75</v>
      </c>
      <c r="G2643" s="15" t="s">
        <v>71</v>
      </c>
      <c r="H2643" s="15" t="s">
        <v>73</v>
      </c>
      <c r="I2643" s="15" t="s">
        <v>76</v>
      </c>
      <c r="J2643" s="15">
        <v>955</v>
      </c>
      <c r="K2643" s="15">
        <v>1365.65</v>
      </c>
    </row>
    <row r="2644" spans="1:11" x14ac:dyDescent="0.25">
      <c r="A2644" s="15" t="s">
        <v>66</v>
      </c>
      <c r="B2644" s="15">
        <v>2023</v>
      </c>
      <c r="C2644" s="15" t="s">
        <v>18</v>
      </c>
      <c r="D2644" s="15" t="s">
        <v>72</v>
      </c>
      <c r="E2644" s="15" t="s">
        <v>74</v>
      </c>
      <c r="F2644" s="15" t="s">
        <v>75</v>
      </c>
      <c r="G2644" s="15" t="s">
        <v>71</v>
      </c>
      <c r="H2644" s="15" t="s">
        <v>73</v>
      </c>
      <c r="I2644" s="15" t="s">
        <v>76</v>
      </c>
      <c r="J2644" s="15">
        <v>956</v>
      </c>
      <c r="K2644" s="15">
        <v>1367.08</v>
      </c>
    </row>
    <row r="2645" spans="1:11" x14ac:dyDescent="0.25">
      <c r="A2645" s="15" t="s">
        <v>66</v>
      </c>
      <c r="B2645" s="15">
        <v>2023</v>
      </c>
      <c r="C2645" s="15" t="s">
        <v>18</v>
      </c>
      <c r="D2645" s="15" t="s">
        <v>72</v>
      </c>
      <c r="E2645" s="15" t="s">
        <v>74</v>
      </c>
      <c r="F2645" s="15" t="s">
        <v>75</v>
      </c>
      <c r="G2645" s="15" t="s">
        <v>71</v>
      </c>
      <c r="H2645" s="15" t="s">
        <v>73</v>
      </c>
      <c r="I2645" s="15" t="s">
        <v>76</v>
      </c>
      <c r="J2645" s="15">
        <v>957</v>
      </c>
      <c r="K2645" s="15">
        <v>1368.51</v>
      </c>
    </row>
    <row r="2646" spans="1:11" x14ac:dyDescent="0.25">
      <c r="A2646" s="15" t="s">
        <v>59</v>
      </c>
      <c r="B2646" s="15">
        <v>2023</v>
      </c>
      <c r="C2646" s="15" t="s">
        <v>18</v>
      </c>
      <c r="D2646" s="15" t="s">
        <v>72</v>
      </c>
      <c r="E2646" s="15" t="s">
        <v>74</v>
      </c>
      <c r="F2646" s="15" t="s">
        <v>75</v>
      </c>
      <c r="G2646" s="15" t="s">
        <v>71</v>
      </c>
      <c r="H2646" s="15" t="s">
        <v>73</v>
      </c>
      <c r="I2646" s="15" t="s">
        <v>76</v>
      </c>
      <c r="J2646" s="15">
        <v>828</v>
      </c>
      <c r="K2646" s="15">
        <v>526.24</v>
      </c>
    </row>
    <row r="2647" spans="1:11" x14ac:dyDescent="0.25">
      <c r="A2647" s="15" t="s">
        <v>66</v>
      </c>
      <c r="B2647" s="15">
        <v>2023</v>
      </c>
      <c r="C2647" s="15" t="s">
        <v>18</v>
      </c>
      <c r="D2647" s="15" t="s">
        <v>72</v>
      </c>
      <c r="E2647" s="15" t="s">
        <v>74</v>
      </c>
      <c r="F2647" s="15" t="s">
        <v>75</v>
      </c>
      <c r="G2647" s="15" t="s">
        <v>71</v>
      </c>
      <c r="H2647" s="15" t="s">
        <v>73</v>
      </c>
      <c r="I2647" s="15" t="s">
        <v>76</v>
      </c>
      <c r="J2647" s="15">
        <v>881</v>
      </c>
      <c r="K2647" s="15">
        <v>526.24</v>
      </c>
    </row>
    <row r="2648" spans="1:11" x14ac:dyDescent="0.25">
      <c r="A2648" s="15" t="s">
        <v>66</v>
      </c>
      <c r="B2648" s="15">
        <v>2023</v>
      </c>
      <c r="C2648" s="15" t="s">
        <v>18</v>
      </c>
      <c r="D2648" s="15" t="s">
        <v>72</v>
      </c>
      <c r="E2648" s="15" t="s">
        <v>74</v>
      </c>
      <c r="F2648" s="15" t="s">
        <v>75</v>
      </c>
      <c r="G2648" s="15" t="s">
        <v>71</v>
      </c>
      <c r="H2648" s="15" t="s">
        <v>73</v>
      </c>
      <c r="I2648" s="15" t="s">
        <v>76</v>
      </c>
      <c r="J2648" s="15">
        <v>279</v>
      </c>
      <c r="K2648" s="15">
        <v>398.97</v>
      </c>
    </row>
    <row r="2649" spans="1:11" x14ac:dyDescent="0.25">
      <c r="A2649" s="15" t="s">
        <v>59</v>
      </c>
      <c r="B2649" s="15">
        <v>2023</v>
      </c>
      <c r="C2649" s="15" t="s">
        <v>18</v>
      </c>
      <c r="D2649" s="15" t="s">
        <v>72</v>
      </c>
      <c r="E2649" s="15" t="s">
        <v>74</v>
      </c>
      <c r="F2649" s="15" t="s">
        <v>75</v>
      </c>
      <c r="G2649" s="15" t="s">
        <v>71</v>
      </c>
      <c r="H2649" s="15" t="s">
        <v>73</v>
      </c>
      <c r="I2649" s="15" t="s">
        <v>76</v>
      </c>
      <c r="J2649" s="15">
        <v>285</v>
      </c>
      <c r="K2649" s="15">
        <v>407.55</v>
      </c>
    </row>
    <row r="2650" spans="1:11" x14ac:dyDescent="0.25">
      <c r="A2650" s="15" t="s">
        <v>66</v>
      </c>
      <c r="B2650" s="15">
        <v>2023</v>
      </c>
      <c r="C2650" s="15" t="s">
        <v>18</v>
      </c>
      <c r="D2650" s="15" t="s">
        <v>72</v>
      </c>
      <c r="E2650" s="15" t="s">
        <v>74</v>
      </c>
      <c r="F2650" s="15" t="s">
        <v>75</v>
      </c>
      <c r="G2650" s="15" t="s">
        <v>71</v>
      </c>
      <c r="H2650" s="15" t="s">
        <v>73</v>
      </c>
      <c r="I2650" s="15" t="s">
        <v>76</v>
      </c>
      <c r="J2650" s="15">
        <v>279</v>
      </c>
      <c r="K2650" s="15">
        <v>398.97</v>
      </c>
    </row>
    <row r="2651" spans="1:11" x14ac:dyDescent="0.25">
      <c r="A2651" s="15" t="s">
        <v>66</v>
      </c>
      <c r="B2651" s="15">
        <v>2023</v>
      </c>
      <c r="C2651" s="15" t="s">
        <v>18</v>
      </c>
      <c r="D2651" s="15" t="s">
        <v>72</v>
      </c>
      <c r="E2651" s="15" t="s">
        <v>74</v>
      </c>
      <c r="F2651" s="15" t="s">
        <v>75</v>
      </c>
      <c r="G2651" s="15" t="s">
        <v>71</v>
      </c>
      <c r="H2651" s="15" t="s">
        <v>73</v>
      </c>
      <c r="I2651" s="15" t="s">
        <v>76</v>
      </c>
      <c r="J2651" s="15">
        <v>273</v>
      </c>
      <c r="K2651" s="15">
        <v>390.39</v>
      </c>
    </row>
    <row r="2652" spans="1:11" x14ac:dyDescent="0.25">
      <c r="A2652" s="15" t="s">
        <v>66</v>
      </c>
      <c r="B2652" s="15">
        <v>2023</v>
      </c>
      <c r="C2652" s="15" t="s">
        <v>18</v>
      </c>
      <c r="D2652" s="15" t="s">
        <v>72</v>
      </c>
      <c r="E2652" s="15" t="s">
        <v>74</v>
      </c>
      <c r="F2652" s="15" t="s">
        <v>75</v>
      </c>
      <c r="G2652" s="15" t="s">
        <v>71</v>
      </c>
      <c r="H2652" s="15" t="s">
        <v>73</v>
      </c>
      <c r="I2652" s="15" t="s">
        <v>76</v>
      </c>
      <c r="J2652" s="15">
        <v>229</v>
      </c>
      <c r="K2652" s="15">
        <v>327.47000000000003</v>
      </c>
    </row>
    <row r="2653" spans="1:11" x14ac:dyDescent="0.25">
      <c r="A2653" s="15" t="s">
        <v>59</v>
      </c>
      <c r="B2653" s="15">
        <v>2023</v>
      </c>
      <c r="C2653" s="15" t="s">
        <v>18</v>
      </c>
      <c r="D2653" s="15" t="s">
        <v>72</v>
      </c>
      <c r="E2653" s="15" t="s">
        <v>74</v>
      </c>
      <c r="F2653" s="15" t="s">
        <v>75</v>
      </c>
      <c r="G2653" s="15" t="s">
        <v>71</v>
      </c>
      <c r="H2653" s="15" t="s">
        <v>73</v>
      </c>
      <c r="I2653" s="15" t="s">
        <v>76</v>
      </c>
      <c r="J2653" s="15">
        <v>277</v>
      </c>
      <c r="K2653" s="15">
        <v>396.11</v>
      </c>
    </row>
    <row r="2654" spans="1:11" x14ac:dyDescent="0.25">
      <c r="A2654" s="15" t="s">
        <v>68</v>
      </c>
      <c r="B2654" s="15">
        <v>2023</v>
      </c>
      <c r="C2654" s="15" t="s">
        <v>18</v>
      </c>
      <c r="D2654" s="15" t="s">
        <v>72</v>
      </c>
      <c r="E2654" s="15" t="s">
        <v>74</v>
      </c>
      <c r="F2654" s="15" t="s">
        <v>75</v>
      </c>
      <c r="G2654" s="15" t="s">
        <v>71</v>
      </c>
      <c r="H2654" s="15" t="s">
        <v>73</v>
      </c>
      <c r="I2654" s="15" t="s">
        <v>76</v>
      </c>
      <c r="J2654" s="15">
        <v>797</v>
      </c>
      <c r="K2654" s="15">
        <v>1139.71</v>
      </c>
    </row>
    <row r="2655" spans="1:11" x14ac:dyDescent="0.25">
      <c r="A2655" s="15" t="s">
        <v>69</v>
      </c>
      <c r="B2655" s="15">
        <v>2023</v>
      </c>
      <c r="C2655" s="15" t="s">
        <v>18</v>
      </c>
      <c r="D2655" s="15" t="s">
        <v>72</v>
      </c>
      <c r="E2655" s="15" t="s">
        <v>74</v>
      </c>
      <c r="F2655" s="15" t="s">
        <v>75</v>
      </c>
      <c r="G2655" s="15" t="s">
        <v>71</v>
      </c>
      <c r="H2655" s="15" t="s">
        <v>73</v>
      </c>
      <c r="I2655" s="15" t="s">
        <v>76</v>
      </c>
      <c r="J2655" s="15">
        <v>850</v>
      </c>
      <c r="K2655" s="15">
        <v>1215.5</v>
      </c>
    </row>
    <row r="2656" spans="1:11" x14ac:dyDescent="0.25">
      <c r="A2656" s="15" t="s">
        <v>59</v>
      </c>
      <c r="B2656" s="15">
        <v>2023</v>
      </c>
      <c r="C2656" s="15" t="s">
        <v>18</v>
      </c>
      <c r="D2656" s="15" t="s">
        <v>72</v>
      </c>
      <c r="E2656" s="15" t="s">
        <v>74</v>
      </c>
      <c r="F2656" s="15" t="s">
        <v>75</v>
      </c>
      <c r="G2656" s="15" t="s">
        <v>71</v>
      </c>
      <c r="H2656" s="15" t="s">
        <v>73</v>
      </c>
      <c r="I2656" s="15" t="s">
        <v>76</v>
      </c>
      <c r="J2656" s="15">
        <v>884</v>
      </c>
      <c r="K2656" s="15">
        <v>1264.1199999999999</v>
      </c>
    </row>
    <row r="2657" spans="1:11" x14ac:dyDescent="0.25">
      <c r="A2657" s="15" t="s">
        <v>68</v>
      </c>
      <c r="B2657" s="15">
        <v>2023</v>
      </c>
      <c r="C2657" s="15" t="s">
        <v>46</v>
      </c>
      <c r="D2657" s="15" t="s">
        <v>72</v>
      </c>
      <c r="E2657" s="15" t="s">
        <v>74</v>
      </c>
      <c r="F2657" s="15" t="s">
        <v>75</v>
      </c>
      <c r="G2657" s="15" t="s">
        <v>71</v>
      </c>
      <c r="H2657" s="15" t="s">
        <v>73</v>
      </c>
      <c r="I2657" s="15" t="s">
        <v>76</v>
      </c>
      <c r="J2657" s="15">
        <v>272</v>
      </c>
      <c r="K2657" s="15">
        <v>388.96</v>
      </c>
    </row>
    <row r="2658" spans="1:11" x14ac:dyDescent="0.25">
      <c r="A2658" s="15" t="s">
        <v>68</v>
      </c>
      <c r="B2658" s="15">
        <v>2023</v>
      </c>
      <c r="C2658" s="15" t="s">
        <v>46</v>
      </c>
      <c r="D2658" s="15" t="s">
        <v>72</v>
      </c>
      <c r="E2658" s="15" t="s">
        <v>74</v>
      </c>
      <c r="F2658" s="15" t="s">
        <v>75</v>
      </c>
      <c r="G2658" s="15" t="s">
        <v>71</v>
      </c>
      <c r="H2658" s="15" t="s">
        <v>73</v>
      </c>
      <c r="I2658" s="15" t="s">
        <v>76</v>
      </c>
      <c r="J2658" s="15">
        <v>274</v>
      </c>
      <c r="K2658" s="15">
        <v>391.82</v>
      </c>
    </row>
    <row r="2659" spans="1:11" x14ac:dyDescent="0.25">
      <c r="A2659" s="15" t="s">
        <v>68</v>
      </c>
      <c r="B2659" s="15">
        <v>2023</v>
      </c>
      <c r="C2659" s="15" t="s">
        <v>46</v>
      </c>
      <c r="D2659" s="15" t="s">
        <v>72</v>
      </c>
      <c r="E2659" s="15" t="s">
        <v>74</v>
      </c>
      <c r="F2659" s="15" t="s">
        <v>75</v>
      </c>
      <c r="G2659" s="15" t="s">
        <v>71</v>
      </c>
      <c r="H2659" s="15" t="s">
        <v>73</v>
      </c>
      <c r="I2659" s="15" t="s">
        <v>76</v>
      </c>
      <c r="J2659" s="15">
        <v>244</v>
      </c>
      <c r="K2659" s="15">
        <v>348.92</v>
      </c>
    </row>
    <row r="2660" spans="1:11" x14ac:dyDescent="0.25">
      <c r="A2660" s="15" t="s">
        <v>66</v>
      </c>
      <c r="B2660" s="15">
        <v>2023</v>
      </c>
      <c r="C2660" s="15" t="s">
        <v>46</v>
      </c>
      <c r="D2660" s="15" t="s">
        <v>72</v>
      </c>
      <c r="E2660" s="15" t="s">
        <v>74</v>
      </c>
      <c r="F2660" s="15" t="s">
        <v>75</v>
      </c>
      <c r="G2660" s="15" t="s">
        <v>71</v>
      </c>
      <c r="H2660" s="15" t="s">
        <v>73</v>
      </c>
      <c r="I2660" s="15" t="s">
        <v>76</v>
      </c>
      <c r="J2660" s="15">
        <v>794</v>
      </c>
      <c r="K2660" s="15">
        <v>1135.42</v>
      </c>
    </row>
    <row r="2661" spans="1:11" x14ac:dyDescent="0.25">
      <c r="A2661" s="15" t="s">
        <v>66</v>
      </c>
      <c r="B2661" s="15">
        <v>2023</v>
      </c>
      <c r="C2661" s="15" t="s">
        <v>46</v>
      </c>
      <c r="D2661" s="15" t="s">
        <v>72</v>
      </c>
      <c r="E2661" s="15" t="s">
        <v>74</v>
      </c>
      <c r="F2661" s="15" t="s">
        <v>75</v>
      </c>
      <c r="G2661" s="15" t="s">
        <v>71</v>
      </c>
      <c r="H2661" s="15" t="s">
        <v>73</v>
      </c>
      <c r="I2661" s="15" t="s">
        <v>76</v>
      </c>
      <c r="J2661" s="15">
        <v>880</v>
      </c>
      <c r="K2661" s="15">
        <v>1258.4000000000001</v>
      </c>
    </row>
    <row r="2662" spans="1:11" x14ac:dyDescent="0.25">
      <c r="A2662" s="15" t="s">
        <v>66</v>
      </c>
      <c r="B2662" s="15">
        <v>2023</v>
      </c>
      <c r="C2662" s="15" t="s">
        <v>46</v>
      </c>
      <c r="D2662" s="15" t="s">
        <v>72</v>
      </c>
      <c r="E2662" s="15" t="s">
        <v>74</v>
      </c>
      <c r="F2662" s="15" t="s">
        <v>75</v>
      </c>
      <c r="G2662" s="15" t="s">
        <v>71</v>
      </c>
      <c r="H2662" s="15" t="s">
        <v>73</v>
      </c>
      <c r="I2662" s="15" t="s">
        <v>76</v>
      </c>
      <c r="J2662" s="15">
        <v>833</v>
      </c>
      <c r="K2662" s="15">
        <v>526.24</v>
      </c>
    </row>
    <row r="2663" spans="1:11" x14ac:dyDescent="0.25">
      <c r="A2663" s="15" t="s">
        <v>66</v>
      </c>
      <c r="B2663" s="15">
        <v>2023</v>
      </c>
      <c r="C2663" s="15" t="s">
        <v>46</v>
      </c>
      <c r="D2663" s="15" t="s">
        <v>72</v>
      </c>
      <c r="E2663" s="15" t="s">
        <v>74</v>
      </c>
      <c r="F2663" s="15" t="s">
        <v>75</v>
      </c>
      <c r="G2663" s="15" t="s">
        <v>71</v>
      </c>
      <c r="H2663" s="15" t="s">
        <v>73</v>
      </c>
      <c r="I2663" s="15" t="s">
        <v>76</v>
      </c>
      <c r="J2663" s="15">
        <v>243</v>
      </c>
      <c r="K2663" s="15">
        <v>347.49</v>
      </c>
    </row>
    <row r="2664" spans="1:11" x14ac:dyDescent="0.25">
      <c r="A2664" s="15" t="s">
        <v>68</v>
      </c>
      <c r="B2664" s="15">
        <v>2023</v>
      </c>
      <c r="C2664" s="15" t="s">
        <v>46</v>
      </c>
      <c r="D2664" s="15" t="s">
        <v>72</v>
      </c>
      <c r="E2664" s="15" t="s">
        <v>74</v>
      </c>
      <c r="F2664" s="15" t="s">
        <v>75</v>
      </c>
      <c r="G2664" s="15" t="s">
        <v>71</v>
      </c>
      <c r="H2664" s="15" t="s">
        <v>73</v>
      </c>
      <c r="I2664" s="15" t="s">
        <v>76</v>
      </c>
      <c r="J2664" s="15">
        <v>271</v>
      </c>
      <c r="K2664" s="15">
        <v>387.53</v>
      </c>
    </row>
    <row r="2665" spans="1:11" x14ac:dyDescent="0.25">
      <c r="A2665" s="15" t="s">
        <v>68</v>
      </c>
      <c r="B2665" s="15">
        <v>2023</v>
      </c>
      <c r="C2665" s="15" t="s">
        <v>46</v>
      </c>
      <c r="D2665" s="15" t="s">
        <v>72</v>
      </c>
      <c r="E2665" s="15" t="s">
        <v>74</v>
      </c>
      <c r="F2665" s="15" t="s">
        <v>75</v>
      </c>
      <c r="G2665" s="15" t="s">
        <v>71</v>
      </c>
      <c r="H2665" s="15" t="s">
        <v>73</v>
      </c>
      <c r="I2665" s="15" t="s">
        <v>76</v>
      </c>
      <c r="J2665" s="15">
        <v>247</v>
      </c>
      <c r="K2665" s="15">
        <v>353.21</v>
      </c>
    </row>
    <row r="2666" spans="1:11" x14ac:dyDescent="0.25">
      <c r="A2666" s="15" t="s">
        <v>68</v>
      </c>
      <c r="B2666" s="15">
        <v>2023</v>
      </c>
      <c r="C2666" s="15" t="s">
        <v>46</v>
      </c>
      <c r="D2666" s="15" t="s">
        <v>72</v>
      </c>
      <c r="E2666" s="15" t="s">
        <v>74</v>
      </c>
      <c r="F2666" s="15" t="s">
        <v>75</v>
      </c>
      <c r="G2666" s="15" t="s">
        <v>71</v>
      </c>
      <c r="H2666" s="15" t="s">
        <v>73</v>
      </c>
      <c r="I2666" s="15" t="s">
        <v>76</v>
      </c>
      <c r="J2666" s="15">
        <v>245</v>
      </c>
      <c r="K2666" s="15">
        <v>350.35</v>
      </c>
    </row>
    <row r="2667" spans="1:11" x14ac:dyDescent="0.25">
      <c r="A2667" s="15" t="s">
        <v>70</v>
      </c>
      <c r="B2667" s="15">
        <v>2023</v>
      </c>
      <c r="C2667" s="15" t="s">
        <v>45</v>
      </c>
      <c r="D2667" s="15" t="s">
        <v>72</v>
      </c>
      <c r="E2667" s="15" t="s">
        <v>74</v>
      </c>
      <c r="F2667" s="15" t="s">
        <v>75</v>
      </c>
      <c r="G2667" s="15" t="s">
        <v>71</v>
      </c>
      <c r="H2667" s="15" t="s">
        <v>73</v>
      </c>
      <c r="I2667" s="15" t="s">
        <v>76</v>
      </c>
      <c r="J2667" s="15">
        <v>278</v>
      </c>
      <c r="K2667" s="15">
        <v>397.53999999999996</v>
      </c>
    </row>
    <row r="2668" spans="1:11" x14ac:dyDescent="0.25">
      <c r="A2668" s="15" t="s">
        <v>59</v>
      </c>
      <c r="B2668" s="15">
        <v>2023</v>
      </c>
      <c r="C2668" s="15" t="s">
        <v>45</v>
      </c>
      <c r="D2668" s="15" t="s">
        <v>72</v>
      </c>
      <c r="E2668" s="15" t="s">
        <v>74</v>
      </c>
      <c r="F2668" s="15" t="s">
        <v>75</v>
      </c>
      <c r="G2668" s="15" t="s">
        <v>71</v>
      </c>
      <c r="H2668" s="15" t="s">
        <v>73</v>
      </c>
      <c r="I2668" s="15" t="s">
        <v>76</v>
      </c>
      <c r="J2668" s="15">
        <v>248</v>
      </c>
      <c r="K2668" s="15">
        <v>354.64</v>
      </c>
    </row>
    <row r="2669" spans="1:11" x14ac:dyDescent="0.25">
      <c r="A2669" s="15" t="s">
        <v>68</v>
      </c>
      <c r="B2669" s="15">
        <v>2023</v>
      </c>
      <c r="C2669" s="15" t="s">
        <v>45</v>
      </c>
      <c r="D2669" s="15" t="s">
        <v>72</v>
      </c>
      <c r="E2669" s="15" t="s">
        <v>74</v>
      </c>
      <c r="F2669" s="15" t="s">
        <v>75</v>
      </c>
      <c r="G2669" s="15" t="s">
        <v>71</v>
      </c>
      <c r="H2669" s="15" t="s">
        <v>73</v>
      </c>
      <c r="I2669" s="15" t="s">
        <v>76</v>
      </c>
      <c r="J2669" s="15">
        <v>280</v>
      </c>
      <c r="K2669" s="15">
        <v>400.4</v>
      </c>
    </row>
    <row r="2670" spans="1:11" x14ac:dyDescent="0.25">
      <c r="A2670" s="15" t="s">
        <v>59</v>
      </c>
      <c r="B2670" s="15">
        <v>2023</v>
      </c>
      <c r="C2670" s="15" t="s">
        <v>45</v>
      </c>
      <c r="D2670" s="15" t="s">
        <v>72</v>
      </c>
      <c r="E2670" s="15" t="s">
        <v>74</v>
      </c>
      <c r="F2670" s="15" t="s">
        <v>75</v>
      </c>
      <c r="G2670" s="15" t="s">
        <v>71</v>
      </c>
      <c r="H2670" s="15" t="s">
        <v>73</v>
      </c>
      <c r="I2670" s="15" t="s">
        <v>76</v>
      </c>
      <c r="J2670" s="15">
        <v>250</v>
      </c>
      <c r="K2670" s="15">
        <v>357.5</v>
      </c>
    </row>
    <row r="2671" spans="1:11" x14ac:dyDescent="0.25">
      <c r="A2671" s="15" t="s">
        <v>66</v>
      </c>
      <c r="B2671" s="15">
        <v>2023</v>
      </c>
      <c r="C2671" s="15" t="s">
        <v>45</v>
      </c>
      <c r="D2671" s="15" t="s">
        <v>72</v>
      </c>
      <c r="E2671" s="15" t="s">
        <v>74</v>
      </c>
      <c r="F2671" s="15" t="s">
        <v>75</v>
      </c>
      <c r="G2671" s="15" t="s">
        <v>71</v>
      </c>
      <c r="H2671" s="15" t="s">
        <v>73</v>
      </c>
      <c r="I2671" s="15" t="s">
        <v>76</v>
      </c>
      <c r="J2671" s="15">
        <v>793</v>
      </c>
      <c r="K2671" s="15">
        <v>1133.99</v>
      </c>
    </row>
    <row r="2672" spans="1:11" x14ac:dyDescent="0.25">
      <c r="A2672" s="15" t="s">
        <v>59</v>
      </c>
      <c r="B2672" s="15">
        <v>2023</v>
      </c>
      <c r="C2672" s="15" t="s">
        <v>45</v>
      </c>
      <c r="D2672" s="15" t="s">
        <v>72</v>
      </c>
      <c r="E2672" s="15" t="s">
        <v>74</v>
      </c>
      <c r="F2672" s="15" t="s">
        <v>75</v>
      </c>
      <c r="G2672" s="15" t="s">
        <v>71</v>
      </c>
      <c r="H2672" s="15" t="s">
        <v>73</v>
      </c>
      <c r="I2672" s="15" t="s">
        <v>76</v>
      </c>
      <c r="J2672" s="15">
        <v>879</v>
      </c>
      <c r="K2672" s="15">
        <v>1256.97</v>
      </c>
    </row>
    <row r="2673" spans="1:11" x14ac:dyDescent="0.25">
      <c r="A2673" s="15" t="s">
        <v>59</v>
      </c>
      <c r="B2673" s="15">
        <v>2023</v>
      </c>
      <c r="C2673" s="15" t="s">
        <v>45</v>
      </c>
      <c r="D2673" s="15" t="s">
        <v>72</v>
      </c>
      <c r="E2673" s="15" t="s">
        <v>74</v>
      </c>
      <c r="F2673" s="15" t="s">
        <v>75</v>
      </c>
      <c r="G2673" s="15" t="s">
        <v>71</v>
      </c>
      <c r="H2673" s="15" t="s">
        <v>73</v>
      </c>
      <c r="I2673" s="15" t="s">
        <v>76</v>
      </c>
      <c r="J2673" s="15">
        <v>832</v>
      </c>
      <c r="K2673" s="15">
        <v>526.24</v>
      </c>
    </row>
    <row r="2674" spans="1:11" x14ac:dyDescent="0.25">
      <c r="A2674" s="15" t="s">
        <v>66</v>
      </c>
      <c r="B2674" s="15">
        <v>2023</v>
      </c>
      <c r="C2674" s="15" t="s">
        <v>45</v>
      </c>
      <c r="D2674" s="15" t="s">
        <v>72</v>
      </c>
      <c r="E2674" s="15" t="s">
        <v>74</v>
      </c>
      <c r="F2674" s="15" t="s">
        <v>75</v>
      </c>
      <c r="G2674" s="15" t="s">
        <v>71</v>
      </c>
      <c r="H2674" s="15" t="s">
        <v>73</v>
      </c>
      <c r="I2674" s="15" t="s">
        <v>76</v>
      </c>
      <c r="J2674" s="15">
        <v>249</v>
      </c>
      <c r="K2674" s="15">
        <v>356.07</v>
      </c>
    </row>
    <row r="2675" spans="1:11" x14ac:dyDescent="0.25">
      <c r="A2675" s="15" t="s">
        <v>59</v>
      </c>
      <c r="B2675" s="15">
        <v>2023</v>
      </c>
      <c r="C2675" s="15" t="s">
        <v>45</v>
      </c>
      <c r="D2675" s="15" t="s">
        <v>72</v>
      </c>
      <c r="E2675" s="15" t="s">
        <v>74</v>
      </c>
      <c r="F2675" s="15" t="s">
        <v>75</v>
      </c>
      <c r="G2675" s="15" t="s">
        <v>71</v>
      </c>
      <c r="H2675" s="15" t="s">
        <v>73</v>
      </c>
      <c r="I2675" s="15" t="s">
        <v>76</v>
      </c>
      <c r="J2675" s="15">
        <v>277</v>
      </c>
      <c r="K2675" s="15">
        <v>396.11</v>
      </c>
    </row>
    <row r="2676" spans="1:11" x14ac:dyDescent="0.25">
      <c r="A2676" s="15" t="s">
        <v>68</v>
      </c>
      <c r="B2676" s="15">
        <v>2023</v>
      </c>
      <c r="C2676" s="15" t="s">
        <v>45</v>
      </c>
      <c r="D2676" s="15" t="s">
        <v>72</v>
      </c>
      <c r="E2676" s="15" t="s">
        <v>74</v>
      </c>
      <c r="F2676" s="15" t="s">
        <v>75</v>
      </c>
      <c r="G2676" s="15" t="s">
        <v>71</v>
      </c>
      <c r="H2676" s="15" t="s">
        <v>73</v>
      </c>
      <c r="I2676" s="15" t="s">
        <v>76</v>
      </c>
      <c r="J2676" s="15">
        <v>253</v>
      </c>
      <c r="K2676" s="15">
        <v>361.78999999999996</v>
      </c>
    </row>
    <row r="2677" spans="1:11" x14ac:dyDescent="0.25">
      <c r="A2677" s="15" t="s">
        <v>59</v>
      </c>
      <c r="B2677" s="15">
        <v>2023</v>
      </c>
      <c r="C2677" s="15" t="s">
        <v>45</v>
      </c>
      <c r="D2677" s="15" t="s">
        <v>72</v>
      </c>
      <c r="E2677" s="15" t="s">
        <v>74</v>
      </c>
      <c r="F2677" s="15" t="s">
        <v>75</v>
      </c>
      <c r="G2677" s="15" t="s">
        <v>71</v>
      </c>
      <c r="H2677" s="15" t="s">
        <v>73</v>
      </c>
      <c r="I2677" s="15" t="s">
        <v>76</v>
      </c>
      <c r="J2677" s="15">
        <v>802</v>
      </c>
      <c r="K2677" s="15">
        <v>1146.8600000000001</v>
      </c>
    </row>
    <row r="2678" spans="1:11" x14ac:dyDescent="0.25">
      <c r="A2678" s="15" t="s">
        <v>70</v>
      </c>
      <c r="B2678" s="15">
        <v>2023</v>
      </c>
      <c r="C2678" s="15" t="s">
        <v>45</v>
      </c>
      <c r="D2678" s="15" t="s">
        <v>72</v>
      </c>
      <c r="E2678" s="15" t="s">
        <v>74</v>
      </c>
      <c r="F2678" s="15" t="s">
        <v>75</v>
      </c>
      <c r="G2678" s="15" t="s">
        <v>71</v>
      </c>
      <c r="H2678" s="15" t="s">
        <v>73</v>
      </c>
      <c r="I2678" s="15" t="s">
        <v>76</v>
      </c>
      <c r="J2678" s="15">
        <v>251</v>
      </c>
      <c r="K2678" s="15">
        <v>358.93</v>
      </c>
    </row>
    <row r="2679" spans="1:11" x14ac:dyDescent="0.25">
      <c r="A2679" s="15" t="s">
        <v>68</v>
      </c>
      <c r="B2679" s="15">
        <v>2023</v>
      </c>
      <c r="C2679" s="15" t="s">
        <v>41</v>
      </c>
      <c r="D2679" s="15" t="s">
        <v>72</v>
      </c>
      <c r="E2679" s="15" t="s">
        <v>74</v>
      </c>
      <c r="F2679" s="15" t="s">
        <v>75</v>
      </c>
      <c r="G2679" s="15" t="s">
        <v>71</v>
      </c>
      <c r="H2679" s="15" t="s">
        <v>73</v>
      </c>
      <c r="I2679" s="15" t="s">
        <v>76</v>
      </c>
      <c r="J2679" s="15">
        <v>296</v>
      </c>
      <c r="K2679" s="15">
        <v>423.28</v>
      </c>
    </row>
    <row r="2680" spans="1:11" x14ac:dyDescent="0.25">
      <c r="A2680" s="15" t="s">
        <v>68</v>
      </c>
      <c r="B2680" s="15">
        <v>2023</v>
      </c>
      <c r="C2680" s="15" t="s">
        <v>41</v>
      </c>
      <c r="D2680" s="15" t="s">
        <v>72</v>
      </c>
      <c r="E2680" s="15" t="s">
        <v>74</v>
      </c>
      <c r="F2680" s="15" t="s">
        <v>75</v>
      </c>
      <c r="G2680" s="15" t="s">
        <v>71</v>
      </c>
      <c r="H2680" s="15" t="s">
        <v>73</v>
      </c>
      <c r="I2680" s="15" t="s">
        <v>76</v>
      </c>
      <c r="J2680" s="15">
        <v>266</v>
      </c>
      <c r="K2680" s="15">
        <v>380.38</v>
      </c>
    </row>
    <row r="2681" spans="1:11" x14ac:dyDescent="0.25">
      <c r="A2681" s="15" t="s">
        <v>66</v>
      </c>
      <c r="B2681" s="15">
        <v>2023</v>
      </c>
      <c r="C2681" s="15" t="s">
        <v>41</v>
      </c>
      <c r="D2681" s="15" t="s">
        <v>72</v>
      </c>
      <c r="E2681" s="15" t="s">
        <v>74</v>
      </c>
      <c r="F2681" s="15" t="s">
        <v>75</v>
      </c>
      <c r="G2681" s="15" t="s">
        <v>71</v>
      </c>
      <c r="H2681" s="15" t="s">
        <v>73</v>
      </c>
      <c r="I2681" s="15" t="s">
        <v>76</v>
      </c>
      <c r="J2681" s="15">
        <v>292</v>
      </c>
      <c r="K2681" s="15">
        <v>417.56</v>
      </c>
    </row>
    <row r="2682" spans="1:11" x14ac:dyDescent="0.25">
      <c r="A2682" s="15" t="s">
        <v>68</v>
      </c>
      <c r="B2682" s="15">
        <v>2023</v>
      </c>
      <c r="C2682" s="15" t="s">
        <v>41</v>
      </c>
      <c r="D2682" s="15" t="s">
        <v>72</v>
      </c>
      <c r="E2682" s="15" t="s">
        <v>74</v>
      </c>
      <c r="F2682" s="15" t="s">
        <v>75</v>
      </c>
      <c r="G2682" s="15" t="s">
        <v>71</v>
      </c>
      <c r="H2682" s="15" t="s">
        <v>73</v>
      </c>
      <c r="I2682" s="15" t="s">
        <v>76</v>
      </c>
      <c r="J2682" s="15">
        <v>268</v>
      </c>
      <c r="K2682" s="15">
        <v>383.24</v>
      </c>
    </row>
    <row r="2683" spans="1:11" x14ac:dyDescent="0.25">
      <c r="A2683" s="15" t="s">
        <v>68</v>
      </c>
      <c r="B2683" s="15">
        <v>2023</v>
      </c>
      <c r="C2683" s="15" t="s">
        <v>41</v>
      </c>
      <c r="D2683" s="15" t="s">
        <v>72</v>
      </c>
      <c r="E2683" s="15" t="s">
        <v>74</v>
      </c>
      <c r="F2683" s="15" t="s">
        <v>75</v>
      </c>
      <c r="G2683" s="15" t="s">
        <v>71</v>
      </c>
      <c r="H2683" s="15" t="s">
        <v>73</v>
      </c>
      <c r="I2683" s="15" t="s">
        <v>76</v>
      </c>
      <c r="J2683" s="15">
        <v>790</v>
      </c>
      <c r="K2683" s="15">
        <v>1129.7</v>
      </c>
    </row>
    <row r="2684" spans="1:11" x14ac:dyDescent="0.25">
      <c r="A2684" s="15" t="s">
        <v>66</v>
      </c>
      <c r="B2684" s="15">
        <v>2023</v>
      </c>
      <c r="C2684" s="15" t="s">
        <v>41</v>
      </c>
      <c r="D2684" s="15" t="s">
        <v>72</v>
      </c>
      <c r="E2684" s="15" t="s">
        <v>74</v>
      </c>
      <c r="F2684" s="15" t="s">
        <v>75</v>
      </c>
      <c r="G2684" s="15" t="s">
        <v>71</v>
      </c>
      <c r="H2684" s="15" t="s">
        <v>73</v>
      </c>
      <c r="I2684" s="15" t="s">
        <v>76</v>
      </c>
      <c r="J2684" s="15">
        <v>877</v>
      </c>
      <c r="K2684" s="15">
        <v>1254.1100000000001</v>
      </c>
    </row>
    <row r="2685" spans="1:11" x14ac:dyDescent="0.25">
      <c r="A2685" s="15" t="s">
        <v>66</v>
      </c>
      <c r="B2685" s="15">
        <v>2023</v>
      </c>
      <c r="C2685" s="15" t="s">
        <v>41</v>
      </c>
      <c r="D2685" s="15" t="s">
        <v>72</v>
      </c>
      <c r="E2685" s="15" t="s">
        <v>74</v>
      </c>
      <c r="F2685" s="15" t="s">
        <v>75</v>
      </c>
      <c r="G2685" s="15" t="s">
        <v>71</v>
      </c>
      <c r="H2685" s="15" t="s">
        <v>73</v>
      </c>
      <c r="I2685" s="15" t="s">
        <v>76</v>
      </c>
      <c r="J2685" s="15">
        <v>830</v>
      </c>
      <c r="K2685" s="15">
        <v>526.24</v>
      </c>
    </row>
    <row r="2686" spans="1:11" x14ac:dyDescent="0.25">
      <c r="A2686" s="15" t="s">
        <v>68</v>
      </c>
      <c r="B2686" s="15">
        <v>2023</v>
      </c>
      <c r="C2686" s="15" t="s">
        <v>41</v>
      </c>
      <c r="D2686" s="15" t="s">
        <v>72</v>
      </c>
      <c r="E2686" s="15" t="s">
        <v>74</v>
      </c>
      <c r="F2686" s="15" t="s">
        <v>75</v>
      </c>
      <c r="G2686" s="15" t="s">
        <v>71</v>
      </c>
      <c r="H2686" s="15" t="s">
        <v>73</v>
      </c>
      <c r="I2686" s="15" t="s">
        <v>76</v>
      </c>
      <c r="J2686" s="15">
        <v>267</v>
      </c>
      <c r="K2686" s="15">
        <v>381.81</v>
      </c>
    </row>
    <row r="2687" spans="1:11" x14ac:dyDescent="0.25">
      <c r="A2687" s="15" t="s">
        <v>68</v>
      </c>
      <c r="B2687" s="15">
        <v>2023</v>
      </c>
      <c r="C2687" s="15" t="s">
        <v>41</v>
      </c>
      <c r="D2687" s="15" t="s">
        <v>72</v>
      </c>
      <c r="E2687" s="15" t="s">
        <v>74</v>
      </c>
      <c r="F2687" s="15" t="s">
        <v>75</v>
      </c>
      <c r="G2687" s="15" t="s">
        <v>71</v>
      </c>
      <c r="H2687" s="15" t="s">
        <v>73</v>
      </c>
      <c r="I2687" s="15" t="s">
        <v>76</v>
      </c>
      <c r="J2687" s="15">
        <v>295</v>
      </c>
      <c r="K2687" s="15">
        <v>421.85</v>
      </c>
    </row>
    <row r="2688" spans="1:11" x14ac:dyDescent="0.25">
      <c r="A2688" s="15" t="s">
        <v>66</v>
      </c>
      <c r="B2688" s="15">
        <v>2023</v>
      </c>
      <c r="C2688" s="15" t="s">
        <v>41</v>
      </c>
      <c r="D2688" s="15" t="s">
        <v>72</v>
      </c>
      <c r="E2688" s="15" t="s">
        <v>74</v>
      </c>
      <c r="F2688" s="15" t="s">
        <v>75</v>
      </c>
      <c r="G2688" s="15" t="s">
        <v>71</v>
      </c>
      <c r="H2688" s="15" t="s">
        <v>73</v>
      </c>
      <c r="I2688" s="15" t="s">
        <v>76</v>
      </c>
      <c r="J2688" s="15">
        <v>265</v>
      </c>
      <c r="K2688" s="15">
        <v>378.95</v>
      </c>
    </row>
    <row r="2689" spans="1:11" x14ac:dyDescent="0.25">
      <c r="A2689" s="15" t="s">
        <v>68</v>
      </c>
      <c r="B2689" s="15">
        <v>2023</v>
      </c>
      <c r="C2689" s="15" t="s">
        <v>41</v>
      </c>
      <c r="D2689" s="15" t="s">
        <v>72</v>
      </c>
      <c r="E2689" s="15" t="s">
        <v>74</v>
      </c>
      <c r="F2689" s="15" t="s">
        <v>75</v>
      </c>
      <c r="G2689" s="15" t="s">
        <v>71</v>
      </c>
      <c r="H2689" s="15" t="s">
        <v>73</v>
      </c>
      <c r="I2689" s="15" t="s">
        <v>76</v>
      </c>
      <c r="J2689" s="15">
        <v>799</v>
      </c>
      <c r="K2689" s="15">
        <v>1142.57</v>
      </c>
    </row>
    <row r="2690" spans="1:11" x14ac:dyDescent="0.25">
      <c r="A2690" s="15" t="s">
        <v>68</v>
      </c>
      <c r="B2690" s="15">
        <v>2023</v>
      </c>
      <c r="C2690" s="15" t="s">
        <v>41</v>
      </c>
      <c r="D2690" s="15" t="s">
        <v>72</v>
      </c>
      <c r="E2690" s="15" t="s">
        <v>74</v>
      </c>
      <c r="F2690" s="15" t="s">
        <v>75</v>
      </c>
      <c r="G2690" s="15" t="s">
        <v>71</v>
      </c>
      <c r="H2690" s="15" t="s">
        <v>73</v>
      </c>
      <c r="I2690" s="15" t="s">
        <v>76</v>
      </c>
      <c r="J2690" s="15">
        <v>885</v>
      </c>
      <c r="K2690" s="15">
        <v>1265.55</v>
      </c>
    </row>
    <row r="2691" spans="1:11" x14ac:dyDescent="0.25">
      <c r="A2691" s="15" t="s">
        <v>66</v>
      </c>
      <c r="B2691" s="15">
        <v>2023</v>
      </c>
      <c r="C2691" s="15" t="s">
        <v>44</v>
      </c>
      <c r="D2691" s="15" t="s">
        <v>72</v>
      </c>
      <c r="E2691" s="15" t="s">
        <v>74</v>
      </c>
      <c r="F2691" s="15" t="s">
        <v>75</v>
      </c>
      <c r="G2691" s="15" t="s">
        <v>71</v>
      </c>
      <c r="H2691" s="15" t="s">
        <v>73</v>
      </c>
      <c r="I2691" s="15" t="s">
        <v>76</v>
      </c>
      <c r="J2691" s="15">
        <v>284</v>
      </c>
      <c r="K2691" s="15">
        <v>406.12</v>
      </c>
    </row>
    <row r="2692" spans="1:11" x14ac:dyDescent="0.25">
      <c r="A2692" s="15" t="s">
        <v>68</v>
      </c>
      <c r="B2692" s="15">
        <v>2023</v>
      </c>
      <c r="C2692" s="15" t="s">
        <v>44</v>
      </c>
      <c r="D2692" s="15" t="s">
        <v>72</v>
      </c>
      <c r="E2692" s="15" t="s">
        <v>74</v>
      </c>
      <c r="F2692" s="15" t="s">
        <v>75</v>
      </c>
      <c r="G2692" s="15" t="s">
        <v>71</v>
      </c>
      <c r="H2692" s="15" t="s">
        <v>73</v>
      </c>
      <c r="I2692" s="15" t="s">
        <v>76</v>
      </c>
      <c r="J2692" s="15">
        <v>254</v>
      </c>
      <c r="K2692" s="15">
        <v>363.22</v>
      </c>
    </row>
    <row r="2693" spans="1:11" x14ac:dyDescent="0.25">
      <c r="A2693" s="15" t="s">
        <v>66</v>
      </c>
      <c r="B2693" s="15">
        <v>2023</v>
      </c>
      <c r="C2693" s="15" t="s">
        <v>44</v>
      </c>
      <c r="D2693" s="15" t="s">
        <v>72</v>
      </c>
      <c r="E2693" s="15" t="s">
        <v>74</v>
      </c>
      <c r="F2693" s="15" t="s">
        <v>75</v>
      </c>
      <c r="G2693" s="15" t="s">
        <v>71</v>
      </c>
      <c r="H2693" s="15" t="s">
        <v>73</v>
      </c>
      <c r="I2693" s="15" t="s">
        <v>76</v>
      </c>
      <c r="J2693" s="15">
        <v>256</v>
      </c>
      <c r="K2693" s="15">
        <v>366.08</v>
      </c>
    </row>
    <row r="2694" spans="1:11" x14ac:dyDescent="0.25">
      <c r="A2694" s="15" t="s">
        <v>66</v>
      </c>
      <c r="B2694" s="15">
        <v>2023</v>
      </c>
      <c r="C2694" s="15" t="s">
        <v>44</v>
      </c>
      <c r="D2694" s="15" t="s">
        <v>72</v>
      </c>
      <c r="E2694" s="15" t="s">
        <v>74</v>
      </c>
      <c r="F2694" s="15" t="s">
        <v>75</v>
      </c>
      <c r="G2694" s="15" t="s">
        <v>71</v>
      </c>
      <c r="H2694" s="15" t="s">
        <v>73</v>
      </c>
      <c r="I2694" s="15" t="s">
        <v>76</v>
      </c>
      <c r="J2694" s="15">
        <v>792</v>
      </c>
      <c r="K2694" s="15">
        <v>1132.56</v>
      </c>
    </row>
    <row r="2695" spans="1:11" x14ac:dyDescent="0.25">
      <c r="A2695" s="15" t="s">
        <v>66</v>
      </c>
      <c r="B2695" s="15">
        <v>2023</v>
      </c>
      <c r="C2695" s="15" t="s">
        <v>44</v>
      </c>
      <c r="D2695" s="15" t="s">
        <v>72</v>
      </c>
      <c r="E2695" s="15" t="s">
        <v>74</v>
      </c>
      <c r="F2695" s="15" t="s">
        <v>75</v>
      </c>
      <c r="G2695" s="15" t="s">
        <v>71</v>
      </c>
      <c r="H2695" s="15" t="s">
        <v>73</v>
      </c>
      <c r="I2695" s="15" t="s">
        <v>76</v>
      </c>
      <c r="J2695" s="15">
        <v>878</v>
      </c>
      <c r="K2695" s="15">
        <v>1255.54</v>
      </c>
    </row>
    <row r="2696" spans="1:11" x14ac:dyDescent="0.25">
      <c r="A2696" s="15" t="s">
        <v>66</v>
      </c>
      <c r="B2696" s="15">
        <v>2023</v>
      </c>
      <c r="C2696" s="15" t="s">
        <v>44</v>
      </c>
      <c r="D2696" s="15" t="s">
        <v>72</v>
      </c>
      <c r="E2696" s="15" t="s">
        <v>74</v>
      </c>
      <c r="F2696" s="15" t="s">
        <v>75</v>
      </c>
      <c r="G2696" s="15" t="s">
        <v>71</v>
      </c>
      <c r="H2696" s="15" t="s">
        <v>73</v>
      </c>
      <c r="I2696" s="15" t="s">
        <v>76</v>
      </c>
      <c r="J2696" s="15">
        <v>831</v>
      </c>
      <c r="K2696" s="15">
        <v>526.24</v>
      </c>
    </row>
    <row r="2697" spans="1:11" x14ac:dyDescent="0.25">
      <c r="A2697" s="15" t="s">
        <v>66</v>
      </c>
      <c r="B2697" s="15">
        <v>2023</v>
      </c>
      <c r="C2697" s="15" t="s">
        <v>44</v>
      </c>
      <c r="D2697" s="15" t="s">
        <v>72</v>
      </c>
      <c r="E2697" s="15" t="s">
        <v>74</v>
      </c>
      <c r="F2697" s="15" t="s">
        <v>75</v>
      </c>
      <c r="G2697" s="15" t="s">
        <v>71</v>
      </c>
      <c r="H2697" s="15" t="s">
        <v>73</v>
      </c>
      <c r="I2697" s="15" t="s">
        <v>76</v>
      </c>
      <c r="J2697" s="15">
        <v>255</v>
      </c>
      <c r="K2697" s="15">
        <v>364.65</v>
      </c>
    </row>
    <row r="2698" spans="1:11" x14ac:dyDescent="0.25">
      <c r="A2698" s="15" t="s">
        <v>66</v>
      </c>
      <c r="B2698" s="15">
        <v>2023</v>
      </c>
      <c r="C2698" s="15" t="s">
        <v>44</v>
      </c>
      <c r="D2698" s="15" t="s">
        <v>72</v>
      </c>
      <c r="E2698" s="15" t="s">
        <v>74</v>
      </c>
      <c r="F2698" s="15" t="s">
        <v>75</v>
      </c>
      <c r="G2698" s="15" t="s">
        <v>71</v>
      </c>
      <c r="H2698" s="15" t="s">
        <v>73</v>
      </c>
      <c r="I2698" s="15" t="s">
        <v>76</v>
      </c>
      <c r="J2698" s="15">
        <v>283</v>
      </c>
      <c r="K2698" s="15">
        <v>404.69</v>
      </c>
    </row>
    <row r="2699" spans="1:11" x14ac:dyDescent="0.25">
      <c r="A2699" s="15" t="s">
        <v>68</v>
      </c>
      <c r="B2699" s="15">
        <v>2023</v>
      </c>
      <c r="C2699" s="15" t="s">
        <v>44</v>
      </c>
      <c r="D2699" s="15" t="s">
        <v>72</v>
      </c>
      <c r="E2699" s="15" t="s">
        <v>74</v>
      </c>
      <c r="F2699" s="15" t="s">
        <v>75</v>
      </c>
      <c r="G2699" s="15" t="s">
        <v>71</v>
      </c>
      <c r="H2699" s="15" t="s">
        <v>73</v>
      </c>
      <c r="I2699" s="15" t="s">
        <v>76</v>
      </c>
      <c r="J2699" s="15">
        <v>801</v>
      </c>
      <c r="K2699" s="15">
        <v>1145.43</v>
      </c>
    </row>
    <row r="2700" spans="1:11" x14ac:dyDescent="0.25">
      <c r="A2700" s="15" t="s">
        <v>66</v>
      </c>
      <c r="B2700" s="15">
        <v>2023</v>
      </c>
      <c r="C2700" s="15" t="s">
        <v>44</v>
      </c>
      <c r="D2700" s="15" t="s">
        <v>72</v>
      </c>
      <c r="E2700" s="15" t="s">
        <v>74</v>
      </c>
      <c r="F2700" s="15" t="s">
        <v>75</v>
      </c>
      <c r="G2700" s="15" t="s">
        <v>71</v>
      </c>
      <c r="H2700" s="15" t="s">
        <v>73</v>
      </c>
      <c r="I2700" s="15" t="s">
        <v>76</v>
      </c>
      <c r="J2700" s="15">
        <v>257</v>
      </c>
      <c r="K2700" s="15">
        <v>367.51</v>
      </c>
    </row>
    <row r="2701" spans="1:11" x14ac:dyDescent="0.25">
      <c r="A2701" s="15" t="s">
        <v>59</v>
      </c>
      <c r="B2701" s="15">
        <v>2023</v>
      </c>
      <c r="C2701" s="15" t="s">
        <v>50</v>
      </c>
      <c r="D2701" s="15" t="s">
        <v>72</v>
      </c>
      <c r="E2701" s="15" t="s">
        <v>74</v>
      </c>
      <c r="F2701" s="15" t="s">
        <v>75</v>
      </c>
      <c r="G2701" s="15" t="s">
        <v>71</v>
      </c>
      <c r="H2701" s="15" t="s">
        <v>73</v>
      </c>
      <c r="I2701" s="15" t="s">
        <v>76</v>
      </c>
      <c r="J2701" s="15">
        <v>224</v>
      </c>
      <c r="K2701" s="15">
        <v>320.32</v>
      </c>
    </row>
    <row r="2702" spans="1:11" x14ac:dyDescent="0.25">
      <c r="A2702" s="15" t="s">
        <v>59</v>
      </c>
      <c r="B2702" s="15">
        <v>2023</v>
      </c>
      <c r="C2702" s="15" t="s">
        <v>50</v>
      </c>
      <c r="D2702" s="15" t="s">
        <v>72</v>
      </c>
      <c r="E2702" s="15" t="s">
        <v>74</v>
      </c>
      <c r="F2702" s="15" t="s">
        <v>75</v>
      </c>
      <c r="G2702" s="15" t="s">
        <v>71</v>
      </c>
      <c r="H2702" s="15" t="s">
        <v>73</v>
      </c>
      <c r="I2702" s="15" t="s">
        <v>76</v>
      </c>
      <c r="J2702" s="15">
        <v>250</v>
      </c>
      <c r="K2702" s="15">
        <v>357.5</v>
      </c>
    </row>
    <row r="2703" spans="1:11" x14ac:dyDescent="0.25">
      <c r="A2703" s="15" t="s">
        <v>59</v>
      </c>
      <c r="B2703" s="15">
        <v>2023</v>
      </c>
      <c r="C2703" s="15" t="s">
        <v>50</v>
      </c>
      <c r="D2703" s="15" t="s">
        <v>72</v>
      </c>
      <c r="E2703" s="15" t="s">
        <v>74</v>
      </c>
      <c r="F2703" s="15" t="s">
        <v>75</v>
      </c>
      <c r="G2703" s="15" t="s">
        <v>71</v>
      </c>
      <c r="H2703" s="15" t="s">
        <v>73</v>
      </c>
      <c r="I2703" s="15" t="s">
        <v>76</v>
      </c>
      <c r="J2703" s="15">
        <v>226</v>
      </c>
      <c r="K2703" s="15">
        <v>323.18</v>
      </c>
    </row>
    <row r="2704" spans="1:11" x14ac:dyDescent="0.25">
      <c r="A2704" s="15" t="s">
        <v>59</v>
      </c>
      <c r="B2704" s="15">
        <v>2023</v>
      </c>
      <c r="C2704" s="15" t="s">
        <v>50</v>
      </c>
      <c r="D2704" s="15" t="s">
        <v>72</v>
      </c>
      <c r="E2704" s="15" t="s">
        <v>74</v>
      </c>
      <c r="F2704" s="15" t="s">
        <v>75</v>
      </c>
      <c r="G2704" s="15" t="s">
        <v>71</v>
      </c>
      <c r="H2704" s="15" t="s">
        <v>73</v>
      </c>
      <c r="I2704" s="15" t="s">
        <v>76</v>
      </c>
      <c r="J2704" s="15">
        <v>797</v>
      </c>
      <c r="K2704" s="15">
        <v>1139.71</v>
      </c>
    </row>
    <row r="2705" spans="1:11" x14ac:dyDescent="0.25">
      <c r="A2705" s="15" t="s">
        <v>59</v>
      </c>
      <c r="B2705" s="15">
        <v>2023</v>
      </c>
      <c r="C2705" s="15" t="s">
        <v>50</v>
      </c>
      <c r="D2705" s="15" t="s">
        <v>72</v>
      </c>
      <c r="E2705" s="15" t="s">
        <v>74</v>
      </c>
      <c r="F2705" s="15" t="s">
        <v>75</v>
      </c>
      <c r="G2705" s="15" t="s">
        <v>71</v>
      </c>
      <c r="H2705" s="15" t="s">
        <v>73</v>
      </c>
      <c r="I2705" s="15" t="s">
        <v>76</v>
      </c>
      <c r="J2705" s="15">
        <v>884</v>
      </c>
      <c r="K2705" s="15">
        <v>1264.1199999999999</v>
      </c>
    </row>
    <row r="2706" spans="1:11" x14ac:dyDescent="0.25">
      <c r="A2706" s="15" t="s">
        <v>59</v>
      </c>
      <c r="B2706" s="15">
        <v>2023</v>
      </c>
      <c r="C2706" s="15" t="s">
        <v>50</v>
      </c>
      <c r="D2706" s="15" t="s">
        <v>72</v>
      </c>
      <c r="E2706" s="15" t="s">
        <v>74</v>
      </c>
      <c r="F2706" s="15" t="s">
        <v>75</v>
      </c>
      <c r="G2706" s="15" t="s">
        <v>71</v>
      </c>
      <c r="H2706" s="15" t="s">
        <v>73</v>
      </c>
      <c r="I2706" s="15" t="s">
        <v>76</v>
      </c>
      <c r="J2706" s="15">
        <v>837</v>
      </c>
      <c r="K2706" s="15">
        <v>526.24</v>
      </c>
    </row>
    <row r="2707" spans="1:11" x14ac:dyDescent="0.25">
      <c r="A2707" s="15" t="s">
        <v>59</v>
      </c>
      <c r="B2707" s="15">
        <v>2023</v>
      </c>
      <c r="C2707" s="15" t="s">
        <v>50</v>
      </c>
      <c r="D2707" s="15" t="s">
        <v>72</v>
      </c>
      <c r="E2707" s="15" t="s">
        <v>74</v>
      </c>
      <c r="F2707" s="15" t="s">
        <v>75</v>
      </c>
      <c r="G2707" s="15" t="s">
        <v>71</v>
      </c>
      <c r="H2707" s="15" t="s">
        <v>73</v>
      </c>
      <c r="I2707" s="15" t="s">
        <v>76</v>
      </c>
      <c r="J2707" s="15">
        <v>225</v>
      </c>
      <c r="K2707" s="15">
        <v>321.75</v>
      </c>
    </row>
    <row r="2708" spans="1:11" x14ac:dyDescent="0.25">
      <c r="A2708" s="15" t="s">
        <v>59</v>
      </c>
      <c r="B2708" s="15">
        <v>2023</v>
      </c>
      <c r="C2708" s="15" t="s">
        <v>50</v>
      </c>
      <c r="D2708" s="15" t="s">
        <v>72</v>
      </c>
      <c r="E2708" s="15" t="s">
        <v>74</v>
      </c>
      <c r="F2708" s="15" t="s">
        <v>75</v>
      </c>
      <c r="G2708" s="15" t="s">
        <v>71</v>
      </c>
      <c r="H2708" s="15" t="s">
        <v>73</v>
      </c>
      <c r="I2708" s="15" t="s">
        <v>76</v>
      </c>
      <c r="J2708" s="15">
        <v>253</v>
      </c>
      <c r="K2708" s="15">
        <v>361.78999999999996</v>
      </c>
    </row>
    <row r="2709" spans="1:11" x14ac:dyDescent="0.25">
      <c r="A2709" s="15" t="s">
        <v>59</v>
      </c>
      <c r="B2709" s="15">
        <v>2023</v>
      </c>
      <c r="C2709" s="15" t="s">
        <v>50</v>
      </c>
      <c r="D2709" s="15" t="s">
        <v>72</v>
      </c>
      <c r="E2709" s="15" t="s">
        <v>74</v>
      </c>
      <c r="F2709" s="15" t="s">
        <v>75</v>
      </c>
      <c r="G2709" s="15" t="s">
        <v>71</v>
      </c>
      <c r="H2709" s="15" t="s">
        <v>73</v>
      </c>
      <c r="I2709" s="15" t="s">
        <v>76</v>
      </c>
      <c r="J2709" s="15">
        <v>223</v>
      </c>
      <c r="K2709" s="15">
        <v>318.89</v>
      </c>
    </row>
    <row r="2710" spans="1:11" x14ac:dyDescent="0.25">
      <c r="A2710" s="15" t="s">
        <v>59</v>
      </c>
      <c r="B2710" s="15">
        <v>2023</v>
      </c>
      <c r="C2710" s="15" t="s">
        <v>50</v>
      </c>
      <c r="D2710" s="15" t="s">
        <v>72</v>
      </c>
      <c r="E2710" s="15" t="s">
        <v>74</v>
      </c>
      <c r="F2710" s="15" t="s">
        <v>75</v>
      </c>
      <c r="G2710" s="15" t="s">
        <v>71</v>
      </c>
      <c r="H2710" s="15" t="s">
        <v>73</v>
      </c>
      <c r="I2710" s="15" t="s">
        <v>76</v>
      </c>
      <c r="J2710" s="15">
        <v>806</v>
      </c>
      <c r="K2710" s="15">
        <v>1152.58</v>
      </c>
    </row>
    <row r="2711" spans="1:11" x14ac:dyDescent="0.25">
      <c r="A2711" s="15" t="s">
        <v>66</v>
      </c>
      <c r="B2711" s="15">
        <v>2023</v>
      </c>
      <c r="C2711" s="15" t="s">
        <v>49</v>
      </c>
      <c r="D2711" s="15" t="s">
        <v>72</v>
      </c>
      <c r="E2711" s="15" t="s">
        <v>74</v>
      </c>
      <c r="F2711" s="15" t="s">
        <v>75</v>
      </c>
      <c r="G2711" s="15" t="s">
        <v>71</v>
      </c>
      <c r="H2711" s="15" t="s">
        <v>73</v>
      </c>
      <c r="I2711" s="15" t="s">
        <v>76</v>
      </c>
      <c r="J2711" s="15">
        <v>254</v>
      </c>
      <c r="K2711" s="15">
        <v>363.22</v>
      </c>
    </row>
    <row r="2712" spans="1:11" x14ac:dyDescent="0.25">
      <c r="A2712" s="15" t="s">
        <v>66</v>
      </c>
      <c r="B2712" s="15">
        <v>2023</v>
      </c>
      <c r="C2712" s="15" t="s">
        <v>49</v>
      </c>
      <c r="D2712" s="15" t="s">
        <v>72</v>
      </c>
      <c r="E2712" s="15" t="s">
        <v>74</v>
      </c>
      <c r="F2712" s="15" t="s">
        <v>75</v>
      </c>
      <c r="G2712" s="15" t="s">
        <v>71</v>
      </c>
      <c r="H2712" s="15" t="s">
        <v>73</v>
      </c>
      <c r="I2712" s="15" t="s">
        <v>76</v>
      </c>
      <c r="J2712" s="15">
        <v>230</v>
      </c>
      <c r="K2712" s="15">
        <v>328.9</v>
      </c>
    </row>
    <row r="2713" spans="1:11" x14ac:dyDescent="0.25">
      <c r="A2713" s="15" t="s">
        <v>66</v>
      </c>
      <c r="B2713" s="15">
        <v>2023</v>
      </c>
      <c r="C2713" s="15" t="s">
        <v>49</v>
      </c>
      <c r="D2713" s="15" t="s">
        <v>72</v>
      </c>
      <c r="E2713" s="15" t="s">
        <v>74</v>
      </c>
      <c r="F2713" s="15" t="s">
        <v>75</v>
      </c>
      <c r="G2713" s="15" t="s">
        <v>71</v>
      </c>
      <c r="H2713" s="15" t="s">
        <v>73</v>
      </c>
      <c r="I2713" s="15" t="s">
        <v>76</v>
      </c>
      <c r="J2713" s="15">
        <v>256</v>
      </c>
      <c r="K2713" s="15">
        <v>366.08</v>
      </c>
    </row>
    <row r="2714" spans="1:11" x14ac:dyDescent="0.25">
      <c r="A2714" s="15" t="s">
        <v>66</v>
      </c>
      <c r="B2714" s="15">
        <v>2023</v>
      </c>
      <c r="C2714" s="15" t="s">
        <v>49</v>
      </c>
      <c r="D2714" s="15" t="s">
        <v>72</v>
      </c>
      <c r="E2714" s="15" t="s">
        <v>74</v>
      </c>
      <c r="F2714" s="15" t="s">
        <v>75</v>
      </c>
      <c r="G2714" s="15" t="s">
        <v>71</v>
      </c>
      <c r="H2714" s="15" t="s">
        <v>73</v>
      </c>
      <c r="I2714" s="15" t="s">
        <v>76</v>
      </c>
      <c r="J2714" s="15">
        <v>796</v>
      </c>
      <c r="K2714" s="15">
        <v>1138.28</v>
      </c>
    </row>
    <row r="2715" spans="1:11" x14ac:dyDescent="0.25">
      <c r="A2715" s="15" t="s">
        <v>59</v>
      </c>
      <c r="B2715" s="15">
        <v>2023</v>
      </c>
      <c r="C2715" s="15" t="s">
        <v>49</v>
      </c>
      <c r="D2715" s="15" t="s">
        <v>72</v>
      </c>
      <c r="E2715" s="15" t="s">
        <v>74</v>
      </c>
      <c r="F2715" s="15" t="s">
        <v>75</v>
      </c>
      <c r="G2715" s="15" t="s">
        <v>71</v>
      </c>
      <c r="H2715" s="15" t="s">
        <v>73</v>
      </c>
      <c r="I2715" s="15" t="s">
        <v>76</v>
      </c>
      <c r="J2715" s="15">
        <v>883</v>
      </c>
      <c r="K2715" s="15">
        <v>1262.69</v>
      </c>
    </row>
    <row r="2716" spans="1:11" x14ac:dyDescent="0.25">
      <c r="A2716" s="15" t="s">
        <v>59</v>
      </c>
      <c r="B2716" s="15">
        <v>2023</v>
      </c>
      <c r="C2716" s="15" t="s">
        <v>49</v>
      </c>
      <c r="D2716" s="15" t="s">
        <v>72</v>
      </c>
      <c r="E2716" s="15" t="s">
        <v>74</v>
      </c>
      <c r="F2716" s="15" t="s">
        <v>75</v>
      </c>
      <c r="G2716" s="15" t="s">
        <v>71</v>
      </c>
      <c r="H2716" s="15" t="s">
        <v>73</v>
      </c>
      <c r="I2716" s="15" t="s">
        <v>76</v>
      </c>
      <c r="J2716" s="15">
        <v>836</v>
      </c>
      <c r="K2716" s="15">
        <v>526.24</v>
      </c>
    </row>
    <row r="2717" spans="1:11" x14ac:dyDescent="0.25">
      <c r="A2717" s="15" t="s">
        <v>66</v>
      </c>
      <c r="B2717" s="15">
        <v>2023</v>
      </c>
      <c r="C2717" s="15" t="s">
        <v>49</v>
      </c>
      <c r="D2717" s="15" t="s">
        <v>72</v>
      </c>
      <c r="E2717" s="15" t="s">
        <v>74</v>
      </c>
      <c r="F2717" s="15" t="s">
        <v>75</v>
      </c>
      <c r="G2717" s="15" t="s">
        <v>71</v>
      </c>
      <c r="H2717" s="15" t="s">
        <v>73</v>
      </c>
      <c r="I2717" s="15" t="s">
        <v>76</v>
      </c>
      <c r="J2717" s="15">
        <v>231</v>
      </c>
      <c r="K2717" s="15">
        <v>330.33</v>
      </c>
    </row>
    <row r="2718" spans="1:11" x14ac:dyDescent="0.25">
      <c r="A2718" s="15" t="s">
        <v>66</v>
      </c>
      <c r="B2718" s="15">
        <v>2023</v>
      </c>
      <c r="C2718" s="15" t="s">
        <v>49</v>
      </c>
      <c r="D2718" s="15" t="s">
        <v>72</v>
      </c>
      <c r="E2718" s="15" t="s">
        <v>74</v>
      </c>
      <c r="F2718" s="15" t="s">
        <v>75</v>
      </c>
      <c r="G2718" s="15" t="s">
        <v>71</v>
      </c>
      <c r="H2718" s="15" t="s">
        <v>73</v>
      </c>
      <c r="I2718" s="15" t="s">
        <v>76</v>
      </c>
      <c r="J2718" s="15">
        <v>229</v>
      </c>
      <c r="K2718" s="15">
        <v>327.47000000000003</v>
      </c>
    </row>
    <row r="2719" spans="1:11" x14ac:dyDescent="0.25">
      <c r="A2719" s="15" t="s">
        <v>66</v>
      </c>
      <c r="B2719" s="15">
        <v>2023</v>
      </c>
      <c r="C2719" s="15" t="s">
        <v>49</v>
      </c>
      <c r="D2719" s="15" t="s">
        <v>72</v>
      </c>
      <c r="E2719" s="15" t="s">
        <v>74</v>
      </c>
      <c r="F2719" s="15" t="s">
        <v>75</v>
      </c>
      <c r="G2719" s="15" t="s">
        <v>71</v>
      </c>
      <c r="H2719" s="15" t="s">
        <v>73</v>
      </c>
      <c r="I2719" s="15" t="s">
        <v>76</v>
      </c>
      <c r="J2719" s="15">
        <v>805</v>
      </c>
      <c r="K2719" s="15">
        <v>1151.1500000000001</v>
      </c>
    </row>
    <row r="2720" spans="1:11" x14ac:dyDescent="0.25">
      <c r="A2720" s="15" t="s">
        <v>66</v>
      </c>
      <c r="B2720" s="15">
        <v>2023</v>
      </c>
      <c r="C2720" s="15" t="s">
        <v>49</v>
      </c>
      <c r="D2720" s="15" t="s">
        <v>72</v>
      </c>
      <c r="E2720" s="15" t="s">
        <v>74</v>
      </c>
      <c r="F2720" s="15" t="s">
        <v>75</v>
      </c>
      <c r="G2720" s="15" t="s">
        <v>71</v>
      </c>
      <c r="H2720" s="15" t="s">
        <v>73</v>
      </c>
      <c r="I2720" s="15" t="s">
        <v>76</v>
      </c>
      <c r="J2720" s="15">
        <v>227</v>
      </c>
      <c r="K2720" s="15">
        <v>324.61</v>
      </c>
    </row>
    <row r="2721" spans="1:11" x14ac:dyDescent="0.25">
      <c r="A2721" s="15" t="s">
        <v>68</v>
      </c>
      <c r="B2721" s="15">
        <v>2023</v>
      </c>
      <c r="C2721" s="15" t="s">
        <v>48</v>
      </c>
      <c r="D2721" s="15" t="s">
        <v>72</v>
      </c>
      <c r="E2721" s="15" t="s">
        <v>74</v>
      </c>
      <c r="F2721" s="15" t="s">
        <v>75</v>
      </c>
      <c r="G2721" s="15" t="s">
        <v>71</v>
      </c>
      <c r="H2721" s="15" t="s">
        <v>73</v>
      </c>
      <c r="I2721" s="15" t="s">
        <v>76</v>
      </c>
      <c r="J2721" s="15">
        <v>260</v>
      </c>
      <c r="K2721" s="15">
        <v>371.8</v>
      </c>
    </row>
    <row r="2722" spans="1:11" x14ac:dyDescent="0.25">
      <c r="A2722" s="15" t="s">
        <v>59</v>
      </c>
      <c r="B2722" s="15">
        <v>2023</v>
      </c>
      <c r="C2722" s="15" t="s">
        <v>48</v>
      </c>
      <c r="D2722" s="15" t="s">
        <v>72</v>
      </c>
      <c r="E2722" s="15" t="s">
        <v>74</v>
      </c>
      <c r="F2722" s="15" t="s">
        <v>75</v>
      </c>
      <c r="G2722" s="15" t="s">
        <v>71</v>
      </c>
      <c r="H2722" s="15" t="s">
        <v>73</v>
      </c>
      <c r="I2722" s="15" t="s">
        <v>76</v>
      </c>
      <c r="J2722" s="15">
        <v>236</v>
      </c>
      <c r="K2722" s="15">
        <v>337.48</v>
      </c>
    </row>
    <row r="2723" spans="1:11" x14ac:dyDescent="0.25">
      <c r="A2723" s="15" t="s">
        <v>66</v>
      </c>
      <c r="B2723" s="15">
        <v>2023</v>
      </c>
      <c r="C2723" s="15" t="s">
        <v>48</v>
      </c>
      <c r="D2723" s="15" t="s">
        <v>72</v>
      </c>
      <c r="E2723" s="15" t="s">
        <v>74</v>
      </c>
      <c r="F2723" s="15" t="s">
        <v>75</v>
      </c>
      <c r="G2723" s="15" t="s">
        <v>71</v>
      </c>
      <c r="H2723" s="15" t="s">
        <v>73</v>
      </c>
      <c r="I2723" s="15" t="s">
        <v>76</v>
      </c>
      <c r="J2723" s="15">
        <v>262</v>
      </c>
      <c r="K2723" s="15">
        <v>374.65999999999997</v>
      </c>
    </row>
    <row r="2724" spans="1:11" x14ac:dyDescent="0.25">
      <c r="A2724" s="15" t="s">
        <v>70</v>
      </c>
      <c r="B2724" s="15">
        <v>2023</v>
      </c>
      <c r="C2724" s="15" t="s">
        <v>48</v>
      </c>
      <c r="D2724" s="15" t="s">
        <v>72</v>
      </c>
      <c r="E2724" s="15" t="s">
        <v>74</v>
      </c>
      <c r="F2724" s="15" t="s">
        <v>75</v>
      </c>
      <c r="G2724" s="15" t="s">
        <v>71</v>
      </c>
      <c r="H2724" s="15" t="s">
        <v>73</v>
      </c>
      <c r="I2724" s="15" t="s">
        <v>76</v>
      </c>
      <c r="J2724" s="15">
        <v>232</v>
      </c>
      <c r="K2724" s="15">
        <v>331.76</v>
      </c>
    </row>
    <row r="2725" spans="1:11" x14ac:dyDescent="0.25">
      <c r="A2725" s="15" t="s">
        <v>59</v>
      </c>
      <c r="B2725" s="15">
        <v>2023</v>
      </c>
      <c r="C2725" s="15" t="s">
        <v>48</v>
      </c>
      <c r="D2725" s="15" t="s">
        <v>72</v>
      </c>
      <c r="E2725" s="15" t="s">
        <v>74</v>
      </c>
      <c r="F2725" s="15" t="s">
        <v>75</v>
      </c>
      <c r="G2725" s="15" t="s">
        <v>71</v>
      </c>
      <c r="H2725" s="15" t="s">
        <v>73</v>
      </c>
      <c r="I2725" s="15" t="s">
        <v>76</v>
      </c>
      <c r="J2725" s="15">
        <v>795</v>
      </c>
      <c r="K2725" s="15">
        <v>1136.8499999999999</v>
      </c>
    </row>
    <row r="2726" spans="1:11" x14ac:dyDescent="0.25">
      <c r="A2726" s="15" t="s">
        <v>66</v>
      </c>
      <c r="B2726" s="15">
        <v>2023</v>
      </c>
      <c r="C2726" s="15" t="s">
        <v>48</v>
      </c>
      <c r="D2726" s="15" t="s">
        <v>72</v>
      </c>
      <c r="E2726" s="15" t="s">
        <v>74</v>
      </c>
      <c r="F2726" s="15" t="s">
        <v>75</v>
      </c>
      <c r="G2726" s="15" t="s">
        <v>71</v>
      </c>
      <c r="H2726" s="15" t="s">
        <v>73</v>
      </c>
      <c r="I2726" s="15" t="s">
        <v>76</v>
      </c>
      <c r="J2726" s="15">
        <v>882</v>
      </c>
      <c r="K2726" s="15">
        <v>1261.26</v>
      </c>
    </row>
    <row r="2727" spans="1:11" x14ac:dyDescent="0.25">
      <c r="A2727" s="15" t="s">
        <v>66</v>
      </c>
      <c r="B2727" s="15">
        <v>2023</v>
      </c>
      <c r="C2727" s="15" t="s">
        <v>48</v>
      </c>
      <c r="D2727" s="15" t="s">
        <v>72</v>
      </c>
      <c r="E2727" s="15" t="s">
        <v>74</v>
      </c>
      <c r="F2727" s="15" t="s">
        <v>75</v>
      </c>
      <c r="G2727" s="15" t="s">
        <v>71</v>
      </c>
      <c r="H2727" s="15" t="s">
        <v>73</v>
      </c>
      <c r="I2727" s="15" t="s">
        <v>76</v>
      </c>
      <c r="J2727" s="15">
        <v>835</v>
      </c>
      <c r="K2727" s="15">
        <v>526.24</v>
      </c>
    </row>
    <row r="2728" spans="1:11" x14ac:dyDescent="0.25">
      <c r="A2728" s="15" t="s">
        <v>59</v>
      </c>
      <c r="B2728" s="15">
        <v>2023</v>
      </c>
      <c r="C2728" s="15" t="s">
        <v>48</v>
      </c>
      <c r="D2728" s="15" t="s">
        <v>72</v>
      </c>
      <c r="E2728" s="15" t="s">
        <v>74</v>
      </c>
      <c r="F2728" s="15" t="s">
        <v>75</v>
      </c>
      <c r="G2728" s="15" t="s">
        <v>71</v>
      </c>
      <c r="H2728" s="15" t="s">
        <v>73</v>
      </c>
      <c r="I2728" s="15" t="s">
        <v>76</v>
      </c>
      <c r="J2728" s="15">
        <v>237</v>
      </c>
      <c r="K2728" s="15">
        <v>338.90999999999997</v>
      </c>
    </row>
    <row r="2729" spans="1:11" x14ac:dyDescent="0.25">
      <c r="A2729" s="15" t="s">
        <v>70</v>
      </c>
      <c r="B2729" s="15">
        <v>2023</v>
      </c>
      <c r="C2729" s="15" t="s">
        <v>48</v>
      </c>
      <c r="D2729" s="15" t="s">
        <v>72</v>
      </c>
      <c r="E2729" s="15" t="s">
        <v>74</v>
      </c>
      <c r="F2729" s="15" t="s">
        <v>75</v>
      </c>
      <c r="G2729" s="15" t="s">
        <v>71</v>
      </c>
      <c r="H2729" s="15" t="s">
        <v>73</v>
      </c>
      <c r="I2729" s="15" t="s">
        <v>76</v>
      </c>
      <c r="J2729" s="15">
        <v>259</v>
      </c>
      <c r="K2729" s="15">
        <v>370.37</v>
      </c>
    </row>
    <row r="2730" spans="1:11" x14ac:dyDescent="0.25">
      <c r="A2730" s="15" t="s">
        <v>66</v>
      </c>
      <c r="B2730" s="15">
        <v>2023</v>
      </c>
      <c r="C2730" s="15" t="s">
        <v>48</v>
      </c>
      <c r="D2730" s="15" t="s">
        <v>72</v>
      </c>
      <c r="E2730" s="15" t="s">
        <v>74</v>
      </c>
      <c r="F2730" s="15" t="s">
        <v>75</v>
      </c>
      <c r="G2730" s="15" t="s">
        <v>71</v>
      </c>
      <c r="H2730" s="15" t="s">
        <v>73</v>
      </c>
      <c r="I2730" s="15" t="s">
        <v>76</v>
      </c>
      <c r="J2730" s="15">
        <v>235</v>
      </c>
      <c r="K2730" s="15">
        <v>336.05</v>
      </c>
    </row>
    <row r="2731" spans="1:11" x14ac:dyDescent="0.25">
      <c r="A2731" s="15" t="s">
        <v>59</v>
      </c>
      <c r="B2731" s="15">
        <v>2023</v>
      </c>
      <c r="C2731" s="15" t="s">
        <v>48</v>
      </c>
      <c r="D2731" s="15" t="s">
        <v>72</v>
      </c>
      <c r="E2731" s="15" t="s">
        <v>74</v>
      </c>
      <c r="F2731" s="15" t="s">
        <v>75</v>
      </c>
      <c r="G2731" s="15" t="s">
        <v>71</v>
      </c>
      <c r="H2731" s="15" t="s">
        <v>73</v>
      </c>
      <c r="I2731" s="15" t="s">
        <v>76</v>
      </c>
      <c r="J2731" s="15">
        <v>804</v>
      </c>
      <c r="K2731" s="15">
        <v>1149.72</v>
      </c>
    </row>
    <row r="2732" spans="1:11" x14ac:dyDescent="0.25">
      <c r="A2732" s="15" t="s">
        <v>68</v>
      </c>
      <c r="B2732" s="15">
        <v>2023</v>
      </c>
      <c r="C2732" s="15" t="s">
        <v>48</v>
      </c>
      <c r="D2732" s="15" t="s">
        <v>72</v>
      </c>
      <c r="E2732" s="15" t="s">
        <v>74</v>
      </c>
      <c r="F2732" s="15" t="s">
        <v>75</v>
      </c>
      <c r="G2732" s="15" t="s">
        <v>71</v>
      </c>
      <c r="H2732" s="15" t="s">
        <v>73</v>
      </c>
      <c r="I2732" s="15" t="s">
        <v>76</v>
      </c>
      <c r="J2732" s="15">
        <v>233</v>
      </c>
      <c r="K2732" s="15">
        <v>333.19</v>
      </c>
    </row>
    <row r="2733" spans="1:11" x14ac:dyDescent="0.25">
      <c r="A2733" s="15" t="s">
        <v>66</v>
      </c>
      <c r="B2733" s="15">
        <v>2024</v>
      </c>
      <c r="C2733" s="15" t="s">
        <v>43</v>
      </c>
      <c r="D2733" s="15" t="s">
        <v>60</v>
      </c>
      <c r="E2733" s="15" t="s">
        <v>61</v>
      </c>
      <c r="F2733" s="15" t="s">
        <v>62</v>
      </c>
      <c r="G2733" s="15" t="s">
        <v>63</v>
      </c>
      <c r="H2733" s="15" t="s">
        <v>64</v>
      </c>
      <c r="I2733" s="15" t="s">
        <v>67</v>
      </c>
      <c r="J2733" s="15">
        <v>302</v>
      </c>
      <c r="K2733" s="15">
        <v>462.06</v>
      </c>
    </row>
    <row r="2734" spans="1:11" x14ac:dyDescent="0.25">
      <c r="A2734" s="15" t="s">
        <v>59</v>
      </c>
      <c r="B2734" s="15">
        <v>2024</v>
      </c>
      <c r="C2734" s="15" t="s">
        <v>43</v>
      </c>
      <c r="D2734" s="15" t="s">
        <v>60</v>
      </c>
      <c r="E2734" s="15" t="s">
        <v>61</v>
      </c>
      <c r="F2734" s="15" t="s">
        <v>62</v>
      </c>
      <c r="G2734" s="15" t="s">
        <v>63</v>
      </c>
      <c r="H2734" s="15" t="s">
        <v>64</v>
      </c>
      <c r="I2734" s="15" t="s">
        <v>67</v>
      </c>
      <c r="J2734" s="15">
        <v>272</v>
      </c>
      <c r="K2734" s="15">
        <v>388.96</v>
      </c>
    </row>
    <row r="2735" spans="1:11" x14ac:dyDescent="0.25">
      <c r="A2735" s="15" t="s">
        <v>66</v>
      </c>
      <c r="B2735" s="15">
        <v>2024</v>
      </c>
      <c r="C2735" s="15" t="s">
        <v>43</v>
      </c>
      <c r="D2735" s="15" t="s">
        <v>60</v>
      </c>
      <c r="E2735" s="15" t="s">
        <v>61</v>
      </c>
      <c r="F2735" s="15" t="s">
        <v>62</v>
      </c>
      <c r="G2735" s="15" t="s">
        <v>63</v>
      </c>
      <c r="H2735" s="15" t="s">
        <v>64</v>
      </c>
      <c r="I2735" s="15" t="s">
        <v>67</v>
      </c>
      <c r="J2735" s="15">
        <v>298</v>
      </c>
      <c r="K2735" s="15">
        <v>426.14</v>
      </c>
    </row>
    <row r="2736" spans="1:11" x14ac:dyDescent="0.25">
      <c r="A2736" s="15" t="s">
        <v>66</v>
      </c>
      <c r="B2736" s="15">
        <v>2024</v>
      </c>
      <c r="C2736" s="15" t="s">
        <v>43</v>
      </c>
      <c r="D2736" s="15" t="s">
        <v>60</v>
      </c>
      <c r="E2736" s="15" t="s">
        <v>61</v>
      </c>
      <c r="F2736" s="15" t="s">
        <v>62</v>
      </c>
      <c r="G2736" s="15" t="s">
        <v>63</v>
      </c>
      <c r="H2736" s="15" t="s">
        <v>64</v>
      </c>
      <c r="I2736" s="15" t="s">
        <v>67</v>
      </c>
      <c r="J2736" s="15">
        <v>274</v>
      </c>
      <c r="K2736" s="15">
        <v>391.82</v>
      </c>
    </row>
    <row r="2737" spans="1:11" x14ac:dyDescent="0.25">
      <c r="A2737" s="15" t="s">
        <v>59</v>
      </c>
      <c r="B2737" s="15">
        <v>2024</v>
      </c>
      <c r="C2737" s="15" t="s">
        <v>43</v>
      </c>
      <c r="D2737" s="15" t="s">
        <v>60</v>
      </c>
      <c r="E2737" s="15" t="s">
        <v>61</v>
      </c>
      <c r="F2737" s="15" t="s">
        <v>62</v>
      </c>
      <c r="G2737" s="15" t="s">
        <v>63</v>
      </c>
      <c r="H2737" s="15" t="s">
        <v>64</v>
      </c>
      <c r="I2737" s="15" t="s">
        <v>67</v>
      </c>
      <c r="J2737" s="15">
        <v>666</v>
      </c>
      <c r="K2737" s="15">
        <v>952.38</v>
      </c>
    </row>
    <row r="2738" spans="1:11" x14ac:dyDescent="0.25">
      <c r="A2738" s="15" t="s">
        <v>68</v>
      </c>
      <c r="B2738" s="15">
        <v>2024</v>
      </c>
      <c r="C2738" s="15" t="s">
        <v>43</v>
      </c>
      <c r="D2738" s="15" t="s">
        <v>60</v>
      </c>
      <c r="E2738" s="15" t="s">
        <v>61</v>
      </c>
      <c r="F2738" s="15" t="s">
        <v>62</v>
      </c>
      <c r="G2738" s="15" t="s">
        <v>63</v>
      </c>
      <c r="H2738" s="15" t="s">
        <v>64</v>
      </c>
      <c r="I2738" s="15" t="s">
        <v>67</v>
      </c>
      <c r="J2738" s="15">
        <v>753</v>
      </c>
      <c r="K2738" s="15">
        <v>1076.79</v>
      </c>
    </row>
    <row r="2739" spans="1:11" x14ac:dyDescent="0.25">
      <c r="A2739" s="15" t="s">
        <v>68</v>
      </c>
      <c r="B2739" s="15">
        <v>2024</v>
      </c>
      <c r="C2739" s="15" t="s">
        <v>43</v>
      </c>
      <c r="D2739" s="15" t="s">
        <v>60</v>
      </c>
      <c r="E2739" s="15" t="s">
        <v>61</v>
      </c>
      <c r="F2739" s="15" t="s">
        <v>62</v>
      </c>
      <c r="G2739" s="15" t="s">
        <v>63</v>
      </c>
      <c r="H2739" s="15" t="s">
        <v>64</v>
      </c>
      <c r="I2739" s="15" t="s">
        <v>67</v>
      </c>
      <c r="J2739" s="15">
        <v>297</v>
      </c>
      <c r="K2739" s="15">
        <v>424.71</v>
      </c>
    </row>
    <row r="2740" spans="1:11" x14ac:dyDescent="0.25">
      <c r="A2740" s="15" t="s">
        <v>59</v>
      </c>
      <c r="B2740" s="15">
        <v>2024</v>
      </c>
      <c r="C2740" s="15" t="s">
        <v>43</v>
      </c>
      <c r="D2740" s="15" t="s">
        <v>60</v>
      </c>
      <c r="E2740" s="15" t="s">
        <v>61</v>
      </c>
      <c r="F2740" s="15" t="s">
        <v>62</v>
      </c>
      <c r="G2740" s="15" t="s">
        <v>63</v>
      </c>
      <c r="H2740" s="15" t="s">
        <v>64</v>
      </c>
      <c r="I2740" s="15" t="s">
        <v>67</v>
      </c>
      <c r="J2740" s="15">
        <v>792</v>
      </c>
      <c r="K2740" s="15">
        <v>526.24</v>
      </c>
    </row>
    <row r="2741" spans="1:11" x14ac:dyDescent="0.25">
      <c r="A2741" s="15" t="s">
        <v>66</v>
      </c>
      <c r="B2741" s="15">
        <v>2024</v>
      </c>
      <c r="C2741" s="15" t="s">
        <v>43</v>
      </c>
      <c r="D2741" s="15" t="s">
        <v>60</v>
      </c>
      <c r="E2741" s="15" t="s">
        <v>61</v>
      </c>
      <c r="F2741" s="15" t="s">
        <v>62</v>
      </c>
      <c r="G2741" s="15" t="s">
        <v>63</v>
      </c>
      <c r="H2741" s="15" t="s">
        <v>64</v>
      </c>
      <c r="I2741" s="15" t="s">
        <v>67</v>
      </c>
      <c r="J2741" s="15">
        <v>301</v>
      </c>
      <c r="K2741" s="15">
        <v>430.43</v>
      </c>
    </row>
    <row r="2742" spans="1:11" x14ac:dyDescent="0.25">
      <c r="A2742" s="15" t="s">
        <v>66</v>
      </c>
      <c r="B2742" s="15">
        <v>2024</v>
      </c>
      <c r="C2742" s="15" t="s">
        <v>43</v>
      </c>
      <c r="D2742" s="15" t="s">
        <v>60</v>
      </c>
      <c r="E2742" s="15" t="s">
        <v>61</v>
      </c>
      <c r="F2742" s="15" t="s">
        <v>62</v>
      </c>
      <c r="G2742" s="15" t="s">
        <v>63</v>
      </c>
      <c r="H2742" s="15" t="s">
        <v>64</v>
      </c>
      <c r="I2742" s="15" t="s">
        <v>67</v>
      </c>
      <c r="J2742" s="15">
        <v>271</v>
      </c>
      <c r="K2742" s="15">
        <v>387.53</v>
      </c>
    </row>
    <row r="2743" spans="1:11" x14ac:dyDescent="0.25">
      <c r="A2743" s="15" t="s">
        <v>59</v>
      </c>
      <c r="B2743" s="15">
        <v>2024</v>
      </c>
      <c r="C2743" s="15" t="s">
        <v>43</v>
      </c>
      <c r="D2743" s="15" t="s">
        <v>60</v>
      </c>
      <c r="E2743" s="15" t="s">
        <v>61</v>
      </c>
      <c r="F2743" s="15" t="s">
        <v>62</v>
      </c>
      <c r="G2743" s="15" t="s">
        <v>63</v>
      </c>
      <c r="H2743" s="15" t="s">
        <v>64</v>
      </c>
      <c r="I2743" s="15" t="s">
        <v>67</v>
      </c>
      <c r="J2743" s="15">
        <v>299</v>
      </c>
      <c r="K2743" s="15">
        <v>427.57</v>
      </c>
    </row>
    <row r="2744" spans="1:11" x14ac:dyDescent="0.25">
      <c r="A2744" s="15" t="s">
        <v>66</v>
      </c>
      <c r="B2744" s="15">
        <v>2024</v>
      </c>
      <c r="C2744" s="15" t="s">
        <v>43</v>
      </c>
      <c r="D2744" s="15" t="s">
        <v>60</v>
      </c>
      <c r="E2744" s="15" t="s">
        <v>61</v>
      </c>
      <c r="F2744" s="15" t="s">
        <v>62</v>
      </c>
      <c r="G2744" s="15" t="s">
        <v>63</v>
      </c>
      <c r="H2744" s="15" t="s">
        <v>64</v>
      </c>
      <c r="I2744" s="15" t="s">
        <v>67</v>
      </c>
      <c r="J2744" s="15">
        <v>761</v>
      </c>
      <c r="K2744" s="15">
        <v>1088.23</v>
      </c>
    </row>
    <row r="2745" spans="1:11" x14ac:dyDescent="0.25">
      <c r="A2745" s="15" t="s">
        <v>59</v>
      </c>
      <c r="B2745" s="15">
        <v>2024</v>
      </c>
      <c r="C2745" s="15" t="s">
        <v>47</v>
      </c>
      <c r="D2745" s="15" t="s">
        <v>60</v>
      </c>
      <c r="E2745" s="15" t="s">
        <v>61</v>
      </c>
      <c r="F2745" s="15" t="s">
        <v>62</v>
      </c>
      <c r="G2745" s="15" t="s">
        <v>63</v>
      </c>
      <c r="H2745" s="15" t="s">
        <v>64</v>
      </c>
      <c r="I2745" s="15" t="s">
        <v>67</v>
      </c>
      <c r="J2745" s="15">
        <v>278</v>
      </c>
      <c r="K2745" s="15">
        <v>425.34000000000003</v>
      </c>
    </row>
    <row r="2746" spans="1:11" x14ac:dyDescent="0.25">
      <c r="A2746" s="15" t="s">
        <v>66</v>
      </c>
      <c r="B2746" s="15">
        <v>2024</v>
      </c>
      <c r="C2746" s="15" t="s">
        <v>47</v>
      </c>
      <c r="D2746" s="15" t="s">
        <v>60</v>
      </c>
      <c r="E2746" s="15" t="s">
        <v>61</v>
      </c>
      <c r="F2746" s="15" t="s">
        <v>62</v>
      </c>
      <c r="G2746" s="15" t="s">
        <v>63</v>
      </c>
      <c r="H2746" s="15" t="s">
        <v>64</v>
      </c>
      <c r="I2746" s="15" t="s">
        <v>67</v>
      </c>
      <c r="J2746" s="15">
        <v>280</v>
      </c>
      <c r="K2746" s="15">
        <v>400.4</v>
      </c>
    </row>
    <row r="2747" spans="1:11" x14ac:dyDescent="0.25">
      <c r="A2747" s="15" t="s">
        <v>59</v>
      </c>
      <c r="B2747" s="15">
        <v>2024</v>
      </c>
      <c r="C2747" s="15" t="s">
        <v>47</v>
      </c>
      <c r="D2747" s="15" t="s">
        <v>60</v>
      </c>
      <c r="E2747" s="15" t="s">
        <v>61</v>
      </c>
      <c r="F2747" s="15" t="s">
        <v>62</v>
      </c>
      <c r="G2747" s="15" t="s">
        <v>63</v>
      </c>
      <c r="H2747" s="15" t="s">
        <v>64</v>
      </c>
      <c r="I2747" s="15" t="s">
        <v>67</v>
      </c>
      <c r="J2747" s="15">
        <v>250</v>
      </c>
      <c r="K2747" s="15">
        <v>357.5</v>
      </c>
    </row>
    <row r="2748" spans="1:11" x14ac:dyDescent="0.25">
      <c r="A2748" s="15" t="s">
        <v>66</v>
      </c>
      <c r="B2748" s="15">
        <v>2024</v>
      </c>
      <c r="C2748" s="15" t="s">
        <v>47</v>
      </c>
      <c r="D2748" s="15" t="s">
        <v>60</v>
      </c>
      <c r="E2748" s="15" t="s">
        <v>61</v>
      </c>
      <c r="F2748" s="15" t="s">
        <v>62</v>
      </c>
      <c r="G2748" s="15" t="s">
        <v>63</v>
      </c>
      <c r="H2748" s="15" t="s">
        <v>64</v>
      </c>
      <c r="I2748" s="15" t="s">
        <v>67</v>
      </c>
      <c r="J2748" s="15">
        <v>670</v>
      </c>
      <c r="K2748" s="15">
        <v>958.1</v>
      </c>
    </row>
    <row r="2749" spans="1:11" x14ac:dyDescent="0.25">
      <c r="A2749" s="15" t="s">
        <v>59</v>
      </c>
      <c r="B2749" s="15">
        <v>2024</v>
      </c>
      <c r="C2749" s="15" t="s">
        <v>47</v>
      </c>
      <c r="D2749" s="15" t="s">
        <v>60</v>
      </c>
      <c r="E2749" s="15" t="s">
        <v>61</v>
      </c>
      <c r="F2749" s="15" t="s">
        <v>62</v>
      </c>
      <c r="G2749" s="15" t="s">
        <v>63</v>
      </c>
      <c r="H2749" s="15" t="s">
        <v>64</v>
      </c>
      <c r="I2749" s="15" t="s">
        <v>67</v>
      </c>
      <c r="J2749" s="15">
        <v>756</v>
      </c>
      <c r="K2749" s="15">
        <v>1081.08</v>
      </c>
    </row>
    <row r="2750" spans="1:11" x14ac:dyDescent="0.25">
      <c r="A2750" s="15" t="s">
        <v>59</v>
      </c>
      <c r="B2750" s="15">
        <v>2024</v>
      </c>
      <c r="C2750" s="15" t="s">
        <v>47</v>
      </c>
      <c r="D2750" s="15" t="s">
        <v>60</v>
      </c>
      <c r="E2750" s="15" t="s">
        <v>61</v>
      </c>
      <c r="F2750" s="15" t="s">
        <v>62</v>
      </c>
      <c r="G2750" s="15" t="s">
        <v>63</v>
      </c>
      <c r="H2750" s="15" t="s">
        <v>64</v>
      </c>
      <c r="I2750" s="15" t="s">
        <v>67</v>
      </c>
      <c r="J2750" s="15">
        <v>279</v>
      </c>
      <c r="K2750" s="15">
        <v>398.97</v>
      </c>
    </row>
    <row r="2751" spans="1:11" x14ac:dyDescent="0.25">
      <c r="A2751" s="15" t="s">
        <v>66</v>
      </c>
      <c r="B2751" s="15">
        <v>2024</v>
      </c>
      <c r="C2751" s="15" t="s">
        <v>47</v>
      </c>
      <c r="D2751" s="15" t="s">
        <v>60</v>
      </c>
      <c r="E2751" s="15" t="s">
        <v>61</v>
      </c>
      <c r="F2751" s="15" t="s">
        <v>62</v>
      </c>
      <c r="G2751" s="15" t="s">
        <v>63</v>
      </c>
      <c r="H2751" s="15" t="s">
        <v>64</v>
      </c>
      <c r="I2751" s="15" t="s">
        <v>67</v>
      </c>
      <c r="J2751" s="15">
        <v>796</v>
      </c>
      <c r="K2751" s="15">
        <v>526.24</v>
      </c>
    </row>
    <row r="2752" spans="1:11" x14ac:dyDescent="0.25">
      <c r="A2752" s="15" t="s">
        <v>59</v>
      </c>
      <c r="B2752" s="15">
        <v>2024</v>
      </c>
      <c r="C2752" s="15" t="s">
        <v>47</v>
      </c>
      <c r="D2752" s="15" t="s">
        <v>60</v>
      </c>
      <c r="E2752" s="15" t="s">
        <v>61</v>
      </c>
      <c r="F2752" s="15" t="s">
        <v>62</v>
      </c>
      <c r="G2752" s="15" t="s">
        <v>63</v>
      </c>
      <c r="H2752" s="15" t="s">
        <v>64</v>
      </c>
      <c r="I2752" s="15" t="s">
        <v>67</v>
      </c>
      <c r="J2752" s="15">
        <v>277</v>
      </c>
      <c r="K2752" s="15">
        <v>396.11</v>
      </c>
    </row>
    <row r="2753" spans="1:11" x14ac:dyDescent="0.25">
      <c r="A2753" s="15" t="s">
        <v>66</v>
      </c>
      <c r="B2753" s="15">
        <v>2024</v>
      </c>
      <c r="C2753" s="15" t="s">
        <v>47</v>
      </c>
      <c r="D2753" s="15" t="s">
        <v>60</v>
      </c>
      <c r="E2753" s="15" t="s">
        <v>61</v>
      </c>
      <c r="F2753" s="15" t="s">
        <v>62</v>
      </c>
      <c r="G2753" s="15" t="s">
        <v>63</v>
      </c>
      <c r="H2753" s="15" t="s">
        <v>64</v>
      </c>
      <c r="I2753" s="15" t="s">
        <v>67</v>
      </c>
      <c r="J2753" s="15">
        <v>253</v>
      </c>
      <c r="K2753" s="15">
        <v>361.78999999999996</v>
      </c>
    </row>
    <row r="2754" spans="1:11" x14ac:dyDescent="0.25">
      <c r="A2754" s="15" t="s">
        <v>59</v>
      </c>
      <c r="B2754" s="15">
        <v>2024</v>
      </c>
      <c r="C2754" s="15" t="s">
        <v>47</v>
      </c>
      <c r="D2754" s="15" t="s">
        <v>60</v>
      </c>
      <c r="E2754" s="15" t="s">
        <v>61</v>
      </c>
      <c r="F2754" s="15" t="s">
        <v>62</v>
      </c>
      <c r="G2754" s="15" t="s">
        <v>63</v>
      </c>
      <c r="H2754" s="15" t="s">
        <v>64</v>
      </c>
      <c r="I2754" s="15" t="s">
        <v>67</v>
      </c>
      <c r="J2754" s="15">
        <v>765</v>
      </c>
      <c r="K2754" s="15">
        <v>1093.95</v>
      </c>
    </row>
    <row r="2755" spans="1:11" x14ac:dyDescent="0.25">
      <c r="A2755" s="15" t="s">
        <v>59</v>
      </c>
      <c r="B2755" s="15">
        <v>2024</v>
      </c>
      <c r="C2755" s="15" t="s">
        <v>51</v>
      </c>
      <c r="D2755" s="15" t="s">
        <v>60</v>
      </c>
      <c r="E2755" s="15" t="s">
        <v>61</v>
      </c>
      <c r="F2755" s="15" t="s">
        <v>62</v>
      </c>
      <c r="G2755" s="15" t="s">
        <v>63</v>
      </c>
      <c r="H2755" s="15" t="s">
        <v>64</v>
      </c>
      <c r="I2755" s="15" t="s">
        <v>67</v>
      </c>
      <c r="J2755" s="15">
        <v>230</v>
      </c>
      <c r="K2755" s="15">
        <v>328.9</v>
      </c>
    </row>
    <row r="2756" spans="1:11" x14ac:dyDescent="0.25">
      <c r="A2756" s="15" t="s">
        <v>66</v>
      </c>
      <c r="B2756" s="15">
        <v>2024</v>
      </c>
      <c r="C2756" s="15" t="s">
        <v>51</v>
      </c>
      <c r="D2756" s="15" t="s">
        <v>60</v>
      </c>
      <c r="E2756" s="15" t="s">
        <v>61</v>
      </c>
      <c r="F2756" s="15" t="s">
        <v>62</v>
      </c>
      <c r="G2756" s="15" t="s">
        <v>63</v>
      </c>
      <c r="H2756" s="15" t="s">
        <v>64</v>
      </c>
      <c r="I2756" s="15" t="s">
        <v>67</v>
      </c>
      <c r="J2756" s="15">
        <v>256</v>
      </c>
      <c r="K2756" s="15">
        <v>366.08</v>
      </c>
    </row>
    <row r="2757" spans="1:11" x14ac:dyDescent="0.25">
      <c r="A2757" s="15" t="s">
        <v>69</v>
      </c>
      <c r="B2757" s="15">
        <v>2024</v>
      </c>
      <c r="C2757" s="15" t="s">
        <v>51</v>
      </c>
      <c r="D2757" s="15" t="s">
        <v>60</v>
      </c>
      <c r="E2757" s="15" t="s">
        <v>61</v>
      </c>
      <c r="F2757" s="15" t="s">
        <v>62</v>
      </c>
      <c r="G2757" s="15" t="s">
        <v>63</v>
      </c>
      <c r="H2757" s="15" t="s">
        <v>64</v>
      </c>
      <c r="I2757" s="15" t="s">
        <v>67</v>
      </c>
      <c r="J2757" s="15">
        <v>232</v>
      </c>
      <c r="K2757" s="15">
        <v>331.76</v>
      </c>
    </row>
    <row r="2758" spans="1:11" x14ac:dyDescent="0.25">
      <c r="A2758" s="15" t="s">
        <v>68</v>
      </c>
      <c r="B2758" s="15">
        <v>2024</v>
      </c>
      <c r="C2758" s="15" t="s">
        <v>51</v>
      </c>
      <c r="D2758" s="15" t="s">
        <v>60</v>
      </c>
      <c r="E2758" s="15" t="s">
        <v>61</v>
      </c>
      <c r="F2758" s="15" t="s">
        <v>62</v>
      </c>
      <c r="G2758" s="15" t="s">
        <v>63</v>
      </c>
      <c r="H2758" s="15" t="s">
        <v>64</v>
      </c>
      <c r="I2758" s="15" t="s">
        <v>67</v>
      </c>
      <c r="J2758" s="15">
        <v>673</v>
      </c>
      <c r="K2758" s="15">
        <v>962.39</v>
      </c>
    </row>
    <row r="2759" spans="1:11" x14ac:dyDescent="0.25">
      <c r="A2759" s="15" t="s">
        <v>66</v>
      </c>
      <c r="B2759" s="15">
        <v>2024</v>
      </c>
      <c r="C2759" s="15" t="s">
        <v>51</v>
      </c>
      <c r="D2759" s="15" t="s">
        <v>60</v>
      </c>
      <c r="E2759" s="15" t="s">
        <v>61</v>
      </c>
      <c r="F2759" s="15" t="s">
        <v>62</v>
      </c>
      <c r="G2759" s="15" t="s">
        <v>63</v>
      </c>
      <c r="H2759" s="15" t="s">
        <v>64</v>
      </c>
      <c r="I2759" s="15" t="s">
        <v>67</v>
      </c>
      <c r="J2759" s="15">
        <v>760</v>
      </c>
      <c r="K2759" s="15">
        <v>1086.8</v>
      </c>
    </row>
    <row r="2760" spans="1:11" x14ac:dyDescent="0.25">
      <c r="A2760" s="15" t="s">
        <v>66</v>
      </c>
      <c r="B2760" s="15">
        <v>2024</v>
      </c>
      <c r="C2760" s="15" t="s">
        <v>51</v>
      </c>
      <c r="D2760" s="15" t="s">
        <v>60</v>
      </c>
      <c r="E2760" s="15" t="s">
        <v>61</v>
      </c>
      <c r="F2760" s="15" t="s">
        <v>62</v>
      </c>
      <c r="G2760" s="15" t="s">
        <v>63</v>
      </c>
      <c r="H2760" s="15" t="s">
        <v>64</v>
      </c>
      <c r="I2760" s="15" t="s">
        <v>67</v>
      </c>
      <c r="J2760" s="15">
        <v>255</v>
      </c>
      <c r="K2760" s="15">
        <v>364.65</v>
      </c>
    </row>
    <row r="2761" spans="1:11" x14ac:dyDescent="0.25">
      <c r="A2761" s="15" t="s">
        <v>68</v>
      </c>
      <c r="B2761" s="15">
        <v>2024</v>
      </c>
      <c r="C2761" s="15" t="s">
        <v>51</v>
      </c>
      <c r="D2761" s="15" t="s">
        <v>60</v>
      </c>
      <c r="E2761" s="15" t="s">
        <v>61</v>
      </c>
      <c r="F2761" s="15" t="s">
        <v>62</v>
      </c>
      <c r="G2761" s="15" t="s">
        <v>63</v>
      </c>
      <c r="H2761" s="15" t="s">
        <v>64</v>
      </c>
      <c r="I2761" s="15" t="s">
        <v>67</v>
      </c>
      <c r="J2761" s="15">
        <v>799</v>
      </c>
      <c r="K2761" s="15">
        <v>526.24</v>
      </c>
    </row>
    <row r="2762" spans="1:11" x14ac:dyDescent="0.25">
      <c r="A2762" s="15" t="s">
        <v>69</v>
      </c>
      <c r="B2762" s="15">
        <v>2024</v>
      </c>
      <c r="C2762" s="15" t="s">
        <v>51</v>
      </c>
      <c r="D2762" s="15" t="s">
        <v>60</v>
      </c>
      <c r="E2762" s="15" t="s">
        <v>61</v>
      </c>
      <c r="F2762" s="15" t="s">
        <v>62</v>
      </c>
      <c r="G2762" s="15" t="s">
        <v>63</v>
      </c>
      <c r="H2762" s="15" t="s">
        <v>64</v>
      </c>
      <c r="I2762" s="15" t="s">
        <v>67</v>
      </c>
      <c r="J2762" s="15">
        <v>259</v>
      </c>
      <c r="K2762" s="15">
        <v>370.37</v>
      </c>
    </row>
    <row r="2763" spans="1:11" x14ac:dyDescent="0.25">
      <c r="A2763" s="15" t="s">
        <v>66</v>
      </c>
      <c r="B2763" s="15">
        <v>2024</v>
      </c>
      <c r="C2763" s="15" t="s">
        <v>51</v>
      </c>
      <c r="D2763" s="15" t="s">
        <v>60</v>
      </c>
      <c r="E2763" s="15" t="s">
        <v>61</v>
      </c>
      <c r="F2763" s="15" t="s">
        <v>62</v>
      </c>
      <c r="G2763" s="15" t="s">
        <v>63</v>
      </c>
      <c r="H2763" s="15" t="s">
        <v>64</v>
      </c>
      <c r="I2763" s="15" t="s">
        <v>67</v>
      </c>
      <c r="J2763" s="15">
        <v>229</v>
      </c>
      <c r="K2763" s="15">
        <v>327.47000000000003</v>
      </c>
    </row>
    <row r="2764" spans="1:11" x14ac:dyDescent="0.25">
      <c r="A2764" s="15" t="s">
        <v>59</v>
      </c>
      <c r="B2764" s="15">
        <v>2024</v>
      </c>
      <c r="C2764" s="15" t="s">
        <v>51</v>
      </c>
      <c r="D2764" s="15" t="s">
        <v>60</v>
      </c>
      <c r="E2764" s="15" t="s">
        <v>61</v>
      </c>
      <c r="F2764" s="15" t="s">
        <v>62</v>
      </c>
      <c r="G2764" s="15" t="s">
        <v>63</v>
      </c>
      <c r="H2764" s="15" t="s">
        <v>64</v>
      </c>
      <c r="I2764" s="15" t="s">
        <v>67</v>
      </c>
      <c r="J2764" s="15">
        <v>257</v>
      </c>
      <c r="K2764" s="15">
        <v>367.51</v>
      </c>
    </row>
    <row r="2765" spans="1:11" x14ac:dyDescent="0.25">
      <c r="A2765" s="15" t="s">
        <v>68</v>
      </c>
      <c r="B2765" s="15">
        <v>2024</v>
      </c>
      <c r="C2765" s="15" t="s">
        <v>40</v>
      </c>
      <c r="D2765" s="15" t="s">
        <v>60</v>
      </c>
      <c r="E2765" s="15" t="s">
        <v>61</v>
      </c>
      <c r="F2765" s="15" t="s">
        <v>62</v>
      </c>
      <c r="G2765" s="15" t="s">
        <v>63</v>
      </c>
      <c r="H2765" s="15" t="s">
        <v>64</v>
      </c>
      <c r="I2765" s="15" t="s">
        <v>67</v>
      </c>
      <c r="J2765" s="15">
        <v>308</v>
      </c>
      <c r="K2765" s="15">
        <v>471.24</v>
      </c>
    </row>
    <row r="2766" spans="1:11" x14ac:dyDescent="0.25">
      <c r="A2766" s="15" t="s">
        <v>59</v>
      </c>
      <c r="B2766" s="15">
        <v>2024</v>
      </c>
      <c r="C2766" s="15" t="s">
        <v>40</v>
      </c>
      <c r="D2766" s="15" t="s">
        <v>60</v>
      </c>
      <c r="E2766" s="15" t="s">
        <v>61</v>
      </c>
      <c r="F2766" s="15" t="s">
        <v>62</v>
      </c>
      <c r="G2766" s="15" t="s">
        <v>63</v>
      </c>
      <c r="H2766" s="15" t="s">
        <v>64</v>
      </c>
      <c r="I2766" s="15" t="s">
        <v>67</v>
      </c>
      <c r="J2766" s="15">
        <v>284</v>
      </c>
      <c r="K2766" s="15">
        <v>406.12</v>
      </c>
    </row>
    <row r="2767" spans="1:11" x14ac:dyDescent="0.25">
      <c r="A2767" s="15" t="s">
        <v>59</v>
      </c>
      <c r="B2767" s="15">
        <v>2024</v>
      </c>
      <c r="C2767" s="15" t="s">
        <v>40</v>
      </c>
      <c r="D2767" s="15" t="s">
        <v>60</v>
      </c>
      <c r="E2767" s="15" t="s">
        <v>61</v>
      </c>
      <c r="F2767" s="15" t="s">
        <v>62</v>
      </c>
      <c r="G2767" s="15" t="s">
        <v>63</v>
      </c>
      <c r="H2767" s="15" t="s">
        <v>64</v>
      </c>
      <c r="I2767" s="15" t="s">
        <v>67</v>
      </c>
      <c r="J2767" s="15">
        <v>310</v>
      </c>
      <c r="K2767" s="15">
        <v>443.3</v>
      </c>
    </row>
    <row r="2768" spans="1:11" x14ac:dyDescent="0.25">
      <c r="A2768" s="15" t="s">
        <v>66</v>
      </c>
      <c r="B2768" s="15">
        <v>2024</v>
      </c>
      <c r="C2768" s="15" t="s">
        <v>40</v>
      </c>
      <c r="D2768" s="15" t="s">
        <v>60</v>
      </c>
      <c r="E2768" s="15" t="s">
        <v>61</v>
      </c>
      <c r="F2768" s="15" t="s">
        <v>62</v>
      </c>
      <c r="G2768" s="15" t="s">
        <v>63</v>
      </c>
      <c r="H2768" s="15" t="s">
        <v>64</v>
      </c>
      <c r="I2768" s="15" t="s">
        <v>67</v>
      </c>
      <c r="J2768" s="15">
        <v>664</v>
      </c>
      <c r="K2768" s="15">
        <v>949.52</v>
      </c>
    </row>
    <row r="2769" spans="1:11" x14ac:dyDescent="0.25">
      <c r="A2769" s="15" t="s">
        <v>59</v>
      </c>
      <c r="B2769" s="15">
        <v>2024</v>
      </c>
      <c r="C2769" s="15" t="s">
        <v>40</v>
      </c>
      <c r="D2769" s="15" t="s">
        <v>60</v>
      </c>
      <c r="E2769" s="15" t="s">
        <v>61</v>
      </c>
      <c r="F2769" s="15" t="s">
        <v>62</v>
      </c>
      <c r="G2769" s="15" t="s">
        <v>63</v>
      </c>
      <c r="H2769" s="15" t="s">
        <v>64</v>
      </c>
      <c r="I2769" s="15" t="s">
        <v>67</v>
      </c>
      <c r="J2769" s="15">
        <v>751</v>
      </c>
      <c r="K2769" s="15">
        <v>1073.93</v>
      </c>
    </row>
    <row r="2770" spans="1:11" x14ac:dyDescent="0.25">
      <c r="A2770" s="15" t="s">
        <v>59</v>
      </c>
      <c r="B2770" s="15">
        <v>2024</v>
      </c>
      <c r="C2770" s="15" t="s">
        <v>40</v>
      </c>
      <c r="D2770" s="15" t="s">
        <v>60</v>
      </c>
      <c r="E2770" s="15" t="s">
        <v>61</v>
      </c>
      <c r="F2770" s="15" t="s">
        <v>62</v>
      </c>
      <c r="G2770" s="15" t="s">
        <v>63</v>
      </c>
      <c r="H2770" s="15" t="s">
        <v>64</v>
      </c>
      <c r="I2770" s="15" t="s">
        <v>67</v>
      </c>
      <c r="J2770" s="15">
        <v>309</v>
      </c>
      <c r="K2770" s="15">
        <v>441.87</v>
      </c>
    </row>
    <row r="2771" spans="1:11" x14ac:dyDescent="0.25">
      <c r="A2771" s="15" t="s">
        <v>66</v>
      </c>
      <c r="B2771" s="15">
        <v>2024</v>
      </c>
      <c r="C2771" s="15" t="s">
        <v>40</v>
      </c>
      <c r="D2771" s="15" t="s">
        <v>60</v>
      </c>
      <c r="E2771" s="15" t="s">
        <v>61</v>
      </c>
      <c r="F2771" s="15" t="s">
        <v>62</v>
      </c>
      <c r="G2771" s="15" t="s">
        <v>63</v>
      </c>
      <c r="H2771" s="15" t="s">
        <v>64</v>
      </c>
      <c r="I2771" s="15" t="s">
        <v>67</v>
      </c>
      <c r="J2771" s="15">
        <v>790</v>
      </c>
      <c r="K2771" s="15">
        <v>526.24</v>
      </c>
    </row>
    <row r="2772" spans="1:11" x14ac:dyDescent="0.25">
      <c r="A2772" s="15" t="s">
        <v>59</v>
      </c>
      <c r="B2772" s="15">
        <v>2024</v>
      </c>
      <c r="C2772" s="15" t="s">
        <v>40</v>
      </c>
      <c r="D2772" s="15" t="s">
        <v>60</v>
      </c>
      <c r="E2772" s="15" t="s">
        <v>61</v>
      </c>
      <c r="F2772" s="15" t="s">
        <v>62</v>
      </c>
      <c r="G2772" s="15" t="s">
        <v>63</v>
      </c>
      <c r="H2772" s="15" t="s">
        <v>64</v>
      </c>
      <c r="I2772" s="15" t="s">
        <v>67</v>
      </c>
      <c r="J2772" s="15">
        <v>283</v>
      </c>
      <c r="K2772" s="15">
        <v>404.69</v>
      </c>
    </row>
    <row r="2773" spans="1:11" x14ac:dyDescent="0.25">
      <c r="A2773" s="15" t="s">
        <v>59</v>
      </c>
      <c r="B2773" s="15">
        <v>2024</v>
      </c>
      <c r="C2773" s="15" t="s">
        <v>40</v>
      </c>
      <c r="D2773" s="15" t="s">
        <v>60</v>
      </c>
      <c r="E2773" s="15" t="s">
        <v>61</v>
      </c>
      <c r="F2773" s="15" t="s">
        <v>62</v>
      </c>
      <c r="G2773" s="15" t="s">
        <v>63</v>
      </c>
      <c r="H2773" s="15" t="s">
        <v>64</v>
      </c>
      <c r="I2773" s="15" t="s">
        <v>67</v>
      </c>
      <c r="J2773" s="15">
        <v>311</v>
      </c>
      <c r="K2773" s="15">
        <v>444.73</v>
      </c>
    </row>
    <row r="2774" spans="1:11" x14ac:dyDescent="0.25">
      <c r="A2774" s="15" t="s">
        <v>68</v>
      </c>
      <c r="B2774" s="15">
        <v>2024</v>
      </c>
      <c r="C2774" s="15" t="s">
        <v>40</v>
      </c>
      <c r="D2774" s="15" t="s">
        <v>60</v>
      </c>
      <c r="E2774" s="15" t="s">
        <v>61</v>
      </c>
      <c r="F2774" s="15" t="s">
        <v>62</v>
      </c>
      <c r="G2774" s="15" t="s">
        <v>63</v>
      </c>
      <c r="H2774" s="15" t="s">
        <v>64</v>
      </c>
      <c r="I2774" s="15" t="s">
        <v>67</v>
      </c>
      <c r="J2774" s="15">
        <v>760</v>
      </c>
      <c r="K2774" s="15">
        <v>1086.8</v>
      </c>
    </row>
    <row r="2775" spans="1:11" x14ac:dyDescent="0.25">
      <c r="A2775" s="15" t="s">
        <v>66</v>
      </c>
      <c r="B2775" s="15">
        <v>2024</v>
      </c>
      <c r="C2775" s="15" t="s">
        <v>18</v>
      </c>
      <c r="D2775" s="15" t="s">
        <v>60</v>
      </c>
      <c r="E2775" s="15" t="s">
        <v>61</v>
      </c>
      <c r="F2775" s="15" t="s">
        <v>62</v>
      </c>
      <c r="G2775" s="15" t="s">
        <v>63</v>
      </c>
      <c r="H2775" s="15" t="s">
        <v>64</v>
      </c>
      <c r="I2775" s="15" t="s">
        <v>67</v>
      </c>
      <c r="J2775" s="15">
        <v>314</v>
      </c>
      <c r="K2775" s="15">
        <v>480.42</v>
      </c>
    </row>
    <row r="2776" spans="1:11" x14ac:dyDescent="0.25">
      <c r="A2776" s="15" t="s">
        <v>66</v>
      </c>
      <c r="B2776" s="15">
        <v>2024</v>
      </c>
      <c r="C2776" s="15" t="s">
        <v>18</v>
      </c>
      <c r="D2776" s="15" t="s">
        <v>60</v>
      </c>
      <c r="E2776" s="15" t="s">
        <v>61</v>
      </c>
      <c r="F2776" s="15" t="s">
        <v>62</v>
      </c>
      <c r="G2776" s="15" t="s">
        <v>63</v>
      </c>
      <c r="H2776" s="15" t="s">
        <v>64</v>
      </c>
      <c r="I2776" s="15" t="s">
        <v>67</v>
      </c>
      <c r="J2776" s="15">
        <v>290</v>
      </c>
      <c r="K2776" s="15">
        <v>414.7</v>
      </c>
    </row>
    <row r="2777" spans="1:11" x14ac:dyDescent="0.25">
      <c r="A2777" s="15" t="s">
        <v>66</v>
      </c>
      <c r="B2777" s="15">
        <v>2024</v>
      </c>
      <c r="C2777" s="15" t="s">
        <v>18</v>
      </c>
      <c r="D2777" s="15" t="s">
        <v>60</v>
      </c>
      <c r="E2777" s="15" t="s">
        <v>61</v>
      </c>
      <c r="F2777" s="15" t="s">
        <v>62</v>
      </c>
      <c r="G2777" s="15" t="s">
        <v>63</v>
      </c>
      <c r="H2777" s="15" t="s">
        <v>64</v>
      </c>
      <c r="I2777" s="15" t="s">
        <v>67</v>
      </c>
      <c r="J2777" s="15">
        <v>316</v>
      </c>
      <c r="K2777" s="15">
        <v>451.88</v>
      </c>
    </row>
    <row r="2778" spans="1:11" x14ac:dyDescent="0.25">
      <c r="A2778" s="15" t="s">
        <v>69</v>
      </c>
      <c r="B2778" s="15">
        <v>2024</v>
      </c>
      <c r="C2778" s="15" t="s">
        <v>18</v>
      </c>
      <c r="D2778" s="15" t="s">
        <v>60</v>
      </c>
      <c r="E2778" s="15" t="s">
        <v>61</v>
      </c>
      <c r="F2778" s="15" t="s">
        <v>62</v>
      </c>
      <c r="G2778" s="15" t="s">
        <v>63</v>
      </c>
      <c r="H2778" s="15" t="s">
        <v>64</v>
      </c>
      <c r="I2778" s="15" t="s">
        <v>67</v>
      </c>
      <c r="J2778" s="15">
        <v>286</v>
      </c>
      <c r="K2778" s="15">
        <v>408.98</v>
      </c>
    </row>
    <row r="2779" spans="1:11" x14ac:dyDescent="0.25">
      <c r="A2779" s="15" t="s">
        <v>66</v>
      </c>
      <c r="B2779" s="15">
        <v>2024</v>
      </c>
      <c r="C2779" s="15" t="s">
        <v>18</v>
      </c>
      <c r="D2779" s="15" t="s">
        <v>60</v>
      </c>
      <c r="E2779" s="15" t="s">
        <v>61</v>
      </c>
      <c r="F2779" s="15" t="s">
        <v>62</v>
      </c>
      <c r="G2779" s="15" t="s">
        <v>63</v>
      </c>
      <c r="H2779" s="15" t="s">
        <v>64</v>
      </c>
      <c r="I2779" s="15" t="s">
        <v>67</v>
      </c>
      <c r="J2779" s="15">
        <v>663</v>
      </c>
      <c r="K2779" s="15">
        <v>948.08999999999992</v>
      </c>
    </row>
    <row r="2780" spans="1:11" x14ac:dyDescent="0.25">
      <c r="A2780" s="15" t="s">
        <v>66</v>
      </c>
      <c r="B2780" s="15">
        <v>2024</v>
      </c>
      <c r="C2780" s="15" t="s">
        <v>18</v>
      </c>
      <c r="D2780" s="15" t="s">
        <v>60</v>
      </c>
      <c r="E2780" s="15" t="s">
        <v>61</v>
      </c>
      <c r="F2780" s="15" t="s">
        <v>62</v>
      </c>
      <c r="G2780" s="15" t="s">
        <v>63</v>
      </c>
      <c r="H2780" s="15" t="s">
        <v>64</v>
      </c>
      <c r="I2780" s="15" t="s">
        <v>67</v>
      </c>
      <c r="J2780" s="15">
        <v>750</v>
      </c>
      <c r="K2780" s="15">
        <v>1072.5</v>
      </c>
    </row>
    <row r="2781" spans="1:11" x14ac:dyDescent="0.25">
      <c r="A2781" s="15" t="s">
        <v>66</v>
      </c>
      <c r="B2781" s="15">
        <v>2024</v>
      </c>
      <c r="C2781" s="15" t="s">
        <v>18</v>
      </c>
      <c r="D2781" s="15" t="s">
        <v>60</v>
      </c>
      <c r="E2781" s="15" t="s">
        <v>61</v>
      </c>
      <c r="F2781" s="15" t="s">
        <v>62</v>
      </c>
      <c r="G2781" s="15" t="s">
        <v>63</v>
      </c>
      <c r="H2781" s="15" t="s">
        <v>64</v>
      </c>
      <c r="I2781" s="15" t="s">
        <v>67</v>
      </c>
      <c r="J2781" s="15">
        <v>315</v>
      </c>
      <c r="K2781" s="15">
        <v>450.45</v>
      </c>
    </row>
    <row r="2782" spans="1:11" x14ac:dyDescent="0.25">
      <c r="A2782" s="15" t="s">
        <v>66</v>
      </c>
      <c r="B2782" s="15">
        <v>2024</v>
      </c>
      <c r="C2782" s="15" t="s">
        <v>18</v>
      </c>
      <c r="D2782" s="15" t="s">
        <v>60</v>
      </c>
      <c r="E2782" s="15" t="s">
        <v>61</v>
      </c>
      <c r="F2782" s="15" t="s">
        <v>62</v>
      </c>
      <c r="G2782" s="15" t="s">
        <v>63</v>
      </c>
      <c r="H2782" s="15" t="s">
        <v>64</v>
      </c>
      <c r="I2782" s="15" t="s">
        <v>67</v>
      </c>
      <c r="J2782" s="15">
        <v>789</v>
      </c>
      <c r="K2782" s="15">
        <v>526.24</v>
      </c>
    </row>
    <row r="2783" spans="1:11" x14ac:dyDescent="0.25">
      <c r="A2783" s="15" t="s">
        <v>69</v>
      </c>
      <c r="B2783" s="15">
        <v>2024</v>
      </c>
      <c r="C2783" s="15" t="s">
        <v>18</v>
      </c>
      <c r="D2783" s="15" t="s">
        <v>60</v>
      </c>
      <c r="E2783" s="15" t="s">
        <v>61</v>
      </c>
      <c r="F2783" s="15" t="s">
        <v>62</v>
      </c>
      <c r="G2783" s="15" t="s">
        <v>63</v>
      </c>
      <c r="H2783" s="15" t="s">
        <v>64</v>
      </c>
      <c r="I2783" s="15" t="s">
        <v>67</v>
      </c>
      <c r="J2783" s="15">
        <v>313</v>
      </c>
      <c r="K2783" s="15">
        <v>447.59000000000003</v>
      </c>
    </row>
    <row r="2784" spans="1:11" x14ac:dyDescent="0.25">
      <c r="A2784" s="15" t="s">
        <v>66</v>
      </c>
      <c r="B2784" s="15">
        <v>2024</v>
      </c>
      <c r="C2784" s="15" t="s">
        <v>18</v>
      </c>
      <c r="D2784" s="15" t="s">
        <v>60</v>
      </c>
      <c r="E2784" s="15" t="s">
        <v>61</v>
      </c>
      <c r="F2784" s="15" t="s">
        <v>62</v>
      </c>
      <c r="G2784" s="15" t="s">
        <v>63</v>
      </c>
      <c r="H2784" s="15" t="s">
        <v>64</v>
      </c>
      <c r="I2784" s="15" t="s">
        <v>67</v>
      </c>
      <c r="J2784" s="15">
        <v>289</v>
      </c>
      <c r="K2784" s="15">
        <v>413.27</v>
      </c>
    </row>
    <row r="2785" spans="1:11" x14ac:dyDescent="0.25">
      <c r="A2785" s="15" t="s">
        <v>66</v>
      </c>
      <c r="B2785" s="15">
        <v>2024</v>
      </c>
      <c r="C2785" s="15" t="s">
        <v>18</v>
      </c>
      <c r="D2785" s="15" t="s">
        <v>60</v>
      </c>
      <c r="E2785" s="15" t="s">
        <v>61</v>
      </c>
      <c r="F2785" s="15" t="s">
        <v>62</v>
      </c>
      <c r="G2785" s="15" t="s">
        <v>63</v>
      </c>
      <c r="H2785" s="15" t="s">
        <v>64</v>
      </c>
      <c r="I2785" s="15" t="s">
        <v>67</v>
      </c>
      <c r="J2785" s="15">
        <v>317</v>
      </c>
      <c r="K2785" s="15">
        <v>453.31</v>
      </c>
    </row>
    <row r="2786" spans="1:11" x14ac:dyDescent="0.25">
      <c r="A2786" s="15" t="s">
        <v>66</v>
      </c>
      <c r="B2786" s="15">
        <v>2024</v>
      </c>
      <c r="C2786" s="15" t="s">
        <v>18</v>
      </c>
      <c r="D2786" s="15" t="s">
        <v>60</v>
      </c>
      <c r="E2786" s="15" t="s">
        <v>61</v>
      </c>
      <c r="F2786" s="15" t="s">
        <v>62</v>
      </c>
      <c r="G2786" s="15" t="s">
        <v>63</v>
      </c>
      <c r="H2786" s="15" t="s">
        <v>64</v>
      </c>
      <c r="I2786" s="15" t="s">
        <v>67</v>
      </c>
      <c r="J2786" s="15">
        <v>759</v>
      </c>
      <c r="K2786" s="15">
        <v>1085.3699999999999</v>
      </c>
    </row>
    <row r="2787" spans="1:11" x14ac:dyDescent="0.25">
      <c r="A2787" s="15" t="s">
        <v>66</v>
      </c>
      <c r="B2787" s="15">
        <v>2024</v>
      </c>
      <c r="C2787" s="15" t="s">
        <v>46</v>
      </c>
      <c r="D2787" s="15" t="s">
        <v>60</v>
      </c>
      <c r="E2787" s="15" t="s">
        <v>61</v>
      </c>
      <c r="F2787" s="15" t="s">
        <v>62</v>
      </c>
      <c r="G2787" s="15" t="s">
        <v>63</v>
      </c>
      <c r="H2787" s="15" t="s">
        <v>64</v>
      </c>
      <c r="I2787" s="15" t="s">
        <v>67</v>
      </c>
      <c r="J2787" s="15">
        <v>284</v>
      </c>
      <c r="K2787" s="15">
        <v>434.52</v>
      </c>
    </row>
    <row r="2788" spans="1:11" x14ac:dyDescent="0.25">
      <c r="A2788" s="15" t="s">
        <v>66</v>
      </c>
      <c r="B2788" s="15">
        <v>2024</v>
      </c>
      <c r="C2788" s="15" t="s">
        <v>46</v>
      </c>
      <c r="D2788" s="15" t="s">
        <v>60</v>
      </c>
      <c r="E2788" s="15" t="s">
        <v>61</v>
      </c>
      <c r="F2788" s="15" t="s">
        <v>62</v>
      </c>
      <c r="G2788" s="15" t="s">
        <v>63</v>
      </c>
      <c r="H2788" s="15" t="s">
        <v>64</v>
      </c>
      <c r="I2788" s="15" t="s">
        <v>67</v>
      </c>
      <c r="J2788" s="15">
        <v>254</v>
      </c>
      <c r="K2788" s="15">
        <v>363.22</v>
      </c>
    </row>
    <row r="2789" spans="1:11" x14ac:dyDescent="0.25">
      <c r="A2789" s="15" t="s">
        <v>66</v>
      </c>
      <c r="B2789" s="15">
        <v>2024</v>
      </c>
      <c r="C2789" s="15" t="s">
        <v>46</v>
      </c>
      <c r="D2789" s="15" t="s">
        <v>60</v>
      </c>
      <c r="E2789" s="15" t="s">
        <v>61</v>
      </c>
      <c r="F2789" s="15" t="s">
        <v>62</v>
      </c>
      <c r="G2789" s="15" t="s">
        <v>63</v>
      </c>
      <c r="H2789" s="15" t="s">
        <v>64</v>
      </c>
      <c r="I2789" s="15" t="s">
        <v>67</v>
      </c>
      <c r="J2789" s="15">
        <v>286</v>
      </c>
      <c r="K2789" s="15">
        <v>408.98</v>
      </c>
    </row>
    <row r="2790" spans="1:11" x14ac:dyDescent="0.25">
      <c r="A2790" s="15" t="s">
        <v>59</v>
      </c>
      <c r="B2790" s="15">
        <v>2024</v>
      </c>
      <c r="C2790" s="15" t="s">
        <v>46</v>
      </c>
      <c r="D2790" s="15" t="s">
        <v>60</v>
      </c>
      <c r="E2790" s="15" t="s">
        <v>61</v>
      </c>
      <c r="F2790" s="15" t="s">
        <v>62</v>
      </c>
      <c r="G2790" s="15" t="s">
        <v>63</v>
      </c>
      <c r="H2790" s="15" t="s">
        <v>64</v>
      </c>
      <c r="I2790" s="15" t="s">
        <v>67</v>
      </c>
      <c r="J2790" s="15">
        <v>256</v>
      </c>
      <c r="K2790" s="15">
        <v>366.08</v>
      </c>
    </row>
    <row r="2791" spans="1:11" x14ac:dyDescent="0.25">
      <c r="A2791" s="15" t="s">
        <v>66</v>
      </c>
      <c r="B2791" s="15">
        <v>2024</v>
      </c>
      <c r="C2791" s="15" t="s">
        <v>46</v>
      </c>
      <c r="D2791" s="15" t="s">
        <v>60</v>
      </c>
      <c r="E2791" s="15" t="s">
        <v>61</v>
      </c>
      <c r="F2791" s="15" t="s">
        <v>62</v>
      </c>
      <c r="G2791" s="15" t="s">
        <v>63</v>
      </c>
      <c r="H2791" s="15" t="s">
        <v>64</v>
      </c>
      <c r="I2791" s="15" t="s">
        <v>67</v>
      </c>
      <c r="J2791" s="15">
        <v>669</v>
      </c>
      <c r="K2791" s="15">
        <v>956.67000000000007</v>
      </c>
    </row>
    <row r="2792" spans="1:11" x14ac:dyDescent="0.25">
      <c r="A2792" s="15" t="s">
        <v>59</v>
      </c>
      <c r="B2792" s="15">
        <v>2024</v>
      </c>
      <c r="C2792" s="15" t="s">
        <v>46</v>
      </c>
      <c r="D2792" s="15" t="s">
        <v>60</v>
      </c>
      <c r="E2792" s="15" t="s">
        <v>61</v>
      </c>
      <c r="F2792" s="15" t="s">
        <v>62</v>
      </c>
      <c r="G2792" s="15" t="s">
        <v>63</v>
      </c>
      <c r="H2792" s="15" t="s">
        <v>64</v>
      </c>
      <c r="I2792" s="15" t="s">
        <v>67</v>
      </c>
      <c r="J2792" s="15">
        <v>755</v>
      </c>
      <c r="K2792" s="15">
        <v>1079.6500000000001</v>
      </c>
    </row>
    <row r="2793" spans="1:11" x14ac:dyDescent="0.25">
      <c r="A2793" s="15" t="s">
        <v>59</v>
      </c>
      <c r="B2793" s="15">
        <v>2024</v>
      </c>
      <c r="C2793" s="15" t="s">
        <v>46</v>
      </c>
      <c r="D2793" s="15" t="s">
        <v>60</v>
      </c>
      <c r="E2793" s="15" t="s">
        <v>61</v>
      </c>
      <c r="F2793" s="15" t="s">
        <v>62</v>
      </c>
      <c r="G2793" s="15" t="s">
        <v>63</v>
      </c>
      <c r="H2793" s="15" t="s">
        <v>64</v>
      </c>
      <c r="I2793" s="15" t="s">
        <v>67</v>
      </c>
      <c r="J2793" s="15">
        <v>285</v>
      </c>
      <c r="K2793" s="15">
        <v>407.55</v>
      </c>
    </row>
    <row r="2794" spans="1:11" x14ac:dyDescent="0.25">
      <c r="A2794" s="15" t="s">
        <v>66</v>
      </c>
      <c r="B2794" s="15">
        <v>2024</v>
      </c>
      <c r="C2794" s="15" t="s">
        <v>46</v>
      </c>
      <c r="D2794" s="15" t="s">
        <v>60</v>
      </c>
      <c r="E2794" s="15" t="s">
        <v>61</v>
      </c>
      <c r="F2794" s="15" t="s">
        <v>62</v>
      </c>
      <c r="G2794" s="15" t="s">
        <v>63</v>
      </c>
      <c r="H2794" s="15" t="s">
        <v>64</v>
      </c>
      <c r="I2794" s="15" t="s">
        <v>67</v>
      </c>
      <c r="J2794" s="15">
        <v>795</v>
      </c>
      <c r="K2794" s="15">
        <v>526.24</v>
      </c>
    </row>
    <row r="2795" spans="1:11" x14ac:dyDescent="0.25">
      <c r="A2795" s="15" t="s">
        <v>59</v>
      </c>
      <c r="B2795" s="15">
        <v>2024</v>
      </c>
      <c r="C2795" s="15" t="s">
        <v>46</v>
      </c>
      <c r="D2795" s="15" t="s">
        <v>60</v>
      </c>
      <c r="E2795" s="15" t="s">
        <v>61</v>
      </c>
      <c r="F2795" s="15" t="s">
        <v>62</v>
      </c>
      <c r="G2795" s="15" t="s">
        <v>63</v>
      </c>
      <c r="H2795" s="15" t="s">
        <v>64</v>
      </c>
      <c r="I2795" s="15" t="s">
        <v>67</v>
      </c>
      <c r="J2795" s="15">
        <v>283</v>
      </c>
      <c r="K2795" s="15">
        <v>404.69</v>
      </c>
    </row>
    <row r="2796" spans="1:11" x14ac:dyDescent="0.25">
      <c r="A2796" s="15" t="s">
        <v>66</v>
      </c>
      <c r="B2796" s="15">
        <v>2024</v>
      </c>
      <c r="C2796" s="15" t="s">
        <v>46</v>
      </c>
      <c r="D2796" s="15" t="s">
        <v>60</v>
      </c>
      <c r="E2796" s="15" t="s">
        <v>61</v>
      </c>
      <c r="F2796" s="15" t="s">
        <v>62</v>
      </c>
      <c r="G2796" s="15" t="s">
        <v>63</v>
      </c>
      <c r="H2796" s="15" t="s">
        <v>64</v>
      </c>
      <c r="I2796" s="15" t="s">
        <v>67</v>
      </c>
      <c r="J2796" s="15">
        <v>259</v>
      </c>
      <c r="K2796" s="15">
        <v>370.37</v>
      </c>
    </row>
    <row r="2797" spans="1:11" x14ac:dyDescent="0.25">
      <c r="A2797" s="15" t="s">
        <v>66</v>
      </c>
      <c r="B2797" s="15">
        <v>2024</v>
      </c>
      <c r="C2797" s="15" t="s">
        <v>46</v>
      </c>
      <c r="D2797" s="15" t="s">
        <v>60</v>
      </c>
      <c r="E2797" s="15" t="s">
        <v>61</v>
      </c>
      <c r="F2797" s="15" t="s">
        <v>62</v>
      </c>
      <c r="G2797" s="15" t="s">
        <v>63</v>
      </c>
      <c r="H2797" s="15" t="s">
        <v>64</v>
      </c>
      <c r="I2797" s="15" t="s">
        <v>67</v>
      </c>
      <c r="J2797" s="15">
        <v>281</v>
      </c>
      <c r="K2797" s="15">
        <v>401.83</v>
      </c>
    </row>
    <row r="2798" spans="1:11" x14ac:dyDescent="0.25">
      <c r="A2798" s="15" t="s">
        <v>66</v>
      </c>
      <c r="B2798" s="15">
        <v>2024</v>
      </c>
      <c r="C2798" s="15" t="s">
        <v>46</v>
      </c>
      <c r="D2798" s="15" t="s">
        <v>60</v>
      </c>
      <c r="E2798" s="15" t="s">
        <v>61</v>
      </c>
      <c r="F2798" s="15" t="s">
        <v>62</v>
      </c>
      <c r="G2798" s="15" t="s">
        <v>63</v>
      </c>
      <c r="H2798" s="15" t="s">
        <v>64</v>
      </c>
      <c r="I2798" s="15" t="s">
        <v>67</v>
      </c>
      <c r="J2798" s="15">
        <v>764</v>
      </c>
      <c r="K2798" s="15">
        <v>1092.52</v>
      </c>
    </row>
    <row r="2799" spans="1:11" x14ac:dyDescent="0.25">
      <c r="A2799" s="15" t="s">
        <v>68</v>
      </c>
      <c r="B2799" s="15">
        <v>2024</v>
      </c>
      <c r="C2799" s="15" t="s">
        <v>45</v>
      </c>
      <c r="D2799" s="15" t="s">
        <v>60</v>
      </c>
      <c r="E2799" s="15" t="s">
        <v>61</v>
      </c>
      <c r="F2799" s="15" t="s">
        <v>62</v>
      </c>
      <c r="G2799" s="15" t="s">
        <v>63</v>
      </c>
      <c r="H2799" s="15" t="s">
        <v>64</v>
      </c>
      <c r="I2799" s="15" t="s">
        <v>67</v>
      </c>
      <c r="J2799" s="15">
        <v>290</v>
      </c>
      <c r="K2799" s="15">
        <v>443.70000000000005</v>
      </c>
    </row>
    <row r="2800" spans="1:11" x14ac:dyDescent="0.25">
      <c r="A2800" s="15" t="s">
        <v>68</v>
      </c>
      <c r="B2800" s="15">
        <v>2024</v>
      </c>
      <c r="C2800" s="15" t="s">
        <v>45</v>
      </c>
      <c r="D2800" s="15" t="s">
        <v>60</v>
      </c>
      <c r="E2800" s="15" t="s">
        <v>61</v>
      </c>
      <c r="F2800" s="15" t="s">
        <v>62</v>
      </c>
      <c r="G2800" s="15" t="s">
        <v>63</v>
      </c>
      <c r="H2800" s="15" t="s">
        <v>64</v>
      </c>
      <c r="I2800" s="15" t="s">
        <v>67</v>
      </c>
      <c r="J2800" s="15">
        <v>260</v>
      </c>
      <c r="K2800" s="15">
        <v>371.8</v>
      </c>
    </row>
    <row r="2801" spans="1:11" x14ac:dyDescent="0.25">
      <c r="A2801" s="15" t="s">
        <v>66</v>
      </c>
      <c r="B2801" s="15">
        <v>2024</v>
      </c>
      <c r="C2801" s="15" t="s">
        <v>45</v>
      </c>
      <c r="D2801" s="15" t="s">
        <v>60</v>
      </c>
      <c r="E2801" s="15" t="s">
        <v>61</v>
      </c>
      <c r="F2801" s="15" t="s">
        <v>62</v>
      </c>
      <c r="G2801" s="15" t="s">
        <v>63</v>
      </c>
      <c r="H2801" s="15" t="s">
        <v>64</v>
      </c>
      <c r="I2801" s="15" t="s">
        <v>67</v>
      </c>
      <c r="J2801" s="15">
        <v>262</v>
      </c>
      <c r="K2801" s="15">
        <v>374.65999999999997</v>
      </c>
    </row>
    <row r="2802" spans="1:11" x14ac:dyDescent="0.25">
      <c r="A2802" s="15" t="s">
        <v>68</v>
      </c>
      <c r="B2802" s="15">
        <v>2024</v>
      </c>
      <c r="C2802" s="15" t="s">
        <v>45</v>
      </c>
      <c r="D2802" s="15" t="s">
        <v>60</v>
      </c>
      <c r="E2802" s="15" t="s">
        <v>61</v>
      </c>
      <c r="F2802" s="15" t="s">
        <v>62</v>
      </c>
      <c r="G2802" s="15" t="s">
        <v>63</v>
      </c>
      <c r="H2802" s="15" t="s">
        <v>64</v>
      </c>
      <c r="I2802" s="15" t="s">
        <v>67</v>
      </c>
      <c r="J2802" s="15">
        <v>668</v>
      </c>
      <c r="K2802" s="15">
        <v>955.24</v>
      </c>
    </row>
    <row r="2803" spans="1:11" x14ac:dyDescent="0.25">
      <c r="A2803" s="15" t="s">
        <v>68</v>
      </c>
      <c r="B2803" s="15">
        <v>2024</v>
      </c>
      <c r="C2803" s="15" t="s">
        <v>45</v>
      </c>
      <c r="D2803" s="15" t="s">
        <v>60</v>
      </c>
      <c r="E2803" s="15" t="s">
        <v>61</v>
      </c>
      <c r="F2803" s="15" t="s">
        <v>62</v>
      </c>
      <c r="G2803" s="15" t="s">
        <v>63</v>
      </c>
      <c r="H2803" s="15" t="s">
        <v>64</v>
      </c>
      <c r="I2803" s="15" t="s">
        <v>67</v>
      </c>
      <c r="J2803" s="15">
        <v>754</v>
      </c>
      <c r="K2803" s="15">
        <v>1078.22</v>
      </c>
    </row>
    <row r="2804" spans="1:11" x14ac:dyDescent="0.25">
      <c r="A2804" s="15" t="s">
        <v>68</v>
      </c>
      <c r="B2804" s="15">
        <v>2024</v>
      </c>
      <c r="C2804" s="15" t="s">
        <v>45</v>
      </c>
      <c r="D2804" s="15" t="s">
        <v>60</v>
      </c>
      <c r="E2804" s="15" t="s">
        <v>61</v>
      </c>
      <c r="F2804" s="15" t="s">
        <v>62</v>
      </c>
      <c r="G2804" s="15" t="s">
        <v>63</v>
      </c>
      <c r="H2804" s="15" t="s">
        <v>64</v>
      </c>
      <c r="I2804" s="15" t="s">
        <v>67</v>
      </c>
      <c r="J2804" s="15">
        <v>291</v>
      </c>
      <c r="K2804" s="15">
        <v>416.13</v>
      </c>
    </row>
    <row r="2805" spans="1:11" x14ac:dyDescent="0.25">
      <c r="A2805" s="15" t="s">
        <v>68</v>
      </c>
      <c r="B2805" s="15">
        <v>2024</v>
      </c>
      <c r="C2805" s="15" t="s">
        <v>45</v>
      </c>
      <c r="D2805" s="15" t="s">
        <v>60</v>
      </c>
      <c r="E2805" s="15" t="s">
        <v>61</v>
      </c>
      <c r="F2805" s="15" t="s">
        <v>62</v>
      </c>
      <c r="G2805" s="15" t="s">
        <v>63</v>
      </c>
      <c r="H2805" s="15" t="s">
        <v>64</v>
      </c>
      <c r="I2805" s="15" t="s">
        <v>67</v>
      </c>
      <c r="J2805" s="15">
        <v>794</v>
      </c>
      <c r="K2805" s="15">
        <v>526.24</v>
      </c>
    </row>
    <row r="2806" spans="1:11" x14ac:dyDescent="0.25">
      <c r="A2806" s="15" t="s">
        <v>66</v>
      </c>
      <c r="B2806" s="15">
        <v>2024</v>
      </c>
      <c r="C2806" s="15" t="s">
        <v>45</v>
      </c>
      <c r="D2806" s="15" t="s">
        <v>60</v>
      </c>
      <c r="E2806" s="15" t="s">
        <v>61</v>
      </c>
      <c r="F2806" s="15" t="s">
        <v>62</v>
      </c>
      <c r="G2806" s="15" t="s">
        <v>63</v>
      </c>
      <c r="H2806" s="15" t="s">
        <v>64</v>
      </c>
      <c r="I2806" s="15" t="s">
        <v>67</v>
      </c>
      <c r="J2806" s="15">
        <v>289</v>
      </c>
      <c r="K2806" s="15">
        <v>413.27</v>
      </c>
    </row>
    <row r="2807" spans="1:11" x14ac:dyDescent="0.25">
      <c r="A2807" s="15" t="s">
        <v>68</v>
      </c>
      <c r="B2807" s="15">
        <v>2024</v>
      </c>
      <c r="C2807" s="15" t="s">
        <v>45</v>
      </c>
      <c r="D2807" s="15" t="s">
        <v>60</v>
      </c>
      <c r="E2807" s="15" t="s">
        <v>61</v>
      </c>
      <c r="F2807" s="15" t="s">
        <v>62</v>
      </c>
      <c r="G2807" s="15" t="s">
        <v>63</v>
      </c>
      <c r="H2807" s="15" t="s">
        <v>64</v>
      </c>
      <c r="I2807" s="15" t="s">
        <v>67</v>
      </c>
      <c r="J2807" s="15">
        <v>287</v>
      </c>
      <c r="K2807" s="15">
        <v>410.40999999999997</v>
      </c>
    </row>
    <row r="2808" spans="1:11" x14ac:dyDescent="0.25">
      <c r="A2808" s="15" t="s">
        <v>68</v>
      </c>
      <c r="B2808" s="15">
        <v>2024</v>
      </c>
      <c r="C2808" s="15" t="s">
        <v>45</v>
      </c>
      <c r="D2808" s="15" t="s">
        <v>60</v>
      </c>
      <c r="E2808" s="15" t="s">
        <v>61</v>
      </c>
      <c r="F2808" s="15" t="s">
        <v>62</v>
      </c>
      <c r="G2808" s="15" t="s">
        <v>63</v>
      </c>
      <c r="H2808" s="15" t="s">
        <v>64</v>
      </c>
      <c r="I2808" s="15" t="s">
        <v>67</v>
      </c>
      <c r="J2808" s="15">
        <v>763</v>
      </c>
      <c r="K2808" s="15">
        <v>1091.0899999999999</v>
      </c>
    </row>
    <row r="2809" spans="1:11" x14ac:dyDescent="0.25">
      <c r="A2809" s="15" t="s">
        <v>59</v>
      </c>
      <c r="B2809" s="15">
        <v>2024</v>
      </c>
      <c r="C2809" s="15" t="s">
        <v>41</v>
      </c>
      <c r="D2809" s="15" t="s">
        <v>60</v>
      </c>
      <c r="E2809" s="15" t="s">
        <v>61</v>
      </c>
      <c r="F2809" s="15" t="s">
        <v>62</v>
      </c>
      <c r="G2809" s="15" t="s">
        <v>63</v>
      </c>
      <c r="H2809" s="15" t="s">
        <v>64</v>
      </c>
      <c r="I2809" s="15" t="s">
        <v>67</v>
      </c>
      <c r="J2809" s="15">
        <v>278</v>
      </c>
      <c r="K2809" s="15">
        <v>397.53999999999996</v>
      </c>
    </row>
    <row r="2810" spans="1:11" x14ac:dyDescent="0.25">
      <c r="A2810" s="15" t="s">
        <v>66</v>
      </c>
      <c r="B2810" s="15">
        <v>2024</v>
      </c>
      <c r="C2810" s="15" t="s">
        <v>41</v>
      </c>
      <c r="D2810" s="15" t="s">
        <v>60</v>
      </c>
      <c r="E2810" s="15" t="s">
        <v>61</v>
      </c>
      <c r="F2810" s="15" t="s">
        <v>62</v>
      </c>
      <c r="G2810" s="15" t="s">
        <v>63</v>
      </c>
      <c r="H2810" s="15" t="s">
        <v>64</v>
      </c>
      <c r="I2810" s="15" t="s">
        <v>67</v>
      </c>
      <c r="J2810" s="15">
        <v>304</v>
      </c>
      <c r="K2810" s="15">
        <v>434.72</v>
      </c>
    </row>
    <row r="2811" spans="1:11" x14ac:dyDescent="0.25">
      <c r="A2811" s="15" t="s">
        <v>66</v>
      </c>
      <c r="B2811" s="15">
        <v>2024</v>
      </c>
      <c r="C2811" s="15" t="s">
        <v>41</v>
      </c>
      <c r="D2811" s="15" t="s">
        <v>60</v>
      </c>
      <c r="E2811" s="15" t="s">
        <v>61</v>
      </c>
      <c r="F2811" s="15" t="s">
        <v>62</v>
      </c>
      <c r="G2811" s="15" t="s">
        <v>63</v>
      </c>
      <c r="H2811" s="15" t="s">
        <v>64</v>
      </c>
      <c r="I2811" s="15" t="s">
        <v>67</v>
      </c>
      <c r="J2811" s="15">
        <v>280</v>
      </c>
      <c r="K2811" s="15">
        <v>400.4</v>
      </c>
    </row>
    <row r="2812" spans="1:11" x14ac:dyDescent="0.25">
      <c r="A2812" s="15" t="s">
        <v>66</v>
      </c>
      <c r="B2812" s="15">
        <v>2024</v>
      </c>
      <c r="C2812" s="15" t="s">
        <v>41</v>
      </c>
      <c r="D2812" s="15" t="s">
        <v>60</v>
      </c>
      <c r="E2812" s="15" t="s">
        <v>61</v>
      </c>
      <c r="F2812" s="15" t="s">
        <v>62</v>
      </c>
      <c r="G2812" s="15" t="s">
        <v>63</v>
      </c>
      <c r="H2812" s="15" t="s">
        <v>64</v>
      </c>
      <c r="I2812" s="15" t="s">
        <v>67</v>
      </c>
      <c r="J2812" s="15">
        <v>665</v>
      </c>
      <c r="K2812" s="15">
        <v>950.95</v>
      </c>
    </row>
    <row r="2813" spans="1:11" x14ac:dyDescent="0.25">
      <c r="A2813" s="15" t="s">
        <v>68</v>
      </c>
      <c r="B2813" s="15">
        <v>2024</v>
      </c>
      <c r="C2813" s="15" t="s">
        <v>41</v>
      </c>
      <c r="D2813" s="15" t="s">
        <v>60</v>
      </c>
      <c r="E2813" s="15" t="s">
        <v>61</v>
      </c>
      <c r="F2813" s="15" t="s">
        <v>62</v>
      </c>
      <c r="G2813" s="15" t="s">
        <v>63</v>
      </c>
      <c r="H2813" s="15" t="s">
        <v>64</v>
      </c>
      <c r="I2813" s="15" t="s">
        <v>67</v>
      </c>
      <c r="J2813" s="15">
        <v>752</v>
      </c>
      <c r="K2813" s="15">
        <v>1075.3600000000001</v>
      </c>
    </row>
    <row r="2814" spans="1:11" x14ac:dyDescent="0.25">
      <c r="A2814" s="15" t="s">
        <v>68</v>
      </c>
      <c r="B2814" s="15">
        <v>2024</v>
      </c>
      <c r="C2814" s="15" t="s">
        <v>41</v>
      </c>
      <c r="D2814" s="15" t="s">
        <v>60</v>
      </c>
      <c r="E2814" s="15" t="s">
        <v>61</v>
      </c>
      <c r="F2814" s="15" t="s">
        <v>62</v>
      </c>
      <c r="G2814" s="15" t="s">
        <v>63</v>
      </c>
      <c r="H2814" s="15" t="s">
        <v>64</v>
      </c>
      <c r="I2814" s="15" t="s">
        <v>67</v>
      </c>
      <c r="J2814" s="15">
        <v>303</v>
      </c>
      <c r="K2814" s="15">
        <v>433.28999999999996</v>
      </c>
    </row>
    <row r="2815" spans="1:11" x14ac:dyDescent="0.25">
      <c r="A2815" s="15" t="s">
        <v>66</v>
      </c>
      <c r="B2815" s="15">
        <v>2024</v>
      </c>
      <c r="C2815" s="15" t="s">
        <v>41</v>
      </c>
      <c r="D2815" s="15" t="s">
        <v>60</v>
      </c>
      <c r="E2815" s="15" t="s">
        <v>61</v>
      </c>
      <c r="F2815" s="15" t="s">
        <v>62</v>
      </c>
      <c r="G2815" s="15" t="s">
        <v>63</v>
      </c>
      <c r="H2815" s="15" t="s">
        <v>64</v>
      </c>
      <c r="I2815" s="15" t="s">
        <v>67</v>
      </c>
      <c r="J2815" s="15">
        <v>791</v>
      </c>
      <c r="K2815" s="15">
        <v>526.24</v>
      </c>
    </row>
    <row r="2816" spans="1:11" x14ac:dyDescent="0.25">
      <c r="A2816" s="15" t="s">
        <v>66</v>
      </c>
      <c r="B2816" s="15">
        <v>2024</v>
      </c>
      <c r="C2816" s="15" t="s">
        <v>41</v>
      </c>
      <c r="D2816" s="15" t="s">
        <v>60</v>
      </c>
      <c r="E2816" s="15" t="s">
        <v>61</v>
      </c>
      <c r="F2816" s="15" t="s">
        <v>62</v>
      </c>
      <c r="G2816" s="15" t="s">
        <v>63</v>
      </c>
      <c r="H2816" s="15" t="s">
        <v>64</v>
      </c>
      <c r="I2816" s="15" t="s">
        <v>67</v>
      </c>
      <c r="J2816" s="15">
        <v>307</v>
      </c>
      <c r="K2816" s="15">
        <v>439.01</v>
      </c>
    </row>
    <row r="2817" spans="1:11" x14ac:dyDescent="0.25">
      <c r="A2817" s="15" t="s">
        <v>66</v>
      </c>
      <c r="B2817" s="15">
        <v>2024</v>
      </c>
      <c r="C2817" s="15" t="s">
        <v>41</v>
      </c>
      <c r="D2817" s="15" t="s">
        <v>60</v>
      </c>
      <c r="E2817" s="15" t="s">
        <v>61</v>
      </c>
      <c r="F2817" s="15" t="s">
        <v>62</v>
      </c>
      <c r="G2817" s="15" t="s">
        <v>63</v>
      </c>
      <c r="H2817" s="15" t="s">
        <v>64</v>
      </c>
      <c r="I2817" s="15" t="s">
        <v>67</v>
      </c>
      <c r="J2817" s="15">
        <v>277</v>
      </c>
      <c r="K2817" s="15">
        <v>396.11</v>
      </c>
    </row>
    <row r="2818" spans="1:11" x14ac:dyDescent="0.25">
      <c r="A2818" s="15" t="s">
        <v>59</v>
      </c>
      <c r="B2818" s="15">
        <v>2024</v>
      </c>
      <c r="C2818" s="15" t="s">
        <v>41</v>
      </c>
      <c r="D2818" s="15" t="s">
        <v>60</v>
      </c>
      <c r="E2818" s="15" t="s">
        <v>61</v>
      </c>
      <c r="F2818" s="15" t="s">
        <v>62</v>
      </c>
      <c r="G2818" s="15" t="s">
        <v>63</v>
      </c>
      <c r="H2818" s="15" t="s">
        <v>64</v>
      </c>
      <c r="I2818" s="15" t="s">
        <v>67</v>
      </c>
      <c r="J2818" s="15">
        <v>305</v>
      </c>
      <c r="K2818" s="15">
        <v>436.15</v>
      </c>
    </row>
    <row r="2819" spans="1:11" x14ac:dyDescent="0.25">
      <c r="A2819" s="15" t="s">
        <v>66</v>
      </c>
      <c r="B2819" s="15">
        <v>2024</v>
      </c>
      <c r="C2819" s="15" t="s">
        <v>44</v>
      </c>
      <c r="D2819" s="15" t="s">
        <v>60</v>
      </c>
      <c r="E2819" s="15" t="s">
        <v>61</v>
      </c>
      <c r="F2819" s="15" t="s">
        <v>62</v>
      </c>
      <c r="G2819" s="15" t="s">
        <v>63</v>
      </c>
      <c r="H2819" s="15" t="s">
        <v>64</v>
      </c>
      <c r="I2819" s="15" t="s">
        <v>67</v>
      </c>
      <c r="J2819" s="15">
        <v>296</v>
      </c>
      <c r="K2819" s="15">
        <v>452.88</v>
      </c>
    </row>
    <row r="2820" spans="1:11" x14ac:dyDescent="0.25">
      <c r="A2820" s="15" t="s">
        <v>66</v>
      </c>
      <c r="B2820" s="15">
        <v>2024</v>
      </c>
      <c r="C2820" s="15" t="s">
        <v>44</v>
      </c>
      <c r="D2820" s="15" t="s">
        <v>60</v>
      </c>
      <c r="E2820" s="15" t="s">
        <v>61</v>
      </c>
      <c r="F2820" s="15" t="s">
        <v>62</v>
      </c>
      <c r="G2820" s="15" t="s">
        <v>63</v>
      </c>
      <c r="H2820" s="15" t="s">
        <v>64</v>
      </c>
      <c r="I2820" s="15" t="s">
        <v>67</v>
      </c>
      <c r="J2820" s="15">
        <v>266</v>
      </c>
      <c r="K2820" s="15">
        <v>380.38</v>
      </c>
    </row>
    <row r="2821" spans="1:11" x14ac:dyDescent="0.25">
      <c r="A2821" s="15" t="s">
        <v>66</v>
      </c>
      <c r="B2821" s="15">
        <v>2024</v>
      </c>
      <c r="C2821" s="15" t="s">
        <v>44</v>
      </c>
      <c r="D2821" s="15" t="s">
        <v>60</v>
      </c>
      <c r="E2821" s="15" t="s">
        <v>61</v>
      </c>
      <c r="F2821" s="15" t="s">
        <v>62</v>
      </c>
      <c r="G2821" s="15" t="s">
        <v>63</v>
      </c>
      <c r="H2821" s="15" t="s">
        <v>64</v>
      </c>
      <c r="I2821" s="15" t="s">
        <v>67</v>
      </c>
      <c r="J2821" s="15">
        <v>292</v>
      </c>
      <c r="K2821" s="15">
        <v>417.56</v>
      </c>
    </row>
    <row r="2822" spans="1:11" x14ac:dyDescent="0.25">
      <c r="A2822" s="15" t="s">
        <v>66</v>
      </c>
      <c r="B2822" s="15">
        <v>2024</v>
      </c>
      <c r="C2822" s="15" t="s">
        <v>44</v>
      </c>
      <c r="D2822" s="15" t="s">
        <v>60</v>
      </c>
      <c r="E2822" s="15" t="s">
        <v>61</v>
      </c>
      <c r="F2822" s="15" t="s">
        <v>62</v>
      </c>
      <c r="G2822" s="15" t="s">
        <v>63</v>
      </c>
      <c r="H2822" s="15" t="s">
        <v>64</v>
      </c>
      <c r="I2822" s="15" t="s">
        <v>67</v>
      </c>
      <c r="J2822" s="15">
        <v>268</v>
      </c>
      <c r="K2822" s="15">
        <v>383.24</v>
      </c>
    </row>
    <row r="2823" spans="1:11" x14ac:dyDescent="0.25">
      <c r="A2823" s="15" t="s">
        <v>59</v>
      </c>
      <c r="B2823" s="15">
        <v>2024</v>
      </c>
      <c r="C2823" s="15" t="s">
        <v>44</v>
      </c>
      <c r="D2823" s="15" t="s">
        <v>60</v>
      </c>
      <c r="E2823" s="15" t="s">
        <v>61</v>
      </c>
      <c r="F2823" s="15" t="s">
        <v>62</v>
      </c>
      <c r="G2823" s="15" t="s">
        <v>63</v>
      </c>
      <c r="H2823" s="15" t="s">
        <v>64</v>
      </c>
      <c r="I2823" s="15" t="s">
        <v>67</v>
      </c>
      <c r="J2823" s="15">
        <v>667</v>
      </c>
      <c r="K2823" s="15">
        <v>953.81</v>
      </c>
    </row>
    <row r="2824" spans="1:11" x14ac:dyDescent="0.25">
      <c r="A2824" s="15" t="s">
        <v>59</v>
      </c>
      <c r="B2824" s="15">
        <v>2024</v>
      </c>
      <c r="C2824" s="15" t="s">
        <v>44</v>
      </c>
      <c r="D2824" s="15" t="s">
        <v>60</v>
      </c>
      <c r="E2824" s="15" t="s">
        <v>61</v>
      </c>
      <c r="F2824" s="15" t="s">
        <v>62</v>
      </c>
      <c r="G2824" s="15" t="s">
        <v>63</v>
      </c>
      <c r="H2824" s="15" t="s">
        <v>64</v>
      </c>
      <c r="I2824" s="15" t="s">
        <v>67</v>
      </c>
      <c r="J2824" s="15">
        <v>793</v>
      </c>
      <c r="K2824" s="15">
        <v>526.24</v>
      </c>
    </row>
    <row r="2825" spans="1:11" x14ac:dyDescent="0.25">
      <c r="A2825" s="15" t="s">
        <v>66</v>
      </c>
      <c r="B2825" s="15">
        <v>2024</v>
      </c>
      <c r="C2825" s="15" t="s">
        <v>44</v>
      </c>
      <c r="D2825" s="15" t="s">
        <v>60</v>
      </c>
      <c r="E2825" s="15" t="s">
        <v>61</v>
      </c>
      <c r="F2825" s="15" t="s">
        <v>62</v>
      </c>
      <c r="G2825" s="15" t="s">
        <v>63</v>
      </c>
      <c r="H2825" s="15" t="s">
        <v>64</v>
      </c>
      <c r="I2825" s="15" t="s">
        <v>67</v>
      </c>
      <c r="J2825" s="15">
        <v>295</v>
      </c>
      <c r="K2825" s="15">
        <v>421.85</v>
      </c>
    </row>
    <row r="2826" spans="1:11" x14ac:dyDescent="0.25">
      <c r="A2826" s="15" t="s">
        <v>66</v>
      </c>
      <c r="B2826" s="15">
        <v>2024</v>
      </c>
      <c r="C2826" s="15" t="s">
        <v>44</v>
      </c>
      <c r="D2826" s="15" t="s">
        <v>60</v>
      </c>
      <c r="E2826" s="15" t="s">
        <v>61</v>
      </c>
      <c r="F2826" s="15" t="s">
        <v>62</v>
      </c>
      <c r="G2826" s="15" t="s">
        <v>63</v>
      </c>
      <c r="H2826" s="15" t="s">
        <v>64</v>
      </c>
      <c r="I2826" s="15" t="s">
        <v>67</v>
      </c>
      <c r="J2826" s="15">
        <v>265</v>
      </c>
      <c r="K2826" s="15">
        <v>378.95</v>
      </c>
    </row>
    <row r="2827" spans="1:11" x14ac:dyDescent="0.25">
      <c r="A2827" s="15" t="s">
        <v>66</v>
      </c>
      <c r="B2827" s="15">
        <v>2024</v>
      </c>
      <c r="C2827" s="15" t="s">
        <v>44</v>
      </c>
      <c r="D2827" s="15" t="s">
        <v>60</v>
      </c>
      <c r="E2827" s="15" t="s">
        <v>61</v>
      </c>
      <c r="F2827" s="15" t="s">
        <v>62</v>
      </c>
      <c r="G2827" s="15" t="s">
        <v>63</v>
      </c>
      <c r="H2827" s="15" t="s">
        <v>64</v>
      </c>
      <c r="I2827" s="15" t="s">
        <v>67</v>
      </c>
      <c r="J2827" s="15">
        <v>293</v>
      </c>
      <c r="K2827" s="15">
        <v>418.99</v>
      </c>
    </row>
    <row r="2828" spans="1:11" x14ac:dyDescent="0.25">
      <c r="A2828" s="15" t="s">
        <v>66</v>
      </c>
      <c r="B2828" s="15">
        <v>2024</v>
      </c>
      <c r="C2828" s="15" t="s">
        <v>44</v>
      </c>
      <c r="D2828" s="15" t="s">
        <v>60</v>
      </c>
      <c r="E2828" s="15" t="s">
        <v>61</v>
      </c>
      <c r="F2828" s="15" t="s">
        <v>62</v>
      </c>
      <c r="G2828" s="15" t="s">
        <v>63</v>
      </c>
      <c r="H2828" s="15" t="s">
        <v>64</v>
      </c>
      <c r="I2828" s="15" t="s">
        <v>67</v>
      </c>
      <c r="J2828" s="15">
        <v>762</v>
      </c>
      <c r="K2828" s="15">
        <v>1089.6599999999999</v>
      </c>
    </row>
    <row r="2829" spans="1:11" x14ac:dyDescent="0.25">
      <c r="A2829" s="15" t="s">
        <v>59</v>
      </c>
      <c r="B2829" s="15">
        <v>2024</v>
      </c>
      <c r="C2829" s="15" t="s">
        <v>50</v>
      </c>
      <c r="D2829" s="15" t="s">
        <v>60</v>
      </c>
      <c r="E2829" s="15" t="s">
        <v>61</v>
      </c>
      <c r="F2829" s="15" t="s">
        <v>62</v>
      </c>
      <c r="G2829" s="15" t="s">
        <v>63</v>
      </c>
      <c r="H2829" s="15" t="s">
        <v>64</v>
      </c>
      <c r="I2829" s="15" t="s">
        <v>67</v>
      </c>
      <c r="J2829" s="15">
        <v>260</v>
      </c>
      <c r="K2829" s="15">
        <v>397.8</v>
      </c>
    </row>
    <row r="2830" spans="1:11" x14ac:dyDescent="0.25">
      <c r="A2830" s="15" t="s">
        <v>66</v>
      </c>
      <c r="B2830" s="15">
        <v>2024</v>
      </c>
      <c r="C2830" s="15" t="s">
        <v>50</v>
      </c>
      <c r="D2830" s="15" t="s">
        <v>60</v>
      </c>
      <c r="E2830" s="15" t="s">
        <v>61</v>
      </c>
      <c r="F2830" s="15" t="s">
        <v>62</v>
      </c>
      <c r="G2830" s="15" t="s">
        <v>63</v>
      </c>
      <c r="H2830" s="15" t="s">
        <v>64</v>
      </c>
      <c r="I2830" s="15" t="s">
        <v>67</v>
      </c>
      <c r="J2830" s="15">
        <v>236</v>
      </c>
      <c r="K2830" s="15">
        <v>337.48</v>
      </c>
    </row>
    <row r="2831" spans="1:11" x14ac:dyDescent="0.25">
      <c r="A2831" s="15" t="s">
        <v>59</v>
      </c>
      <c r="B2831" s="15">
        <v>2024</v>
      </c>
      <c r="C2831" s="15" t="s">
        <v>50</v>
      </c>
      <c r="D2831" s="15" t="s">
        <v>60</v>
      </c>
      <c r="E2831" s="15" t="s">
        <v>61</v>
      </c>
      <c r="F2831" s="15" t="s">
        <v>62</v>
      </c>
      <c r="G2831" s="15" t="s">
        <v>63</v>
      </c>
      <c r="H2831" s="15" t="s">
        <v>64</v>
      </c>
      <c r="I2831" s="15" t="s">
        <v>67</v>
      </c>
      <c r="J2831" s="15">
        <v>262</v>
      </c>
      <c r="K2831" s="15">
        <v>374.65999999999997</v>
      </c>
    </row>
    <row r="2832" spans="1:11" x14ac:dyDescent="0.25">
      <c r="A2832" s="15" t="s">
        <v>70</v>
      </c>
      <c r="B2832" s="15">
        <v>2024</v>
      </c>
      <c r="C2832" s="15" t="s">
        <v>50</v>
      </c>
      <c r="D2832" s="15" t="s">
        <v>60</v>
      </c>
      <c r="E2832" s="15" t="s">
        <v>61</v>
      </c>
      <c r="F2832" s="15" t="s">
        <v>62</v>
      </c>
      <c r="G2832" s="15" t="s">
        <v>63</v>
      </c>
      <c r="H2832" s="15" t="s">
        <v>64</v>
      </c>
      <c r="I2832" s="15" t="s">
        <v>67</v>
      </c>
      <c r="J2832" s="15">
        <v>672</v>
      </c>
      <c r="K2832" s="15">
        <v>960.96</v>
      </c>
    </row>
    <row r="2833" spans="1:11" x14ac:dyDescent="0.25">
      <c r="A2833" s="15" t="s">
        <v>66</v>
      </c>
      <c r="B2833" s="15">
        <v>2024</v>
      </c>
      <c r="C2833" s="15" t="s">
        <v>50</v>
      </c>
      <c r="D2833" s="15" t="s">
        <v>60</v>
      </c>
      <c r="E2833" s="15" t="s">
        <v>61</v>
      </c>
      <c r="F2833" s="15" t="s">
        <v>62</v>
      </c>
      <c r="G2833" s="15" t="s">
        <v>63</v>
      </c>
      <c r="H2833" s="15" t="s">
        <v>64</v>
      </c>
      <c r="I2833" s="15" t="s">
        <v>67</v>
      </c>
      <c r="J2833" s="15">
        <v>759</v>
      </c>
      <c r="K2833" s="15">
        <v>1085.3699999999999</v>
      </c>
    </row>
    <row r="2834" spans="1:11" x14ac:dyDescent="0.25">
      <c r="A2834" s="15" t="s">
        <v>66</v>
      </c>
      <c r="B2834" s="15">
        <v>2024</v>
      </c>
      <c r="C2834" s="15" t="s">
        <v>50</v>
      </c>
      <c r="D2834" s="15" t="s">
        <v>60</v>
      </c>
      <c r="E2834" s="15" t="s">
        <v>61</v>
      </c>
      <c r="F2834" s="15" t="s">
        <v>62</v>
      </c>
      <c r="G2834" s="15" t="s">
        <v>63</v>
      </c>
      <c r="H2834" s="15" t="s">
        <v>64</v>
      </c>
      <c r="I2834" s="15" t="s">
        <v>67</v>
      </c>
      <c r="J2834" s="15">
        <v>261</v>
      </c>
      <c r="K2834" s="15">
        <v>373.23</v>
      </c>
    </row>
    <row r="2835" spans="1:11" x14ac:dyDescent="0.25">
      <c r="A2835" s="15" t="s">
        <v>70</v>
      </c>
      <c r="B2835" s="15">
        <v>2024</v>
      </c>
      <c r="C2835" s="15" t="s">
        <v>50</v>
      </c>
      <c r="D2835" s="15" t="s">
        <v>60</v>
      </c>
      <c r="E2835" s="15" t="s">
        <v>61</v>
      </c>
      <c r="F2835" s="15" t="s">
        <v>62</v>
      </c>
      <c r="G2835" s="15" t="s">
        <v>63</v>
      </c>
      <c r="H2835" s="15" t="s">
        <v>64</v>
      </c>
      <c r="I2835" s="15" t="s">
        <v>67</v>
      </c>
      <c r="J2835" s="15">
        <v>798</v>
      </c>
      <c r="K2835" s="15">
        <v>526.24</v>
      </c>
    </row>
    <row r="2836" spans="1:11" x14ac:dyDescent="0.25">
      <c r="A2836" s="15" t="s">
        <v>59</v>
      </c>
      <c r="B2836" s="15">
        <v>2024</v>
      </c>
      <c r="C2836" s="15" t="s">
        <v>50</v>
      </c>
      <c r="D2836" s="15" t="s">
        <v>60</v>
      </c>
      <c r="E2836" s="15" t="s">
        <v>61</v>
      </c>
      <c r="F2836" s="15" t="s">
        <v>62</v>
      </c>
      <c r="G2836" s="15" t="s">
        <v>63</v>
      </c>
      <c r="H2836" s="15" t="s">
        <v>64</v>
      </c>
      <c r="I2836" s="15" t="s">
        <v>67</v>
      </c>
      <c r="J2836" s="15">
        <v>235</v>
      </c>
      <c r="K2836" s="15">
        <v>336.05</v>
      </c>
    </row>
    <row r="2837" spans="1:11" x14ac:dyDescent="0.25">
      <c r="A2837" s="15" t="s">
        <v>66</v>
      </c>
      <c r="B2837" s="15">
        <v>2024</v>
      </c>
      <c r="C2837" s="15" t="s">
        <v>50</v>
      </c>
      <c r="D2837" s="15" t="s">
        <v>60</v>
      </c>
      <c r="E2837" s="15" t="s">
        <v>61</v>
      </c>
      <c r="F2837" s="15" t="s">
        <v>62</v>
      </c>
      <c r="G2837" s="15" t="s">
        <v>63</v>
      </c>
      <c r="H2837" s="15" t="s">
        <v>64</v>
      </c>
      <c r="I2837" s="15" t="s">
        <v>67</v>
      </c>
      <c r="J2837" s="15">
        <v>263</v>
      </c>
      <c r="K2837" s="15">
        <v>376.09000000000003</v>
      </c>
    </row>
    <row r="2838" spans="1:11" x14ac:dyDescent="0.25">
      <c r="A2838" s="15" t="s">
        <v>59</v>
      </c>
      <c r="B2838" s="15">
        <v>2024</v>
      </c>
      <c r="C2838" s="15" t="s">
        <v>50</v>
      </c>
      <c r="D2838" s="15" t="s">
        <v>60</v>
      </c>
      <c r="E2838" s="15" t="s">
        <v>61</v>
      </c>
      <c r="F2838" s="15" t="s">
        <v>62</v>
      </c>
      <c r="G2838" s="15" t="s">
        <v>63</v>
      </c>
      <c r="H2838" s="15" t="s">
        <v>64</v>
      </c>
      <c r="I2838" s="15" t="s">
        <v>67</v>
      </c>
      <c r="J2838" s="15">
        <v>768</v>
      </c>
      <c r="K2838" s="15">
        <v>1098.24</v>
      </c>
    </row>
    <row r="2839" spans="1:11" x14ac:dyDescent="0.25">
      <c r="A2839" s="15" t="s">
        <v>66</v>
      </c>
      <c r="B2839" s="15">
        <v>2024</v>
      </c>
      <c r="C2839" s="15" t="s">
        <v>49</v>
      </c>
      <c r="D2839" s="15" t="s">
        <v>60</v>
      </c>
      <c r="E2839" s="15" t="s">
        <v>61</v>
      </c>
      <c r="F2839" s="15" t="s">
        <v>62</v>
      </c>
      <c r="G2839" s="15" t="s">
        <v>63</v>
      </c>
      <c r="H2839" s="15" t="s">
        <v>64</v>
      </c>
      <c r="I2839" s="15" t="s">
        <v>67</v>
      </c>
      <c r="J2839" s="15">
        <v>266</v>
      </c>
      <c r="K2839" s="15">
        <v>406.98</v>
      </c>
    </row>
    <row r="2840" spans="1:11" x14ac:dyDescent="0.25">
      <c r="A2840" s="15" t="s">
        <v>68</v>
      </c>
      <c r="B2840" s="15">
        <v>2024</v>
      </c>
      <c r="C2840" s="15" t="s">
        <v>49</v>
      </c>
      <c r="D2840" s="15" t="s">
        <v>60</v>
      </c>
      <c r="E2840" s="15" t="s">
        <v>61</v>
      </c>
      <c r="F2840" s="15" t="s">
        <v>62</v>
      </c>
      <c r="G2840" s="15" t="s">
        <v>63</v>
      </c>
      <c r="H2840" s="15" t="s">
        <v>64</v>
      </c>
      <c r="I2840" s="15" t="s">
        <v>67</v>
      </c>
      <c r="J2840" s="15">
        <v>242</v>
      </c>
      <c r="K2840" s="15">
        <v>346.06</v>
      </c>
    </row>
    <row r="2841" spans="1:11" x14ac:dyDescent="0.25">
      <c r="A2841" s="15" t="s">
        <v>66</v>
      </c>
      <c r="B2841" s="15">
        <v>2024</v>
      </c>
      <c r="C2841" s="15" t="s">
        <v>49</v>
      </c>
      <c r="D2841" s="15" t="s">
        <v>60</v>
      </c>
      <c r="E2841" s="15" t="s">
        <v>61</v>
      </c>
      <c r="F2841" s="15" t="s">
        <v>62</v>
      </c>
      <c r="G2841" s="15" t="s">
        <v>63</v>
      </c>
      <c r="H2841" s="15" t="s">
        <v>64</v>
      </c>
      <c r="I2841" s="15" t="s">
        <v>67</v>
      </c>
      <c r="J2841" s="15">
        <v>268</v>
      </c>
      <c r="K2841" s="15">
        <v>383.24</v>
      </c>
    </row>
    <row r="2842" spans="1:11" x14ac:dyDescent="0.25">
      <c r="A2842" s="15" t="s">
        <v>66</v>
      </c>
      <c r="B2842" s="15">
        <v>2024</v>
      </c>
      <c r="C2842" s="15" t="s">
        <v>49</v>
      </c>
      <c r="D2842" s="15" t="s">
        <v>60</v>
      </c>
      <c r="E2842" s="15" t="s">
        <v>61</v>
      </c>
      <c r="F2842" s="15" t="s">
        <v>62</v>
      </c>
      <c r="G2842" s="15" t="s">
        <v>63</v>
      </c>
      <c r="H2842" s="15" t="s">
        <v>64</v>
      </c>
      <c r="I2842" s="15" t="s">
        <v>67</v>
      </c>
      <c r="J2842" s="15">
        <v>238</v>
      </c>
      <c r="K2842" s="15">
        <v>340.34000000000003</v>
      </c>
    </row>
    <row r="2843" spans="1:11" x14ac:dyDescent="0.25">
      <c r="A2843" s="15" t="s">
        <v>66</v>
      </c>
      <c r="B2843" s="15">
        <v>2024</v>
      </c>
      <c r="C2843" s="15" t="s">
        <v>49</v>
      </c>
      <c r="D2843" s="15" t="s">
        <v>60</v>
      </c>
      <c r="E2843" s="15" t="s">
        <v>61</v>
      </c>
      <c r="F2843" s="15" t="s">
        <v>62</v>
      </c>
      <c r="G2843" s="15" t="s">
        <v>63</v>
      </c>
      <c r="H2843" s="15" t="s">
        <v>64</v>
      </c>
      <c r="I2843" s="15" t="s">
        <v>67</v>
      </c>
      <c r="J2843" s="15">
        <v>671</v>
      </c>
      <c r="K2843" s="15">
        <v>959.53</v>
      </c>
    </row>
    <row r="2844" spans="1:11" x14ac:dyDescent="0.25">
      <c r="A2844" s="15" t="s">
        <v>68</v>
      </c>
      <c r="B2844" s="15">
        <v>2024</v>
      </c>
      <c r="C2844" s="15" t="s">
        <v>49</v>
      </c>
      <c r="D2844" s="15" t="s">
        <v>60</v>
      </c>
      <c r="E2844" s="15" t="s">
        <v>61</v>
      </c>
      <c r="F2844" s="15" t="s">
        <v>62</v>
      </c>
      <c r="G2844" s="15" t="s">
        <v>63</v>
      </c>
      <c r="H2844" s="15" t="s">
        <v>64</v>
      </c>
      <c r="I2844" s="15" t="s">
        <v>67</v>
      </c>
      <c r="J2844" s="15">
        <v>758</v>
      </c>
      <c r="K2844" s="15">
        <v>1083.94</v>
      </c>
    </row>
    <row r="2845" spans="1:11" x14ac:dyDescent="0.25">
      <c r="A2845" s="15" t="s">
        <v>68</v>
      </c>
      <c r="B2845" s="15">
        <v>2024</v>
      </c>
      <c r="C2845" s="15" t="s">
        <v>49</v>
      </c>
      <c r="D2845" s="15" t="s">
        <v>60</v>
      </c>
      <c r="E2845" s="15" t="s">
        <v>61</v>
      </c>
      <c r="F2845" s="15" t="s">
        <v>62</v>
      </c>
      <c r="G2845" s="15" t="s">
        <v>63</v>
      </c>
      <c r="H2845" s="15" t="s">
        <v>64</v>
      </c>
      <c r="I2845" s="15" t="s">
        <v>67</v>
      </c>
      <c r="J2845" s="15">
        <v>267</v>
      </c>
      <c r="K2845" s="15">
        <v>381.81</v>
      </c>
    </row>
    <row r="2846" spans="1:11" x14ac:dyDescent="0.25">
      <c r="A2846" s="15" t="s">
        <v>66</v>
      </c>
      <c r="B2846" s="15">
        <v>2024</v>
      </c>
      <c r="C2846" s="15" t="s">
        <v>49</v>
      </c>
      <c r="D2846" s="15" t="s">
        <v>60</v>
      </c>
      <c r="E2846" s="15" t="s">
        <v>61</v>
      </c>
      <c r="F2846" s="15" t="s">
        <v>62</v>
      </c>
      <c r="G2846" s="15" t="s">
        <v>63</v>
      </c>
      <c r="H2846" s="15" t="s">
        <v>64</v>
      </c>
      <c r="I2846" s="15" t="s">
        <v>67</v>
      </c>
      <c r="J2846" s="15">
        <v>797</v>
      </c>
      <c r="K2846" s="15">
        <v>526.24</v>
      </c>
    </row>
    <row r="2847" spans="1:11" x14ac:dyDescent="0.25">
      <c r="A2847" s="15" t="s">
        <v>66</v>
      </c>
      <c r="B2847" s="15">
        <v>2024</v>
      </c>
      <c r="C2847" s="15" t="s">
        <v>49</v>
      </c>
      <c r="D2847" s="15" t="s">
        <v>60</v>
      </c>
      <c r="E2847" s="15" t="s">
        <v>61</v>
      </c>
      <c r="F2847" s="15" t="s">
        <v>62</v>
      </c>
      <c r="G2847" s="15" t="s">
        <v>63</v>
      </c>
      <c r="H2847" s="15" t="s">
        <v>64</v>
      </c>
      <c r="I2847" s="15" t="s">
        <v>67</v>
      </c>
      <c r="J2847" s="15">
        <v>265</v>
      </c>
      <c r="K2847" s="15">
        <v>378.95</v>
      </c>
    </row>
    <row r="2848" spans="1:11" x14ac:dyDescent="0.25">
      <c r="A2848" s="15" t="s">
        <v>66</v>
      </c>
      <c r="B2848" s="15">
        <v>2024</v>
      </c>
      <c r="C2848" s="15" t="s">
        <v>49</v>
      </c>
      <c r="D2848" s="15" t="s">
        <v>60</v>
      </c>
      <c r="E2848" s="15" t="s">
        <v>61</v>
      </c>
      <c r="F2848" s="15" t="s">
        <v>62</v>
      </c>
      <c r="G2848" s="15" t="s">
        <v>63</v>
      </c>
      <c r="H2848" s="15" t="s">
        <v>64</v>
      </c>
      <c r="I2848" s="15" t="s">
        <v>67</v>
      </c>
      <c r="J2848" s="15">
        <v>241</v>
      </c>
      <c r="K2848" s="15">
        <v>344.63</v>
      </c>
    </row>
    <row r="2849" spans="1:11" x14ac:dyDescent="0.25">
      <c r="A2849" s="15" t="s">
        <v>68</v>
      </c>
      <c r="B2849" s="15">
        <v>2024</v>
      </c>
      <c r="C2849" s="15" t="s">
        <v>49</v>
      </c>
      <c r="D2849" s="15" t="s">
        <v>60</v>
      </c>
      <c r="E2849" s="15" t="s">
        <v>61</v>
      </c>
      <c r="F2849" s="15" t="s">
        <v>62</v>
      </c>
      <c r="G2849" s="15" t="s">
        <v>63</v>
      </c>
      <c r="H2849" s="15" t="s">
        <v>64</v>
      </c>
      <c r="I2849" s="15" t="s">
        <v>67</v>
      </c>
      <c r="J2849" s="15">
        <v>269</v>
      </c>
      <c r="K2849" s="15">
        <v>384.67</v>
      </c>
    </row>
    <row r="2850" spans="1:11" x14ac:dyDescent="0.25">
      <c r="A2850" s="15" t="s">
        <v>66</v>
      </c>
      <c r="B2850" s="15">
        <v>2024</v>
      </c>
      <c r="C2850" s="15" t="s">
        <v>49</v>
      </c>
      <c r="D2850" s="15" t="s">
        <v>60</v>
      </c>
      <c r="E2850" s="15" t="s">
        <v>61</v>
      </c>
      <c r="F2850" s="15" t="s">
        <v>62</v>
      </c>
      <c r="G2850" s="15" t="s">
        <v>63</v>
      </c>
      <c r="H2850" s="15" t="s">
        <v>64</v>
      </c>
      <c r="I2850" s="15" t="s">
        <v>67</v>
      </c>
      <c r="J2850" s="15">
        <v>767</v>
      </c>
      <c r="K2850" s="15">
        <v>1096.81</v>
      </c>
    </row>
    <row r="2851" spans="1:11" x14ac:dyDescent="0.25">
      <c r="A2851" s="15" t="s">
        <v>68</v>
      </c>
      <c r="B2851" s="15">
        <v>2024</v>
      </c>
      <c r="C2851" s="15" t="s">
        <v>48</v>
      </c>
      <c r="D2851" s="15" t="s">
        <v>60</v>
      </c>
      <c r="E2851" s="15" t="s">
        <v>61</v>
      </c>
      <c r="F2851" s="15" t="s">
        <v>62</v>
      </c>
      <c r="G2851" s="15" t="s">
        <v>63</v>
      </c>
      <c r="H2851" s="15" t="s">
        <v>64</v>
      </c>
      <c r="I2851" s="15" t="s">
        <v>67</v>
      </c>
      <c r="J2851" s="15">
        <v>272</v>
      </c>
      <c r="K2851" s="15">
        <v>416.15999999999997</v>
      </c>
    </row>
    <row r="2852" spans="1:11" x14ac:dyDescent="0.25">
      <c r="A2852" s="15" t="s">
        <v>68</v>
      </c>
      <c r="B2852" s="15">
        <v>2024</v>
      </c>
      <c r="C2852" s="15" t="s">
        <v>48</v>
      </c>
      <c r="D2852" s="15" t="s">
        <v>60</v>
      </c>
      <c r="E2852" s="15" t="s">
        <v>61</v>
      </c>
      <c r="F2852" s="15" t="s">
        <v>62</v>
      </c>
      <c r="G2852" s="15" t="s">
        <v>63</v>
      </c>
      <c r="H2852" s="15" t="s">
        <v>64</v>
      </c>
      <c r="I2852" s="15" t="s">
        <v>67</v>
      </c>
      <c r="J2852" s="15">
        <v>248</v>
      </c>
      <c r="K2852" s="15">
        <v>354.64</v>
      </c>
    </row>
    <row r="2853" spans="1:11" x14ac:dyDescent="0.25">
      <c r="A2853" s="15" t="s">
        <v>70</v>
      </c>
      <c r="B2853" s="15">
        <v>2024</v>
      </c>
      <c r="C2853" s="15" t="s">
        <v>48</v>
      </c>
      <c r="D2853" s="15" t="s">
        <v>60</v>
      </c>
      <c r="E2853" s="15" t="s">
        <v>61</v>
      </c>
      <c r="F2853" s="15" t="s">
        <v>62</v>
      </c>
      <c r="G2853" s="15" t="s">
        <v>63</v>
      </c>
      <c r="H2853" s="15" t="s">
        <v>64</v>
      </c>
      <c r="I2853" s="15" t="s">
        <v>67</v>
      </c>
      <c r="J2853" s="15">
        <v>274</v>
      </c>
      <c r="K2853" s="15">
        <v>391.82</v>
      </c>
    </row>
    <row r="2854" spans="1:11" x14ac:dyDescent="0.25">
      <c r="A2854" s="15" t="s">
        <v>59</v>
      </c>
      <c r="B2854" s="15">
        <v>2024</v>
      </c>
      <c r="C2854" s="15" t="s">
        <v>48</v>
      </c>
      <c r="D2854" s="15" t="s">
        <v>60</v>
      </c>
      <c r="E2854" s="15" t="s">
        <v>61</v>
      </c>
      <c r="F2854" s="15" t="s">
        <v>62</v>
      </c>
      <c r="G2854" s="15" t="s">
        <v>63</v>
      </c>
      <c r="H2854" s="15" t="s">
        <v>64</v>
      </c>
      <c r="I2854" s="15" t="s">
        <v>67</v>
      </c>
      <c r="J2854" s="15">
        <v>244</v>
      </c>
      <c r="K2854" s="15">
        <v>348.92</v>
      </c>
    </row>
    <row r="2855" spans="1:11" x14ac:dyDescent="0.25">
      <c r="A2855" s="15" t="s">
        <v>66</v>
      </c>
      <c r="B2855" s="15">
        <v>2024</v>
      </c>
      <c r="C2855" s="15" t="s">
        <v>48</v>
      </c>
      <c r="D2855" s="15" t="s">
        <v>60</v>
      </c>
      <c r="E2855" s="15" t="s">
        <v>61</v>
      </c>
      <c r="F2855" s="15" t="s">
        <v>62</v>
      </c>
      <c r="G2855" s="15" t="s">
        <v>63</v>
      </c>
      <c r="H2855" s="15" t="s">
        <v>64</v>
      </c>
      <c r="I2855" s="15" t="s">
        <v>67</v>
      </c>
      <c r="J2855" s="15">
        <v>757</v>
      </c>
      <c r="K2855" s="15">
        <v>1082.51</v>
      </c>
    </row>
    <row r="2856" spans="1:11" x14ac:dyDescent="0.25">
      <c r="A2856" s="15" t="s">
        <v>66</v>
      </c>
      <c r="B2856" s="15">
        <v>2024</v>
      </c>
      <c r="C2856" s="15" t="s">
        <v>48</v>
      </c>
      <c r="D2856" s="15" t="s">
        <v>60</v>
      </c>
      <c r="E2856" s="15" t="s">
        <v>61</v>
      </c>
      <c r="F2856" s="15" t="s">
        <v>62</v>
      </c>
      <c r="G2856" s="15" t="s">
        <v>63</v>
      </c>
      <c r="H2856" s="15" t="s">
        <v>64</v>
      </c>
      <c r="I2856" s="15" t="s">
        <v>67</v>
      </c>
      <c r="J2856" s="15">
        <v>273</v>
      </c>
      <c r="K2856" s="15">
        <v>390.39</v>
      </c>
    </row>
    <row r="2857" spans="1:11" x14ac:dyDescent="0.25">
      <c r="A2857" s="15" t="s">
        <v>59</v>
      </c>
      <c r="B2857" s="15">
        <v>2024</v>
      </c>
      <c r="C2857" s="15" t="s">
        <v>48</v>
      </c>
      <c r="D2857" s="15" t="s">
        <v>60</v>
      </c>
      <c r="E2857" s="15" t="s">
        <v>61</v>
      </c>
      <c r="F2857" s="15" t="s">
        <v>62</v>
      </c>
      <c r="G2857" s="15" t="s">
        <v>63</v>
      </c>
      <c r="H2857" s="15" t="s">
        <v>64</v>
      </c>
      <c r="I2857" s="15" t="s">
        <v>67</v>
      </c>
      <c r="J2857" s="15">
        <v>271</v>
      </c>
      <c r="K2857" s="15">
        <v>387.53</v>
      </c>
    </row>
    <row r="2858" spans="1:11" x14ac:dyDescent="0.25">
      <c r="A2858" s="15" t="s">
        <v>70</v>
      </c>
      <c r="B2858" s="15">
        <v>2024</v>
      </c>
      <c r="C2858" s="15" t="s">
        <v>48</v>
      </c>
      <c r="D2858" s="15" t="s">
        <v>60</v>
      </c>
      <c r="E2858" s="15" t="s">
        <v>61</v>
      </c>
      <c r="F2858" s="15" t="s">
        <v>62</v>
      </c>
      <c r="G2858" s="15" t="s">
        <v>63</v>
      </c>
      <c r="H2858" s="15" t="s">
        <v>64</v>
      </c>
      <c r="I2858" s="15" t="s">
        <v>67</v>
      </c>
      <c r="J2858" s="15">
        <v>247</v>
      </c>
      <c r="K2858" s="15">
        <v>353.21</v>
      </c>
    </row>
    <row r="2859" spans="1:11" x14ac:dyDescent="0.25">
      <c r="A2859" s="15" t="s">
        <v>68</v>
      </c>
      <c r="B2859" s="15">
        <v>2024</v>
      </c>
      <c r="C2859" s="15" t="s">
        <v>48</v>
      </c>
      <c r="D2859" s="15" t="s">
        <v>60</v>
      </c>
      <c r="E2859" s="15" t="s">
        <v>61</v>
      </c>
      <c r="F2859" s="15" t="s">
        <v>62</v>
      </c>
      <c r="G2859" s="15" t="s">
        <v>63</v>
      </c>
      <c r="H2859" s="15" t="s">
        <v>64</v>
      </c>
      <c r="I2859" s="15" t="s">
        <v>67</v>
      </c>
      <c r="J2859" s="15">
        <v>275</v>
      </c>
      <c r="K2859" s="15">
        <v>393.25</v>
      </c>
    </row>
    <row r="2860" spans="1:11" x14ac:dyDescent="0.25">
      <c r="A2860" s="15" t="s">
        <v>68</v>
      </c>
      <c r="B2860" s="15">
        <v>2024</v>
      </c>
      <c r="C2860" s="15" t="s">
        <v>48</v>
      </c>
      <c r="D2860" s="15" t="s">
        <v>60</v>
      </c>
      <c r="E2860" s="15" t="s">
        <v>61</v>
      </c>
      <c r="F2860" s="15" t="s">
        <v>62</v>
      </c>
      <c r="G2860" s="15" t="s">
        <v>63</v>
      </c>
      <c r="H2860" s="15" t="s">
        <v>64</v>
      </c>
      <c r="I2860" s="15" t="s">
        <v>67</v>
      </c>
      <c r="J2860" s="15">
        <v>766</v>
      </c>
      <c r="K2860" s="15">
        <v>1095.3800000000001</v>
      </c>
    </row>
    <row r="2861" spans="1:11" x14ac:dyDescent="0.25">
      <c r="A2861" s="15" t="s">
        <v>66</v>
      </c>
      <c r="B2861" s="15">
        <v>2024</v>
      </c>
      <c r="C2861" s="15" t="s">
        <v>43</v>
      </c>
      <c r="D2861" s="15" t="s">
        <v>72</v>
      </c>
      <c r="E2861" s="15" t="s">
        <v>61</v>
      </c>
      <c r="F2861" s="15" t="s">
        <v>62</v>
      </c>
      <c r="G2861" s="15" t="s">
        <v>63</v>
      </c>
      <c r="H2861" s="15" t="s">
        <v>64</v>
      </c>
      <c r="I2861" s="15" t="s">
        <v>65</v>
      </c>
      <c r="J2861" s="15">
        <v>146</v>
      </c>
      <c r="K2861" s="15">
        <v>208.78</v>
      </c>
    </row>
    <row r="2862" spans="1:11" x14ac:dyDescent="0.25">
      <c r="A2862" s="15" t="s">
        <v>68</v>
      </c>
      <c r="B2862" s="15">
        <v>2024</v>
      </c>
      <c r="C2862" s="15" t="s">
        <v>43</v>
      </c>
      <c r="D2862" s="15" t="s">
        <v>72</v>
      </c>
      <c r="E2862" s="15" t="s">
        <v>61</v>
      </c>
      <c r="F2862" s="15" t="s">
        <v>62</v>
      </c>
      <c r="G2862" s="15" t="s">
        <v>63</v>
      </c>
      <c r="H2862" s="15" t="s">
        <v>64</v>
      </c>
      <c r="I2862" s="15" t="s">
        <v>65</v>
      </c>
      <c r="J2862" s="15">
        <v>368</v>
      </c>
      <c r="K2862" s="15">
        <v>526.24</v>
      </c>
    </row>
    <row r="2863" spans="1:11" x14ac:dyDescent="0.25">
      <c r="A2863" s="15" t="s">
        <v>59</v>
      </c>
      <c r="B2863" s="15">
        <v>2024</v>
      </c>
      <c r="C2863" s="15" t="s">
        <v>43</v>
      </c>
      <c r="D2863" s="15" t="s">
        <v>72</v>
      </c>
      <c r="E2863" s="15" t="s">
        <v>61</v>
      </c>
      <c r="F2863" s="15" t="s">
        <v>62</v>
      </c>
      <c r="G2863" s="15" t="s">
        <v>63</v>
      </c>
      <c r="H2863" s="15" t="s">
        <v>64</v>
      </c>
      <c r="I2863" s="15" t="s">
        <v>65</v>
      </c>
      <c r="J2863" s="15">
        <v>148</v>
      </c>
      <c r="K2863" s="15">
        <v>526.24</v>
      </c>
    </row>
    <row r="2864" spans="1:11" x14ac:dyDescent="0.25">
      <c r="A2864" s="15" t="s">
        <v>69</v>
      </c>
      <c r="B2864" s="15">
        <v>2024</v>
      </c>
      <c r="C2864" s="15" t="s">
        <v>43</v>
      </c>
      <c r="D2864" s="15" t="s">
        <v>72</v>
      </c>
      <c r="E2864" s="15" t="s">
        <v>61</v>
      </c>
      <c r="F2864" s="15" t="s">
        <v>62</v>
      </c>
      <c r="G2864" s="15" t="s">
        <v>63</v>
      </c>
      <c r="H2864" s="15" t="s">
        <v>64</v>
      </c>
      <c r="I2864" s="15" t="s">
        <v>65</v>
      </c>
      <c r="J2864" s="15">
        <v>364</v>
      </c>
      <c r="K2864" s="15">
        <v>526.24</v>
      </c>
    </row>
    <row r="2865" spans="1:11" x14ac:dyDescent="0.25">
      <c r="A2865" s="15" t="s">
        <v>69</v>
      </c>
      <c r="B2865" s="15">
        <v>2024</v>
      </c>
      <c r="C2865" s="15" t="s">
        <v>43</v>
      </c>
      <c r="D2865" s="15" t="s">
        <v>72</v>
      </c>
      <c r="E2865" s="15" t="s">
        <v>61</v>
      </c>
      <c r="F2865" s="15" t="s">
        <v>62</v>
      </c>
      <c r="G2865" s="15" t="s">
        <v>63</v>
      </c>
      <c r="H2865" s="15" t="s">
        <v>64</v>
      </c>
      <c r="I2865" s="15" t="s">
        <v>65</v>
      </c>
      <c r="J2865" s="15">
        <v>366</v>
      </c>
      <c r="K2865" s="15">
        <v>523.38</v>
      </c>
    </row>
    <row r="2866" spans="1:11" x14ac:dyDescent="0.25">
      <c r="A2866" s="15" t="s">
        <v>69</v>
      </c>
      <c r="B2866" s="15">
        <v>2024</v>
      </c>
      <c r="C2866" s="15" t="s">
        <v>43</v>
      </c>
      <c r="D2866" s="15" t="s">
        <v>72</v>
      </c>
      <c r="E2866" s="15" t="s">
        <v>61</v>
      </c>
      <c r="F2866" s="15" t="s">
        <v>62</v>
      </c>
      <c r="G2866" s="15" t="s">
        <v>63</v>
      </c>
      <c r="H2866" s="15" t="s">
        <v>64</v>
      </c>
      <c r="I2866" s="15" t="s">
        <v>65</v>
      </c>
      <c r="J2866" s="15">
        <v>147</v>
      </c>
      <c r="K2866" s="15">
        <v>210.21</v>
      </c>
    </row>
    <row r="2867" spans="1:11" x14ac:dyDescent="0.25">
      <c r="A2867" s="15" t="s">
        <v>69</v>
      </c>
      <c r="B2867" s="15">
        <v>2024</v>
      </c>
      <c r="C2867" s="15" t="s">
        <v>43</v>
      </c>
      <c r="D2867" s="15" t="s">
        <v>72</v>
      </c>
      <c r="E2867" s="15" t="s">
        <v>61</v>
      </c>
      <c r="F2867" s="15" t="s">
        <v>62</v>
      </c>
      <c r="G2867" s="15" t="s">
        <v>63</v>
      </c>
      <c r="H2867" s="15" t="s">
        <v>64</v>
      </c>
      <c r="I2867" s="15" t="s">
        <v>65</v>
      </c>
      <c r="J2867" s="15">
        <v>760</v>
      </c>
      <c r="K2867" s="15">
        <v>1086.8</v>
      </c>
    </row>
    <row r="2868" spans="1:11" x14ac:dyDescent="0.25">
      <c r="A2868" s="15" t="s">
        <v>59</v>
      </c>
      <c r="B2868" s="15">
        <v>2024</v>
      </c>
      <c r="C2868" s="15" t="s">
        <v>43</v>
      </c>
      <c r="D2868" s="15" t="s">
        <v>72</v>
      </c>
      <c r="E2868" s="15" t="s">
        <v>61</v>
      </c>
      <c r="F2868" s="15" t="s">
        <v>62</v>
      </c>
      <c r="G2868" s="15" t="s">
        <v>63</v>
      </c>
      <c r="H2868" s="15" t="s">
        <v>64</v>
      </c>
      <c r="I2868" s="15" t="s">
        <v>65</v>
      </c>
      <c r="J2868" s="15">
        <v>846</v>
      </c>
      <c r="K2868" s="15">
        <v>1209.78</v>
      </c>
    </row>
    <row r="2869" spans="1:11" x14ac:dyDescent="0.25">
      <c r="A2869" s="15" t="s">
        <v>68</v>
      </c>
      <c r="B2869" s="15">
        <v>2024</v>
      </c>
      <c r="C2869" s="15" t="s">
        <v>43</v>
      </c>
      <c r="D2869" s="15" t="s">
        <v>72</v>
      </c>
      <c r="E2869" s="15" t="s">
        <v>61</v>
      </c>
      <c r="F2869" s="15" t="s">
        <v>62</v>
      </c>
      <c r="G2869" s="15" t="s">
        <v>63</v>
      </c>
      <c r="H2869" s="15" t="s">
        <v>64</v>
      </c>
      <c r="I2869" s="15" t="s">
        <v>65</v>
      </c>
      <c r="J2869" s="15">
        <v>149</v>
      </c>
      <c r="K2869" s="15">
        <v>213.07</v>
      </c>
    </row>
    <row r="2870" spans="1:11" x14ac:dyDescent="0.25">
      <c r="A2870" s="15" t="s">
        <v>66</v>
      </c>
      <c r="B2870" s="15">
        <v>2024</v>
      </c>
      <c r="C2870" s="15" t="s">
        <v>43</v>
      </c>
      <c r="D2870" s="15" t="s">
        <v>72</v>
      </c>
      <c r="E2870" s="15" t="s">
        <v>61</v>
      </c>
      <c r="F2870" s="15" t="s">
        <v>62</v>
      </c>
      <c r="G2870" s="15" t="s">
        <v>63</v>
      </c>
      <c r="H2870" s="15" t="s">
        <v>64</v>
      </c>
      <c r="I2870" s="15" t="s">
        <v>65</v>
      </c>
      <c r="J2870" s="15">
        <v>365</v>
      </c>
      <c r="K2870" s="15">
        <v>521.95000000000005</v>
      </c>
    </row>
    <row r="2871" spans="1:11" x14ac:dyDescent="0.25">
      <c r="A2871" s="15" t="s">
        <v>59</v>
      </c>
      <c r="B2871" s="15">
        <v>2024</v>
      </c>
      <c r="C2871" s="15" t="s">
        <v>47</v>
      </c>
      <c r="D2871" s="15" t="s">
        <v>72</v>
      </c>
      <c r="E2871" s="15" t="s">
        <v>61</v>
      </c>
      <c r="F2871" s="15" t="s">
        <v>62</v>
      </c>
      <c r="G2871" s="15" t="s">
        <v>63</v>
      </c>
      <c r="H2871" s="15" t="s">
        <v>64</v>
      </c>
      <c r="I2871" s="15" t="s">
        <v>65</v>
      </c>
      <c r="J2871" s="15">
        <v>128</v>
      </c>
      <c r="K2871" s="15">
        <v>183.04</v>
      </c>
    </row>
    <row r="2872" spans="1:11" x14ac:dyDescent="0.25">
      <c r="A2872" s="15" t="s">
        <v>59</v>
      </c>
      <c r="B2872" s="15">
        <v>2024</v>
      </c>
      <c r="C2872" s="15" t="s">
        <v>47</v>
      </c>
      <c r="D2872" s="15" t="s">
        <v>72</v>
      </c>
      <c r="E2872" s="15" t="s">
        <v>61</v>
      </c>
      <c r="F2872" s="15" t="s">
        <v>62</v>
      </c>
      <c r="G2872" s="15" t="s">
        <v>63</v>
      </c>
      <c r="H2872" s="15" t="s">
        <v>64</v>
      </c>
      <c r="I2872" s="15" t="s">
        <v>65</v>
      </c>
      <c r="J2872" s="15">
        <v>344</v>
      </c>
      <c r="K2872" s="15">
        <v>491.91999999999996</v>
      </c>
    </row>
    <row r="2873" spans="1:11" x14ac:dyDescent="0.25">
      <c r="A2873" s="15" t="s">
        <v>59</v>
      </c>
      <c r="B2873" s="15">
        <v>2024</v>
      </c>
      <c r="C2873" s="15" t="s">
        <v>47</v>
      </c>
      <c r="D2873" s="15" t="s">
        <v>72</v>
      </c>
      <c r="E2873" s="15" t="s">
        <v>61</v>
      </c>
      <c r="F2873" s="15" t="s">
        <v>62</v>
      </c>
      <c r="G2873" s="15" t="s">
        <v>63</v>
      </c>
      <c r="H2873" s="15" t="s">
        <v>64</v>
      </c>
      <c r="I2873" s="15" t="s">
        <v>65</v>
      </c>
      <c r="J2873" s="15">
        <v>370</v>
      </c>
      <c r="K2873" s="15">
        <v>526.24</v>
      </c>
    </row>
    <row r="2874" spans="1:11" x14ac:dyDescent="0.25">
      <c r="A2874" s="15" t="s">
        <v>59</v>
      </c>
      <c r="B2874" s="15">
        <v>2024</v>
      </c>
      <c r="C2874" s="15" t="s">
        <v>47</v>
      </c>
      <c r="D2874" s="15" t="s">
        <v>72</v>
      </c>
      <c r="E2874" s="15" t="s">
        <v>61</v>
      </c>
      <c r="F2874" s="15" t="s">
        <v>62</v>
      </c>
      <c r="G2874" s="15" t="s">
        <v>63</v>
      </c>
      <c r="H2874" s="15" t="s">
        <v>64</v>
      </c>
      <c r="I2874" s="15" t="s">
        <v>65</v>
      </c>
      <c r="J2874" s="15">
        <v>346</v>
      </c>
      <c r="K2874" s="15">
        <v>526.24</v>
      </c>
    </row>
    <row r="2875" spans="1:11" x14ac:dyDescent="0.25">
      <c r="A2875" s="15" t="s">
        <v>66</v>
      </c>
      <c r="B2875" s="15">
        <v>2024</v>
      </c>
      <c r="C2875" s="15" t="s">
        <v>47</v>
      </c>
      <c r="D2875" s="15" t="s">
        <v>72</v>
      </c>
      <c r="E2875" s="15" t="s">
        <v>61</v>
      </c>
      <c r="F2875" s="15" t="s">
        <v>62</v>
      </c>
      <c r="G2875" s="15" t="s">
        <v>63</v>
      </c>
      <c r="H2875" s="15" t="s">
        <v>64</v>
      </c>
      <c r="I2875" s="15" t="s">
        <v>65</v>
      </c>
      <c r="J2875" s="15">
        <v>982</v>
      </c>
      <c r="K2875" s="15">
        <v>1404.26</v>
      </c>
    </row>
    <row r="2876" spans="1:11" x14ac:dyDescent="0.25">
      <c r="A2876" s="15" t="s">
        <v>59</v>
      </c>
      <c r="B2876" s="15">
        <v>2024</v>
      </c>
      <c r="C2876" s="15" t="s">
        <v>47</v>
      </c>
      <c r="D2876" s="15" t="s">
        <v>72</v>
      </c>
      <c r="E2876" s="15" t="s">
        <v>61</v>
      </c>
      <c r="F2876" s="15" t="s">
        <v>62</v>
      </c>
      <c r="G2876" s="15" t="s">
        <v>63</v>
      </c>
      <c r="H2876" s="15" t="s">
        <v>64</v>
      </c>
      <c r="I2876" s="15" t="s">
        <v>65</v>
      </c>
      <c r="J2876" s="15">
        <v>342</v>
      </c>
      <c r="K2876" s="15">
        <v>489.06</v>
      </c>
    </row>
    <row r="2877" spans="1:11" x14ac:dyDescent="0.25">
      <c r="A2877" s="15" t="s">
        <v>59</v>
      </c>
      <c r="B2877" s="15">
        <v>2024</v>
      </c>
      <c r="C2877" s="15" t="s">
        <v>47</v>
      </c>
      <c r="D2877" s="15" t="s">
        <v>72</v>
      </c>
      <c r="E2877" s="15" t="s">
        <v>61</v>
      </c>
      <c r="F2877" s="15" t="s">
        <v>62</v>
      </c>
      <c r="G2877" s="15" t="s">
        <v>63</v>
      </c>
      <c r="H2877" s="15" t="s">
        <v>64</v>
      </c>
      <c r="I2877" s="15" t="s">
        <v>65</v>
      </c>
      <c r="J2877" s="15">
        <v>369</v>
      </c>
      <c r="K2877" s="15">
        <v>527.66999999999996</v>
      </c>
    </row>
    <row r="2878" spans="1:11" x14ac:dyDescent="0.25">
      <c r="A2878" s="15" t="s">
        <v>66</v>
      </c>
      <c r="B2878" s="15">
        <v>2024</v>
      </c>
      <c r="C2878" s="15" t="s">
        <v>47</v>
      </c>
      <c r="D2878" s="15" t="s">
        <v>72</v>
      </c>
      <c r="E2878" s="15" t="s">
        <v>61</v>
      </c>
      <c r="F2878" s="15" t="s">
        <v>62</v>
      </c>
      <c r="G2878" s="15" t="s">
        <v>63</v>
      </c>
      <c r="H2878" s="15" t="s">
        <v>64</v>
      </c>
      <c r="I2878" s="15" t="s">
        <v>65</v>
      </c>
      <c r="J2878" s="15">
        <v>345</v>
      </c>
      <c r="K2878" s="15">
        <v>493.35</v>
      </c>
    </row>
    <row r="2879" spans="1:11" x14ac:dyDescent="0.25">
      <c r="A2879" s="15" t="s">
        <v>59</v>
      </c>
      <c r="B2879" s="15">
        <v>2024</v>
      </c>
      <c r="C2879" s="15" t="s">
        <v>47</v>
      </c>
      <c r="D2879" s="15" t="s">
        <v>72</v>
      </c>
      <c r="E2879" s="15" t="s">
        <v>61</v>
      </c>
      <c r="F2879" s="15" t="s">
        <v>62</v>
      </c>
      <c r="G2879" s="15" t="s">
        <v>63</v>
      </c>
      <c r="H2879" s="15" t="s">
        <v>64</v>
      </c>
      <c r="I2879" s="15" t="s">
        <v>65</v>
      </c>
      <c r="J2879" s="15">
        <v>763</v>
      </c>
      <c r="K2879" s="15">
        <v>1091.0899999999999</v>
      </c>
    </row>
    <row r="2880" spans="1:11" x14ac:dyDescent="0.25">
      <c r="A2880" s="15" t="s">
        <v>59</v>
      </c>
      <c r="B2880" s="15">
        <v>2024</v>
      </c>
      <c r="C2880" s="15" t="s">
        <v>47</v>
      </c>
      <c r="D2880" s="15" t="s">
        <v>72</v>
      </c>
      <c r="E2880" s="15" t="s">
        <v>61</v>
      </c>
      <c r="F2880" s="15" t="s">
        <v>62</v>
      </c>
      <c r="G2880" s="15" t="s">
        <v>63</v>
      </c>
      <c r="H2880" s="15" t="s">
        <v>64</v>
      </c>
      <c r="I2880" s="15" t="s">
        <v>65</v>
      </c>
      <c r="J2880" s="15">
        <v>850</v>
      </c>
      <c r="K2880" s="15">
        <v>1215.5</v>
      </c>
    </row>
    <row r="2881" spans="1:11" x14ac:dyDescent="0.25">
      <c r="A2881" s="15" t="s">
        <v>59</v>
      </c>
      <c r="B2881" s="15">
        <v>2024</v>
      </c>
      <c r="C2881" s="15" t="s">
        <v>47</v>
      </c>
      <c r="D2881" s="15" t="s">
        <v>72</v>
      </c>
      <c r="E2881" s="15" t="s">
        <v>61</v>
      </c>
      <c r="F2881" s="15" t="s">
        <v>62</v>
      </c>
      <c r="G2881" s="15" t="s">
        <v>63</v>
      </c>
      <c r="H2881" s="15" t="s">
        <v>64</v>
      </c>
      <c r="I2881" s="15" t="s">
        <v>65</v>
      </c>
      <c r="J2881" s="15">
        <v>371</v>
      </c>
      <c r="K2881" s="15">
        <v>530.53</v>
      </c>
    </row>
    <row r="2882" spans="1:11" x14ac:dyDescent="0.25">
      <c r="A2882" s="15" t="s">
        <v>59</v>
      </c>
      <c r="B2882" s="15">
        <v>2024</v>
      </c>
      <c r="C2882" s="15" t="s">
        <v>47</v>
      </c>
      <c r="D2882" s="15" t="s">
        <v>72</v>
      </c>
      <c r="E2882" s="15" t="s">
        <v>61</v>
      </c>
      <c r="F2882" s="15" t="s">
        <v>62</v>
      </c>
      <c r="G2882" s="15" t="s">
        <v>63</v>
      </c>
      <c r="H2882" s="15" t="s">
        <v>64</v>
      </c>
      <c r="I2882" s="15" t="s">
        <v>65</v>
      </c>
      <c r="J2882" s="15">
        <v>347</v>
      </c>
      <c r="K2882" s="15">
        <v>496.21000000000004</v>
      </c>
    </row>
    <row r="2883" spans="1:11" x14ac:dyDescent="0.25">
      <c r="A2883" s="15" t="s">
        <v>59</v>
      </c>
      <c r="B2883" s="15">
        <v>2024</v>
      </c>
      <c r="C2883" s="15" t="s">
        <v>51</v>
      </c>
      <c r="D2883" s="15" t="s">
        <v>72</v>
      </c>
      <c r="E2883" s="15" t="s">
        <v>61</v>
      </c>
      <c r="F2883" s="15" t="s">
        <v>62</v>
      </c>
      <c r="G2883" s="15" t="s">
        <v>63</v>
      </c>
      <c r="H2883" s="15" t="s">
        <v>64</v>
      </c>
      <c r="I2883" s="15" t="s">
        <v>65</v>
      </c>
      <c r="J2883" s="15">
        <v>350</v>
      </c>
      <c r="K2883" s="15">
        <v>500.5</v>
      </c>
    </row>
    <row r="2884" spans="1:11" x14ac:dyDescent="0.25">
      <c r="A2884" s="15" t="s">
        <v>68</v>
      </c>
      <c r="B2884" s="15">
        <v>2024</v>
      </c>
      <c r="C2884" s="15" t="s">
        <v>51</v>
      </c>
      <c r="D2884" s="15" t="s">
        <v>72</v>
      </c>
      <c r="E2884" s="15" t="s">
        <v>61</v>
      </c>
      <c r="F2884" s="15" t="s">
        <v>62</v>
      </c>
      <c r="G2884" s="15" t="s">
        <v>63</v>
      </c>
      <c r="H2884" s="15" t="s">
        <v>64</v>
      </c>
      <c r="I2884" s="15" t="s">
        <v>65</v>
      </c>
      <c r="J2884" s="15">
        <v>352</v>
      </c>
      <c r="K2884" s="15">
        <v>526.24</v>
      </c>
    </row>
    <row r="2885" spans="1:11" x14ac:dyDescent="0.25">
      <c r="A2885" s="15" t="s">
        <v>66</v>
      </c>
      <c r="B2885" s="15">
        <v>2024</v>
      </c>
      <c r="C2885" s="15" t="s">
        <v>51</v>
      </c>
      <c r="D2885" s="15" t="s">
        <v>72</v>
      </c>
      <c r="E2885" s="15" t="s">
        <v>61</v>
      </c>
      <c r="F2885" s="15" t="s">
        <v>62</v>
      </c>
      <c r="G2885" s="15" t="s">
        <v>63</v>
      </c>
      <c r="H2885" s="15" t="s">
        <v>64</v>
      </c>
      <c r="I2885" s="15" t="s">
        <v>65</v>
      </c>
      <c r="J2885" s="15">
        <v>322</v>
      </c>
      <c r="K2885" s="15">
        <v>526.24</v>
      </c>
    </row>
    <row r="2886" spans="1:11" x14ac:dyDescent="0.25">
      <c r="A2886" s="15" t="s">
        <v>66</v>
      </c>
      <c r="B2886" s="15">
        <v>2024</v>
      </c>
      <c r="C2886" s="15" t="s">
        <v>51</v>
      </c>
      <c r="D2886" s="15" t="s">
        <v>72</v>
      </c>
      <c r="E2886" s="15" t="s">
        <v>61</v>
      </c>
      <c r="F2886" s="15" t="s">
        <v>62</v>
      </c>
      <c r="G2886" s="15" t="s">
        <v>63</v>
      </c>
      <c r="H2886" s="15" t="s">
        <v>64</v>
      </c>
      <c r="I2886" s="15" t="s">
        <v>65</v>
      </c>
      <c r="J2886" s="15">
        <v>986</v>
      </c>
      <c r="K2886" s="15">
        <v>1409.98</v>
      </c>
    </row>
    <row r="2887" spans="1:11" x14ac:dyDescent="0.25">
      <c r="A2887" s="15" t="s">
        <v>59</v>
      </c>
      <c r="B2887" s="15">
        <v>2024</v>
      </c>
      <c r="C2887" s="15" t="s">
        <v>51</v>
      </c>
      <c r="D2887" s="15" t="s">
        <v>72</v>
      </c>
      <c r="E2887" s="15" t="s">
        <v>61</v>
      </c>
      <c r="F2887" s="15" t="s">
        <v>62</v>
      </c>
      <c r="G2887" s="15" t="s">
        <v>63</v>
      </c>
      <c r="H2887" s="15" t="s">
        <v>64</v>
      </c>
      <c r="I2887" s="15" t="s">
        <v>65</v>
      </c>
      <c r="J2887" s="15">
        <v>324</v>
      </c>
      <c r="K2887" s="15">
        <v>463.32</v>
      </c>
    </row>
    <row r="2888" spans="1:11" x14ac:dyDescent="0.25">
      <c r="A2888" s="15" t="s">
        <v>59</v>
      </c>
      <c r="B2888" s="15">
        <v>2024</v>
      </c>
      <c r="C2888" s="15" t="s">
        <v>51</v>
      </c>
      <c r="D2888" s="15" t="s">
        <v>72</v>
      </c>
      <c r="E2888" s="15" t="s">
        <v>61</v>
      </c>
      <c r="F2888" s="15" t="s">
        <v>62</v>
      </c>
      <c r="G2888" s="15" t="s">
        <v>63</v>
      </c>
      <c r="H2888" s="15" t="s">
        <v>64</v>
      </c>
      <c r="I2888" s="15" t="s">
        <v>65</v>
      </c>
      <c r="J2888" s="15">
        <v>351</v>
      </c>
      <c r="K2888" s="15">
        <v>501.93</v>
      </c>
    </row>
    <row r="2889" spans="1:11" x14ac:dyDescent="0.25">
      <c r="A2889" s="15" t="s">
        <v>66</v>
      </c>
      <c r="B2889" s="15">
        <v>2024</v>
      </c>
      <c r="C2889" s="15" t="s">
        <v>51</v>
      </c>
      <c r="D2889" s="15" t="s">
        <v>72</v>
      </c>
      <c r="E2889" s="15" t="s">
        <v>61</v>
      </c>
      <c r="F2889" s="15" t="s">
        <v>62</v>
      </c>
      <c r="G2889" s="15" t="s">
        <v>63</v>
      </c>
      <c r="H2889" s="15" t="s">
        <v>64</v>
      </c>
      <c r="I2889" s="15" t="s">
        <v>65</v>
      </c>
      <c r="J2889" s="15">
        <v>321</v>
      </c>
      <c r="K2889" s="15">
        <v>459.03</v>
      </c>
    </row>
    <row r="2890" spans="1:11" x14ac:dyDescent="0.25">
      <c r="A2890" s="15" t="s">
        <v>66</v>
      </c>
      <c r="B2890" s="15">
        <v>2024</v>
      </c>
      <c r="C2890" s="15" t="s">
        <v>51</v>
      </c>
      <c r="D2890" s="15" t="s">
        <v>72</v>
      </c>
      <c r="E2890" s="15" t="s">
        <v>61</v>
      </c>
      <c r="F2890" s="15" t="s">
        <v>62</v>
      </c>
      <c r="G2890" s="15" t="s">
        <v>63</v>
      </c>
      <c r="H2890" s="15" t="s">
        <v>64</v>
      </c>
      <c r="I2890" s="15" t="s">
        <v>65</v>
      </c>
      <c r="J2890" s="15">
        <v>767</v>
      </c>
      <c r="K2890" s="15">
        <v>1096.81</v>
      </c>
    </row>
    <row r="2891" spans="1:11" x14ac:dyDescent="0.25">
      <c r="A2891" s="15" t="s">
        <v>68</v>
      </c>
      <c r="B2891" s="15">
        <v>2024</v>
      </c>
      <c r="C2891" s="15" t="s">
        <v>51</v>
      </c>
      <c r="D2891" s="15" t="s">
        <v>72</v>
      </c>
      <c r="E2891" s="15" t="s">
        <v>61</v>
      </c>
      <c r="F2891" s="15" t="s">
        <v>62</v>
      </c>
      <c r="G2891" s="15" t="s">
        <v>63</v>
      </c>
      <c r="H2891" s="15" t="s">
        <v>64</v>
      </c>
      <c r="I2891" s="15" t="s">
        <v>65</v>
      </c>
      <c r="J2891" s="15">
        <v>853</v>
      </c>
      <c r="K2891" s="15">
        <v>1219.79</v>
      </c>
    </row>
    <row r="2892" spans="1:11" x14ac:dyDescent="0.25">
      <c r="A2892" s="15" t="s">
        <v>59</v>
      </c>
      <c r="B2892" s="15">
        <v>2024</v>
      </c>
      <c r="C2892" s="15" t="s">
        <v>51</v>
      </c>
      <c r="D2892" s="15" t="s">
        <v>72</v>
      </c>
      <c r="E2892" s="15" t="s">
        <v>61</v>
      </c>
      <c r="F2892" s="15" t="s">
        <v>62</v>
      </c>
      <c r="G2892" s="15" t="s">
        <v>63</v>
      </c>
      <c r="H2892" s="15" t="s">
        <v>64</v>
      </c>
      <c r="I2892" s="15" t="s">
        <v>65</v>
      </c>
      <c r="J2892" s="15">
        <v>323</v>
      </c>
      <c r="K2892" s="15">
        <v>461.89</v>
      </c>
    </row>
    <row r="2893" spans="1:11" x14ac:dyDescent="0.25">
      <c r="A2893" s="15" t="s">
        <v>68</v>
      </c>
      <c r="B2893" s="15">
        <v>2024</v>
      </c>
      <c r="C2893" s="15" t="s">
        <v>40</v>
      </c>
      <c r="D2893" s="15" t="s">
        <v>72</v>
      </c>
      <c r="E2893" s="15" t="s">
        <v>61</v>
      </c>
      <c r="F2893" s="15" t="s">
        <v>62</v>
      </c>
      <c r="G2893" s="15" t="s">
        <v>63</v>
      </c>
      <c r="H2893" s="15" t="s">
        <v>64</v>
      </c>
      <c r="I2893" s="15" t="s">
        <v>65</v>
      </c>
      <c r="J2893" s="15">
        <v>158</v>
      </c>
      <c r="K2893" s="15">
        <v>225.94</v>
      </c>
    </row>
    <row r="2894" spans="1:11" x14ac:dyDescent="0.25">
      <c r="A2894" s="15" t="s">
        <v>59</v>
      </c>
      <c r="B2894" s="15">
        <v>2024</v>
      </c>
      <c r="C2894" s="15" t="s">
        <v>40</v>
      </c>
      <c r="D2894" s="15" t="s">
        <v>72</v>
      </c>
      <c r="E2894" s="15" t="s">
        <v>61</v>
      </c>
      <c r="F2894" s="15" t="s">
        <v>62</v>
      </c>
      <c r="G2894" s="15" t="s">
        <v>63</v>
      </c>
      <c r="H2894" s="15" t="s">
        <v>64</v>
      </c>
      <c r="I2894" s="15" t="s">
        <v>65</v>
      </c>
      <c r="J2894" s="15">
        <v>128</v>
      </c>
      <c r="K2894" s="15">
        <v>183.04</v>
      </c>
    </row>
    <row r="2895" spans="1:11" x14ac:dyDescent="0.25">
      <c r="A2895" s="15" t="s">
        <v>68</v>
      </c>
      <c r="B2895" s="15">
        <v>2024</v>
      </c>
      <c r="C2895" s="15" t="s">
        <v>40</v>
      </c>
      <c r="D2895" s="15" t="s">
        <v>72</v>
      </c>
      <c r="E2895" s="15" t="s">
        <v>61</v>
      </c>
      <c r="F2895" s="15" t="s">
        <v>62</v>
      </c>
      <c r="G2895" s="15" t="s">
        <v>63</v>
      </c>
      <c r="H2895" s="15" t="s">
        <v>64</v>
      </c>
      <c r="I2895" s="15" t="s">
        <v>65</v>
      </c>
      <c r="J2895" s="15">
        <v>160</v>
      </c>
      <c r="K2895" s="15">
        <v>526.24</v>
      </c>
    </row>
    <row r="2896" spans="1:11" x14ac:dyDescent="0.25">
      <c r="A2896" s="15" t="s">
        <v>66</v>
      </c>
      <c r="B2896" s="15">
        <v>2024</v>
      </c>
      <c r="C2896" s="15" t="s">
        <v>40</v>
      </c>
      <c r="D2896" s="15" t="s">
        <v>72</v>
      </c>
      <c r="E2896" s="15" t="s">
        <v>61</v>
      </c>
      <c r="F2896" s="15" t="s">
        <v>62</v>
      </c>
      <c r="G2896" s="15" t="s">
        <v>63</v>
      </c>
      <c r="H2896" s="15" t="s">
        <v>64</v>
      </c>
      <c r="I2896" s="15" t="s">
        <v>65</v>
      </c>
      <c r="J2896" s="15">
        <v>130</v>
      </c>
      <c r="K2896" s="15">
        <v>526.24</v>
      </c>
    </row>
    <row r="2897" spans="1:11" x14ac:dyDescent="0.25">
      <c r="A2897" s="15" t="s">
        <v>66</v>
      </c>
      <c r="B2897" s="15">
        <v>2024</v>
      </c>
      <c r="C2897" s="15" t="s">
        <v>40</v>
      </c>
      <c r="D2897" s="15" t="s">
        <v>72</v>
      </c>
      <c r="E2897" s="15" t="s">
        <v>61</v>
      </c>
      <c r="F2897" s="15" t="s">
        <v>62</v>
      </c>
      <c r="G2897" s="15" t="s">
        <v>63</v>
      </c>
      <c r="H2897" s="15" t="s">
        <v>64</v>
      </c>
      <c r="I2897" s="15" t="s">
        <v>65</v>
      </c>
      <c r="J2897" s="15">
        <v>977</v>
      </c>
      <c r="K2897" s="15">
        <v>1397.1100000000001</v>
      </c>
    </row>
    <row r="2898" spans="1:11" x14ac:dyDescent="0.25">
      <c r="A2898" s="15" t="s">
        <v>59</v>
      </c>
      <c r="B2898" s="15">
        <v>2024</v>
      </c>
      <c r="C2898" s="15" t="s">
        <v>40</v>
      </c>
      <c r="D2898" s="15" t="s">
        <v>72</v>
      </c>
      <c r="E2898" s="15" t="s">
        <v>61</v>
      </c>
      <c r="F2898" s="15" t="s">
        <v>62</v>
      </c>
      <c r="G2898" s="15" t="s">
        <v>63</v>
      </c>
      <c r="H2898" s="15" t="s">
        <v>64</v>
      </c>
      <c r="I2898" s="15" t="s">
        <v>65</v>
      </c>
      <c r="J2898" s="15">
        <v>132</v>
      </c>
      <c r="K2898" s="15">
        <v>188.76</v>
      </c>
    </row>
    <row r="2899" spans="1:11" x14ac:dyDescent="0.25">
      <c r="A2899" s="15" t="s">
        <v>59</v>
      </c>
      <c r="B2899" s="15">
        <v>2024</v>
      </c>
      <c r="C2899" s="15" t="s">
        <v>40</v>
      </c>
      <c r="D2899" s="15" t="s">
        <v>72</v>
      </c>
      <c r="E2899" s="15" t="s">
        <v>61</v>
      </c>
      <c r="F2899" s="15" t="s">
        <v>62</v>
      </c>
      <c r="G2899" s="15" t="s">
        <v>63</v>
      </c>
      <c r="H2899" s="15" t="s">
        <v>64</v>
      </c>
      <c r="I2899" s="15" t="s">
        <v>65</v>
      </c>
      <c r="J2899" s="15">
        <v>159</v>
      </c>
      <c r="K2899" s="15">
        <v>227.37</v>
      </c>
    </row>
    <row r="2900" spans="1:11" x14ac:dyDescent="0.25">
      <c r="A2900" s="15" t="s">
        <v>66</v>
      </c>
      <c r="B2900" s="15">
        <v>2024</v>
      </c>
      <c r="C2900" s="15" t="s">
        <v>40</v>
      </c>
      <c r="D2900" s="15" t="s">
        <v>72</v>
      </c>
      <c r="E2900" s="15" t="s">
        <v>61</v>
      </c>
      <c r="F2900" s="15" t="s">
        <v>62</v>
      </c>
      <c r="G2900" s="15" t="s">
        <v>63</v>
      </c>
      <c r="H2900" s="15" t="s">
        <v>64</v>
      </c>
      <c r="I2900" s="15" t="s">
        <v>65</v>
      </c>
      <c r="J2900" s="15">
        <v>129</v>
      </c>
      <c r="K2900" s="15">
        <v>184.47</v>
      </c>
    </row>
    <row r="2901" spans="1:11" x14ac:dyDescent="0.25">
      <c r="A2901" s="15" t="s">
        <v>66</v>
      </c>
      <c r="B2901" s="15">
        <v>2024</v>
      </c>
      <c r="C2901" s="15" t="s">
        <v>40</v>
      </c>
      <c r="D2901" s="15" t="s">
        <v>72</v>
      </c>
      <c r="E2901" s="15" t="s">
        <v>61</v>
      </c>
      <c r="F2901" s="15" t="s">
        <v>62</v>
      </c>
      <c r="G2901" s="15" t="s">
        <v>63</v>
      </c>
      <c r="H2901" s="15" t="s">
        <v>64</v>
      </c>
      <c r="I2901" s="15" t="s">
        <v>65</v>
      </c>
      <c r="J2901" s="15">
        <v>758</v>
      </c>
      <c r="K2901" s="15">
        <v>1083.94</v>
      </c>
    </row>
    <row r="2902" spans="1:11" x14ac:dyDescent="0.25">
      <c r="A2902" s="15" t="s">
        <v>68</v>
      </c>
      <c r="B2902" s="15">
        <v>2024</v>
      </c>
      <c r="C2902" s="15" t="s">
        <v>40</v>
      </c>
      <c r="D2902" s="15" t="s">
        <v>72</v>
      </c>
      <c r="E2902" s="15" t="s">
        <v>61</v>
      </c>
      <c r="F2902" s="15" t="s">
        <v>62</v>
      </c>
      <c r="G2902" s="15" t="s">
        <v>63</v>
      </c>
      <c r="H2902" s="15" t="s">
        <v>64</v>
      </c>
      <c r="I2902" s="15" t="s">
        <v>65</v>
      </c>
      <c r="J2902" s="15">
        <v>844</v>
      </c>
      <c r="K2902" s="15">
        <v>1206.92</v>
      </c>
    </row>
    <row r="2903" spans="1:11" x14ac:dyDescent="0.25">
      <c r="A2903" s="15" t="s">
        <v>59</v>
      </c>
      <c r="B2903" s="15">
        <v>2024</v>
      </c>
      <c r="C2903" s="15" t="s">
        <v>40</v>
      </c>
      <c r="D2903" s="15" t="s">
        <v>72</v>
      </c>
      <c r="E2903" s="15" t="s">
        <v>61</v>
      </c>
      <c r="F2903" s="15" t="s">
        <v>62</v>
      </c>
      <c r="G2903" s="15" t="s">
        <v>63</v>
      </c>
      <c r="H2903" s="15" t="s">
        <v>64</v>
      </c>
      <c r="I2903" s="15" t="s">
        <v>65</v>
      </c>
      <c r="J2903" s="15">
        <v>155</v>
      </c>
      <c r="K2903" s="15">
        <v>221.65</v>
      </c>
    </row>
    <row r="2904" spans="1:11" x14ac:dyDescent="0.25">
      <c r="A2904" s="15" t="s">
        <v>68</v>
      </c>
      <c r="B2904" s="15">
        <v>2024</v>
      </c>
      <c r="C2904" s="15" t="s">
        <v>40</v>
      </c>
      <c r="D2904" s="15" t="s">
        <v>72</v>
      </c>
      <c r="E2904" s="15" t="s">
        <v>61</v>
      </c>
      <c r="F2904" s="15" t="s">
        <v>62</v>
      </c>
      <c r="G2904" s="15" t="s">
        <v>63</v>
      </c>
      <c r="H2904" s="15" t="s">
        <v>64</v>
      </c>
      <c r="I2904" s="15" t="s">
        <v>65</v>
      </c>
      <c r="J2904" s="15">
        <v>131</v>
      </c>
      <c r="K2904" s="15">
        <v>187.32999999999998</v>
      </c>
    </row>
    <row r="2905" spans="1:11" x14ac:dyDescent="0.25">
      <c r="A2905" s="15" t="s">
        <v>59</v>
      </c>
      <c r="B2905" s="15">
        <v>2024</v>
      </c>
      <c r="C2905" s="15" t="s">
        <v>18</v>
      </c>
      <c r="D2905" s="15" t="s">
        <v>72</v>
      </c>
      <c r="E2905" s="15" t="s">
        <v>61</v>
      </c>
      <c r="F2905" s="15" t="s">
        <v>62</v>
      </c>
      <c r="G2905" s="15" t="s">
        <v>63</v>
      </c>
      <c r="H2905" s="15" t="s">
        <v>64</v>
      </c>
      <c r="I2905" s="15" t="s">
        <v>65</v>
      </c>
      <c r="J2905" s="15">
        <v>164</v>
      </c>
      <c r="K2905" s="15">
        <v>234.51999999999998</v>
      </c>
    </row>
    <row r="2906" spans="1:11" x14ac:dyDescent="0.25">
      <c r="A2906" s="15" t="s">
        <v>69</v>
      </c>
      <c r="B2906" s="15">
        <v>2024</v>
      </c>
      <c r="C2906" s="15" t="s">
        <v>18</v>
      </c>
      <c r="D2906" s="15" t="s">
        <v>72</v>
      </c>
      <c r="E2906" s="15" t="s">
        <v>61</v>
      </c>
      <c r="F2906" s="15" t="s">
        <v>62</v>
      </c>
      <c r="G2906" s="15" t="s">
        <v>63</v>
      </c>
      <c r="H2906" s="15" t="s">
        <v>64</v>
      </c>
      <c r="I2906" s="15" t="s">
        <v>65</v>
      </c>
      <c r="J2906" s="15">
        <v>134</v>
      </c>
      <c r="K2906" s="15">
        <v>191.62</v>
      </c>
    </row>
    <row r="2907" spans="1:11" x14ac:dyDescent="0.25">
      <c r="A2907" s="15" t="s">
        <v>66</v>
      </c>
      <c r="B2907" s="15">
        <v>2024</v>
      </c>
      <c r="C2907" s="15" t="s">
        <v>18</v>
      </c>
      <c r="D2907" s="15" t="s">
        <v>72</v>
      </c>
      <c r="E2907" s="15" t="s">
        <v>61</v>
      </c>
      <c r="F2907" s="15" t="s">
        <v>62</v>
      </c>
      <c r="G2907" s="15" t="s">
        <v>63</v>
      </c>
      <c r="H2907" s="15" t="s">
        <v>64</v>
      </c>
      <c r="I2907" s="15" t="s">
        <v>65</v>
      </c>
      <c r="J2907" s="15">
        <v>136</v>
      </c>
      <c r="K2907" s="15">
        <v>526.24</v>
      </c>
    </row>
    <row r="2908" spans="1:11" x14ac:dyDescent="0.25">
      <c r="A2908" s="15" t="s">
        <v>66</v>
      </c>
      <c r="B2908" s="15">
        <v>2024</v>
      </c>
      <c r="C2908" s="15" t="s">
        <v>18</v>
      </c>
      <c r="D2908" s="15" t="s">
        <v>72</v>
      </c>
      <c r="E2908" s="15" t="s">
        <v>61</v>
      </c>
      <c r="F2908" s="15" t="s">
        <v>62</v>
      </c>
      <c r="G2908" s="15" t="s">
        <v>63</v>
      </c>
      <c r="H2908" s="15" t="s">
        <v>64</v>
      </c>
      <c r="I2908" s="15" t="s">
        <v>65</v>
      </c>
      <c r="J2908" s="15">
        <v>976</v>
      </c>
      <c r="K2908" s="15">
        <v>1395.68</v>
      </c>
    </row>
    <row r="2909" spans="1:11" x14ac:dyDescent="0.25">
      <c r="A2909" s="15" t="s">
        <v>66</v>
      </c>
      <c r="B2909" s="15">
        <v>2024</v>
      </c>
      <c r="C2909" s="15" t="s">
        <v>18</v>
      </c>
      <c r="D2909" s="15" t="s">
        <v>72</v>
      </c>
      <c r="E2909" s="15" t="s">
        <v>61</v>
      </c>
      <c r="F2909" s="15" t="s">
        <v>62</v>
      </c>
      <c r="G2909" s="15" t="s">
        <v>63</v>
      </c>
      <c r="H2909" s="15" t="s">
        <v>64</v>
      </c>
      <c r="I2909" s="15" t="s">
        <v>65</v>
      </c>
      <c r="J2909" s="15">
        <v>138</v>
      </c>
      <c r="K2909" s="15">
        <v>197.34</v>
      </c>
    </row>
    <row r="2910" spans="1:11" x14ac:dyDescent="0.25">
      <c r="A2910" s="15" t="s">
        <v>66</v>
      </c>
      <c r="B2910" s="15">
        <v>2024</v>
      </c>
      <c r="C2910" s="15" t="s">
        <v>18</v>
      </c>
      <c r="D2910" s="15" t="s">
        <v>72</v>
      </c>
      <c r="E2910" s="15" t="s">
        <v>61</v>
      </c>
      <c r="F2910" s="15" t="s">
        <v>62</v>
      </c>
      <c r="G2910" s="15" t="s">
        <v>63</v>
      </c>
      <c r="H2910" s="15" t="s">
        <v>64</v>
      </c>
      <c r="I2910" s="15" t="s">
        <v>65</v>
      </c>
      <c r="J2910" s="15">
        <v>165</v>
      </c>
      <c r="K2910" s="15">
        <v>235.95</v>
      </c>
    </row>
    <row r="2911" spans="1:11" x14ac:dyDescent="0.25">
      <c r="A2911" s="15" t="s">
        <v>66</v>
      </c>
      <c r="B2911" s="15">
        <v>2024</v>
      </c>
      <c r="C2911" s="15" t="s">
        <v>18</v>
      </c>
      <c r="D2911" s="15" t="s">
        <v>72</v>
      </c>
      <c r="E2911" s="15" t="s">
        <v>61</v>
      </c>
      <c r="F2911" s="15" t="s">
        <v>62</v>
      </c>
      <c r="G2911" s="15" t="s">
        <v>63</v>
      </c>
      <c r="H2911" s="15" t="s">
        <v>64</v>
      </c>
      <c r="I2911" s="15" t="s">
        <v>65</v>
      </c>
      <c r="J2911" s="15">
        <v>135</v>
      </c>
      <c r="K2911" s="15">
        <v>193.05</v>
      </c>
    </row>
    <row r="2912" spans="1:11" x14ac:dyDescent="0.25">
      <c r="A2912" s="15" t="s">
        <v>66</v>
      </c>
      <c r="B2912" s="15">
        <v>2024</v>
      </c>
      <c r="C2912" s="15" t="s">
        <v>18</v>
      </c>
      <c r="D2912" s="15" t="s">
        <v>72</v>
      </c>
      <c r="E2912" s="15" t="s">
        <v>61</v>
      </c>
      <c r="F2912" s="15" t="s">
        <v>62</v>
      </c>
      <c r="G2912" s="15" t="s">
        <v>63</v>
      </c>
      <c r="H2912" s="15" t="s">
        <v>64</v>
      </c>
      <c r="I2912" s="15" t="s">
        <v>65</v>
      </c>
      <c r="J2912" s="15">
        <v>757</v>
      </c>
      <c r="K2912" s="15">
        <v>1082.51</v>
      </c>
    </row>
    <row r="2913" spans="1:11" x14ac:dyDescent="0.25">
      <c r="A2913" s="15" t="s">
        <v>69</v>
      </c>
      <c r="B2913" s="15">
        <v>2024</v>
      </c>
      <c r="C2913" s="15" t="s">
        <v>18</v>
      </c>
      <c r="D2913" s="15" t="s">
        <v>72</v>
      </c>
      <c r="E2913" s="15" t="s">
        <v>61</v>
      </c>
      <c r="F2913" s="15" t="s">
        <v>62</v>
      </c>
      <c r="G2913" s="15" t="s">
        <v>63</v>
      </c>
      <c r="H2913" s="15" t="s">
        <v>64</v>
      </c>
      <c r="I2913" s="15" t="s">
        <v>65</v>
      </c>
      <c r="J2913" s="15">
        <v>161</v>
      </c>
      <c r="K2913" s="15">
        <v>230.23000000000002</v>
      </c>
    </row>
    <row r="2914" spans="1:11" x14ac:dyDescent="0.25">
      <c r="A2914" s="15" t="s">
        <v>59</v>
      </c>
      <c r="B2914" s="15">
        <v>2024</v>
      </c>
      <c r="C2914" s="15" t="s">
        <v>18</v>
      </c>
      <c r="D2914" s="15" t="s">
        <v>72</v>
      </c>
      <c r="E2914" s="15" t="s">
        <v>61</v>
      </c>
      <c r="F2914" s="15" t="s">
        <v>62</v>
      </c>
      <c r="G2914" s="15" t="s">
        <v>63</v>
      </c>
      <c r="H2914" s="15" t="s">
        <v>64</v>
      </c>
      <c r="I2914" s="15" t="s">
        <v>65</v>
      </c>
      <c r="J2914" s="15">
        <v>137</v>
      </c>
      <c r="K2914" s="15">
        <v>195.91</v>
      </c>
    </row>
    <row r="2915" spans="1:11" x14ac:dyDescent="0.25">
      <c r="A2915" s="15" t="s">
        <v>66</v>
      </c>
      <c r="B2915" s="15">
        <v>2024</v>
      </c>
      <c r="C2915" s="15" t="s">
        <v>46</v>
      </c>
      <c r="D2915" s="15" t="s">
        <v>72</v>
      </c>
      <c r="E2915" s="15" t="s">
        <v>61</v>
      </c>
      <c r="F2915" s="15" t="s">
        <v>62</v>
      </c>
      <c r="G2915" s="15" t="s">
        <v>63</v>
      </c>
      <c r="H2915" s="15" t="s">
        <v>64</v>
      </c>
      <c r="I2915" s="15" t="s">
        <v>65</v>
      </c>
      <c r="J2915" s="15">
        <v>350</v>
      </c>
      <c r="K2915" s="15">
        <v>500.5</v>
      </c>
    </row>
    <row r="2916" spans="1:11" x14ac:dyDescent="0.25">
      <c r="A2916" s="15" t="s">
        <v>59</v>
      </c>
      <c r="B2916" s="15">
        <v>2024</v>
      </c>
      <c r="C2916" s="15" t="s">
        <v>46</v>
      </c>
      <c r="D2916" s="15" t="s">
        <v>72</v>
      </c>
      <c r="E2916" s="15" t="s">
        <v>61</v>
      </c>
      <c r="F2916" s="15" t="s">
        <v>62</v>
      </c>
      <c r="G2916" s="15" t="s">
        <v>63</v>
      </c>
      <c r="H2916" s="15" t="s">
        <v>64</v>
      </c>
      <c r="I2916" s="15" t="s">
        <v>65</v>
      </c>
      <c r="J2916" s="15">
        <v>130</v>
      </c>
      <c r="K2916" s="15">
        <v>526.24</v>
      </c>
    </row>
    <row r="2917" spans="1:11" x14ac:dyDescent="0.25">
      <c r="A2917" s="15" t="s">
        <v>66</v>
      </c>
      <c r="B2917" s="15">
        <v>2024</v>
      </c>
      <c r="C2917" s="15" t="s">
        <v>46</v>
      </c>
      <c r="D2917" s="15" t="s">
        <v>72</v>
      </c>
      <c r="E2917" s="15" t="s">
        <v>61</v>
      </c>
      <c r="F2917" s="15" t="s">
        <v>62</v>
      </c>
      <c r="G2917" s="15" t="s">
        <v>63</v>
      </c>
      <c r="H2917" s="15" t="s">
        <v>64</v>
      </c>
      <c r="I2917" s="15" t="s">
        <v>65</v>
      </c>
      <c r="J2917" s="15">
        <v>352</v>
      </c>
      <c r="K2917" s="15">
        <v>526.24</v>
      </c>
    </row>
    <row r="2918" spans="1:11" x14ac:dyDescent="0.25">
      <c r="A2918" s="15" t="s">
        <v>68</v>
      </c>
      <c r="B2918" s="15">
        <v>2024</v>
      </c>
      <c r="C2918" s="15" t="s">
        <v>46</v>
      </c>
      <c r="D2918" s="15" t="s">
        <v>72</v>
      </c>
      <c r="E2918" s="15" t="s">
        <v>61</v>
      </c>
      <c r="F2918" s="15" t="s">
        <v>62</v>
      </c>
      <c r="G2918" s="15" t="s">
        <v>63</v>
      </c>
      <c r="H2918" s="15" t="s">
        <v>64</v>
      </c>
      <c r="I2918" s="15" t="s">
        <v>65</v>
      </c>
      <c r="J2918" s="15">
        <v>981</v>
      </c>
      <c r="K2918" s="15">
        <v>1402.83</v>
      </c>
    </row>
    <row r="2919" spans="1:11" x14ac:dyDescent="0.25">
      <c r="A2919" s="15" t="s">
        <v>66</v>
      </c>
      <c r="B2919" s="15">
        <v>2024</v>
      </c>
      <c r="C2919" s="15" t="s">
        <v>46</v>
      </c>
      <c r="D2919" s="15" t="s">
        <v>72</v>
      </c>
      <c r="E2919" s="15" t="s">
        <v>61</v>
      </c>
      <c r="F2919" s="15" t="s">
        <v>62</v>
      </c>
      <c r="G2919" s="15" t="s">
        <v>63</v>
      </c>
      <c r="H2919" s="15" t="s">
        <v>64</v>
      </c>
      <c r="I2919" s="15" t="s">
        <v>65</v>
      </c>
      <c r="J2919" s="15">
        <v>348</v>
      </c>
      <c r="K2919" s="15">
        <v>497.64</v>
      </c>
    </row>
    <row r="2920" spans="1:11" x14ac:dyDescent="0.25">
      <c r="A2920" s="15" t="s">
        <v>66</v>
      </c>
      <c r="B2920" s="15">
        <v>2024</v>
      </c>
      <c r="C2920" s="15" t="s">
        <v>46</v>
      </c>
      <c r="D2920" s="15" t="s">
        <v>72</v>
      </c>
      <c r="E2920" s="15" t="s">
        <v>61</v>
      </c>
      <c r="F2920" s="15" t="s">
        <v>62</v>
      </c>
      <c r="G2920" s="15" t="s">
        <v>63</v>
      </c>
      <c r="H2920" s="15" t="s">
        <v>64</v>
      </c>
      <c r="I2920" s="15" t="s">
        <v>65</v>
      </c>
      <c r="J2920" s="15">
        <v>129</v>
      </c>
      <c r="K2920" s="15">
        <v>184.47</v>
      </c>
    </row>
    <row r="2921" spans="1:11" x14ac:dyDescent="0.25">
      <c r="A2921" s="15" t="s">
        <v>68</v>
      </c>
      <c r="B2921" s="15">
        <v>2024</v>
      </c>
      <c r="C2921" s="15" t="s">
        <v>46</v>
      </c>
      <c r="D2921" s="15" t="s">
        <v>72</v>
      </c>
      <c r="E2921" s="15" t="s">
        <v>61</v>
      </c>
      <c r="F2921" s="15" t="s">
        <v>62</v>
      </c>
      <c r="G2921" s="15" t="s">
        <v>63</v>
      </c>
      <c r="H2921" s="15" t="s">
        <v>64</v>
      </c>
      <c r="I2921" s="15" t="s">
        <v>65</v>
      </c>
      <c r="J2921" s="15">
        <v>351</v>
      </c>
      <c r="K2921" s="15">
        <v>501.93</v>
      </c>
    </row>
    <row r="2922" spans="1:11" x14ac:dyDescent="0.25">
      <c r="A2922" s="15" t="s">
        <v>66</v>
      </c>
      <c r="B2922" s="15">
        <v>2024</v>
      </c>
      <c r="C2922" s="15" t="s">
        <v>46</v>
      </c>
      <c r="D2922" s="15" t="s">
        <v>72</v>
      </c>
      <c r="E2922" s="15" t="s">
        <v>61</v>
      </c>
      <c r="F2922" s="15" t="s">
        <v>62</v>
      </c>
      <c r="G2922" s="15" t="s">
        <v>63</v>
      </c>
      <c r="H2922" s="15" t="s">
        <v>64</v>
      </c>
      <c r="I2922" s="15" t="s">
        <v>65</v>
      </c>
      <c r="J2922" s="15">
        <v>762</v>
      </c>
      <c r="K2922" s="15">
        <v>1089.6599999999999</v>
      </c>
    </row>
    <row r="2923" spans="1:11" x14ac:dyDescent="0.25">
      <c r="A2923" s="15" t="s">
        <v>59</v>
      </c>
      <c r="B2923" s="15">
        <v>2024</v>
      </c>
      <c r="C2923" s="15" t="s">
        <v>46</v>
      </c>
      <c r="D2923" s="15" t="s">
        <v>72</v>
      </c>
      <c r="E2923" s="15" t="s">
        <v>61</v>
      </c>
      <c r="F2923" s="15" t="s">
        <v>62</v>
      </c>
      <c r="G2923" s="15" t="s">
        <v>63</v>
      </c>
      <c r="H2923" s="15" t="s">
        <v>64</v>
      </c>
      <c r="I2923" s="15" t="s">
        <v>65</v>
      </c>
      <c r="J2923" s="15">
        <v>849</v>
      </c>
      <c r="K2923" s="15">
        <v>1214.07</v>
      </c>
    </row>
    <row r="2924" spans="1:11" x14ac:dyDescent="0.25">
      <c r="A2924" s="15" t="s">
        <v>66</v>
      </c>
      <c r="B2924" s="15">
        <v>2024</v>
      </c>
      <c r="C2924" s="15" t="s">
        <v>46</v>
      </c>
      <c r="D2924" s="15" t="s">
        <v>72</v>
      </c>
      <c r="E2924" s="15" t="s">
        <v>61</v>
      </c>
      <c r="F2924" s="15" t="s">
        <v>62</v>
      </c>
      <c r="G2924" s="15" t="s">
        <v>63</v>
      </c>
      <c r="H2924" s="15" t="s">
        <v>64</v>
      </c>
      <c r="I2924" s="15" t="s">
        <v>65</v>
      </c>
      <c r="J2924" s="15">
        <v>131</v>
      </c>
      <c r="K2924" s="15">
        <v>187.32999999999998</v>
      </c>
    </row>
    <row r="2925" spans="1:11" x14ac:dyDescent="0.25">
      <c r="A2925" s="15" t="s">
        <v>68</v>
      </c>
      <c r="B2925" s="15">
        <v>2024</v>
      </c>
      <c r="C2925" s="15" t="s">
        <v>45</v>
      </c>
      <c r="D2925" s="15" t="s">
        <v>72</v>
      </c>
      <c r="E2925" s="15" t="s">
        <v>61</v>
      </c>
      <c r="F2925" s="15" t="s">
        <v>62</v>
      </c>
      <c r="G2925" s="15" t="s">
        <v>63</v>
      </c>
      <c r="H2925" s="15" t="s">
        <v>64</v>
      </c>
      <c r="I2925" s="15" t="s">
        <v>65</v>
      </c>
      <c r="J2925" s="15">
        <v>134</v>
      </c>
      <c r="K2925" s="15">
        <v>191.62</v>
      </c>
    </row>
    <row r="2926" spans="1:11" x14ac:dyDescent="0.25">
      <c r="A2926" s="15" t="s">
        <v>68</v>
      </c>
      <c r="B2926" s="15">
        <v>2024</v>
      </c>
      <c r="C2926" s="15" t="s">
        <v>45</v>
      </c>
      <c r="D2926" s="15" t="s">
        <v>72</v>
      </c>
      <c r="E2926" s="15" t="s">
        <v>61</v>
      </c>
      <c r="F2926" s="15" t="s">
        <v>62</v>
      </c>
      <c r="G2926" s="15" t="s">
        <v>63</v>
      </c>
      <c r="H2926" s="15" t="s">
        <v>64</v>
      </c>
      <c r="I2926" s="15" t="s">
        <v>65</v>
      </c>
      <c r="J2926" s="15">
        <v>356</v>
      </c>
      <c r="K2926" s="15">
        <v>509.08</v>
      </c>
    </row>
    <row r="2927" spans="1:11" x14ac:dyDescent="0.25">
      <c r="A2927" s="15" t="s">
        <v>68</v>
      </c>
      <c r="B2927" s="15">
        <v>2024</v>
      </c>
      <c r="C2927" s="15" t="s">
        <v>45</v>
      </c>
      <c r="D2927" s="15" t="s">
        <v>72</v>
      </c>
      <c r="E2927" s="15" t="s">
        <v>61</v>
      </c>
      <c r="F2927" s="15" t="s">
        <v>62</v>
      </c>
      <c r="G2927" s="15" t="s">
        <v>63</v>
      </c>
      <c r="H2927" s="15" t="s">
        <v>64</v>
      </c>
      <c r="I2927" s="15" t="s">
        <v>65</v>
      </c>
      <c r="J2927" s="15">
        <v>136</v>
      </c>
      <c r="K2927" s="15">
        <v>526.24</v>
      </c>
    </row>
    <row r="2928" spans="1:11" x14ac:dyDescent="0.25">
      <c r="A2928" s="15" t="s">
        <v>68</v>
      </c>
      <c r="B2928" s="15">
        <v>2024</v>
      </c>
      <c r="C2928" s="15" t="s">
        <v>45</v>
      </c>
      <c r="D2928" s="15" t="s">
        <v>72</v>
      </c>
      <c r="E2928" s="15" t="s">
        <v>61</v>
      </c>
      <c r="F2928" s="15" t="s">
        <v>62</v>
      </c>
      <c r="G2928" s="15" t="s">
        <v>63</v>
      </c>
      <c r="H2928" s="15" t="s">
        <v>64</v>
      </c>
      <c r="I2928" s="15" t="s">
        <v>65</v>
      </c>
      <c r="J2928" s="15">
        <v>980</v>
      </c>
      <c r="K2928" s="15">
        <v>1401.4</v>
      </c>
    </row>
    <row r="2929" spans="1:11" x14ac:dyDescent="0.25">
      <c r="A2929" s="15" t="s">
        <v>66</v>
      </c>
      <c r="B2929" s="15">
        <v>2024</v>
      </c>
      <c r="C2929" s="15" t="s">
        <v>45</v>
      </c>
      <c r="D2929" s="15" t="s">
        <v>72</v>
      </c>
      <c r="E2929" s="15" t="s">
        <v>61</v>
      </c>
      <c r="F2929" s="15" t="s">
        <v>62</v>
      </c>
      <c r="G2929" s="15" t="s">
        <v>63</v>
      </c>
      <c r="H2929" s="15" t="s">
        <v>64</v>
      </c>
      <c r="I2929" s="15" t="s">
        <v>65</v>
      </c>
      <c r="J2929" s="15">
        <v>354</v>
      </c>
      <c r="K2929" s="15">
        <v>506.22</v>
      </c>
    </row>
    <row r="2930" spans="1:11" x14ac:dyDescent="0.25">
      <c r="A2930" s="15" t="s">
        <v>66</v>
      </c>
      <c r="B2930" s="15">
        <v>2024</v>
      </c>
      <c r="C2930" s="15" t="s">
        <v>45</v>
      </c>
      <c r="D2930" s="15" t="s">
        <v>72</v>
      </c>
      <c r="E2930" s="15" t="s">
        <v>61</v>
      </c>
      <c r="F2930" s="15" t="s">
        <v>62</v>
      </c>
      <c r="G2930" s="15" t="s">
        <v>63</v>
      </c>
      <c r="H2930" s="15" t="s">
        <v>64</v>
      </c>
      <c r="I2930" s="15" t="s">
        <v>65</v>
      </c>
      <c r="J2930" s="15">
        <v>135</v>
      </c>
      <c r="K2930" s="15">
        <v>193.05</v>
      </c>
    </row>
    <row r="2931" spans="1:11" x14ac:dyDescent="0.25">
      <c r="A2931" s="15" t="s">
        <v>68</v>
      </c>
      <c r="B2931" s="15">
        <v>2024</v>
      </c>
      <c r="C2931" s="15" t="s">
        <v>45</v>
      </c>
      <c r="D2931" s="15" t="s">
        <v>72</v>
      </c>
      <c r="E2931" s="15" t="s">
        <v>61</v>
      </c>
      <c r="F2931" s="15" t="s">
        <v>62</v>
      </c>
      <c r="G2931" s="15" t="s">
        <v>63</v>
      </c>
      <c r="H2931" s="15" t="s">
        <v>64</v>
      </c>
      <c r="I2931" s="15" t="s">
        <v>65</v>
      </c>
      <c r="J2931" s="15">
        <v>357</v>
      </c>
      <c r="K2931" s="15">
        <v>510.51</v>
      </c>
    </row>
    <row r="2932" spans="1:11" x14ac:dyDescent="0.25">
      <c r="A2932" s="15" t="s">
        <v>68</v>
      </c>
      <c r="B2932" s="15">
        <v>2024</v>
      </c>
      <c r="C2932" s="15" t="s">
        <v>45</v>
      </c>
      <c r="D2932" s="15" t="s">
        <v>72</v>
      </c>
      <c r="E2932" s="15" t="s">
        <v>61</v>
      </c>
      <c r="F2932" s="15" t="s">
        <v>62</v>
      </c>
      <c r="G2932" s="15" t="s">
        <v>63</v>
      </c>
      <c r="H2932" s="15" t="s">
        <v>64</v>
      </c>
      <c r="I2932" s="15" t="s">
        <v>65</v>
      </c>
      <c r="J2932" s="15">
        <v>848</v>
      </c>
      <c r="K2932" s="15">
        <v>1212.6399999999999</v>
      </c>
    </row>
    <row r="2933" spans="1:11" x14ac:dyDescent="0.25">
      <c r="A2933" s="15" t="s">
        <v>68</v>
      </c>
      <c r="B2933" s="15">
        <v>2024</v>
      </c>
      <c r="C2933" s="15" t="s">
        <v>45</v>
      </c>
      <c r="D2933" s="15" t="s">
        <v>72</v>
      </c>
      <c r="E2933" s="15" t="s">
        <v>61</v>
      </c>
      <c r="F2933" s="15" t="s">
        <v>62</v>
      </c>
      <c r="G2933" s="15" t="s">
        <v>63</v>
      </c>
      <c r="H2933" s="15" t="s">
        <v>64</v>
      </c>
      <c r="I2933" s="15" t="s">
        <v>65</v>
      </c>
      <c r="J2933" s="15">
        <v>137</v>
      </c>
      <c r="K2933" s="15">
        <v>195.91</v>
      </c>
    </row>
    <row r="2934" spans="1:11" x14ac:dyDescent="0.25">
      <c r="A2934" s="15" t="s">
        <v>68</v>
      </c>
      <c r="B2934" s="15">
        <v>2024</v>
      </c>
      <c r="C2934" s="15" t="s">
        <v>45</v>
      </c>
      <c r="D2934" s="15" t="s">
        <v>72</v>
      </c>
      <c r="E2934" s="15" t="s">
        <v>61</v>
      </c>
      <c r="F2934" s="15" t="s">
        <v>62</v>
      </c>
      <c r="G2934" s="15" t="s">
        <v>63</v>
      </c>
      <c r="H2934" s="15" t="s">
        <v>64</v>
      </c>
      <c r="I2934" s="15" t="s">
        <v>65</v>
      </c>
      <c r="J2934" s="15">
        <v>353</v>
      </c>
      <c r="K2934" s="15">
        <v>504.78999999999996</v>
      </c>
    </row>
    <row r="2935" spans="1:11" x14ac:dyDescent="0.25">
      <c r="A2935" s="15" t="s">
        <v>66</v>
      </c>
      <c r="B2935" s="15">
        <v>2024</v>
      </c>
      <c r="C2935" s="15" t="s">
        <v>41</v>
      </c>
      <c r="D2935" s="15" t="s">
        <v>72</v>
      </c>
      <c r="E2935" s="15" t="s">
        <v>61</v>
      </c>
      <c r="F2935" s="15" t="s">
        <v>62</v>
      </c>
      <c r="G2935" s="15" t="s">
        <v>63</v>
      </c>
      <c r="H2935" s="15" t="s">
        <v>64</v>
      </c>
      <c r="I2935" s="15" t="s">
        <v>65</v>
      </c>
      <c r="J2935" s="15">
        <v>152</v>
      </c>
      <c r="K2935" s="15">
        <v>217.36</v>
      </c>
    </row>
    <row r="2936" spans="1:11" x14ac:dyDescent="0.25">
      <c r="A2936" s="15" t="s">
        <v>66</v>
      </c>
      <c r="B2936" s="15">
        <v>2024</v>
      </c>
      <c r="C2936" s="15" t="s">
        <v>41</v>
      </c>
      <c r="D2936" s="15" t="s">
        <v>72</v>
      </c>
      <c r="E2936" s="15" t="s">
        <v>61</v>
      </c>
      <c r="F2936" s="15" t="s">
        <v>62</v>
      </c>
      <c r="G2936" s="15" t="s">
        <v>63</v>
      </c>
      <c r="H2936" s="15" t="s">
        <v>64</v>
      </c>
      <c r="I2936" s="15" t="s">
        <v>65</v>
      </c>
      <c r="J2936" s="15">
        <v>154</v>
      </c>
      <c r="K2936" s="15">
        <v>526.24</v>
      </c>
    </row>
    <row r="2937" spans="1:11" x14ac:dyDescent="0.25">
      <c r="A2937" s="15" t="s">
        <v>66</v>
      </c>
      <c r="B2937" s="15">
        <v>2024</v>
      </c>
      <c r="C2937" s="15" t="s">
        <v>41</v>
      </c>
      <c r="D2937" s="15" t="s">
        <v>72</v>
      </c>
      <c r="E2937" s="15" t="s">
        <v>61</v>
      </c>
      <c r="F2937" s="15" t="s">
        <v>62</v>
      </c>
      <c r="G2937" s="15" t="s">
        <v>63</v>
      </c>
      <c r="H2937" s="15" t="s">
        <v>64</v>
      </c>
      <c r="I2937" s="15" t="s">
        <v>65</v>
      </c>
      <c r="J2937" s="15">
        <v>370</v>
      </c>
      <c r="K2937" s="15">
        <v>526.24</v>
      </c>
    </row>
    <row r="2938" spans="1:11" x14ac:dyDescent="0.25">
      <c r="A2938" s="15" t="s">
        <v>66</v>
      </c>
      <c r="B2938" s="15">
        <v>2024</v>
      </c>
      <c r="C2938" s="15" t="s">
        <v>41</v>
      </c>
      <c r="D2938" s="15" t="s">
        <v>72</v>
      </c>
      <c r="E2938" s="15" t="s">
        <v>61</v>
      </c>
      <c r="F2938" s="15" t="s">
        <v>62</v>
      </c>
      <c r="G2938" s="15" t="s">
        <v>63</v>
      </c>
      <c r="H2938" s="15" t="s">
        <v>64</v>
      </c>
      <c r="I2938" s="15" t="s">
        <v>65</v>
      </c>
      <c r="J2938" s="15">
        <v>978</v>
      </c>
      <c r="K2938" s="15">
        <v>1398.54</v>
      </c>
    </row>
    <row r="2939" spans="1:11" x14ac:dyDescent="0.25">
      <c r="A2939" s="15" t="s">
        <v>59</v>
      </c>
      <c r="B2939" s="15">
        <v>2024</v>
      </c>
      <c r="C2939" s="15" t="s">
        <v>41</v>
      </c>
      <c r="D2939" s="15" t="s">
        <v>72</v>
      </c>
      <c r="E2939" s="15" t="s">
        <v>61</v>
      </c>
      <c r="F2939" s="15" t="s">
        <v>62</v>
      </c>
      <c r="G2939" s="15" t="s">
        <v>63</v>
      </c>
      <c r="H2939" s="15" t="s">
        <v>64</v>
      </c>
      <c r="I2939" s="15" t="s">
        <v>65</v>
      </c>
      <c r="J2939" s="15">
        <v>372</v>
      </c>
      <c r="K2939" s="15">
        <v>531.96</v>
      </c>
    </row>
    <row r="2940" spans="1:11" x14ac:dyDescent="0.25">
      <c r="A2940" s="15" t="s">
        <v>59</v>
      </c>
      <c r="B2940" s="15">
        <v>2024</v>
      </c>
      <c r="C2940" s="15" t="s">
        <v>41</v>
      </c>
      <c r="D2940" s="15" t="s">
        <v>72</v>
      </c>
      <c r="E2940" s="15" t="s">
        <v>61</v>
      </c>
      <c r="F2940" s="15" t="s">
        <v>62</v>
      </c>
      <c r="G2940" s="15" t="s">
        <v>63</v>
      </c>
      <c r="H2940" s="15" t="s">
        <v>64</v>
      </c>
      <c r="I2940" s="15" t="s">
        <v>65</v>
      </c>
      <c r="J2940" s="15">
        <v>153</v>
      </c>
      <c r="K2940" s="15">
        <v>218.79</v>
      </c>
    </row>
    <row r="2941" spans="1:11" x14ac:dyDescent="0.25">
      <c r="A2941" s="15" t="s">
        <v>66</v>
      </c>
      <c r="B2941" s="15">
        <v>2024</v>
      </c>
      <c r="C2941" s="15" t="s">
        <v>41</v>
      </c>
      <c r="D2941" s="15" t="s">
        <v>72</v>
      </c>
      <c r="E2941" s="15" t="s">
        <v>61</v>
      </c>
      <c r="F2941" s="15" t="s">
        <v>62</v>
      </c>
      <c r="G2941" s="15" t="s">
        <v>63</v>
      </c>
      <c r="H2941" s="15" t="s">
        <v>64</v>
      </c>
      <c r="I2941" s="15" t="s">
        <v>65</v>
      </c>
      <c r="J2941" s="15">
        <v>369</v>
      </c>
      <c r="K2941" s="15">
        <v>527.66999999999996</v>
      </c>
    </row>
    <row r="2942" spans="1:11" x14ac:dyDescent="0.25">
      <c r="A2942" s="15" t="s">
        <v>66</v>
      </c>
      <c r="B2942" s="15">
        <v>2024</v>
      </c>
      <c r="C2942" s="15" t="s">
        <v>41</v>
      </c>
      <c r="D2942" s="15" t="s">
        <v>72</v>
      </c>
      <c r="E2942" s="15" t="s">
        <v>61</v>
      </c>
      <c r="F2942" s="15" t="s">
        <v>62</v>
      </c>
      <c r="G2942" s="15" t="s">
        <v>63</v>
      </c>
      <c r="H2942" s="15" t="s">
        <v>64</v>
      </c>
      <c r="I2942" s="15" t="s">
        <v>65</v>
      </c>
      <c r="J2942" s="15">
        <v>759</v>
      </c>
      <c r="K2942" s="15">
        <v>1085.3699999999999</v>
      </c>
    </row>
    <row r="2943" spans="1:11" x14ac:dyDescent="0.25">
      <c r="A2943" s="15" t="s">
        <v>66</v>
      </c>
      <c r="B2943" s="15">
        <v>2024</v>
      </c>
      <c r="C2943" s="15" t="s">
        <v>41</v>
      </c>
      <c r="D2943" s="15" t="s">
        <v>72</v>
      </c>
      <c r="E2943" s="15" t="s">
        <v>61</v>
      </c>
      <c r="F2943" s="15" t="s">
        <v>62</v>
      </c>
      <c r="G2943" s="15" t="s">
        <v>63</v>
      </c>
      <c r="H2943" s="15" t="s">
        <v>64</v>
      </c>
      <c r="I2943" s="15" t="s">
        <v>65</v>
      </c>
      <c r="J2943" s="15">
        <v>845</v>
      </c>
      <c r="K2943" s="15">
        <v>1208.3499999999999</v>
      </c>
    </row>
    <row r="2944" spans="1:11" x14ac:dyDescent="0.25">
      <c r="A2944" s="15" t="s">
        <v>66</v>
      </c>
      <c r="B2944" s="15">
        <v>2024</v>
      </c>
      <c r="C2944" s="15" t="s">
        <v>41</v>
      </c>
      <c r="D2944" s="15" t="s">
        <v>72</v>
      </c>
      <c r="E2944" s="15" t="s">
        <v>61</v>
      </c>
      <c r="F2944" s="15" t="s">
        <v>62</v>
      </c>
      <c r="G2944" s="15" t="s">
        <v>63</v>
      </c>
      <c r="H2944" s="15" t="s">
        <v>64</v>
      </c>
      <c r="I2944" s="15" t="s">
        <v>65</v>
      </c>
      <c r="J2944" s="15">
        <v>371</v>
      </c>
      <c r="K2944" s="15">
        <v>530.53</v>
      </c>
    </row>
    <row r="2945" spans="1:11" x14ac:dyDescent="0.25">
      <c r="A2945" s="15" t="s">
        <v>68</v>
      </c>
      <c r="B2945" s="15">
        <v>2024</v>
      </c>
      <c r="C2945" s="15" t="s">
        <v>44</v>
      </c>
      <c r="D2945" s="15" t="s">
        <v>72</v>
      </c>
      <c r="E2945" s="15" t="s">
        <v>61</v>
      </c>
      <c r="F2945" s="15" t="s">
        <v>62</v>
      </c>
      <c r="G2945" s="15" t="s">
        <v>63</v>
      </c>
      <c r="H2945" s="15" t="s">
        <v>64</v>
      </c>
      <c r="I2945" s="15" t="s">
        <v>65</v>
      </c>
      <c r="J2945" s="15">
        <v>140</v>
      </c>
      <c r="K2945" s="15">
        <v>200.2</v>
      </c>
    </row>
    <row r="2946" spans="1:11" x14ac:dyDescent="0.25">
      <c r="A2946" s="15" t="s">
        <v>59</v>
      </c>
      <c r="B2946" s="15">
        <v>2024</v>
      </c>
      <c r="C2946" s="15" t="s">
        <v>44</v>
      </c>
      <c r="D2946" s="15" t="s">
        <v>72</v>
      </c>
      <c r="E2946" s="15" t="s">
        <v>61</v>
      </c>
      <c r="F2946" s="15" t="s">
        <v>62</v>
      </c>
      <c r="G2946" s="15" t="s">
        <v>63</v>
      </c>
      <c r="H2946" s="15" t="s">
        <v>64</v>
      </c>
      <c r="I2946" s="15" t="s">
        <v>65</v>
      </c>
      <c r="J2946" s="15">
        <v>362</v>
      </c>
      <c r="K2946" s="15">
        <v>517.66</v>
      </c>
    </row>
    <row r="2947" spans="1:11" x14ac:dyDescent="0.25">
      <c r="A2947" s="15" t="s">
        <v>68</v>
      </c>
      <c r="B2947" s="15">
        <v>2024</v>
      </c>
      <c r="C2947" s="15" t="s">
        <v>44</v>
      </c>
      <c r="D2947" s="15" t="s">
        <v>72</v>
      </c>
      <c r="E2947" s="15" t="s">
        <v>61</v>
      </c>
      <c r="F2947" s="15" t="s">
        <v>62</v>
      </c>
      <c r="G2947" s="15" t="s">
        <v>63</v>
      </c>
      <c r="H2947" s="15" t="s">
        <v>64</v>
      </c>
      <c r="I2947" s="15" t="s">
        <v>65</v>
      </c>
      <c r="J2947" s="15">
        <v>142</v>
      </c>
      <c r="K2947" s="15">
        <v>526.24</v>
      </c>
    </row>
    <row r="2948" spans="1:11" x14ac:dyDescent="0.25">
      <c r="A2948" s="15" t="s">
        <v>59</v>
      </c>
      <c r="B2948" s="15">
        <v>2024</v>
      </c>
      <c r="C2948" s="15" t="s">
        <v>44</v>
      </c>
      <c r="D2948" s="15" t="s">
        <v>72</v>
      </c>
      <c r="E2948" s="15" t="s">
        <v>61</v>
      </c>
      <c r="F2948" s="15" t="s">
        <v>62</v>
      </c>
      <c r="G2948" s="15" t="s">
        <v>63</v>
      </c>
      <c r="H2948" s="15" t="s">
        <v>64</v>
      </c>
      <c r="I2948" s="15" t="s">
        <v>65</v>
      </c>
      <c r="J2948" s="15">
        <v>358</v>
      </c>
      <c r="K2948" s="15">
        <v>526.24</v>
      </c>
    </row>
    <row r="2949" spans="1:11" x14ac:dyDescent="0.25">
      <c r="A2949" s="15" t="s">
        <v>66</v>
      </c>
      <c r="B2949" s="15">
        <v>2024</v>
      </c>
      <c r="C2949" s="15" t="s">
        <v>44</v>
      </c>
      <c r="D2949" s="15" t="s">
        <v>72</v>
      </c>
      <c r="E2949" s="15" t="s">
        <v>61</v>
      </c>
      <c r="F2949" s="15" t="s">
        <v>62</v>
      </c>
      <c r="G2949" s="15" t="s">
        <v>63</v>
      </c>
      <c r="H2949" s="15" t="s">
        <v>64</v>
      </c>
      <c r="I2949" s="15" t="s">
        <v>65</v>
      </c>
      <c r="J2949" s="15">
        <v>979</v>
      </c>
      <c r="K2949" s="15">
        <v>1399.97</v>
      </c>
    </row>
    <row r="2950" spans="1:11" x14ac:dyDescent="0.25">
      <c r="A2950" s="15" t="s">
        <v>68</v>
      </c>
      <c r="B2950" s="15">
        <v>2024</v>
      </c>
      <c r="C2950" s="15" t="s">
        <v>44</v>
      </c>
      <c r="D2950" s="15" t="s">
        <v>72</v>
      </c>
      <c r="E2950" s="15" t="s">
        <v>61</v>
      </c>
      <c r="F2950" s="15" t="s">
        <v>62</v>
      </c>
      <c r="G2950" s="15" t="s">
        <v>63</v>
      </c>
      <c r="H2950" s="15" t="s">
        <v>64</v>
      </c>
      <c r="I2950" s="15" t="s">
        <v>65</v>
      </c>
      <c r="J2950" s="15">
        <v>360</v>
      </c>
      <c r="K2950" s="15">
        <v>514.79999999999995</v>
      </c>
    </row>
    <row r="2951" spans="1:11" x14ac:dyDescent="0.25">
      <c r="A2951" s="15" t="s">
        <v>68</v>
      </c>
      <c r="B2951" s="15">
        <v>2024</v>
      </c>
      <c r="C2951" s="15" t="s">
        <v>44</v>
      </c>
      <c r="D2951" s="15" t="s">
        <v>72</v>
      </c>
      <c r="E2951" s="15" t="s">
        <v>61</v>
      </c>
      <c r="F2951" s="15" t="s">
        <v>62</v>
      </c>
      <c r="G2951" s="15" t="s">
        <v>63</v>
      </c>
      <c r="H2951" s="15" t="s">
        <v>64</v>
      </c>
      <c r="I2951" s="15" t="s">
        <v>65</v>
      </c>
      <c r="J2951" s="15">
        <v>141</v>
      </c>
      <c r="K2951" s="15">
        <v>201.63</v>
      </c>
    </row>
    <row r="2952" spans="1:11" x14ac:dyDescent="0.25">
      <c r="A2952" s="15" t="s">
        <v>66</v>
      </c>
      <c r="B2952" s="15">
        <v>2024</v>
      </c>
      <c r="C2952" s="15" t="s">
        <v>44</v>
      </c>
      <c r="D2952" s="15" t="s">
        <v>72</v>
      </c>
      <c r="E2952" s="15" t="s">
        <v>61</v>
      </c>
      <c r="F2952" s="15" t="s">
        <v>62</v>
      </c>
      <c r="G2952" s="15" t="s">
        <v>63</v>
      </c>
      <c r="H2952" s="15" t="s">
        <v>64</v>
      </c>
      <c r="I2952" s="15" t="s">
        <v>65</v>
      </c>
      <c r="J2952" s="15">
        <v>363</v>
      </c>
      <c r="K2952" s="15">
        <v>519.09</v>
      </c>
    </row>
    <row r="2953" spans="1:11" x14ac:dyDescent="0.25">
      <c r="A2953" s="15" t="s">
        <v>59</v>
      </c>
      <c r="B2953" s="15">
        <v>2024</v>
      </c>
      <c r="C2953" s="15" t="s">
        <v>44</v>
      </c>
      <c r="D2953" s="15" t="s">
        <v>72</v>
      </c>
      <c r="E2953" s="15" t="s">
        <v>61</v>
      </c>
      <c r="F2953" s="15" t="s">
        <v>62</v>
      </c>
      <c r="G2953" s="15" t="s">
        <v>63</v>
      </c>
      <c r="H2953" s="15" t="s">
        <v>64</v>
      </c>
      <c r="I2953" s="15" t="s">
        <v>65</v>
      </c>
      <c r="J2953" s="15">
        <v>761</v>
      </c>
      <c r="K2953" s="15">
        <v>1088.23</v>
      </c>
    </row>
    <row r="2954" spans="1:11" x14ac:dyDescent="0.25">
      <c r="A2954" s="15" t="s">
        <v>68</v>
      </c>
      <c r="B2954" s="15">
        <v>2024</v>
      </c>
      <c r="C2954" s="15" t="s">
        <v>44</v>
      </c>
      <c r="D2954" s="15" t="s">
        <v>72</v>
      </c>
      <c r="E2954" s="15" t="s">
        <v>61</v>
      </c>
      <c r="F2954" s="15" t="s">
        <v>62</v>
      </c>
      <c r="G2954" s="15" t="s">
        <v>63</v>
      </c>
      <c r="H2954" s="15" t="s">
        <v>64</v>
      </c>
      <c r="I2954" s="15" t="s">
        <v>65</v>
      </c>
      <c r="J2954" s="15">
        <v>847</v>
      </c>
      <c r="K2954" s="15">
        <v>1211.21</v>
      </c>
    </row>
    <row r="2955" spans="1:11" x14ac:dyDescent="0.25">
      <c r="A2955" s="15" t="s">
        <v>59</v>
      </c>
      <c r="B2955" s="15">
        <v>2024</v>
      </c>
      <c r="C2955" s="15" t="s">
        <v>44</v>
      </c>
      <c r="D2955" s="15" t="s">
        <v>72</v>
      </c>
      <c r="E2955" s="15" t="s">
        <v>61</v>
      </c>
      <c r="F2955" s="15" t="s">
        <v>62</v>
      </c>
      <c r="G2955" s="15" t="s">
        <v>63</v>
      </c>
      <c r="H2955" s="15" t="s">
        <v>64</v>
      </c>
      <c r="I2955" s="15" t="s">
        <v>65</v>
      </c>
      <c r="J2955" s="15">
        <v>143</v>
      </c>
      <c r="K2955" s="15">
        <v>204.49</v>
      </c>
    </row>
    <row r="2956" spans="1:11" x14ac:dyDescent="0.25">
      <c r="A2956" s="15" t="s">
        <v>68</v>
      </c>
      <c r="B2956" s="15">
        <v>2024</v>
      </c>
      <c r="C2956" s="15" t="s">
        <v>44</v>
      </c>
      <c r="D2956" s="15" t="s">
        <v>72</v>
      </c>
      <c r="E2956" s="15" t="s">
        <v>61</v>
      </c>
      <c r="F2956" s="15" t="s">
        <v>62</v>
      </c>
      <c r="G2956" s="15" t="s">
        <v>63</v>
      </c>
      <c r="H2956" s="15" t="s">
        <v>64</v>
      </c>
      <c r="I2956" s="15" t="s">
        <v>65</v>
      </c>
      <c r="J2956" s="15">
        <v>359</v>
      </c>
      <c r="K2956" s="15">
        <v>513.37</v>
      </c>
    </row>
    <row r="2957" spans="1:11" x14ac:dyDescent="0.25">
      <c r="A2957" s="15" t="s">
        <v>59</v>
      </c>
      <c r="B2957" s="15">
        <v>2024</v>
      </c>
      <c r="C2957" s="15" t="s">
        <v>50</v>
      </c>
      <c r="D2957" s="15" t="s">
        <v>72</v>
      </c>
      <c r="E2957" s="15" t="s">
        <v>61</v>
      </c>
      <c r="F2957" s="15" t="s">
        <v>62</v>
      </c>
      <c r="G2957" s="15" t="s">
        <v>63</v>
      </c>
      <c r="H2957" s="15" t="s">
        <v>64</v>
      </c>
      <c r="I2957" s="15" t="s">
        <v>65</v>
      </c>
      <c r="J2957" s="15">
        <v>356</v>
      </c>
      <c r="K2957" s="15">
        <v>509.08</v>
      </c>
    </row>
    <row r="2958" spans="1:11" x14ac:dyDescent="0.25">
      <c r="A2958" s="15" t="s">
        <v>59</v>
      </c>
      <c r="B2958" s="15">
        <v>2024</v>
      </c>
      <c r="C2958" s="15" t="s">
        <v>50</v>
      </c>
      <c r="D2958" s="15" t="s">
        <v>72</v>
      </c>
      <c r="E2958" s="15" t="s">
        <v>61</v>
      </c>
      <c r="F2958" s="15" t="s">
        <v>62</v>
      </c>
      <c r="G2958" s="15" t="s">
        <v>63</v>
      </c>
      <c r="H2958" s="15" t="s">
        <v>64</v>
      </c>
      <c r="I2958" s="15" t="s">
        <v>65</v>
      </c>
      <c r="J2958" s="15">
        <v>326</v>
      </c>
      <c r="K2958" s="15">
        <v>466.18</v>
      </c>
    </row>
    <row r="2959" spans="1:11" x14ac:dyDescent="0.25">
      <c r="A2959" s="15" t="s">
        <v>68</v>
      </c>
      <c r="B2959" s="15">
        <v>2024</v>
      </c>
      <c r="C2959" s="15" t="s">
        <v>50</v>
      </c>
      <c r="D2959" s="15" t="s">
        <v>72</v>
      </c>
      <c r="E2959" s="15" t="s">
        <v>61</v>
      </c>
      <c r="F2959" s="15" t="s">
        <v>62</v>
      </c>
      <c r="G2959" s="15" t="s">
        <v>63</v>
      </c>
      <c r="H2959" s="15" t="s">
        <v>64</v>
      </c>
      <c r="I2959" s="15" t="s">
        <v>65</v>
      </c>
      <c r="J2959" s="15">
        <v>358</v>
      </c>
      <c r="K2959" s="15">
        <v>526.24</v>
      </c>
    </row>
    <row r="2960" spans="1:11" x14ac:dyDescent="0.25">
      <c r="A2960" s="15" t="s">
        <v>68</v>
      </c>
      <c r="B2960" s="15">
        <v>2024</v>
      </c>
      <c r="C2960" s="15" t="s">
        <v>50</v>
      </c>
      <c r="D2960" s="15" t="s">
        <v>72</v>
      </c>
      <c r="E2960" s="15" t="s">
        <v>61</v>
      </c>
      <c r="F2960" s="15" t="s">
        <v>62</v>
      </c>
      <c r="G2960" s="15" t="s">
        <v>63</v>
      </c>
      <c r="H2960" s="15" t="s">
        <v>64</v>
      </c>
      <c r="I2960" s="15" t="s">
        <v>65</v>
      </c>
      <c r="J2960" s="15">
        <v>328</v>
      </c>
      <c r="K2960" s="15">
        <v>526.24</v>
      </c>
    </row>
    <row r="2961" spans="1:11" x14ac:dyDescent="0.25">
      <c r="A2961" s="15" t="s">
        <v>66</v>
      </c>
      <c r="B2961" s="15">
        <v>2024</v>
      </c>
      <c r="C2961" s="15" t="s">
        <v>50</v>
      </c>
      <c r="D2961" s="15" t="s">
        <v>72</v>
      </c>
      <c r="E2961" s="15" t="s">
        <v>61</v>
      </c>
      <c r="F2961" s="15" t="s">
        <v>62</v>
      </c>
      <c r="G2961" s="15" t="s">
        <v>63</v>
      </c>
      <c r="H2961" s="15" t="s">
        <v>64</v>
      </c>
      <c r="I2961" s="15" t="s">
        <v>65</v>
      </c>
      <c r="J2961" s="15">
        <v>985</v>
      </c>
      <c r="K2961" s="15">
        <v>1408.55</v>
      </c>
    </row>
    <row r="2962" spans="1:11" x14ac:dyDescent="0.25">
      <c r="A2962" s="15" t="s">
        <v>59</v>
      </c>
      <c r="B2962" s="15">
        <v>2024</v>
      </c>
      <c r="C2962" s="15" t="s">
        <v>50</v>
      </c>
      <c r="D2962" s="15" t="s">
        <v>72</v>
      </c>
      <c r="E2962" s="15" t="s">
        <v>61</v>
      </c>
      <c r="F2962" s="15" t="s">
        <v>62</v>
      </c>
      <c r="G2962" s="15" t="s">
        <v>63</v>
      </c>
      <c r="H2962" s="15" t="s">
        <v>64</v>
      </c>
      <c r="I2962" s="15" t="s">
        <v>65</v>
      </c>
      <c r="J2962" s="15">
        <v>330</v>
      </c>
      <c r="K2962" s="15">
        <v>471.9</v>
      </c>
    </row>
    <row r="2963" spans="1:11" x14ac:dyDescent="0.25">
      <c r="A2963" s="15" t="s">
        <v>59</v>
      </c>
      <c r="B2963" s="15">
        <v>2024</v>
      </c>
      <c r="C2963" s="15" t="s">
        <v>50</v>
      </c>
      <c r="D2963" s="15" t="s">
        <v>72</v>
      </c>
      <c r="E2963" s="15" t="s">
        <v>61</v>
      </c>
      <c r="F2963" s="15" t="s">
        <v>62</v>
      </c>
      <c r="G2963" s="15" t="s">
        <v>63</v>
      </c>
      <c r="H2963" s="15" t="s">
        <v>64</v>
      </c>
      <c r="I2963" s="15" t="s">
        <v>65</v>
      </c>
      <c r="J2963" s="15">
        <v>357</v>
      </c>
      <c r="K2963" s="15">
        <v>510.51</v>
      </c>
    </row>
    <row r="2964" spans="1:11" x14ac:dyDescent="0.25">
      <c r="A2964" s="15" t="s">
        <v>66</v>
      </c>
      <c r="B2964" s="15">
        <v>2024</v>
      </c>
      <c r="C2964" s="15" t="s">
        <v>50</v>
      </c>
      <c r="D2964" s="15" t="s">
        <v>72</v>
      </c>
      <c r="E2964" s="15" t="s">
        <v>61</v>
      </c>
      <c r="F2964" s="15" t="s">
        <v>62</v>
      </c>
      <c r="G2964" s="15" t="s">
        <v>63</v>
      </c>
      <c r="H2964" s="15" t="s">
        <v>64</v>
      </c>
      <c r="I2964" s="15" t="s">
        <v>65</v>
      </c>
      <c r="J2964" s="15">
        <v>327</v>
      </c>
      <c r="K2964" s="15">
        <v>467.61</v>
      </c>
    </row>
    <row r="2965" spans="1:11" x14ac:dyDescent="0.25">
      <c r="A2965" s="15" t="s">
        <v>68</v>
      </c>
      <c r="B2965" s="15">
        <v>2024</v>
      </c>
      <c r="C2965" s="15" t="s">
        <v>50</v>
      </c>
      <c r="D2965" s="15" t="s">
        <v>72</v>
      </c>
      <c r="E2965" s="15" t="s">
        <v>61</v>
      </c>
      <c r="F2965" s="15" t="s">
        <v>62</v>
      </c>
      <c r="G2965" s="15" t="s">
        <v>63</v>
      </c>
      <c r="H2965" s="15" t="s">
        <v>64</v>
      </c>
      <c r="I2965" s="15" t="s">
        <v>65</v>
      </c>
      <c r="J2965" s="15">
        <v>766</v>
      </c>
      <c r="K2965" s="15">
        <v>1095.3800000000001</v>
      </c>
    </row>
    <row r="2966" spans="1:11" x14ac:dyDescent="0.25">
      <c r="A2966" s="15" t="s">
        <v>68</v>
      </c>
      <c r="B2966" s="15">
        <v>2024</v>
      </c>
      <c r="C2966" s="15" t="s">
        <v>50</v>
      </c>
      <c r="D2966" s="15" t="s">
        <v>72</v>
      </c>
      <c r="E2966" s="15" t="s">
        <v>61</v>
      </c>
      <c r="F2966" s="15" t="s">
        <v>62</v>
      </c>
      <c r="G2966" s="15" t="s">
        <v>63</v>
      </c>
      <c r="H2966" s="15" t="s">
        <v>64</v>
      </c>
      <c r="I2966" s="15" t="s">
        <v>65</v>
      </c>
      <c r="J2966" s="15">
        <v>852</v>
      </c>
      <c r="K2966" s="15">
        <v>1218.3600000000001</v>
      </c>
    </row>
    <row r="2967" spans="1:11" x14ac:dyDescent="0.25">
      <c r="A2967" s="15" t="s">
        <v>59</v>
      </c>
      <c r="B2967" s="15">
        <v>2024</v>
      </c>
      <c r="C2967" s="15" t="s">
        <v>50</v>
      </c>
      <c r="D2967" s="15" t="s">
        <v>72</v>
      </c>
      <c r="E2967" s="15" t="s">
        <v>61</v>
      </c>
      <c r="F2967" s="15" t="s">
        <v>62</v>
      </c>
      <c r="G2967" s="15" t="s">
        <v>63</v>
      </c>
      <c r="H2967" s="15" t="s">
        <v>64</v>
      </c>
      <c r="I2967" s="15" t="s">
        <v>65</v>
      </c>
      <c r="J2967" s="15">
        <v>353</v>
      </c>
      <c r="K2967" s="15">
        <v>504.78999999999996</v>
      </c>
    </row>
    <row r="2968" spans="1:11" x14ac:dyDescent="0.25">
      <c r="A2968" s="15" t="s">
        <v>59</v>
      </c>
      <c r="B2968" s="15">
        <v>2024</v>
      </c>
      <c r="C2968" s="15" t="s">
        <v>50</v>
      </c>
      <c r="D2968" s="15" t="s">
        <v>72</v>
      </c>
      <c r="E2968" s="15" t="s">
        <v>61</v>
      </c>
      <c r="F2968" s="15" t="s">
        <v>62</v>
      </c>
      <c r="G2968" s="15" t="s">
        <v>63</v>
      </c>
      <c r="H2968" s="15" t="s">
        <v>64</v>
      </c>
      <c r="I2968" s="15" t="s">
        <v>65</v>
      </c>
      <c r="J2968" s="15">
        <v>329</v>
      </c>
      <c r="K2968" s="15">
        <v>470.47</v>
      </c>
    </row>
    <row r="2969" spans="1:11" x14ac:dyDescent="0.25">
      <c r="A2969" s="15" t="s">
        <v>59</v>
      </c>
      <c r="B2969" s="15">
        <v>2024</v>
      </c>
      <c r="C2969" s="15" t="s">
        <v>49</v>
      </c>
      <c r="D2969" s="15" t="s">
        <v>72</v>
      </c>
      <c r="E2969" s="15" t="s">
        <v>61</v>
      </c>
      <c r="F2969" s="15" t="s">
        <v>62</v>
      </c>
      <c r="G2969" s="15" t="s">
        <v>63</v>
      </c>
      <c r="H2969" s="15" t="s">
        <v>64</v>
      </c>
      <c r="I2969" s="15" t="s">
        <v>65</v>
      </c>
      <c r="J2969" s="15">
        <v>362</v>
      </c>
      <c r="K2969" s="15">
        <v>517.66</v>
      </c>
    </row>
    <row r="2970" spans="1:11" x14ac:dyDescent="0.25">
      <c r="A2970" s="15" t="s">
        <v>66</v>
      </c>
      <c r="B2970" s="15">
        <v>2024</v>
      </c>
      <c r="C2970" s="15" t="s">
        <v>49</v>
      </c>
      <c r="D2970" s="15" t="s">
        <v>72</v>
      </c>
      <c r="E2970" s="15" t="s">
        <v>61</v>
      </c>
      <c r="F2970" s="15" t="s">
        <v>62</v>
      </c>
      <c r="G2970" s="15" t="s">
        <v>63</v>
      </c>
      <c r="H2970" s="15" t="s">
        <v>64</v>
      </c>
      <c r="I2970" s="15" t="s">
        <v>65</v>
      </c>
      <c r="J2970" s="15">
        <v>332</v>
      </c>
      <c r="K2970" s="15">
        <v>474.76</v>
      </c>
    </row>
    <row r="2971" spans="1:11" x14ac:dyDescent="0.25">
      <c r="A2971" s="15" t="s">
        <v>66</v>
      </c>
      <c r="B2971" s="15">
        <v>2024</v>
      </c>
      <c r="C2971" s="15" t="s">
        <v>49</v>
      </c>
      <c r="D2971" s="15" t="s">
        <v>72</v>
      </c>
      <c r="E2971" s="15" t="s">
        <v>61</v>
      </c>
      <c r="F2971" s="15" t="s">
        <v>62</v>
      </c>
      <c r="G2971" s="15" t="s">
        <v>63</v>
      </c>
      <c r="H2971" s="15" t="s">
        <v>64</v>
      </c>
      <c r="I2971" s="15" t="s">
        <v>65</v>
      </c>
      <c r="J2971" s="15">
        <v>334</v>
      </c>
      <c r="K2971" s="15">
        <v>526.24</v>
      </c>
    </row>
    <row r="2972" spans="1:11" x14ac:dyDescent="0.25">
      <c r="A2972" s="15" t="s">
        <v>69</v>
      </c>
      <c r="B2972" s="15">
        <v>2024</v>
      </c>
      <c r="C2972" s="15" t="s">
        <v>49</v>
      </c>
      <c r="D2972" s="15" t="s">
        <v>72</v>
      </c>
      <c r="E2972" s="15" t="s">
        <v>61</v>
      </c>
      <c r="F2972" s="15" t="s">
        <v>62</v>
      </c>
      <c r="G2972" s="15" t="s">
        <v>63</v>
      </c>
      <c r="H2972" s="15" t="s">
        <v>64</v>
      </c>
      <c r="I2972" s="15" t="s">
        <v>65</v>
      </c>
      <c r="J2972" s="15">
        <v>984</v>
      </c>
      <c r="K2972" s="15">
        <v>1407.12</v>
      </c>
    </row>
    <row r="2973" spans="1:11" x14ac:dyDescent="0.25">
      <c r="A2973" s="15" t="s">
        <v>68</v>
      </c>
      <c r="B2973" s="15">
        <v>2024</v>
      </c>
      <c r="C2973" s="15" t="s">
        <v>49</v>
      </c>
      <c r="D2973" s="15" t="s">
        <v>72</v>
      </c>
      <c r="E2973" s="15" t="s">
        <v>61</v>
      </c>
      <c r="F2973" s="15" t="s">
        <v>62</v>
      </c>
      <c r="G2973" s="15" t="s">
        <v>63</v>
      </c>
      <c r="H2973" s="15" t="s">
        <v>64</v>
      </c>
      <c r="I2973" s="15" t="s">
        <v>65</v>
      </c>
      <c r="J2973" s="15">
        <v>336</v>
      </c>
      <c r="K2973" s="15">
        <v>480.48</v>
      </c>
    </row>
    <row r="2974" spans="1:11" x14ac:dyDescent="0.25">
      <c r="A2974" s="15" t="s">
        <v>68</v>
      </c>
      <c r="B2974" s="15">
        <v>2024</v>
      </c>
      <c r="C2974" s="15" t="s">
        <v>49</v>
      </c>
      <c r="D2974" s="15" t="s">
        <v>72</v>
      </c>
      <c r="E2974" s="15" t="s">
        <v>61</v>
      </c>
      <c r="F2974" s="15" t="s">
        <v>62</v>
      </c>
      <c r="G2974" s="15" t="s">
        <v>63</v>
      </c>
      <c r="H2974" s="15" t="s">
        <v>64</v>
      </c>
      <c r="I2974" s="15" t="s">
        <v>65</v>
      </c>
      <c r="J2974" s="15">
        <v>363</v>
      </c>
      <c r="K2974" s="15">
        <v>519.09</v>
      </c>
    </row>
    <row r="2975" spans="1:11" x14ac:dyDescent="0.25">
      <c r="A2975" s="15" t="s">
        <v>69</v>
      </c>
      <c r="B2975" s="15">
        <v>2024</v>
      </c>
      <c r="C2975" s="15" t="s">
        <v>49</v>
      </c>
      <c r="D2975" s="15" t="s">
        <v>72</v>
      </c>
      <c r="E2975" s="15" t="s">
        <v>61</v>
      </c>
      <c r="F2975" s="15" t="s">
        <v>62</v>
      </c>
      <c r="G2975" s="15" t="s">
        <v>63</v>
      </c>
      <c r="H2975" s="15" t="s">
        <v>64</v>
      </c>
      <c r="I2975" s="15" t="s">
        <v>65</v>
      </c>
      <c r="J2975" s="15">
        <v>333</v>
      </c>
      <c r="K2975" s="15">
        <v>476.19</v>
      </c>
    </row>
    <row r="2976" spans="1:11" x14ac:dyDescent="0.25">
      <c r="A2976" s="15" t="s">
        <v>66</v>
      </c>
      <c r="B2976" s="15">
        <v>2024</v>
      </c>
      <c r="C2976" s="15" t="s">
        <v>49</v>
      </c>
      <c r="D2976" s="15" t="s">
        <v>72</v>
      </c>
      <c r="E2976" s="15" t="s">
        <v>61</v>
      </c>
      <c r="F2976" s="15" t="s">
        <v>62</v>
      </c>
      <c r="G2976" s="15" t="s">
        <v>63</v>
      </c>
      <c r="H2976" s="15" t="s">
        <v>64</v>
      </c>
      <c r="I2976" s="15" t="s">
        <v>65</v>
      </c>
      <c r="J2976" s="15">
        <v>765</v>
      </c>
      <c r="K2976" s="15">
        <v>1093.95</v>
      </c>
    </row>
    <row r="2977" spans="1:11" x14ac:dyDescent="0.25">
      <c r="A2977" s="15" t="s">
        <v>66</v>
      </c>
      <c r="B2977" s="15">
        <v>2024</v>
      </c>
      <c r="C2977" s="15" t="s">
        <v>49</v>
      </c>
      <c r="D2977" s="15" t="s">
        <v>72</v>
      </c>
      <c r="E2977" s="15" t="s">
        <v>61</v>
      </c>
      <c r="F2977" s="15" t="s">
        <v>62</v>
      </c>
      <c r="G2977" s="15" t="s">
        <v>63</v>
      </c>
      <c r="H2977" s="15" t="s">
        <v>64</v>
      </c>
      <c r="I2977" s="15" t="s">
        <v>65</v>
      </c>
      <c r="J2977" s="15">
        <v>359</v>
      </c>
      <c r="K2977" s="15">
        <v>513.37</v>
      </c>
    </row>
    <row r="2978" spans="1:11" x14ac:dyDescent="0.25">
      <c r="A2978" s="15" t="s">
        <v>59</v>
      </c>
      <c r="B2978" s="15">
        <v>2024</v>
      </c>
      <c r="C2978" s="15" t="s">
        <v>49</v>
      </c>
      <c r="D2978" s="15" t="s">
        <v>72</v>
      </c>
      <c r="E2978" s="15" t="s">
        <v>61</v>
      </c>
      <c r="F2978" s="15" t="s">
        <v>62</v>
      </c>
      <c r="G2978" s="15" t="s">
        <v>63</v>
      </c>
      <c r="H2978" s="15" t="s">
        <v>64</v>
      </c>
      <c r="I2978" s="15" t="s">
        <v>65</v>
      </c>
      <c r="J2978" s="15">
        <v>335</v>
      </c>
      <c r="K2978" s="15">
        <v>479.05</v>
      </c>
    </row>
    <row r="2979" spans="1:11" x14ac:dyDescent="0.25">
      <c r="A2979" s="15" t="s">
        <v>59</v>
      </c>
      <c r="B2979" s="15">
        <v>2024</v>
      </c>
      <c r="C2979" s="15" t="s">
        <v>48</v>
      </c>
      <c r="D2979" s="15" t="s">
        <v>72</v>
      </c>
      <c r="E2979" s="15" t="s">
        <v>61</v>
      </c>
      <c r="F2979" s="15" t="s">
        <v>62</v>
      </c>
      <c r="G2979" s="15" t="s">
        <v>63</v>
      </c>
      <c r="H2979" s="15" t="s">
        <v>64</v>
      </c>
      <c r="I2979" s="15" t="s">
        <v>65</v>
      </c>
      <c r="J2979" s="15">
        <v>368</v>
      </c>
      <c r="K2979" s="15">
        <v>526.24</v>
      </c>
    </row>
    <row r="2980" spans="1:11" x14ac:dyDescent="0.25">
      <c r="A2980" s="15" t="s">
        <v>66</v>
      </c>
      <c r="B2980" s="15">
        <v>2024</v>
      </c>
      <c r="C2980" s="15" t="s">
        <v>48</v>
      </c>
      <c r="D2980" s="15" t="s">
        <v>72</v>
      </c>
      <c r="E2980" s="15" t="s">
        <v>61</v>
      </c>
      <c r="F2980" s="15" t="s">
        <v>62</v>
      </c>
      <c r="G2980" s="15" t="s">
        <v>63</v>
      </c>
      <c r="H2980" s="15" t="s">
        <v>64</v>
      </c>
      <c r="I2980" s="15" t="s">
        <v>65</v>
      </c>
      <c r="J2980" s="15">
        <v>338</v>
      </c>
      <c r="K2980" s="15">
        <v>483.34000000000003</v>
      </c>
    </row>
    <row r="2981" spans="1:11" x14ac:dyDescent="0.25">
      <c r="A2981" s="15" t="s">
        <v>68</v>
      </c>
      <c r="B2981" s="15">
        <v>2024</v>
      </c>
      <c r="C2981" s="15" t="s">
        <v>48</v>
      </c>
      <c r="D2981" s="15" t="s">
        <v>72</v>
      </c>
      <c r="E2981" s="15" t="s">
        <v>61</v>
      </c>
      <c r="F2981" s="15" t="s">
        <v>62</v>
      </c>
      <c r="G2981" s="15" t="s">
        <v>63</v>
      </c>
      <c r="H2981" s="15" t="s">
        <v>64</v>
      </c>
      <c r="I2981" s="15" t="s">
        <v>65</v>
      </c>
      <c r="J2981" s="15">
        <v>364</v>
      </c>
      <c r="K2981" s="15">
        <v>526.24</v>
      </c>
    </row>
    <row r="2982" spans="1:11" x14ac:dyDescent="0.25">
      <c r="A2982" s="15" t="s">
        <v>59</v>
      </c>
      <c r="B2982" s="15">
        <v>2024</v>
      </c>
      <c r="C2982" s="15" t="s">
        <v>48</v>
      </c>
      <c r="D2982" s="15" t="s">
        <v>72</v>
      </c>
      <c r="E2982" s="15" t="s">
        <v>61</v>
      </c>
      <c r="F2982" s="15" t="s">
        <v>62</v>
      </c>
      <c r="G2982" s="15" t="s">
        <v>63</v>
      </c>
      <c r="H2982" s="15" t="s">
        <v>64</v>
      </c>
      <c r="I2982" s="15" t="s">
        <v>65</v>
      </c>
      <c r="J2982" s="15">
        <v>340</v>
      </c>
      <c r="K2982" s="15">
        <v>526.24</v>
      </c>
    </row>
    <row r="2983" spans="1:11" x14ac:dyDescent="0.25">
      <c r="A2983" s="15" t="s">
        <v>59</v>
      </c>
      <c r="B2983" s="15">
        <v>2024</v>
      </c>
      <c r="C2983" s="15" t="s">
        <v>48</v>
      </c>
      <c r="D2983" s="15" t="s">
        <v>72</v>
      </c>
      <c r="E2983" s="15" t="s">
        <v>61</v>
      </c>
      <c r="F2983" s="15" t="s">
        <v>62</v>
      </c>
      <c r="G2983" s="15" t="s">
        <v>63</v>
      </c>
      <c r="H2983" s="15" t="s">
        <v>64</v>
      </c>
      <c r="I2983" s="15" t="s">
        <v>65</v>
      </c>
      <c r="J2983" s="15">
        <v>983</v>
      </c>
      <c r="K2983" s="15">
        <v>1405.69</v>
      </c>
    </row>
    <row r="2984" spans="1:11" x14ac:dyDescent="0.25">
      <c r="A2984" s="15" t="s">
        <v>59</v>
      </c>
      <c r="B2984" s="15">
        <v>2024</v>
      </c>
      <c r="C2984" s="15" t="s">
        <v>48</v>
      </c>
      <c r="D2984" s="15" t="s">
        <v>72</v>
      </c>
      <c r="E2984" s="15" t="s">
        <v>61</v>
      </c>
      <c r="F2984" s="15" t="s">
        <v>62</v>
      </c>
      <c r="G2984" s="15" t="s">
        <v>63</v>
      </c>
      <c r="H2984" s="15" t="s">
        <v>64</v>
      </c>
      <c r="I2984" s="15" t="s">
        <v>65</v>
      </c>
      <c r="J2984" s="15">
        <v>339</v>
      </c>
      <c r="K2984" s="15">
        <v>484.77</v>
      </c>
    </row>
    <row r="2985" spans="1:11" x14ac:dyDescent="0.25">
      <c r="A2985" s="15" t="s">
        <v>59</v>
      </c>
      <c r="B2985" s="15">
        <v>2024</v>
      </c>
      <c r="C2985" s="15" t="s">
        <v>48</v>
      </c>
      <c r="D2985" s="15" t="s">
        <v>72</v>
      </c>
      <c r="E2985" s="15" t="s">
        <v>61</v>
      </c>
      <c r="F2985" s="15" t="s">
        <v>62</v>
      </c>
      <c r="G2985" s="15" t="s">
        <v>63</v>
      </c>
      <c r="H2985" s="15" t="s">
        <v>64</v>
      </c>
      <c r="I2985" s="15" t="s">
        <v>65</v>
      </c>
      <c r="J2985" s="15">
        <v>764</v>
      </c>
      <c r="K2985" s="15">
        <v>1092.52</v>
      </c>
    </row>
    <row r="2986" spans="1:11" x14ac:dyDescent="0.25">
      <c r="A2986" s="15" t="s">
        <v>68</v>
      </c>
      <c r="B2986" s="15">
        <v>2024</v>
      </c>
      <c r="C2986" s="15" t="s">
        <v>48</v>
      </c>
      <c r="D2986" s="15" t="s">
        <v>72</v>
      </c>
      <c r="E2986" s="15" t="s">
        <v>61</v>
      </c>
      <c r="F2986" s="15" t="s">
        <v>62</v>
      </c>
      <c r="G2986" s="15" t="s">
        <v>63</v>
      </c>
      <c r="H2986" s="15" t="s">
        <v>64</v>
      </c>
      <c r="I2986" s="15" t="s">
        <v>65</v>
      </c>
      <c r="J2986" s="15">
        <v>851</v>
      </c>
      <c r="K2986" s="15">
        <v>1216.93</v>
      </c>
    </row>
    <row r="2987" spans="1:11" x14ac:dyDescent="0.25">
      <c r="A2987" s="15" t="s">
        <v>66</v>
      </c>
      <c r="B2987" s="15">
        <v>2024</v>
      </c>
      <c r="C2987" s="15" t="s">
        <v>48</v>
      </c>
      <c r="D2987" s="15" t="s">
        <v>72</v>
      </c>
      <c r="E2987" s="15" t="s">
        <v>61</v>
      </c>
      <c r="F2987" s="15" t="s">
        <v>62</v>
      </c>
      <c r="G2987" s="15" t="s">
        <v>63</v>
      </c>
      <c r="H2987" s="15" t="s">
        <v>64</v>
      </c>
      <c r="I2987" s="15" t="s">
        <v>65</v>
      </c>
      <c r="J2987" s="15">
        <v>365</v>
      </c>
      <c r="K2987" s="15">
        <v>521.95000000000005</v>
      </c>
    </row>
    <row r="2988" spans="1:11" x14ac:dyDescent="0.25">
      <c r="A2988" s="15" t="s">
        <v>59</v>
      </c>
      <c r="B2988" s="15">
        <v>2024</v>
      </c>
      <c r="C2988" s="15" t="s">
        <v>48</v>
      </c>
      <c r="D2988" s="15" t="s">
        <v>72</v>
      </c>
      <c r="E2988" s="15" t="s">
        <v>61</v>
      </c>
      <c r="F2988" s="15" t="s">
        <v>62</v>
      </c>
      <c r="G2988" s="15" t="s">
        <v>63</v>
      </c>
      <c r="H2988" s="15" t="s">
        <v>64</v>
      </c>
      <c r="I2988" s="15" t="s">
        <v>65</v>
      </c>
      <c r="J2988" s="15">
        <v>341</v>
      </c>
      <c r="K2988" s="15">
        <v>487.63</v>
      </c>
    </row>
    <row r="2989" spans="1:11" x14ac:dyDescent="0.25">
      <c r="A2989" s="15" t="s">
        <v>59</v>
      </c>
      <c r="B2989" s="15">
        <v>2024</v>
      </c>
      <c r="C2989" s="15" t="s">
        <v>43</v>
      </c>
      <c r="D2989" s="15" t="s">
        <v>72</v>
      </c>
      <c r="E2989" s="15" t="s">
        <v>74</v>
      </c>
      <c r="F2989" s="15" t="s">
        <v>75</v>
      </c>
      <c r="G2989" s="15" t="s">
        <v>71</v>
      </c>
      <c r="H2989" s="15" t="s">
        <v>73</v>
      </c>
      <c r="I2989" s="15" t="s">
        <v>76</v>
      </c>
      <c r="J2989" s="15">
        <v>224</v>
      </c>
      <c r="K2989" s="15">
        <v>320.32</v>
      </c>
    </row>
    <row r="2990" spans="1:11" x14ac:dyDescent="0.25">
      <c r="A2990" s="15" t="s">
        <v>59</v>
      </c>
      <c r="B2990" s="15">
        <v>2024</v>
      </c>
      <c r="C2990" s="15" t="s">
        <v>43</v>
      </c>
      <c r="D2990" s="15" t="s">
        <v>72</v>
      </c>
      <c r="E2990" s="15" t="s">
        <v>74</v>
      </c>
      <c r="F2990" s="15" t="s">
        <v>75</v>
      </c>
      <c r="G2990" s="15" t="s">
        <v>71</v>
      </c>
      <c r="H2990" s="15" t="s">
        <v>73</v>
      </c>
      <c r="I2990" s="15" t="s">
        <v>76</v>
      </c>
      <c r="J2990" s="15">
        <v>226</v>
      </c>
      <c r="K2990" s="15">
        <v>323.18</v>
      </c>
    </row>
    <row r="2991" spans="1:11" x14ac:dyDescent="0.25">
      <c r="A2991" s="15" t="s">
        <v>66</v>
      </c>
      <c r="B2991" s="15">
        <v>2024</v>
      </c>
      <c r="C2991" s="15" t="s">
        <v>43</v>
      </c>
      <c r="D2991" s="15" t="s">
        <v>72</v>
      </c>
      <c r="E2991" s="15" t="s">
        <v>74</v>
      </c>
      <c r="F2991" s="15" t="s">
        <v>75</v>
      </c>
      <c r="G2991" s="15" t="s">
        <v>71</v>
      </c>
      <c r="H2991" s="15" t="s">
        <v>73</v>
      </c>
      <c r="I2991" s="15" t="s">
        <v>76</v>
      </c>
      <c r="J2991" s="15">
        <v>196</v>
      </c>
      <c r="K2991" s="15">
        <v>280.27999999999997</v>
      </c>
    </row>
    <row r="2992" spans="1:11" x14ac:dyDescent="0.25">
      <c r="A2992" s="15" t="s">
        <v>66</v>
      </c>
      <c r="B2992" s="15">
        <v>2024</v>
      </c>
      <c r="C2992" s="15" t="s">
        <v>43</v>
      </c>
      <c r="D2992" s="15" t="s">
        <v>72</v>
      </c>
      <c r="E2992" s="15" t="s">
        <v>74</v>
      </c>
      <c r="F2992" s="15" t="s">
        <v>75</v>
      </c>
      <c r="G2992" s="15" t="s">
        <v>71</v>
      </c>
      <c r="H2992" s="15" t="s">
        <v>73</v>
      </c>
      <c r="I2992" s="15" t="s">
        <v>76</v>
      </c>
      <c r="J2992" s="15">
        <v>802</v>
      </c>
      <c r="K2992" s="15">
        <v>1146.8600000000001</v>
      </c>
    </row>
    <row r="2993" spans="1:11" x14ac:dyDescent="0.25">
      <c r="A2993" s="15" t="s">
        <v>70</v>
      </c>
      <c r="B2993" s="15">
        <v>2024</v>
      </c>
      <c r="C2993" s="15" t="s">
        <v>43</v>
      </c>
      <c r="D2993" s="15" t="s">
        <v>72</v>
      </c>
      <c r="E2993" s="15" t="s">
        <v>74</v>
      </c>
      <c r="F2993" s="15" t="s">
        <v>75</v>
      </c>
      <c r="G2993" s="15" t="s">
        <v>71</v>
      </c>
      <c r="H2993" s="15" t="s">
        <v>73</v>
      </c>
      <c r="I2993" s="15" t="s">
        <v>76</v>
      </c>
      <c r="J2993" s="15">
        <v>888</v>
      </c>
      <c r="K2993" s="15">
        <v>1269.8399999999999</v>
      </c>
    </row>
    <row r="2994" spans="1:11" x14ac:dyDescent="0.25">
      <c r="A2994" s="15" t="s">
        <v>70</v>
      </c>
      <c r="B2994" s="15">
        <v>2024</v>
      </c>
      <c r="C2994" s="15" t="s">
        <v>43</v>
      </c>
      <c r="D2994" s="15" t="s">
        <v>72</v>
      </c>
      <c r="E2994" s="15" t="s">
        <v>74</v>
      </c>
      <c r="F2994" s="15" t="s">
        <v>75</v>
      </c>
      <c r="G2994" s="15" t="s">
        <v>71</v>
      </c>
      <c r="H2994" s="15" t="s">
        <v>73</v>
      </c>
      <c r="I2994" s="15" t="s">
        <v>76</v>
      </c>
      <c r="J2994" s="15">
        <v>841</v>
      </c>
      <c r="K2994" s="15">
        <v>526.24</v>
      </c>
    </row>
    <row r="2995" spans="1:11" x14ac:dyDescent="0.25">
      <c r="A2995" s="15" t="s">
        <v>66</v>
      </c>
      <c r="B2995" s="15">
        <v>2024</v>
      </c>
      <c r="C2995" s="15" t="s">
        <v>43</v>
      </c>
      <c r="D2995" s="15" t="s">
        <v>72</v>
      </c>
      <c r="E2995" s="15" t="s">
        <v>74</v>
      </c>
      <c r="F2995" s="15" t="s">
        <v>75</v>
      </c>
      <c r="G2995" s="15" t="s">
        <v>71</v>
      </c>
      <c r="H2995" s="15" t="s">
        <v>73</v>
      </c>
      <c r="I2995" s="15" t="s">
        <v>76</v>
      </c>
      <c r="J2995" s="15">
        <v>195</v>
      </c>
      <c r="K2995" s="15">
        <v>278.85000000000002</v>
      </c>
    </row>
    <row r="2996" spans="1:11" x14ac:dyDescent="0.25">
      <c r="A2996" s="15" t="s">
        <v>66</v>
      </c>
      <c r="B2996" s="15">
        <v>2024</v>
      </c>
      <c r="C2996" s="15" t="s">
        <v>43</v>
      </c>
      <c r="D2996" s="15" t="s">
        <v>72</v>
      </c>
      <c r="E2996" s="15" t="s">
        <v>74</v>
      </c>
      <c r="F2996" s="15" t="s">
        <v>75</v>
      </c>
      <c r="G2996" s="15" t="s">
        <v>71</v>
      </c>
      <c r="H2996" s="15" t="s">
        <v>73</v>
      </c>
      <c r="I2996" s="15" t="s">
        <v>76</v>
      </c>
      <c r="J2996" s="15">
        <v>223</v>
      </c>
      <c r="K2996" s="15">
        <v>318.89</v>
      </c>
    </row>
    <row r="2997" spans="1:11" x14ac:dyDescent="0.25">
      <c r="A2997" s="15" t="s">
        <v>59</v>
      </c>
      <c r="B2997" s="15">
        <v>2024</v>
      </c>
      <c r="C2997" s="15" t="s">
        <v>43</v>
      </c>
      <c r="D2997" s="15" t="s">
        <v>72</v>
      </c>
      <c r="E2997" s="15" t="s">
        <v>74</v>
      </c>
      <c r="F2997" s="15" t="s">
        <v>75</v>
      </c>
      <c r="G2997" s="15" t="s">
        <v>71</v>
      </c>
      <c r="H2997" s="15" t="s">
        <v>73</v>
      </c>
      <c r="I2997" s="15" t="s">
        <v>76</v>
      </c>
      <c r="J2997" s="15">
        <v>199</v>
      </c>
      <c r="K2997" s="15">
        <v>284.57</v>
      </c>
    </row>
    <row r="2998" spans="1:11" x14ac:dyDescent="0.25">
      <c r="A2998" s="15" t="s">
        <v>59</v>
      </c>
      <c r="B2998" s="15">
        <v>2024</v>
      </c>
      <c r="C2998" s="15" t="s">
        <v>43</v>
      </c>
      <c r="D2998" s="15" t="s">
        <v>72</v>
      </c>
      <c r="E2998" s="15" t="s">
        <v>74</v>
      </c>
      <c r="F2998" s="15" t="s">
        <v>75</v>
      </c>
      <c r="G2998" s="15" t="s">
        <v>71</v>
      </c>
      <c r="H2998" s="15" t="s">
        <v>73</v>
      </c>
      <c r="I2998" s="15" t="s">
        <v>76</v>
      </c>
      <c r="J2998" s="15">
        <v>197</v>
      </c>
      <c r="K2998" s="15">
        <v>281.70999999999998</v>
      </c>
    </row>
    <row r="2999" spans="1:11" x14ac:dyDescent="0.25">
      <c r="A2999" s="15" t="s">
        <v>66</v>
      </c>
      <c r="B2999" s="15">
        <v>2024</v>
      </c>
      <c r="C2999" s="15" t="s">
        <v>47</v>
      </c>
      <c r="D2999" s="15" t="s">
        <v>72</v>
      </c>
      <c r="E2999" s="15" t="s">
        <v>74</v>
      </c>
      <c r="F2999" s="15" t="s">
        <v>75</v>
      </c>
      <c r="G2999" s="15" t="s">
        <v>71</v>
      </c>
      <c r="H2999" s="15" t="s">
        <v>73</v>
      </c>
      <c r="I2999" s="15" t="s">
        <v>76</v>
      </c>
      <c r="J2999" s="15">
        <v>176</v>
      </c>
      <c r="K2999" s="15">
        <v>251.68</v>
      </c>
    </row>
    <row r="3000" spans="1:11" x14ac:dyDescent="0.25">
      <c r="A3000" s="15" t="s">
        <v>59</v>
      </c>
      <c r="B3000" s="15">
        <v>2024</v>
      </c>
      <c r="C3000" s="15" t="s">
        <v>47</v>
      </c>
      <c r="D3000" s="15" t="s">
        <v>72</v>
      </c>
      <c r="E3000" s="15" t="s">
        <v>74</v>
      </c>
      <c r="F3000" s="15" t="s">
        <v>75</v>
      </c>
      <c r="G3000" s="15" t="s">
        <v>71</v>
      </c>
      <c r="H3000" s="15" t="s">
        <v>73</v>
      </c>
      <c r="I3000" s="15" t="s">
        <v>76</v>
      </c>
      <c r="J3000" s="15">
        <v>202</v>
      </c>
      <c r="K3000" s="15">
        <v>288.86</v>
      </c>
    </row>
    <row r="3001" spans="1:11" x14ac:dyDescent="0.25">
      <c r="A3001" s="15" t="s">
        <v>66</v>
      </c>
      <c r="B3001" s="15">
        <v>2024</v>
      </c>
      <c r="C3001" s="15" t="s">
        <v>47</v>
      </c>
      <c r="D3001" s="15" t="s">
        <v>72</v>
      </c>
      <c r="E3001" s="15" t="s">
        <v>74</v>
      </c>
      <c r="F3001" s="15" t="s">
        <v>75</v>
      </c>
      <c r="G3001" s="15" t="s">
        <v>71</v>
      </c>
      <c r="H3001" s="15" t="s">
        <v>73</v>
      </c>
      <c r="I3001" s="15" t="s">
        <v>76</v>
      </c>
      <c r="J3001" s="15">
        <v>178</v>
      </c>
      <c r="K3001" s="15">
        <v>254.54</v>
      </c>
    </row>
    <row r="3002" spans="1:11" x14ac:dyDescent="0.25">
      <c r="A3002" s="15" t="s">
        <v>68</v>
      </c>
      <c r="B3002" s="15">
        <v>2024</v>
      </c>
      <c r="C3002" s="15" t="s">
        <v>47</v>
      </c>
      <c r="D3002" s="15" t="s">
        <v>72</v>
      </c>
      <c r="E3002" s="15" t="s">
        <v>74</v>
      </c>
      <c r="F3002" s="15" t="s">
        <v>75</v>
      </c>
      <c r="G3002" s="15" t="s">
        <v>71</v>
      </c>
      <c r="H3002" s="15" t="s">
        <v>73</v>
      </c>
      <c r="I3002" s="15" t="s">
        <v>76</v>
      </c>
      <c r="J3002" s="15">
        <v>805</v>
      </c>
      <c r="K3002" s="15">
        <v>1151.1500000000001</v>
      </c>
    </row>
    <row r="3003" spans="1:11" x14ac:dyDescent="0.25">
      <c r="A3003" s="15" t="s">
        <v>69</v>
      </c>
      <c r="B3003" s="15">
        <v>2024</v>
      </c>
      <c r="C3003" s="15" t="s">
        <v>47</v>
      </c>
      <c r="D3003" s="15" t="s">
        <v>72</v>
      </c>
      <c r="E3003" s="15" t="s">
        <v>74</v>
      </c>
      <c r="F3003" s="15" t="s">
        <v>75</v>
      </c>
      <c r="G3003" s="15" t="s">
        <v>71</v>
      </c>
      <c r="H3003" s="15" t="s">
        <v>73</v>
      </c>
      <c r="I3003" s="15" t="s">
        <v>76</v>
      </c>
      <c r="J3003" s="15">
        <v>892</v>
      </c>
      <c r="K3003" s="15">
        <v>1275.56</v>
      </c>
    </row>
    <row r="3004" spans="1:11" x14ac:dyDescent="0.25">
      <c r="A3004" s="15" t="s">
        <v>69</v>
      </c>
      <c r="B3004" s="15">
        <v>2024</v>
      </c>
      <c r="C3004" s="15" t="s">
        <v>47</v>
      </c>
      <c r="D3004" s="15" t="s">
        <v>72</v>
      </c>
      <c r="E3004" s="15" t="s">
        <v>74</v>
      </c>
      <c r="F3004" s="15" t="s">
        <v>75</v>
      </c>
      <c r="G3004" s="15" t="s">
        <v>71</v>
      </c>
      <c r="H3004" s="15" t="s">
        <v>73</v>
      </c>
      <c r="I3004" s="15" t="s">
        <v>76</v>
      </c>
      <c r="J3004" s="15">
        <v>845</v>
      </c>
      <c r="K3004" s="15">
        <v>526.24</v>
      </c>
    </row>
    <row r="3005" spans="1:11" x14ac:dyDescent="0.25">
      <c r="A3005" s="15" t="s">
        <v>68</v>
      </c>
      <c r="B3005" s="15">
        <v>2024</v>
      </c>
      <c r="C3005" s="15" t="s">
        <v>47</v>
      </c>
      <c r="D3005" s="15" t="s">
        <v>72</v>
      </c>
      <c r="E3005" s="15" t="s">
        <v>74</v>
      </c>
      <c r="F3005" s="15" t="s">
        <v>75</v>
      </c>
      <c r="G3005" s="15" t="s">
        <v>71</v>
      </c>
      <c r="H3005" s="15" t="s">
        <v>73</v>
      </c>
      <c r="I3005" s="15" t="s">
        <v>76</v>
      </c>
      <c r="J3005" s="15">
        <v>177</v>
      </c>
      <c r="K3005" s="15">
        <v>253.11</v>
      </c>
    </row>
    <row r="3006" spans="1:11" x14ac:dyDescent="0.25">
      <c r="A3006" s="15" t="s">
        <v>66</v>
      </c>
      <c r="B3006" s="15">
        <v>2024</v>
      </c>
      <c r="C3006" s="15" t="s">
        <v>47</v>
      </c>
      <c r="D3006" s="15" t="s">
        <v>72</v>
      </c>
      <c r="E3006" s="15" t="s">
        <v>74</v>
      </c>
      <c r="F3006" s="15" t="s">
        <v>75</v>
      </c>
      <c r="G3006" s="15" t="s">
        <v>71</v>
      </c>
      <c r="H3006" s="15" t="s">
        <v>73</v>
      </c>
      <c r="I3006" s="15" t="s">
        <v>76</v>
      </c>
      <c r="J3006" s="15">
        <v>205</v>
      </c>
      <c r="K3006" s="15">
        <v>293.14999999999998</v>
      </c>
    </row>
    <row r="3007" spans="1:11" x14ac:dyDescent="0.25">
      <c r="A3007" s="15" t="s">
        <v>59</v>
      </c>
      <c r="B3007" s="15">
        <v>2024</v>
      </c>
      <c r="C3007" s="15" t="s">
        <v>47</v>
      </c>
      <c r="D3007" s="15" t="s">
        <v>72</v>
      </c>
      <c r="E3007" s="15" t="s">
        <v>74</v>
      </c>
      <c r="F3007" s="15" t="s">
        <v>75</v>
      </c>
      <c r="G3007" s="15" t="s">
        <v>71</v>
      </c>
      <c r="H3007" s="15" t="s">
        <v>73</v>
      </c>
      <c r="I3007" s="15" t="s">
        <v>76</v>
      </c>
      <c r="J3007" s="15">
        <v>175</v>
      </c>
      <c r="K3007" s="15">
        <v>250.25</v>
      </c>
    </row>
    <row r="3008" spans="1:11" x14ac:dyDescent="0.25">
      <c r="A3008" s="15" t="s">
        <v>66</v>
      </c>
      <c r="B3008" s="15">
        <v>2024</v>
      </c>
      <c r="C3008" s="15" t="s">
        <v>47</v>
      </c>
      <c r="D3008" s="15" t="s">
        <v>72</v>
      </c>
      <c r="E3008" s="15" t="s">
        <v>74</v>
      </c>
      <c r="F3008" s="15" t="s">
        <v>75</v>
      </c>
      <c r="G3008" s="15" t="s">
        <v>71</v>
      </c>
      <c r="H3008" s="15" t="s">
        <v>73</v>
      </c>
      <c r="I3008" s="15" t="s">
        <v>76</v>
      </c>
      <c r="J3008" s="15">
        <v>814</v>
      </c>
      <c r="K3008" s="15">
        <v>1164.02</v>
      </c>
    </row>
    <row r="3009" spans="1:11" x14ac:dyDescent="0.25">
      <c r="A3009" s="15" t="s">
        <v>70</v>
      </c>
      <c r="B3009" s="15">
        <v>2024</v>
      </c>
      <c r="C3009" s="15" t="s">
        <v>51</v>
      </c>
      <c r="D3009" s="15" t="s">
        <v>72</v>
      </c>
      <c r="E3009" s="15" t="s">
        <v>74</v>
      </c>
      <c r="F3009" s="15" t="s">
        <v>75</v>
      </c>
      <c r="G3009" s="15" t="s">
        <v>71</v>
      </c>
      <c r="H3009" s="15" t="s">
        <v>73</v>
      </c>
      <c r="I3009" s="15" t="s">
        <v>76</v>
      </c>
      <c r="J3009" s="15">
        <v>182</v>
      </c>
      <c r="K3009" s="15">
        <v>260.26</v>
      </c>
    </row>
    <row r="3010" spans="1:11" x14ac:dyDescent="0.25">
      <c r="A3010" s="15" t="s">
        <v>68</v>
      </c>
      <c r="B3010" s="15">
        <v>2024</v>
      </c>
      <c r="C3010" s="15" t="s">
        <v>51</v>
      </c>
      <c r="D3010" s="15" t="s">
        <v>72</v>
      </c>
      <c r="E3010" s="15" t="s">
        <v>74</v>
      </c>
      <c r="F3010" s="15" t="s">
        <v>75</v>
      </c>
      <c r="G3010" s="15" t="s">
        <v>71</v>
      </c>
      <c r="H3010" s="15" t="s">
        <v>73</v>
      </c>
      <c r="I3010" s="15" t="s">
        <v>76</v>
      </c>
      <c r="J3010" s="15">
        <v>152</v>
      </c>
      <c r="K3010" s="15">
        <v>217.36</v>
      </c>
    </row>
    <row r="3011" spans="1:11" x14ac:dyDescent="0.25">
      <c r="A3011" s="15" t="s">
        <v>59</v>
      </c>
      <c r="B3011" s="15">
        <v>2024</v>
      </c>
      <c r="C3011" s="15" t="s">
        <v>51</v>
      </c>
      <c r="D3011" s="15" t="s">
        <v>72</v>
      </c>
      <c r="E3011" s="15" t="s">
        <v>74</v>
      </c>
      <c r="F3011" s="15" t="s">
        <v>75</v>
      </c>
      <c r="G3011" s="15" t="s">
        <v>71</v>
      </c>
      <c r="H3011" s="15" t="s">
        <v>73</v>
      </c>
      <c r="I3011" s="15" t="s">
        <v>76</v>
      </c>
      <c r="J3011" s="15">
        <v>184</v>
      </c>
      <c r="K3011" s="15">
        <v>263.12</v>
      </c>
    </row>
    <row r="3012" spans="1:11" x14ac:dyDescent="0.25">
      <c r="A3012" s="15" t="s">
        <v>69</v>
      </c>
      <c r="B3012" s="15">
        <v>2024</v>
      </c>
      <c r="C3012" s="15" t="s">
        <v>51</v>
      </c>
      <c r="D3012" s="15" t="s">
        <v>72</v>
      </c>
      <c r="E3012" s="15" t="s">
        <v>74</v>
      </c>
      <c r="F3012" s="15" t="s">
        <v>75</v>
      </c>
      <c r="G3012" s="15" t="s">
        <v>71</v>
      </c>
      <c r="H3012" s="15" t="s">
        <v>73</v>
      </c>
      <c r="I3012" s="15" t="s">
        <v>76</v>
      </c>
      <c r="J3012" s="15">
        <v>154</v>
      </c>
      <c r="K3012" s="15">
        <v>220.22</v>
      </c>
    </row>
    <row r="3013" spans="1:11" x14ac:dyDescent="0.25">
      <c r="A3013" s="15" t="s">
        <v>69</v>
      </c>
      <c r="B3013" s="15">
        <v>2024</v>
      </c>
      <c r="C3013" s="15" t="s">
        <v>51</v>
      </c>
      <c r="D3013" s="15" t="s">
        <v>72</v>
      </c>
      <c r="E3013" s="15" t="s">
        <v>74</v>
      </c>
      <c r="F3013" s="15" t="s">
        <v>75</v>
      </c>
      <c r="G3013" s="15" t="s">
        <v>71</v>
      </c>
      <c r="H3013" s="15" t="s">
        <v>73</v>
      </c>
      <c r="I3013" s="15" t="s">
        <v>76</v>
      </c>
      <c r="J3013" s="15">
        <v>809</v>
      </c>
      <c r="K3013" s="15">
        <v>1156.8699999999999</v>
      </c>
    </row>
    <row r="3014" spans="1:11" x14ac:dyDescent="0.25">
      <c r="A3014" s="15" t="s">
        <v>66</v>
      </c>
      <c r="B3014" s="15">
        <v>2024</v>
      </c>
      <c r="C3014" s="15" t="s">
        <v>51</v>
      </c>
      <c r="D3014" s="15" t="s">
        <v>72</v>
      </c>
      <c r="E3014" s="15" t="s">
        <v>74</v>
      </c>
      <c r="F3014" s="15" t="s">
        <v>75</v>
      </c>
      <c r="G3014" s="15" t="s">
        <v>71</v>
      </c>
      <c r="H3014" s="15" t="s">
        <v>73</v>
      </c>
      <c r="I3014" s="15" t="s">
        <v>76</v>
      </c>
      <c r="J3014" s="15">
        <v>895</v>
      </c>
      <c r="K3014" s="15">
        <v>1279.8499999999999</v>
      </c>
    </row>
    <row r="3015" spans="1:11" x14ac:dyDescent="0.25">
      <c r="A3015" s="15" t="s">
        <v>66</v>
      </c>
      <c r="B3015" s="15">
        <v>2024</v>
      </c>
      <c r="C3015" s="15" t="s">
        <v>51</v>
      </c>
      <c r="D3015" s="15" t="s">
        <v>72</v>
      </c>
      <c r="E3015" s="15" t="s">
        <v>74</v>
      </c>
      <c r="F3015" s="15" t="s">
        <v>75</v>
      </c>
      <c r="G3015" s="15" t="s">
        <v>71</v>
      </c>
      <c r="H3015" s="15" t="s">
        <v>73</v>
      </c>
      <c r="I3015" s="15" t="s">
        <v>76</v>
      </c>
      <c r="J3015" s="15">
        <v>848</v>
      </c>
      <c r="K3015" s="15">
        <v>526.24</v>
      </c>
    </row>
    <row r="3016" spans="1:11" x14ac:dyDescent="0.25">
      <c r="A3016" s="15" t="s">
        <v>69</v>
      </c>
      <c r="B3016" s="15">
        <v>2024</v>
      </c>
      <c r="C3016" s="15" t="s">
        <v>51</v>
      </c>
      <c r="D3016" s="15" t="s">
        <v>72</v>
      </c>
      <c r="E3016" s="15" t="s">
        <v>74</v>
      </c>
      <c r="F3016" s="15" t="s">
        <v>75</v>
      </c>
      <c r="G3016" s="15" t="s">
        <v>71</v>
      </c>
      <c r="H3016" s="15" t="s">
        <v>73</v>
      </c>
      <c r="I3016" s="15" t="s">
        <v>76</v>
      </c>
      <c r="J3016" s="15">
        <v>153</v>
      </c>
      <c r="K3016" s="15">
        <v>218.79</v>
      </c>
    </row>
    <row r="3017" spans="1:11" x14ac:dyDescent="0.25">
      <c r="A3017" s="15" t="s">
        <v>69</v>
      </c>
      <c r="B3017" s="15">
        <v>2024</v>
      </c>
      <c r="C3017" s="15" t="s">
        <v>51</v>
      </c>
      <c r="D3017" s="15" t="s">
        <v>72</v>
      </c>
      <c r="E3017" s="15" t="s">
        <v>74</v>
      </c>
      <c r="F3017" s="15" t="s">
        <v>75</v>
      </c>
      <c r="G3017" s="15" t="s">
        <v>71</v>
      </c>
      <c r="H3017" s="15" t="s">
        <v>73</v>
      </c>
      <c r="I3017" s="15" t="s">
        <v>76</v>
      </c>
      <c r="J3017" s="15">
        <v>181</v>
      </c>
      <c r="K3017" s="15">
        <v>258.83</v>
      </c>
    </row>
    <row r="3018" spans="1:11" x14ac:dyDescent="0.25">
      <c r="A3018" s="15" t="s">
        <v>59</v>
      </c>
      <c r="B3018" s="15">
        <v>2024</v>
      </c>
      <c r="C3018" s="15" t="s">
        <v>51</v>
      </c>
      <c r="D3018" s="15" t="s">
        <v>72</v>
      </c>
      <c r="E3018" s="15" t="s">
        <v>74</v>
      </c>
      <c r="F3018" s="15" t="s">
        <v>75</v>
      </c>
      <c r="G3018" s="15" t="s">
        <v>71</v>
      </c>
      <c r="H3018" s="15" t="s">
        <v>73</v>
      </c>
      <c r="I3018" s="15" t="s">
        <v>76</v>
      </c>
      <c r="J3018" s="15">
        <v>157</v>
      </c>
      <c r="K3018" s="15">
        <v>224.51</v>
      </c>
    </row>
    <row r="3019" spans="1:11" x14ac:dyDescent="0.25">
      <c r="A3019" s="15" t="s">
        <v>68</v>
      </c>
      <c r="B3019" s="15">
        <v>2024</v>
      </c>
      <c r="C3019" s="15" t="s">
        <v>51</v>
      </c>
      <c r="D3019" s="15" t="s">
        <v>72</v>
      </c>
      <c r="E3019" s="15" t="s">
        <v>74</v>
      </c>
      <c r="F3019" s="15" t="s">
        <v>75</v>
      </c>
      <c r="G3019" s="15" t="s">
        <v>71</v>
      </c>
      <c r="H3019" s="15" t="s">
        <v>73</v>
      </c>
      <c r="I3019" s="15" t="s">
        <v>76</v>
      </c>
      <c r="J3019" s="15">
        <v>818</v>
      </c>
      <c r="K3019" s="15">
        <v>1169.74</v>
      </c>
    </row>
    <row r="3020" spans="1:11" x14ac:dyDescent="0.25">
      <c r="A3020" s="15" t="s">
        <v>70</v>
      </c>
      <c r="B3020" s="15">
        <v>2024</v>
      </c>
      <c r="C3020" s="15" t="s">
        <v>51</v>
      </c>
      <c r="D3020" s="15" t="s">
        <v>72</v>
      </c>
      <c r="E3020" s="15" t="s">
        <v>74</v>
      </c>
      <c r="F3020" s="15" t="s">
        <v>75</v>
      </c>
      <c r="G3020" s="15" t="s">
        <v>71</v>
      </c>
      <c r="H3020" s="15" t="s">
        <v>73</v>
      </c>
      <c r="I3020" s="15" t="s">
        <v>76</v>
      </c>
      <c r="J3020" s="15">
        <v>155</v>
      </c>
      <c r="K3020" s="15">
        <v>221.65</v>
      </c>
    </row>
    <row r="3021" spans="1:11" x14ac:dyDescent="0.25">
      <c r="A3021" s="15" t="s">
        <v>59</v>
      </c>
      <c r="B3021" s="15">
        <v>2024</v>
      </c>
      <c r="C3021" s="15" t="s">
        <v>40</v>
      </c>
      <c r="D3021" s="15" t="s">
        <v>72</v>
      </c>
      <c r="E3021" s="15" t="s">
        <v>74</v>
      </c>
      <c r="F3021" s="15" t="s">
        <v>75</v>
      </c>
      <c r="G3021" s="15" t="s">
        <v>71</v>
      </c>
      <c r="H3021" s="15" t="s">
        <v>73</v>
      </c>
      <c r="I3021" s="15" t="s">
        <v>76</v>
      </c>
      <c r="J3021" s="15">
        <v>236</v>
      </c>
      <c r="K3021" s="15">
        <v>337.48</v>
      </c>
    </row>
    <row r="3022" spans="1:11" x14ac:dyDescent="0.25">
      <c r="A3022" s="15" t="s">
        <v>59</v>
      </c>
      <c r="B3022" s="15">
        <v>2024</v>
      </c>
      <c r="C3022" s="15" t="s">
        <v>40</v>
      </c>
      <c r="D3022" s="15" t="s">
        <v>72</v>
      </c>
      <c r="E3022" s="15" t="s">
        <v>74</v>
      </c>
      <c r="F3022" s="15" t="s">
        <v>75</v>
      </c>
      <c r="G3022" s="15" t="s">
        <v>71</v>
      </c>
      <c r="H3022" s="15" t="s">
        <v>73</v>
      </c>
      <c r="I3022" s="15" t="s">
        <v>76</v>
      </c>
      <c r="J3022" s="15">
        <v>206</v>
      </c>
      <c r="K3022" s="15">
        <v>294.58</v>
      </c>
    </row>
    <row r="3023" spans="1:11" x14ac:dyDescent="0.25">
      <c r="A3023" s="15" t="s">
        <v>69</v>
      </c>
      <c r="B3023" s="15">
        <v>2024</v>
      </c>
      <c r="C3023" s="15" t="s">
        <v>40</v>
      </c>
      <c r="D3023" s="15" t="s">
        <v>72</v>
      </c>
      <c r="E3023" s="15" t="s">
        <v>74</v>
      </c>
      <c r="F3023" s="15" t="s">
        <v>75</v>
      </c>
      <c r="G3023" s="15" t="s">
        <v>71</v>
      </c>
      <c r="H3023" s="15" t="s">
        <v>73</v>
      </c>
      <c r="I3023" s="15" t="s">
        <v>76</v>
      </c>
      <c r="J3023" s="15">
        <v>208</v>
      </c>
      <c r="K3023" s="15">
        <v>297.44</v>
      </c>
    </row>
    <row r="3024" spans="1:11" x14ac:dyDescent="0.25">
      <c r="A3024" s="15" t="s">
        <v>66</v>
      </c>
      <c r="B3024" s="15">
        <v>2024</v>
      </c>
      <c r="C3024" s="15" t="s">
        <v>40</v>
      </c>
      <c r="D3024" s="15" t="s">
        <v>72</v>
      </c>
      <c r="E3024" s="15" t="s">
        <v>74</v>
      </c>
      <c r="F3024" s="15" t="s">
        <v>75</v>
      </c>
      <c r="G3024" s="15" t="s">
        <v>71</v>
      </c>
      <c r="H3024" s="15" t="s">
        <v>73</v>
      </c>
      <c r="I3024" s="15" t="s">
        <v>76</v>
      </c>
      <c r="J3024" s="15">
        <v>800</v>
      </c>
      <c r="K3024" s="15">
        <v>1144</v>
      </c>
    </row>
    <row r="3025" spans="1:11" x14ac:dyDescent="0.25">
      <c r="A3025" s="15" t="s">
        <v>68</v>
      </c>
      <c r="B3025" s="15">
        <v>2024</v>
      </c>
      <c r="C3025" s="15" t="s">
        <v>40</v>
      </c>
      <c r="D3025" s="15" t="s">
        <v>72</v>
      </c>
      <c r="E3025" s="15" t="s">
        <v>74</v>
      </c>
      <c r="F3025" s="15" t="s">
        <v>75</v>
      </c>
      <c r="G3025" s="15" t="s">
        <v>71</v>
      </c>
      <c r="H3025" s="15" t="s">
        <v>73</v>
      </c>
      <c r="I3025" s="15" t="s">
        <v>76</v>
      </c>
      <c r="J3025" s="15">
        <v>886</v>
      </c>
      <c r="K3025" s="15">
        <v>1266.98</v>
      </c>
    </row>
    <row r="3026" spans="1:11" x14ac:dyDescent="0.25">
      <c r="A3026" s="15" t="s">
        <v>68</v>
      </c>
      <c r="B3026" s="15">
        <v>2024</v>
      </c>
      <c r="C3026" s="15" t="s">
        <v>40</v>
      </c>
      <c r="D3026" s="15" t="s">
        <v>72</v>
      </c>
      <c r="E3026" s="15" t="s">
        <v>74</v>
      </c>
      <c r="F3026" s="15" t="s">
        <v>75</v>
      </c>
      <c r="G3026" s="15" t="s">
        <v>71</v>
      </c>
      <c r="H3026" s="15" t="s">
        <v>73</v>
      </c>
      <c r="I3026" s="15" t="s">
        <v>76</v>
      </c>
      <c r="J3026" s="15">
        <v>839</v>
      </c>
      <c r="K3026" s="15">
        <v>526.24</v>
      </c>
    </row>
    <row r="3027" spans="1:11" x14ac:dyDescent="0.25">
      <c r="A3027" s="15" t="s">
        <v>66</v>
      </c>
      <c r="B3027" s="15">
        <v>2024</v>
      </c>
      <c r="C3027" s="15" t="s">
        <v>40</v>
      </c>
      <c r="D3027" s="15" t="s">
        <v>72</v>
      </c>
      <c r="E3027" s="15" t="s">
        <v>74</v>
      </c>
      <c r="F3027" s="15" t="s">
        <v>75</v>
      </c>
      <c r="G3027" s="15" t="s">
        <v>71</v>
      </c>
      <c r="H3027" s="15" t="s">
        <v>73</v>
      </c>
      <c r="I3027" s="15" t="s">
        <v>76</v>
      </c>
      <c r="J3027" s="15">
        <v>207</v>
      </c>
      <c r="K3027" s="15">
        <v>296.01</v>
      </c>
    </row>
    <row r="3028" spans="1:11" x14ac:dyDescent="0.25">
      <c r="A3028" s="15" t="s">
        <v>69</v>
      </c>
      <c r="B3028" s="15">
        <v>2024</v>
      </c>
      <c r="C3028" s="15" t="s">
        <v>40</v>
      </c>
      <c r="D3028" s="15" t="s">
        <v>72</v>
      </c>
      <c r="E3028" s="15" t="s">
        <v>74</v>
      </c>
      <c r="F3028" s="15" t="s">
        <v>75</v>
      </c>
      <c r="G3028" s="15" t="s">
        <v>71</v>
      </c>
      <c r="H3028" s="15" t="s">
        <v>73</v>
      </c>
      <c r="I3028" s="15" t="s">
        <v>76</v>
      </c>
      <c r="J3028" s="15">
        <v>235</v>
      </c>
      <c r="K3028" s="15">
        <v>336.05</v>
      </c>
    </row>
    <row r="3029" spans="1:11" x14ac:dyDescent="0.25">
      <c r="A3029" s="15" t="s">
        <v>59</v>
      </c>
      <c r="B3029" s="15">
        <v>2024</v>
      </c>
      <c r="C3029" s="15" t="s">
        <v>40</v>
      </c>
      <c r="D3029" s="15" t="s">
        <v>72</v>
      </c>
      <c r="E3029" s="15" t="s">
        <v>74</v>
      </c>
      <c r="F3029" s="15" t="s">
        <v>75</v>
      </c>
      <c r="G3029" s="15" t="s">
        <v>71</v>
      </c>
      <c r="H3029" s="15" t="s">
        <v>73</v>
      </c>
      <c r="I3029" s="15" t="s">
        <v>76</v>
      </c>
      <c r="J3029" s="15">
        <v>809</v>
      </c>
      <c r="K3029" s="15">
        <v>1156.8699999999999</v>
      </c>
    </row>
    <row r="3030" spans="1:11" x14ac:dyDescent="0.25">
      <c r="A3030" s="15" t="s">
        <v>59</v>
      </c>
      <c r="B3030" s="15">
        <v>2024</v>
      </c>
      <c r="C3030" s="15" t="s">
        <v>40</v>
      </c>
      <c r="D3030" s="15" t="s">
        <v>72</v>
      </c>
      <c r="E3030" s="15" t="s">
        <v>74</v>
      </c>
      <c r="F3030" s="15" t="s">
        <v>75</v>
      </c>
      <c r="G3030" s="15" t="s">
        <v>71</v>
      </c>
      <c r="H3030" s="15" t="s">
        <v>73</v>
      </c>
      <c r="I3030" s="15" t="s">
        <v>76</v>
      </c>
      <c r="J3030" s="15">
        <v>209</v>
      </c>
      <c r="K3030" s="15">
        <v>298.87</v>
      </c>
    </row>
    <row r="3031" spans="1:11" x14ac:dyDescent="0.25">
      <c r="A3031" s="15" t="s">
        <v>59</v>
      </c>
      <c r="B3031" s="15">
        <v>2024</v>
      </c>
      <c r="C3031" s="15" t="s">
        <v>18</v>
      </c>
      <c r="D3031" s="15" t="s">
        <v>72</v>
      </c>
      <c r="E3031" s="15" t="s">
        <v>74</v>
      </c>
      <c r="F3031" s="15" t="s">
        <v>75</v>
      </c>
      <c r="G3031" s="15" t="s">
        <v>71</v>
      </c>
      <c r="H3031" s="15" t="s">
        <v>73</v>
      </c>
      <c r="I3031" s="15" t="s">
        <v>76</v>
      </c>
      <c r="J3031" s="15">
        <v>242</v>
      </c>
      <c r="K3031" s="15">
        <v>346.06</v>
      </c>
    </row>
    <row r="3032" spans="1:11" x14ac:dyDescent="0.25">
      <c r="A3032" s="15" t="s">
        <v>68</v>
      </c>
      <c r="B3032" s="15">
        <v>2024</v>
      </c>
      <c r="C3032" s="15" t="s">
        <v>18</v>
      </c>
      <c r="D3032" s="15" t="s">
        <v>72</v>
      </c>
      <c r="E3032" s="15" t="s">
        <v>74</v>
      </c>
      <c r="F3032" s="15" t="s">
        <v>75</v>
      </c>
      <c r="G3032" s="15" t="s">
        <v>71</v>
      </c>
      <c r="H3032" s="15" t="s">
        <v>73</v>
      </c>
      <c r="I3032" s="15" t="s">
        <v>76</v>
      </c>
      <c r="J3032" s="15">
        <v>212</v>
      </c>
      <c r="K3032" s="15">
        <v>303.15999999999997</v>
      </c>
    </row>
    <row r="3033" spans="1:11" x14ac:dyDescent="0.25">
      <c r="A3033" s="15" t="s">
        <v>66</v>
      </c>
      <c r="B3033" s="15">
        <v>2024</v>
      </c>
      <c r="C3033" s="15" t="s">
        <v>18</v>
      </c>
      <c r="D3033" s="15" t="s">
        <v>72</v>
      </c>
      <c r="E3033" s="15" t="s">
        <v>74</v>
      </c>
      <c r="F3033" s="15" t="s">
        <v>75</v>
      </c>
      <c r="G3033" s="15" t="s">
        <v>71</v>
      </c>
      <c r="H3033" s="15" t="s">
        <v>73</v>
      </c>
      <c r="I3033" s="15" t="s">
        <v>76</v>
      </c>
      <c r="J3033" s="15">
        <v>238</v>
      </c>
      <c r="K3033" s="15">
        <v>340.34000000000003</v>
      </c>
    </row>
    <row r="3034" spans="1:11" x14ac:dyDescent="0.25">
      <c r="A3034" s="15" t="s">
        <v>68</v>
      </c>
      <c r="B3034" s="15">
        <v>2024</v>
      </c>
      <c r="C3034" s="15" t="s">
        <v>18</v>
      </c>
      <c r="D3034" s="15" t="s">
        <v>72</v>
      </c>
      <c r="E3034" s="15" t="s">
        <v>74</v>
      </c>
      <c r="F3034" s="15" t="s">
        <v>75</v>
      </c>
      <c r="G3034" s="15" t="s">
        <v>71</v>
      </c>
      <c r="H3034" s="15" t="s">
        <v>73</v>
      </c>
      <c r="I3034" s="15" t="s">
        <v>76</v>
      </c>
      <c r="J3034" s="15">
        <v>214</v>
      </c>
      <c r="K3034" s="15">
        <v>306.02</v>
      </c>
    </row>
    <row r="3035" spans="1:11" x14ac:dyDescent="0.25">
      <c r="A3035" s="15" t="s">
        <v>66</v>
      </c>
      <c r="B3035" s="15">
        <v>2024</v>
      </c>
      <c r="C3035" s="15" t="s">
        <v>18</v>
      </c>
      <c r="D3035" s="15" t="s">
        <v>72</v>
      </c>
      <c r="E3035" s="15" t="s">
        <v>74</v>
      </c>
      <c r="F3035" s="15" t="s">
        <v>75</v>
      </c>
      <c r="G3035" s="15" t="s">
        <v>71</v>
      </c>
      <c r="H3035" s="15" t="s">
        <v>73</v>
      </c>
      <c r="I3035" s="15" t="s">
        <v>76</v>
      </c>
      <c r="J3035" s="15">
        <v>799</v>
      </c>
      <c r="K3035" s="15">
        <v>1142.57</v>
      </c>
    </row>
    <row r="3036" spans="1:11" x14ac:dyDescent="0.25">
      <c r="A3036" s="15" t="s">
        <v>66</v>
      </c>
      <c r="B3036" s="15">
        <v>2024</v>
      </c>
      <c r="C3036" s="15" t="s">
        <v>18</v>
      </c>
      <c r="D3036" s="15" t="s">
        <v>72</v>
      </c>
      <c r="E3036" s="15" t="s">
        <v>74</v>
      </c>
      <c r="F3036" s="15" t="s">
        <v>75</v>
      </c>
      <c r="G3036" s="15" t="s">
        <v>71</v>
      </c>
      <c r="H3036" s="15" t="s">
        <v>73</v>
      </c>
      <c r="I3036" s="15" t="s">
        <v>76</v>
      </c>
      <c r="J3036" s="15">
        <v>213</v>
      </c>
      <c r="K3036" s="15">
        <v>304.59000000000003</v>
      </c>
    </row>
    <row r="3037" spans="1:11" x14ac:dyDescent="0.25">
      <c r="A3037" s="15" t="s">
        <v>68</v>
      </c>
      <c r="B3037" s="15">
        <v>2024</v>
      </c>
      <c r="C3037" s="15" t="s">
        <v>18</v>
      </c>
      <c r="D3037" s="15" t="s">
        <v>72</v>
      </c>
      <c r="E3037" s="15" t="s">
        <v>74</v>
      </c>
      <c r="F3037" s="15" t="s">
        <v>75</v>
      </c>
      <c r="G3037" s="15" t="s">
        <v>71</v>
      </c>
      <c r="H3037" s="15" t="s">
        <v>73</v>
      </c>
      <c r="I3037" s="15" t="s">
        <v>76</v>
      </c>
      <c r="J3037" s="15">
        <v>241</v>
      </c>
      <c r="K3037" s="15">
        <v>344.63</v>
      </c>
    </row>
    <row r="3038" spans="1:11" x14ac:dyDescent="0.25">
      <c r="A3038" s="15" t="s">
        <v>66</v>
      </c>
      <c r="B3038" s="15">
        <v>2024</v>
      </c>
      <c r="C3038" s="15" t="s">
        <v>18</v>
      </c>
      <c r="D3038" s="15" t="s">
        <v>72</v>
      </c>
      <c r="E3038" s="15" t="s">
        <v>74</v>
      </c>
      <c r="F3038" s="15" t="s">
        <v>75</v>
      </c>
      <c r="G3038" s="15" t="s">
        <v>71</v>
      </c>
      <c r="H3038" s="15" t="s">
        <v>73</v>
      </c>
      <c r="I3038" s="15" t="s">
        <v>76</v>
      </c>
      <c r="J3038" s="15">
        <v>211</v>
      </c>
      <c r="K3038" s="15">
        <v>301.73</v>
      </c>
    </row>
    <row r="3039" spans="1:11" x14ac:dyDescent="0.25">
      <c r="A3039" s="15" t="s">
        <v>68</v>
      </c>
      <c r="B3039" s="15">
        <v>2024</v>
      </c>
      <c r="C3039" s="15" t="s">
        <v>18</v>
      </c>
      <c r="D3039" s="15" t="s">
        <v>72</v>
      </c>
      <c r="E3039" s="15" t="s">
        <v>74</v>
      </c>
      <c r="F3039" s="15" t="s">
        <v>75</v>
      </c>
      <c r="G3039" s="15" t="s">
        <v>71</v>
      </c>
      <c r="H3039" s="15" t="s">
        <v>73</v>
      </c>
      <c r="I3039" s="15" t="s">
        <v>76</v>
      </c>
      <c r="J3039" s="15">
        <v>808</v>
      </c>
      <c r="K3039" s="15">
        <v>1155.44</v>
      </c>
    </row>
    <row r="3040" spans="1:11" x14ac:dyDescent="0.25">
      <c r="A3040" s="15" t="s">
        <v>59</v>
      </c>
      <c r="B3040" s="15">
        <v>2024</v>
      </c>
      <c r="C3040" s="15" t="s">
        <v>18</v>
      </c>
      <c r="D3040" s="15" t="s">
        <v>72</v>
      </c>
      <c r="E3040" s="15" t="s">
        <v>74</v>
      </c>
      <c r="F3040" s="15" t="s">
        <v>75</v>
      </c>
      <c r="G3040" s="15" t="s">
        <v>71</v>
      </c>
      <c r="H3040" s="15" t="s">
        <v>73</v>
      </c>
      <c r="I3040" s="15" t="s">
        <v>76</v>
      </c>
      <c r="J3040" s="15">
        <v>215</v>
      </c>
      <c r="K3040" s="15">
        <v>307.45</v>
      </c>
    </row>
    <row r="3041" spans="1:11" x14ac:dyDescent="0.25">
      <c r="A3041" s="15" t="s">
        <v>59</v>
      </c>
      <c r="B3041" s="15">
        <v>2024</v>
      </c>
      <c r="C3041" s="15" t="s">
        <v>46</v>
      </c>
      <c r="D3041" s="15" t="s">
        <v>72</v>
      </c>
      <c r="E3041" s="15" t="s">
        <v>74</v>
      </c>
      <c r="F3041" s="15" t="s">
        <v>75</v>
      </c>
      <c r="G3041" s="15" t="s">
        <v>71</v>
      </c>
      <c r="H3041" s="15" t="s">
        <v>73</v>
      </c>
      <c r="I3041" s="15" t="s">
        <v>76</v>
      </c>
      <c r="J3041" s="15">
        <v>206</v>
      </c>
      <c r="K3041" s="15">
        <v>294.58</v>
      </c>
    </row>
    <row r="3042" spans="1:11" x14ac:dyDescent="0.25">
      <c r="A3042" s="15" t="s">
        <v>66</v>
      </c>
      <c r="B3042" s="15">
        <v>2024</v>
      </c>
      <c r="C3042" s="15" t="s">
        <v>46</v>
      </c>
      <c r="D3042" s="15" t="s">
        <v>72</v>
      </c>
      <c r="E3042" s="15" t="s">
        <v>74</v>
      </c>
      <c r="F3042" s="15" t="s">
        <v>75</v>
      </c>
      <c r="G3042" s="15" t="s">
        <v>71</v>
      </c>
      <c r="H3042" s="15" t="s">
        <v>73</v>
      </c>
      <c r="I3042" s="15" t="s">
        <v>76</v>
      </c>
      <c r="J3042" s="15">
        <v>182</v>
      </c>
      <c r="K3042" s="15">
        <v>260.26</v>
      </c>
    </row>
    <row r="3043" spans="1:11" x14ac:dyDescent="0.25">
      <c r="A3043" s="15" t="s">
        <v>66</v>
      </c>
      <c r="B3043" s="15">
        <v>2024</v>
      </c>
      <c r="C3043" s="15" t="s">
        <v>46</v>
      </c>
      <c r="D3043" s="15" t="s">
        <v>72</v>
      </c>
      <c r="E3043" s="15" t="s">
        <v>74</v>
      </c>
      <c r="F3043" s="15" t="s">
        <v>75</v>
      </c>
      <c r="G3043" s="15" t="s">
        <v>71</v>
      </c>
      <c r="H3043" s="15" t="s">
        <v>73</v>
      </c>
      <c r="I3043" s="15" t="s">
        <v>76</v>
      </c>
      <c r="J3043" s="15">
        <v>208</v>
      </c>
      <c r="K3043" s="15">
        <v>297.44</v>
      </c>
    </row>
    <row r="3044" spans="1:11" x14ac:dyDescent="0.25">
      <c r="A3044" s="15" t="s">
        <v>66</v>
      </c>
      <c r="B3044" s="15">
        <v>2024</v>
      </c>
      <c r="C3044" s="15" t="s">
        <v>46</v>
      </c>
      <c r="D3044" s="15" t="s">
        <v>72</v>
      </c>
      <c r="E3044" s="15" t="s">
        <v>74</v>
      </c>
      <c r="F3044" s="15" t="s">
        <v>75</v>
      </c>
      <c r="G3044" s="15" t="s">
        <v>71</v>
      </c>
      <c r="H3044" s="15" t="s">
        <v>73</v>
      </c>
      <c r="I3044" s="15" t="s">
        <v>76</v>
      </c>
      <c r="J3044" s="15">
        <v>804</v>
      </c>
      <c r="K3044" s="15">
        <v>1149.72</v>
      </c>
    </row>
    <row r="3045" spans="1:11" x14ac:dyDescent="0.25">
      <c r="A3045" s="15" t="s">
        <v>59</v>
      </c>
      <c r="B3045" s="15">
        <v>2024</v>
      </c>
      <c r="C3045" s="15" t="s">
        <v>46</v>
      </c>
      <c r="D3045" s="15" t="s">
        <v>72</v>
      </c>
      <c r="E3045" s="15" t="s">
        <v>74</v>
      </c>
      <c r="F3045" s="15" t="s">
        <v>75</v>
      </c>
      <c r="G3045" s="15" t="s">
        <v>71</v>
      </c>
      <c r="H3045" s="15" t="s">
        <v>73</v>
      </c>
      <c r="I3045" s="15" t="s">
        <v>76</v>
      </c>
      <c r="J3045" s="15">
        <v>891</v>
      </c>
      <c r="K3045" s="15">
        <v>1274.1300000000001</v>
      </c>
    </row>
    <row r="3046" spans="1:11" x14ac:dyDescent="0.25">
      <c r="A3046" s="15" t="s">
        <v>59</v>
      </c>
      <c r="B3046" s="15">
        <v>2024</v>
      </c>
      <c r="C3046" s="15" t="s">
        <v>46</v>
      </c>
      <c r="D3046" s="15" t="s">
        <v>72</v>
      </c>
      <c r="E3046" s="15" t="s">
        <v>74</v>
      </c>
      <c r="F3046" s="15" t="s">
        <v>75</v>
      </c>
      <c r="G3046" s="15" t="s">
        <v>71</v>
      </c>
      <c r="H3046" s="15" t="s">
        <v>73</v>
      </c>
      <c r="I3046" s="15" t="s">
        <v>76</v>
      </c>
      <c r="J3046" s="15">
        <v>844</v>
      </c>
      <c r="K3046" s="15">
        <v>526.24</v>
      </c>
    </row>
    <row r="3047" spans="1:11" x14ac:dyDescent="0.25">
      <c r="A3047" s="15" t="s">
        <v>66</v>
      </c>
      <c r="B3047" s="15">
        <v>2024</v>
      </c>
      <c r="C3047" s="15" t="s">
        <v>46</v>
      </c>
      <c r="D3047" s="15" t="s">
        <v>72</v>
      </c>
      <c r="E3047" s="15" t="s">
        <v>74</v>
      </c>
      <c r="F3047" s="15" t="s">
        <v>75</v>
      </c>
      <c r="G3047" s="15" t="s">
        <v>71</v>
      </c>
      <c r="H3047" s="15" t="s">
        <v>73</v>
      </c>
      <c r="I3047" s="15" t="s">
        <v>76</v>
      </c>
      <c r="J3047" s="15">
        <v>183</v>
      </c>
      <c r="K3047" s="15">
        <v>261.69</v>
      </c>
    </row>
    <row r="3048" spans="1:11" x14ac:dyDescent="0.25">
      <c r="A3048" s="15" t="s">
        <v>66</v>
      </c>
      <c r="B3048" s="15">
        <v>2024</v>
      </c>
      <c r="C3048" s="15" t="s">
        <v>46</v>
      </c>
      <c r="D3048" s="15" t="s">
        <v>72</v>
      </c>
      <c r="E3048" s="15" t="s">
        <v>74</v>
      </c>
      <c r="F3048" s="15" t="s">
        <v>75</v>
      </c>
      <c r="G3048" s="15" t="s">
        <v>71</v>
      </c>
      <c r="H3048" s="15" t="s">
        <v>73</v>
      </c>
      <c r="I3048" s="15" t="s">
        <v>76</v>
      </c>
      <c r="J3048" s="15">
        <v>181</v>
      </c>
      <c r="K3048" s="15">
        <v>258.83</v>
      </c>
    </row>
    <row r="3049" spans="1:11" x14ac:dyDescent="0.25">
      <c r="A3049" s="15" t="s">
        <v>66</v>
      </c>
      <c r="B3049" s="15">
        <v>2024</v>
      </c>
      <c r="C3049" s="15" t="s">
        <v>46</v>
      </c>
      <c r="D3049" s="15" t="s">
        <v>72</v>
      </c>
      <c r="E3049" s="15" t="s">
        <v>74</v>
      </c>
      <c r="F3049" s="15" t="s">
        <v>75</v>
      </c>
      <c r="G3049" s="15" t="s">
        <v>71</v>
      </c>
      <c r="H3049" s="15" t="s">
        <v>73</v>
      </c>
      <c r="I3049" s="15" t="s">
        <v>76</v>
      </c>
      <c r="J3049" s="15">
        <v>813</v>
      </c>
      <c r="K3049" s="15">
        <v>1162.5899999999999</v>
      </c>
    </row>
    <row r="3050" spans="1:11" x14ac:dyDescent="0.25">
      <c r="A3050" s="15" t="s">
        <v>59</v>
      </c>
      <c r="B3050" s="15">
        <v>2024</v>
      </c>
      <c r="C3050" s="15" t="s">
        <v>46</v>
      </c>
      <c r="D3050" s="15" t="s">
        <v>72</v>
      </c>
      <c r="E3050" s="15" t="s">
        <v>74</v>
      </c>
      <c r="F3050" s="15" t="s">
        <v>75</v>
      </c>
      <c r="G3050" s="15" t="s">
        <v>71</v>
      </c>
      <c r="H3050" s="15" t="s">
        <v>73</v>
      </c>
      <c r="I3050" s="15" t="s">
        <v>76</v>
      </c>
      <c r="J3050" s="15">
        <v>179</v>
      </c>
      <c r="K3050" s="15">
        <v>255.97</v>
      </c>
    </row>
    <row r="3051" spans="1:11" x14ac:dyDescent="0.25">
      <c r="A3051" s="15" t="s">
        <v>66</v>
      </c>
      <c r="B3051" s="15">
        <v>2024</v>
      </c>
      <c r="C3051" s="15" t="s">
        <v>45</v>
      </c>
      <c r="D3051" s="15" t="s">
        <v>72</v>
      </c>
      <c r="E3051" s="15" t="s">
        <v>74</v>
      </c>
      <c r="F3051" s="15" t="s">
        <v>75</v>
      </c>
      <c r="G3051" s="15" t="s">
        <v>71</v>
      </c>
      <c r="H3051" s="15" t="s">
        <v>73</v>
      </c>
      <c r="I3051" s="15" t="s">
        <v>76</v>
      </c>
      <c r="J3051" s="15">
        <v>212</v>
      </c>
      <c r="K3051" s="15">
        <v>303.15999999999997</v>
      </c>
    </row>
    <row r="3052" spans="1:11" x14ac:dyDescent="0.25">
      <c r="A3052" s="15" t="s">
        <v>68</v>
      </c>
      <c r="B3052" s="15">
        <v>2024</v>
      </c>
      <c r="C3052" s="15" t="s">
        <v>45</v>
      </c>
      <c r="D3052" s="15" t="s">
        <v>72</v>
      </c>
      <c r="E3052" s="15" t="s">
        <v>74</v>
      </c>
      <c r="F3052" s="15" t="s">
        <v>75</v>
      </c>
      <c r="G3052" s="15" t="s">
        <v>71</v>
      </c>
      <c r="H3052" s="15" t="s">
        <v>73</v>
      </c>
      <c r="I3052" s="15" t="s">
        <v>76</v>
      </c>
      <c r="J3052" s="15">
        <v>188</v>
      </c>
      <c r="K3052" s="15">
        <v>268.84000000000003</v>
      </c>
    </row>
    <row r="3053" spans="1:11" x14ac:dyDescent="0.25">
      <c r="A3053" s="15" t="s">
        <v>69</v>
      </c>
      <c r="B3053" s="15">
        <v>2024</v>
      </c>
      <c r="C3053" s="15" t="s">
        <v>45</v>
      </c>
      <c r="D3053" s="15" t="s">
        <v>72</v>
      </c>
      <c r="E3053" s="15" t="s">
        <v>74</v>
      </c>
      <c r="F3053" s="15" t="s">
        <v>75</v>
      </c>
      <c r="G3053" s="15" t="s">
        <v>71</v>
      </c>
      <c r="H3053" s="15" t="s">
        <v>73</v>
      </c>
      <c r="I3053" s="15" t="s">
        <v>76</v>
      </c>
      <c r="J3053" s="15">
        <v>214</v>
      </c>
      <c r="K3053" s="15">
        <v>306.02</v>
      </c>
    </row>
    <row r="3054" spans="1:11" x14ac:dyDescent="0.25">
      <c r="A3054" s="15" t="s">
        <v>68</v>
      </c>
      <c r="B3054" s="15">
        <v>2024</v>
      </c>
      <c r="C3054" s="15" t="s">
        <v>45</v>
      </c>
      <c r="D3054" s="15" t="s">
        <v>72</v>
      </c>
      <c r="E3054" s="15" t="s">
        <v>74</v>
      </c>
      <c r="F3054" s="15" t="s">
        <v>75</v>
      </c>
      <c r="G3054" s="15" t="s">
        <v>71</v>
      </c>
      <c r="H3054" s="15" t="s">
        <v>73</v>
      </c>
      <c r="I3054" s="15" t="s">
        <v>76</v>
      </c>
      <c r="J3054" s="15">
        <v>184</v>
      </c>
      <c r="K3054" s="15">
        <v>263.12</v>
      </c>
    </row>
    <row r="3055" spans="1:11" x14ac:dyDescent="0.25">
      <c r="A3055" s="15" t="s">
        <v>69</v>
      </c>
      <c r="B3055" s="15">
        <v>2024</v>
      </c>
      <c r="C3055" s="15" t="s">
        <v>45</v>
      </c>
      <c r="D3055" s="15" t="s">
        <v>72</v>
      </c>
      <c r="E3055" s="15" t="s">
        <v>74</v>
      </c>
      <c r="F3055" s="15" t="s">
        <v>75</v>
      </c>
      <c r="G3055" s="15" t="s">
        <v>71</v>
      </c>
      <c r="H3055" s="15" t="s">
        <v>73</v>
      </c>
      <c r="I3055" s="15" t="s">
        <v>76</v>
      </c>
      <c r="J3055" s="15">
        <v>803</v>
      </c>
      <c r="K3055" s="15">
        <v>1148.29</v>
      </c>
    </row>
    <row r="3056" spans="1:11" x14ac:dyDescent="0.25">
      <c r="A3056" s="15" t="s">
        <v>68</v>
      </c>
      <c r="B3056" s="15">
        <v>2024</v>
      </c>
      <c r="C3056" s="15" t="s">
        <v>45</v>
      </c>
      <c r="D3056" s="15" t="s">
        <v>72</v>
      </c>
      <c r="E3056" s="15" t="s">
        <v>74</v>
      </c>
      <c r="F3056" s="15" t="s">
        <v>75</v>
      </c>
      <c r="G3056" s="15" t="s">
        <v>71</v>
      </c>
      <c r="H3056" s="15" t="s">
        <v>73</v>
      </c>
      <c r="I3056" s="15" t="s">
        <v>76</v>
      </c>
      <c r="J3056" s="15">
        <v>890</v>
      </c>
      <c r="K3056" s="15">
        <v>1272.7</v>
      </c>
    </row>
    <row r="3057" spans="1:11" x14ac:dyDescent="0.25">
      <c r="A3057" s="15" t="s">
        <v>68</v>
      </c>
      <c r="B3057" s="15">
        <v>2024</v>
      </c>
      <c r="C3057" s="15" t="s">
        <v>45</v>
      </c>
      <c r="D3057" s="15" t="s">
        <v>72</v>
      </c>
      <c r="E3057" s="15" t="s">
        <v>74</v>
      </c>
      <c r="F3057" s="15" t="s">
        <v>75</v>
      </c>
      <c r="G3057" s="15" t="s">
        <v>71</v>
      </c>
      <c r="H3057" s="15" t="s">
        <v>73</v>
      </c>
      <c r="I3057" s="15" t="s">
        <v>76</v>
      </c>
      <c r="J3057" s="15">
        <v>843</v>
      </c>
      <c r="K3057" s="15">
        <v>526.24</v>
      </c>
    </row>
    <row r="3058" spans="1:11" x14ac:dyDescent="0.25">
      <c r="A3058" s="15" t="s">
        <v>69</v>
      </c>
      <c r="B3058" s="15">
        <v>2024</v>
      </c>
      <c r="C3058" s="15" t="s">
        <v>45</v>
      </c>
      <c r="D3058" s="15" t="s">
        <v>72</v>
      </c>
      <c r="E3058" s="15" t="s">
        <v>74</v>
      </c>
      <c r="F3058" s="15" t="s">
        <v>75</v>
      </c>
      <c r="G3058" s="15" t="s">
        <v>71</v>
      </c>
      <c r="H3058" s="15" t="s">
        <v>73</v>
      </c>
      <c r="I3058" s="15" t="s">
        <v>76</v>
      </c>
      <c r="J3058" s="15">
        <v>189</v>
      </c>
      <c r="K3058" s="15">
        <v>270.27</v>
      </c>
    </row>
    <row r="3059" spans="1:11" x14ac:dyDescent="0.25">
      <c r="A3059" s="15" t="s">
        <v>68</v>
      </c>
      <c r="B3059" s="15">
        <v>2024</v>
      </c>
      <c r="C3059" s="15" t="s">
        <v>45</v>
      </c>
      <c r="D3059" s="15" t="s">
        <v>72</v>
      </c>
      <c r="E3059" s="15" t="s">
        <v>74</v>
      </c>
      <c r="F3059" s="15" t="s">
        <v>75</v>
      </c>
      <c r="G3059" s="15" t="s">
        <v>71</v>
      </c>
      <c r="H3059" s="15" t="s">
        <v>73</v>
      </c>
      <c r="I3059" s="15" t="s">
        <v>76</v>
      </c>
      <c r="J3059" s="15">
        <v>211</v>
      </c>
      <c r="K3059" s="15">
        <v>301.73</v>
      </c>
    </row>
    <row r="3060" spans="1:11" x14ac:dyDescent="0.25">
      <c r="A3060" s="15" t="s">
        <v>69</v>
      </c>
      <c r="B3060" s="15">
        <v>2024</v>
      </c>
      <c r="C3060" s="15" t="s">
        <v>45</v>
      </c>
      <c r="D3060" s="15" t="s">
        <v>72</v>
      </c>
      <c r="E3060" s="15" t="s">
        <v>74</v>
      </c>
      <c r="F3060" s="15" t="s">
        <v>75</v>
      </c>
      <c r="G3060" s="15" t="s">
        <v>71</v>
      </c>
      <c r="H3060" s="15" t="s">
        <v>73</v>
      </c>
      <c r="I3060" s="15" t="s">
        <v>76</v>
      </c>
      <c r="J3060" s="15">
        <v>187</v>
      </c>
      <c r="K3060" s="15">
        <v>267.40999999999997</v>
      </c>
    </row>
    <row r="3061" spans="1:11" x14ac:dyDescent="0.25">
      <c r="A3061" s="15" t="s">
        <v>68</v>
      </c>
      <c r="B3061" s="15">
        <v>2024</v>
      </c>
      <c r="C3061" s="15" t="s">
        <v>45</v>
      </c>
      <c r="D3061" s="15" t="s">
        <v>72</v>
      </c>
      <c r="E3061" s="15" t="s">
        <v>74</v>
      </c>
      <c r="F3061" s="15" t="s">
        <v>75</v>
      </c>
      <c r="G3061" s="15" t="s">
        <v>71</v>
      </c>
      <c r="H3061" s="15" t="s">
        <v>73</v>
      </c>
      <c r="I3061" s="15" t="s">
        <v>76</v>
      </c>
      <c r="J3061" s="15">
        <v>812</v>
      </c>
      <c r="K3061" s="15">
        <v>1161.1599999999999</v>
      </c>
    </row>
    <row r="3062" spans="1:11" x14ac:dyDescent="0.25">
      <c r="A3062" s="15" t="s">
        <v>66</v>
      </c>
      <c r="B3062" s="15">
        <v>2024</v>
      </c>
      <c r="C3062" s="15" t="s">
        <v>45</v>
      </c>
      <c r="D3062" s="15" t="s">
        <v>72</v>
      </c>
      <c r="E3062" s="15" t="s">
        <v>74</v>
      </c>
      <c r="F3062" s="15" t="s">
        <v>75</v>
      </c>
      <c r="G3062" s="15" t="s">
        <v>71</v>
      </c>
      <c r="H3062" s="15" t="s">
        <v>73</v>
      </c>
      <c r="I3062" s="15" t="s">
        <v>76</v>
      </c>
      <c r="J3062" s="15">
        <v>185</v>
      </c>
      <c r="K3062" s="15">
        <v>264.55</v>
      </c>
    </row>
    <row r="3063" spans="1:11" x14ac:dyDescent="0.25">
      <c r="A3063" s="15" t="s">
        <v>66</v>
      </c>
      <c r="B3063" s="15">
        <v>2024</v>
      </c>
      <c r="C3063" s="15" t="s">
        <v>41</v>
      </c>
      <c r="D3063" s="15" t="s">
        <v>72</v>
      </c>
      <c r="E3063" s="15" t="s">
        <v>74</v>
      </c>
      <c r="F3063" s="15" t="s">
        <v>75</v>
      </c>
      <c r="G3063" s="15" t="s">
        <v>71</v>
      </c>
      <c r="H3063" s="15" t="s">
        <v>73</v>
      </c>
      <c r="I3063" s="15" t="s">
        <v>76</v>
      </c>
      <c r="J3063" s="15">
        <v>230</v>
      </c>
      <c r="K3063" s="15">
        <v>328.9</v>
      </c>
    </row>
    <row r="3064" spans="1:11" x14ac:dyDescent="0.25">
      <c r="A3064" s="15" t="s">
        <v>59</v>
      </c>
      <c r="B3064" s="15">
        <v>2024</v>
      </c>
      <c r="C3064" s="15" t="s">
        <v>41</v>
      </c>
      <c r="D3064" s="15" t="s">
        <v>72</v>
      </c>
      <c r="E3064" s="15" t="s">
        <v>74</v>
      </c>
      <c r="F3064" s="15" t="s">
        <v>75</v>
      </c>
      <c r="G3064" s="15" t="s">
        <v>71</v>
      </c>
      <c r="H3064" s="15" t="s">
        <v>73</v>
      </c>
      <c r="I3064" s="15" t="s">
        <v>76</v>
      </c>
      <c r="J3064" s="15">
        <v>200</v>
      </c>
      <c r="K3064" s="15">
        <v>286</v>
      </c>
    </row>
    <row r="3065" spans="1:11" x14ac:dyDescent="0.25">
      <c r="A3065" s="15" t="s">
        <v>59</v>
      </c>
      <c r="B3065" s="15">
        <v>2024</v>
      </c>
      <c r="C3065" s="15" t="s">
        <v>41</v>
      </c>
      <c r="D3065" s="15" t="s">
        <v>72</v>
      </c>
      <c r="E3065" s="15" t="s">
        <v>74</v>
      </c>
      <c r="F3065" s="15" t="s">
        <v>75</v>
      </c>
      <c r="G3065" s="15" t="s">
        <v>71</v>
      </c>
      <c r="H3065" s="15" t="s">
        <v>73</v>
      </c>
      <c r="I3065" s="15" t="s">
        <v>76</v>
      </c>
      <c r="J3065" s="15">
        <v>232</v>
      </c>
      <c r="K3065" s="15">
        <v>331.76</v>
      </c>
    </row>
    <row r="3066" spans="1:11" x14ac:dyDescent="0.25">
      <c r="A3066" s="15" t="s">
        <v>68</v>
      </c>
      <c r="B3066" s="15">
        <v>2024</v>
      </c>
      <c r="C3066" s="15" t="s">
        <v>41</v>
      </c>
      <c r="D3066" s="15" t="s">
        <v>72</v>
      </c>
      <c r="E3066" s="15" t="s">
        <v>74</v>
      </c>
      <c r="F3066" s="15" t="s">
        <v>75</v>
      </c>
      <c r="G3066" s="15" t="s">
        <v>71</v>
      </c>
      <c r="H3066" s="15" t="s">
        <v>73</v>
      </c>
      <c r="I3066" s="15" t="s">
        <v>76</v>
      </c>
      <c r="J3066" s="15">
        <v>202</v>
      </c>
      <c r="K3066" s="15">
        <v>288.86</v>
      </c>
    </row>
    <row r="3067" spans="1:11" x14ac:dyDescent="0.25">
      <c r="A3067" s="15" t="s">
        <v>59</v>
      </c>
      <c r="B3067" s="15">
        <v>2024</v>
      </c>
      <c r="C3067" s="15" t="s">
        <v>41</v>
      </c>
      <c r="D3067" s="15" t="s">
        <v>72</v>
      </c>
      <c r="E3067" s="15" t="s">
        <v>74</v>
      </c>
      <c r="F3067" s="15" t="s">
        <v>75</v>
      </c>
      <c r="G3067" s="15" t="s">
        <v>71</v>
      </c>
      <c r="H3067" s="15" t="s">
        <v>73</v>
      </c>
      <c r="I3067" s="15" t="s">
        <v>76</v>
      </c>
      <c r="J3067" s="15">
        <v>801</v>
      </c>
      <c r="K3067" s="15">
        <v>1145.43</v>
      </c>
    </row>
    <row r="3068" spans="1:11" x14ac:dyDescent="0.25">
      <c r="A3068" s="15" t="s">
        <v>59</v>
      </c>
      <c r="B3068" s="15">
        <v>2024</v>
      </c>
      <c r="C3068" s="15" t="s">
        <v>41</v>
      </c>
      <c r="D3068" s="15" t="s">
        <v>72</v>
      </c>
      <c r="E3068" s="15" t="s">
        <v>74</v>
      </c>
      <c r="F3068" s="15" t="s">
        <v>75</v>
      </c>
      <c r="G3068" s="15" t="s">
        <v>71</v>
      </c>
      <c r="H3068" s="15" t="s">
        <v>73</v>
      </c>
      <c r="I3068" s="15" t="s">
        <v>76</v>
      </c>
      <c r="J3068" s="15">
        <v>887</v>
      </c>
      <c r="K3068" s="15">
        <v>1268.4099999999999</v>
      </c>
    </row>
    <row r="3069" spans="1:11" x14ac:dyDescent="0.25">
      <c r="A3069" s="15" t="s">
        <v>59</v>
      </c>
      <c r="B3069" s="15">
        <v>2024</v>
      </c>
      <c r="C3069" s="15" t="s">
        <v>41</v>
      </c>
      <c r="D3069" s="15" t="s">
        <v>72</v>
      </c>
      <c r="E3069" s="15" t="s">
        <v>74</v>
      </c>
      <c r="F3069" s="15" t="s">
        <v>75</v>
      </c>
      <c r="G3069" s="15" t="s">
        <v>71</v>
      </c>
      <c r="H3069" s="15" t="s">
        <v>73</v>
      </c>
      <c r="I3069" s="15" t="s">
        <v>76</v>
      </c>
      <c r="J3069" s="15">
        <v>840</v>
      </c>
      <c r="K3069" s="15">
        <v>526.24</v>
      </c>
    </row>
    <row r="3070" spans="1:11" x14ac:dyDescent="0.25">
      <c r="A3070" s="15" t="s">
        <v>59</v>
      </c>
      <c r="B3070" s="15">
        <v>2024</v>
      </c>
      <c r="C3070" s="15" t="s">
        <v>41</v>
      </c>
      <c r="D3070" s="15" t="s">
        <v>72</v>
      </c>
      <c r="E3070" s="15" t="s">
        <v>74</v>
      </c>
      <c r="F3070" s="15" t="s">
        <v>75</v>
      </c>
      <c r="G3070" s="15" t="s">
        <v>71</v>
      </c>
      <c r="H3070" s="15" t="s">
        <v>73</v>
      </c>
      <c r="I3070" s="15" t="s">
        <v>76</v>
      </c>
      <c r="J3070" s="15">
        <v>201</v>
      </c>
      <c r="K3070" s="15">
        <v>287.43</v>
      </c>
    </row>
    <row r="3071" spans="1:11" x14ac:dyDescent="0.25">
      <c r="A3071" s="15" t="s">
        <v>68</v>
      </c>
      <c r="B3071" s="15">
        <v>2024</v>
      </c>
      <c r="C3071" s="15" t="s">
        <v>41</v>
      </c>
      <c r="D3071" s="15" t="s">
        <v>72</v>
      </c>
      <c r="E3071" s="15" t="s">
        <v>74</v>
      </c>
      <c r="F3071" s="15" t="s">
        <v>75</v>
      </c>
      <c r="G3071" s="15" t="s">
        <v>71</v>
      </c>
      <c r="H3071" s="15" t="s">
        <v>73</v>
      </c>
      <c r="I3071" s="15" t="s">
        <v>76</v>
      </c>
      <c r="J3071" s="15">
        <v>229</v>
      </c>
      <c r="K3071" s="15">
        <v>327.47000000000003</v>
      </c>
    </row>
    <row r="3072" spans="1:11" x14ac:dyDescent="0.25">
      <c r="A3072" s="15" t="s">
        <v>59</v>
      </c>
      <c r="B3072" s="15">
        <v>2024</v>
      </c>
      <c r="C3072" s="15" t="s">
        <v>41</v>
      </c>
      <c r="D3072" s="15" t="s">
        <v>72</v>
      </c>
      <c r="E3072" s="15" t="s">
        <v>74</v>
      </c>
      <c r="F3072" s="15" t="s">
        <v>75</v>
      </c>
      <c r="G3072" s="15" t="s">
        <v>71</v>
      </c>
      <c r="H3072" s="15" t="s">
        <v>73</v>
      </c>
      <c r="I3072" s="15" t="s">
        <v>76</v>
      </c>
      <c r="J3072" s="15">
        <v>205</v>
      </c>
      <c r="K3072" s="15">
        <v>293.14999999999998</v>
      </c>
    </row>
    <row r="3073" spans="1:11" x14ac:dyDescent="0.25">
      <c r="A3073" s="15" t="s">
        <v>59</v>
      </c>
      <c r="B3073" s="15">
        <v>2024</v>
      </c>
      <c r="C3073" s="15" t="s">
        <v>41</v>
      </c>
      <c r="D3073" s="15" t="s">
        <v>72</v>
      </c>
      <c r="E3073" s="15" t="s">
        <v>74</v>
      </c>
      <c r="F3073" s="15" t="s">
        <v>75</v>
      </c>
      <c r="G3073" s="15" t="s">
        <v>71</v>
      </c>
      <c r="H3073" s="15" t="s">
        <v>73</v>
      </c>
      <c r="I3073" s="15" t="s">
        <v>76</v>
      </c>
      <c r="J3073" s="15">
        <v>810</v>
      </c>
      <c r="K3073" s="15">
        <v>1158.3</v>
      </c>
    </row>
    <row r="3074" spans="1:11" x14ac:dyDescent="0.25">
      <c r="A3074" s="15" t="s">
        <v>66</v>
      </c>
      <c r="B3074" s="15">
        <v>2024</v>
      </c>
      <c r="C3074" s="15" t="s">
        <v>41</v>
      </c>
      <c r="D3074" s="15" t="s">
        <v>72</v>
      </c>
      <c r="E3074" s="15" t="s">
        <v>74</v>
      </c>
      <c r="F3074" s="15" t="s">
        <v>75</v>
      </c>
      <c r="G3074" s="15" t="s">
        <v>71</v>
      </c>
      <c r="H3074" s="15" t="s">
        <v>73</v>
      </c>
      <c r="I3074" s="15" t="s">
        <v>76</v>
      </c>
      <c r="J3074" s="15">
        <v>203</v>
      </c>
      <c r="K3074" s="15">
        <v>290.28999999999996</v>
      </c>
    </row>
    <row r="3075" spans="1:11" x14ac:dyDescent="0.25">
      <c r="A3075" s="15" t="s">
        <v>68</v>
      </c>
      <c r="B3075" s="15">
        <v>2024</v>
      </c>
      <c r="C3075" s="15" t="s">
        <v>44</v>
      </c>
      <c r="D3075" s="15" t="s">
        <v>72</v>
      </c>
      <c r="E3075" s="15" t="s">
        <v>74</v>
      </c>
      <c r="F3075" s="15" t="s">
        <v>75</v>
      </c>
      <c r="G3075" s="15" t="s">
        <v>71</v>
      </c>
      <c r="H3075" s="15" t="s">
        <v>73</v>
      </c>
      <c r="I3075" s="15" t="s">
        <v>76</v>
      </c>
      <c r="J3075" s="15">
        <v>218</v>
      </c>
      <c r="K3075" s="15">
        <v>311.74</v>
      </c>
    </row>
    <row r="3076" spans="1:11" x14ac:dyDescent="0.25">
      <c r="A3076" s="15" t="s">
        <v>68</v>
      </c>
      <c r="B3076" s="15">
        <v>2024</v>
      </c>
      <c r="C3076" s="15" t="s">
        <v>44</v>
      </c>
      <c r="D3076" s="15" t="s">
        <v>72</v>
      </c>
      <c r="E3076" s="15" t="s">
        <v>74</v>
      </c>
      <c r="F3076" s="15" t="s">
        <v>75</v>
      </c>
      <c r="G3076" s="15" t="s">
        <v>71</v>
      </c>
      <c r="H3076" s="15" t="s">
        <v>73</v>
      </c>
      <c r="I3076" s="15" t="s">
        <v>76</v>
      </c>
      <c r="J3076" s="15">
        <v>194</v>
      </c>
      <c r="K3076" s="15">
        <v>277.42</v>
      </c>
    </row>
    <row r="3077" spans="1:11" x14ac:dyDescent="0.25">
      <c r="A3077" s="15" t="s">
        <v>66</v>
      </c>
      <c r="B3077" s="15">
        <v>2024</v>
      </c>
      <c r="C3077" s="15" t="s">
        <v>44</v>
      </c>
      <c r="D3077" s="15" t="s">
        <v>72</v>
      </c>
      <c r="E3077" s="15" t="s">
        <v>74</v>
      </c>
      <c r="F3077" s="15" t="s">
        <v>75</v>
      </c>
      <c r="G3077" s="15" t="s">
        <v>71</v>
      </c>
      <c r="H3077" s="15" t="s">
        <v>73</v>
      </c>
      <c r="I3077" s="15" t="s">
        <v>76</v>
      </c>
      <c r="J3077" s="15">
        <v>220</v>
      </c>
      <c r="K3077" s="15">
        <v>314.60000000000002</v>
      </c>
    </row>
    <row r="3078" spans="1:11" x14ac:dyDescent="0.25">
      <c r="A3078" s="15" t="s">
        <v>66</v>
      </c>
      <c r="B3078" s="15">
        <v>2024</v>
      </c>
      <c r="C3078" s="15" t="s">
        <v>44</v>
      </c>
      <c r="D3078" s="15" t="s">
        <v>72</v>
      </c>
      <c r="E3078" s="15" t="s">
        <v>74</v>
      </c>
      <c r="F3078" s="15" t="s">
        <v>75</v>
      </c>
      <c r="G3078" s="15" t="s">
        <v>71</v>
      </c>
      <c r="H3078" s="15" t="s">
        <v>73</v>
      </c>
      <c r="I3078" s="15" t="s">
        <v>76</v>
      </c>
      <c r="J3078" s="15">
        <v>190</v>
      </c>
      <c r="K3078" s="15">
        <v>271.7</v>
      </c>
    </row>
    <row r="3079" spans="1:11" x14ac:dyDescent="0.25">
      <c r="A3079" s="15" t="s">
        <v>66</v>
      </c>
      <c r="B3079" s="15">
        <v>2024</v>
      </c>
      <c r="C3079" s="15" t="s">
        <v>44</v>
      </c>
      <c r="D3079" s="15" t="s">
        <v>72</v>
      </c>
      <c r="E3079" s="15" t="s">
        <v>74</v>
      </c>
      <c r="F3079" s="15" t="s">
        <v>75</v>
      </c>
      <c r="G3079" s="15" t="s">
        <v>71</v>
      </c>
      <c r="H3079" s="15" t="s">
        <v>73</v>
      </c>
      <c r="I3079" s="15" t="s">
        <v>76</v>
      </c>
      <c r="J3079" s="15">
        <v>889</v>
      </c>
      <c r="K3079" s="15">
        <v>1271.27</v>
      </c>
    </row>
    <row r="3080" spans="1:11" x14ac:dyDescent="0.25">
      <c r="A3080" s="15" t="s">
        <v>66</v>
      </c>
      <c r="B3080" s="15">
        <v>2024</v>
      </c>
      <c r="C3080" s="15" t="s">
        <v>44</v>
      </c>
      <c r="D3080" s="15" t="s">
        <v>72</v>
      </c>
      <c r="E3080" s="15" t="s">
        <v>74</v>
      </c>
      <c r="F3080" s="15" t="s">
        <v>75</v>
      </c>
      <c r="G3080" s="15" t="s">
        <v>71</v>
      </c>
      <c r="H3080" s="15" t="s">
        <v>73</v>
      </c>
      <c r="I3080" s="15" t="s">
        <v>76</v>
      </c>
      <c r="J3080" s="15">
        <v>842</v>
      </c>
      <c r="K3080" s="15">
        <v>526.24</v>
      </c>
    </row>
    <row r="3081" spans="1:11" x14ac:dyDescent="0.25">
      <c r="A3081" s="15" t="s">
        <v>66</v>
      </c>
      <c r="B3081" s="15">
        <v>2024</v>
      </c>
      <c r="C3081" s="15" t="s">
        <v>44</v>
      </c>
      <c r="D3081" s="15" t="s">
        <v>72</v>
      </c>
      <c r="E3081" s="15" t="s">
        <v>74</v>
      </c>
      <c r="F3081" s="15" t="s">
        <v>75</v>
      </c>
      <c r="G3081" s="15" t="s">
        <v>71</v>
      </c>
      <c r="H3081" s="15" t="s">
        <v>73</v>
      </c>
      <c r="I3081" s="15" t="s">
        <v>76</v>
      </c>
      <c r="J3081" s="15">
        <v>217</v>
      </c>
      <c r="K3081" s="15">
        <v>310.31</v>
      </c>
    </row>
    <row r="3082" spans="1:11" x14ac:dyDescent="0.25">
      <c r="A3082" s="15" t="s">
        <v>66</v>
      </c>
      <c r="B3082" s="15">
        <v>2024</v>
      </c>
      <c r="C3082" s="15" t="s">
        <v>44</v>
      </c>
      <c r="D3082" s="15" t="s">
        <v>72</v>
      </c>
      <c r="E3082" s="15" t="s">
        <v>74</v>
      </c>
      <c r="F3082" s="15" t="s">
        <v>75</v>
      </c>
      <c r="G3082" s="15" t="s">
        <v>71</v>
      </c>
      <c r="H3082" s="15" t="s">
        <v>73</v>
      </c>
      <c r="I3082" s="15" t="s">
        <v>76</v>
      </c>
      <c r="J3082" s="15">
        <v>193</v>
      </c>
      <c r="K3082" s="15">
        <v>275.99</v>
      </c>
    </row>
    <row r="3083" spans="1:11" x14ac:dyDescent="0.25">
      <c r="A3083" s="15" t="s">
        <v>68</v>
      </c>
      <c r="B3083" s="15">
        <v>2024</v>
      </c>
      <c r="C3083" s="15" t="s">
        <v>44</v>
      </c>
      <c r="D3083" s="15" t="s">
        <v>72</v>
      </c>
      <c r="E3083" s="15" t="s">
        <v>74</v>
      </c>
      <c r="F3083" s="15" t="s">
        <v>75</v>
      </c>
      <c r="G3083" s="15" t="s">
        <v>71</v>
      </c>
      <c r="H3083" s="15" t="s">
        <v>73</v>
      </c>
      <c r="I3083" s="15" t="s">
        <v>76</v>
      </c>
      <c r="J3083" s="15">
        <v>811</v>
      </c>
      <c r="K3083" s="15">
        <v>1159.73</v>
      </c>
    </row>
    <row r="3084" spans="1:11" x14ac:dyDescent="0.25">
      <c r="A3084" s="15" t="s">
        <v>68</v>
      </c>
      <c r="B3084" s="15">
        <v>2024</v>
      </c>
      <c r="C3084" s="15" t="s">
        <v>44</v>
      </c>
      <c r="D3084" s="15" t="s">
        <v>72</v>
      </c>
      <c r="E3084" s="15" t="s">
        <v>74</v>
      </c>
      <c r="F3084" s="15" t="s">
        <v>75</v>
      </c>
      <c r="G3084" s="15" t="s">
        <v>71</v>
      </c>
      <c r="H3084" s="15" t="s">
        <v>73</v>
      </c>
      <c r="I3084" s="15" t="s">
        <v>76</v>
      </c>
      <c r="J3084" s="15">
        <v>191</v>
      </c>
      <c r="K3084" s="15">
        <v>273.13</v>
      </c>
    </row>
    <row r="3085" spans="1:11" x14ac:dyDescent="0.25">
      <c r="A3085" s="15" t="s">
        <v>66</v>
      </c>
      <c r="B3085" s="15">
        <v>2024</v>
      </c>
      <c r="C3085" s="15" t="s">
        <v>50</v>
      </c>
      <c r="D3085" s="15" t="s">
        <v>72</v>
      </c>
      <c r="E3085" s="15" t="s">
        <v>74</v>
      </c>
      <c r="F3085" s="15" t="s">
        <v>75</v>
      </c>
      <c r="G3085" s="15" t="s">
        <v>71</v>
      </c>
      <c r="H3085" s="15" t="s">
        <v>73</v>
      </c>
      <c r="I3085" s="15" t="s">
        <v>76</v>
      </c>
      <c r="J3085" s="15">
        <v>188</v>
      </c>
      <c r="K3085" s="15">
        <v>268.84000000000003</v>
      </c>
    </row>
    <row r="3086" spans="1:11" x14ac:dyDescent="0.25">
      <c r="A3086" s="15" t="s">
        <v>70</v>
      </c>
      <c r="B3086" s="15">
        <v>2024</v>
      </c>
      <c r="C3086" s="15" t="s">
        <v>50</v>
      </c>
      <c r="D3086" s="15" t="s">
        <v>72</v>
      </c>
      <c r="E3086" s="15" t="s">
        <v>74</v>
      </c>
      <c r="F3086" s="15" t="s">
        <v>75</v>
      </c>
      <c r="G3086" s="15" t="s">
        <v>71</v>
      </c>
      <c r="H3086" s="15" t="s">
        <v>73</v>
      </c>
      <c r="I3086" s="15" t="s">
        <v>76</v>
      </c>
      <c r="J3086" s="15">
        <v>158</v>
      </c>
      <c r="K3086" s="15">
        <v>225.94</v>
      </c>
    </row>
    <row r="3087" spans="1:11" x14ac:dyDescent="0.25">
      <c r="A3087" s="15" t="s">
        <v>59</v>
      </c>
      <c r="B3087" s="15">
        <v>2024</v>
      </c>
      <c r="C3087" s="15" t="s">
        <v>50</v>
      </c>
      <c r="D3087" s="15" t="s">
        <v>72</v>
      </c>
      <c r="E3087" s="15" t="s">
        <v>74</v>
      </c>
      <c r="F3087" s="15" t="s">
        <v>75</v>
      </c>
      <c r="G3087" s="15" t="s">
        <v>71</v>
      </c>
      <c r="H3087" s="15" t="s">
        <v>73</v>
      </c>
      <c r="I3087" s="15" t="s">
        <v>76</v>
      </c>
      <c r="J3087" s="15">
        <v>160</v>
      </c>
      <c r="K3087" s="15">
        <v>228.8</v>
      </c>
    </row>
    <row r="3088" spans="1:11" x14ac:dyDescent="0.25">
      <c r="A3088" s="15" t="s">
        <v>59</v>
      </c>
      <c r="B3088" s="15">
        <v>2024</v>
      </c>
      <c r="C3088" s="15" t="s">
        <v>50</v>
      </c>
      <c r="D3088" s="15" t="s">
        <v>72</v>
      </c>
      <c r="E3088" s="15" t="s">
        <v>74</v>
      </c>
      <c r="F3088" s="15" t="s">
        <v>75</v>
      </c>
      <c r="G3088" s="15" t="s">
        <v>71</v>
      </c>
      <c r="H3088" s="15" t="s">
        <v>73</v>
      </c>
      <c r="I3088" s="15" t="s">
        <v>76</v>
      </c>
      <c r="J3088" s="15">
        <v>808</v>
      </c>
      <c r="K3088" s="15">
        <v>1155.44</v>
      </c>
    </row>
    <row r="3089" spans="1:11" x14ac:dyDescent="0.25">
      <c r="A3089" s="15" t="s">
        <v>66</v>
      </c>
      <c r="B3089" s="15">
        <v>2024</v>
      </c>
      <c r="C3089" s="15" t="s">
        <v>50</v>
      </c>
      <c r="D3089" s="15" t="s">
        <v>72</v>
      </c>
      <c r="E3089" s="15" t="s">
        <v>74</v>
      </c>
      <c r="F3089" s="15" t="s">
        <v>75</v>
      </c>
      <c r="G3089" s="15" t="s">
        <v>71</v>
      </c>
      <c r="H3089" s="15" t="s">
        <v>73</v>
      </c>
      <c r="I3089" s="15" t="s">
        <v>76</v>
      </c>
      <c r="J3089" s="15">
        <v>894</v>
      </c>
      <c r="K3089" s="15">
        <v>1278.42</v>
      </c>
    </row>
    <row r="3090" spans="1:11" x14ac:dyDescent="0.25">
      <c r="A3090" s="15" t="s">
        <v>66</v>
      </c>
      <c r="B3090" s="15">
        <v>2024</v>
      </c>
      <c r="C3090" s="15" t="s">
        <v>50</v>
      </c>
      <c r="D3090" s="15" t="s">
        <v>72</v>
      </c>
      <c r="E3090" s="15" t="s">
        <v>74</v>
      </c>
      <c r="F3090" s="15" t="s">
        <v>75</v>
      </c>
      <c r="G3090" s="15" t="s">
        <v>71</v>
      </c>
      <c r="H3090" s="15" t="s">
        <v>73</v>
      </c>
      <c r="I3090" s="15" t="s">
        <v>76</v>
      </c>
      <c r="J3090" s="15">
        <v>847</v>
      </c>
      <c r="K3090" s="15">
        <v>526.24</v>
      </c>
    </row>
    <row r="3091" spans="1:11" x14ac:dyDescent="0.25">
      <c r="A3091" s="15" t="s">
        <v>59</v>
      </c>
      <c r="B3091" s="15">
        <v>2024</v>
      </c>
      <c r="C3091" s="15" t="s">
        <v>50</v>
      </c>
      <c r="D3091" s="15" t="s">
        <v>72</v>
      </c>
      <c r="E3091" s="15" t="s">
        <v>74</v>
      </c>
      <c r="F3091" s="15" t="s">
        <v>75</v>
      </c>
      <c r="G3091" s="15" t="s">
        <v>71</v>
      </c>
      <c r="H3091" s="15" t="s">
        <v>73</v>
      </c>
      <c r="I3091" s="15" t="s">
        <v>76</v>
      </c>
      <c r="J3091" s="15">
        <v>159</v>
      </c>
      <c r="K3091" s="15">
        <v>227.37</v>
      </c>
    </row>
    <row r="3092" spans="1:11" x14ac:dyDescent="0.25">
      <c r="A3092" s="15" t="s">
        <v>59</v>
      </c>
      <c r="B3092" s="15">
        <v>2024</v>
      </c>
      <c r="C3092" s="15" t="s">
        <v>50</v>
      </c>
      <c r="D3092" s="15" t="s">
        <v>72</v>
      </c>
      <c r="E3092" s="15" t="s">
        <v>74</v>
      </c>
      <c r="F3092" s="15" t="s">
        <v>75</v>
      </c>
      <c r="G3092" s="15" t="s">
        <v>71</v>
      </c>
      <c r="H3092" s="15" t="s">
        <v>73</v>
      </c>
      <c r="I3092" s="15" t="s">
        <v>76</v>
      </c>
      <c r="J3092" s="15">
        <v>187</v>
      </c>
      <c r="K3092" s="15">
        <v>267.40999999999997</v>
      </c>
    </row>
    <row r="3093" spans="1:11" x14ac:dyDescent="0.25">
      <c r="A3093" s="15" t="s">
        <v>70</v>
      </c>
      <c r="B3093" s="15">
        <v>2024</v>
      </c>
      <c r="C3093" s="15" t="s">
        <v>50</v>
      </c>
      <c r="D3093" s="15" t="s">
        <v>72</v>
      </c>
      <c r="E3093" s="15" t="s">
        <v>74</v>
      </c>
      <c r="F3093" s="15" t="s">
        <v>75</v>
      </c>
      <c r="G3093" s="15" t="s">
        <v>71</v>
      </c>
      <c r="H3093" s="15" t="s">
        <v>73</v>
      </c>
      <c r="I3093" s="15" t="s">
        <v>76</v>
      </c>
      <c r="J3093" s="15">
        <v>817</v>
      </c>
      <c r="K3093" s="15">
        <v>1168.31</v>
      </c>
    </row>
    <row r="3094" spans="1:11" x14ac:dyDescent="0.25">
      <c r="A3094" s="15" t="s">
        <v>66</v>
      </c>
      <c r="B3094" s="15">
        <v>2024</v>
      </c>
      <c r="C3094" s="15" t="s">
        <v>50</v>
      </c>
      <c r="D3094" s="15" t="s">
        <v>72</v>
      </c>
      <c r="E3094" s="15" t="s">
        <v>74</v>
      </c>
      <c r="F3094" s="15" t="s">
        <v>75</v>
      </c>
      <c r="G3094" s="15" t="s">
        <v>71</v>
      </c>
      <c r="H3094" s="15" t="s">
        <v>73</v>
      </c>
      <c r="I3094" s="15" t="s">
        <v>76</v>
      </c>
      <c r="J3094" s="15">
        <v>161</v>
      </c>
      <c r="K3094" s="15">
        <v>230.23000000000002</v>
      </c>
    </row>
    <row r="3095" spans="1:11" x14ac:dyDescent="0.25">
      <c r="A3095" s="15" t="s">
        <v>59</v>
      </c>
      <c r="B3095" s="15">
        <v>2024</v>
      </c>
      <c r="C3095" s="15" t="s">
        <v>49</v>
      </c>
      <c r="D3095" s="15" t="s">
        <v>72</v>
      </c>
      <c r="E3095" s="15" t="s">
        <v>74</v>
      </c>
      <c r="F3095" s="15" t="s">
        <v>75</v>
      </c>
      <c r="G3095" s="15" t="s">
        <v>71</v>
      </c>
      <c r="H3095" s="15" t="s">
        <v>73</v>
      </c>
      <c r="I3095" s="15" t="s">
        <v>76</v>
      </c>
      <c r="J3095" s="15">
        <v>194</v>
      </c>
      <c r="K3095" s="15">
        <v>277.42</v>
      </c>
    </row>
    <row r="3096" spans="1:11" x14ac:dyDescent="0.25">
      <c r="A3096" s="15" t="s">
        <v>66</v>
      </c>
      <c r="B3096" s="15">
        <v>2024</v>
      </c>
      <c r="C3096" s="15" t="s">
        <v>49</v>
      </c>
      <c r="D3096" s="15" t="s">
        <v>72</v>
      </c>
      <c r="E3096" s="15" t="s">
        <v>74</v>
      </c>
      <c r="F3096" s="15" t="s">
        <v>75</v>
      </c>
      <c r="G3096" s="15" t="s">
        <v>71</v>
      </c>
      <c r="H3096" s="15" t="s">
        <v>73</v>
      </c>
      <c r="I3096" s="15" t="s">
        <v>76</v>
      </c>
      <c r="J3096" s="15">
        <v>164</v>
      </c>
      <c r="K3096" s="15">
        <v>234.51999999999998</v>
      </c>
    </row>
    <row r="3097" spans="1:11" x14ac:dyDescent="0.25">
      <c r="A3097" s="15" t="s">
        <v>66</v>
      </c>
      <c r="B3097" s="15">
        <v>2024</v>
      </c>
      <c r="C3097" s="15" t="s">
        <v>49</v>
      </c>
      <c r="D3097" s="15" t="s">
        <v>72</v>
      </c>
      <c r="E3097" s="15" t="s">
        <v>74</v>
      </c>
      <c r="F3097" s="15" t="s">
        <v>75</v>
      </c>
      <c r="G3097" s="15" t="s">
        <v>71</v>
      </c>
      <c r="H3097" s="15" t="s">
        <v>73</v>
      </c>
      <c r="I3097" s="15" t="s">
        <v>76</v>
      </c>
      <c r="J3097" s="15">
        <v>190</v>
      </c>
      <c r="K3097" s="15">
        <v>271.7</v>
      </c>
    </row>
    <row r="3098" spans="1:11" x14ac:dyDescent="0.25">
      <c r="A3098" s="15" t="s">
        <v>69</v>
      </c>
      <c r="B3098" s="15">
        <v>2024</v>
      </c>
      <c r="C3098" s="15" t="s">
        <v>49</v>
      </c>
      <c r="D3098" s="15" t="s">
        <v>72</v>
      </c>
      <c r="E3098" s="15" t="s">
        <v>74</v>
      </c>
      <c r="F3098" s="15" t="s">
        <v>75</v>
      </c>
      <c r="G3098" s="15" t="s">
        <v>71</v>
      </c>
      <c r="H3098" s="15" t="s">
        <v>73</v>
      </c>
      <c r="I3098" s="15" t="s">
        <v>76</v>
      </c>
      <c r="J3098" s="15">
        <v>166</v>
      </c>
      <c r="K3098" s="15">
        <v>237.38</v>
      </c>
    </row>
    <row r="3099" spans="1:11" x14ac:dyDescent="0.25">
      <c r="A3099" s="15" t="s">
        <v>59</v>
      </c>
      <c r="B3099" s="15">
        <v>2024</v>
      </c>
      <c r="C3099" s="15" t="s">
        <v>49</v>
      </c>
      <c r="D3099" s="15" t="s">
        <v>72</v>
      </c>
      <c r="E3099" s="15" t="s">
        <v>74</v>
      </c>
      <c r="F3099" s="15" t="s">
        <v>75</v>
      </c>
      <c r="G3099" s="15" t="s">
        <v>71</v>
      </c>
      <c r="H3099" s="15" t="s">
        <v>73</v>
      </c>
      <c r="I3099" s="15" t="s">
        <v>76</v>
      </c>
      <c r="J3099" s="15">
        <v>807</v>
      </c>
      <c r="K3099" s="15">
        <v>1154.01</v>
      </c>
    </row>
    <row r="3100" spans="1:11" x14ac:dyDescent="0.25">
      <c r="A3100" s="15" t="s">
        <v>59</v>
      </c>
      <c r="B3100" s="15">
        <v>2024</v>
      </c>
      <c r="C3100" s="15" t="s">
        <v>49</v>
      </c>
      <c r="D3100" s="15" t="s">
        <v>72</v>
      </c>
      <c r="E3100" s="15" t="s">
        <v>74</v>
      </c>
      <c r="F3100" s="15" t="s">
        <v>75</v>
      </c>
      <c r="G3100" s="15" t="s">
        <v>71</v>
      </c>
      <c r="H3100" s="15" t="s">
        <v>73</v>
      </c>
      <c r="I3100" s="15" t="s">
        <v>76</v>
      </c>
      <c r="J3100" s="15">
        <v>165</v>
      </c>
      <c r="K3100" s="15">
        <v>235.95</v>
      </c>
    </row>
    <row r="3101" spans="1:11" x14ac:dyDescent="0.25">
      <c r="A3101" s="15" t="s">
        <v>69</v>
      </c>
      <c r="B3101" s="15">
        <v>2024</v>
      </c>
      <c r="C3101" s="15" t="s">
        <v>49</v>
      </c>
      <c r="D3101" s="15" t="s">
        <v>72</v>
      </c>
      <c r="E3101" s="15" t="s">
        <v>74</v>
      </c>
      <c r="F3101" s="15" t="s">
        <v>75</v>
      </c>
      <c r="G3101" s="15" t="s">
        <v>71</v>
      </c>
      <c r="H3101" s="15" t="s">
        <v>73</v>
      </c>
      <c r="I3101" s="15" t="s">
        <v>76</v>
      </c>
      <c r="J3101" s="15">
        <v>193</v>
      </c>
      <c r="K3101" s="15">
        <v>275.99</v>
      </c>
    </row>
    <row r="3102" spans="1:11" x14ac:dyDescent="0.25">
      <c r="A3102" s="15" t="s">
        <v>66</v>
      </c>
      <c r="B3102" s="15">
        <v>2024</v>
      </c>
      <c r="C3102" s="15" t="s">
        <v>49</v>
      </c>
      <c r="D3102" s="15" t="s">
        <v>72</v>
      </c>
      <c r="E3102" s="15" t="s">
        <v>74</v>
      </c>
      <c r="F3102" s="15" t="s">
        <v>75</v>
      </c>
      <c r="G3102" s="15" t="s">
        <v>71</v>
      </c>
      <c r="H3102" s="15" t="s">
        <v>73</v>
      </c>
      <c r="I3102" s="15" t="s">
        <v>76</v>
      </c>
      <c r="J3102" s="15">
        <v>163</v>
      </c>
      <c r="K3102" s="15">
        <v>233.09</v>
      </c>
    </row>
    <row r="3103" spans="1:11" x14ac:dyDescent="0.25">
      <c r="A3103" s="15" t="s">
        <v>66</v>
      </c>
      <c r="B3103" s="15">
        <v>2024</v>
      </c>
      <c r="C3103" s="15" t="s">
        <v>49</v>
      </c>
      <c r="D3103" s="15" t="s">
        <v>72</v>
      </c>
      <c r="E3103" s="15" t="s">
        <v>74</v>
      </c>
      <c r="F3103" s="15" t="s">
        <v>75</v>
      </c>
      <c r="G3103" s="15" t="s">
        <v>71</v>
      </c>
      <c r="H3103" s="15" t="s">
        <v>73</v>
      </c>
      <c r="I3103" s="15" t="s">
        <v>76</v>
      </c>
      <c r="J3103" s="15">
        <v>816</v>
      </c>
      <c r="K3103" s="15">
        <v>1166.8800000000001</v>
      </c>
    </row>
    <row r="3104" spans="1:11" x14ac:dyDescent="0.25">
      <c r="A3104" s="15" t="s">
        <v>59</v>
      </c>
      <c r="B3104" s="15">
        <v>2024</v>
      </c>
      <c r="C3104" s="15" t="s">
        <v>49</v>
      </c>
      <c r="D3104" s="15" t="s">
        <v>72</v>
      </c>
      <c r="E3104" s="15" t="s">
        <v>74</v>
      </c>
      <c r="F3104" s="15" t="s">
        <v>75</v>
      </c>
      <c r="G3104" s="15" t="s">
        <v>71</v>
      </c>
      <c r="H3104" s="15" t="s">
        <v>73</v>
      </c>
      <c r="I3104" s="15" t="s">
        <v>76</v>
      </c>
      <c r="J3104" s="15">
        <v>167</v>
      </c>
      <c r="K3104" s="15">
        <v>238.81</v>
      </c>
    </row>
    <row r="3105" spans="1:11" x14ac:dyDescent="0.25">
      <c r="A3105" s="15" t="s">
        <v>66</v>
      </c>
      <c r="B3105" s="15">
        <v>2024</v>
      </c>
      <c r="C3105" s="15" t="s">
        <v>48</v>
      </c>
      <c r="D3105" s="15" t="s">
        <v>72</v>
      </c>
      <c r="E3105" s="15" t="s">
        <v>74</v>
      </c>
      <c r="F3105" s="15" t="s">
        <v>75</v>
      </c>
      <c r="G3105" s="15" t="s">
        <v>71</v>
      </c>
      <c r="H3105" s="15" t="s">
        <v>73</v>
      </c>
      <c r="I3105" s="15" t="s">
        <v>76</v>
      </c>
      <c r="J3105" s="15">
        <v>200</v>
      </c>
      <c r="K3105" s="15">
        <v>286</v>
      </c>
    </row>
    <row r="3106" spans="1:11" x14ac:dyDescent="0.25">
      <c r="A3106" s="15" t="s">
        <v>59</v>
      </c>
      <c r="B3106" s="15">
        <v>2024</v>
      </c>
      <c r="C3106" s="15" t="s">
        <v>48</v>
      </c>
      <c r="D3106" s="15" t="s">
        <v>72</v>
      </c>
      <c r="E3106" s="15" t="s">
        <v>74</v>
      </c>
      <c r="F3106" s="15" t="s">
        <v>75</v>
      </c>
      <c r="G3106" s="15" t="s">
        <v>71</v>
      </c>
      <c r="H3106" s="15" t="s">
        <v>73</v>
      </c>
      <c r="I3106" s="15" t="s">
        <v>76</v>
      </c>
      <c r="J3106" s="15">
        <v>170</v>
      </c>
      <c r="K3106" s="15">
        <v>243.1</v>
      </c>
    </row>
    <row r="3107" spans="1:11" x14ac:dyDescent="0.25">
      <c r="A3107" s="15" t="s">
        <v>59</v>
      </c>
      <c r="B3107" s="15">
        <v>2024</v>
      </c>
      <c r="C3107" s="15" t="s">
        <v>48</v>
      </c>
      <c r="D3107" s="15" t="s">
        <v>72</v>
      </c>
      <c r="E3107" s="15" t="s">
        <v>74</v>
      </c>
      <c r="F3107" s="15" t="s">
        <v>75</v>
      </c>
      <c r="G3107" s="15" t="s">
        <v>71</v>
      </c>
      <c r="H3107" s="15" t="s">
        <v>73</v>
      </c>
      <c r="I3107" s="15" t="s">
        <v>76</v>
      </c>
      <c r="J3107" s="15">
        <v>196</v>
      </c>
      <c r="K3107" s="15">
        <v>280.27999999999997</v>
      </c>
    </row>
    <row r="3108" spans="1:11" x14ac:dyDescent="0.25">
      <c r="A3108" s="15" t="s">
        <v>66</v>
      </c>
      <c r="B3108" s="15">
        <v>2024</v>
      </c>
      <c r="C3108" s="15" t="s">
        <v>48</v>
      </c>
      <c r="D3108" s="15" t="s">
        <v>72</v>
      </c>
      <c r="E3108" s="15" t="s">
        <v>74</v>
      </c>
      <c r="F3108" s="15" t="s">
        <v>75</v>
      </c>
      <c r="G3108" s="15" t="s">
        <v>71</v>
      </c>
      <c r="H3108" s="15" t="s">
        <v>73</v>
      </c>
      <c r="I3108" s="15" t="s">
        <v>76</v>
      </c>
      <c r="J3108" s="15">
        <v>172</v>
      </c>
      <c r="K3108" s="15">
        <v>245.95999999999998</v>
      </c>
    </row>
    <row r="3109" spans="1:11" x14ac:dyDescent="0.25">
      <c r="A3109" s="15" t="s">
        <v>66</v>
      </c>
      <c r="B3109" s="15">
        <v>2024</v>
      </c>
      <c r="C3109" s="15" t="s">
        <v>48</v>
      </c>
      <c r="D3109" s="15" t="s">
        <v>72</v>
      </c>
      <c r="E3109" s="15" t="s">
        <v>74</v>
      </c>
      <c r="F3109" s="15" t="s">
        <v>75</v>
      </c>
      <c r="G3109" s="15" t="s">
        <v>71</v>
      </c>
      <c r="H3109" s="15" t="s">
        <v>73</v>
      </c>
      <c r="I3109" s="15" t="s">
        <v>76</v>
      </c>
      <c r="J3109" s="15">
        <v>806</v>
      </c>
      <c r="K3109" s="15">
        <v>1152.58</v>
      </c>
    </row>
    <row r="3110" spans="1:11" x14ac:dyDescent="0.25">
      <c r="A3110" s="15" t="s">
        <v>59</v>
      </c>
      <c r="B3110" s="15">
        <v>2024</v>
      </c>
      <c r="C3110" s="15" t="s">
        <v>48</v>
      </c>
      <c r="D3110" s="15" t="s">
        <v>72</v>
      </c>
      <c r="E3110" s="15" t="s">
        <v>74</v>
      </c>
      <c r="F3110" s="15" t="s">
        <v>75</v>
      </c>
      <c r="G3110" s="15" t="s">
        <v>71</v>
      </c>
      <c r="H3110" s="15" t="s">
        <v>73</v>
      </c>
      <c r="I3110" s="15" t="s">
        <v>76</v>
      </c>
      <c r="J3110" s="15">
        <v>893</v>
      </c>
      <c r="K3110" s="15">
        <v>1276.99</v>
      </c>
    </row>
    <row r="3111" spans="1:11" x14ac:dyDescent="0.25">
      <c r="A3111" s="15" t="s">
        <v>59</v>
      </c>
      <c r="B3111" s="15">
        <v>2024</v>
      </c>
      <c r="C3111" s="15" t="s">
        <v>48</v>
      </c>
      <c r="D3111" s="15" t="s">
        <v>72</v>
      </c>
      <c r="E3111" s="15" t="s">
        <v>74</v>
      </c>
      <c r="F3111" s="15" t="s">
        <v>75</v>
      </c>
      <c r="G3111" s="15" t="s">
        <v>71</v>
      </c>
      <c r="H3111" s="15" t="s">
        <v>73</v>
      </c>
      <c r="I3111" s="15" t="s">
        <v>76</v>
      </c>
      <c r="J3111" s="15">
        <v>846</v>
      </c>
      <c r="K3111" s="15">
        <v>526.24</v>
      </c>
    </row>
    <row r="3112" spans="1:11" x14ac:dyDescent="0.25">
      <c r="A3112" s="15" t="s">
        <v>66</v>
      </c>
      <c r="B3112" s="15">
        <v>2024</v>
      </c>
      <c r="C3112" s="15" t="s">
        <v>48</v>
      </c>
      <c r="D3112" s="15" t="s">
        <v>72</v>
      </c>
      <c r="E3112" s="15" t="s">
        <v>74</v>
      </c>
      <c r="F3112" s="15" t="s">
        <v>75</v>
      </c>
      <c r="G3112" s="15" t="s">
        <v>71</v>
      </c>
      <c r="H3112" s="15" t="s">
        <v>73</v>
      </c>
      <c r="I3112" s="15" t="s">
        <v>76</v>
      </c>
      <c r="J3112" s="15">
        <v>171</v>
      </c>
      <c r="K3112" s="15">
        <v>244.53</v>
      </c>
    </row>
    <row r="3113" spans="1:11" x14ac:dyDescent="0.25">
      <c r="A3113" s="15" t="s">
        <v>66</v>
      </c>
      <c r="B3113" s="15">
        <v>2024</v>
      </c>
      <c r="C3113" s="15" t="s">
        <v>48</v>
      </c>
      <c r="D3113" s="15" t="s">
        <v>72</v>
      </c>
      <c r="E3113" s="15" t="s">
        <v>74</v>
      </c>
      <c r="F3113" s="15" t="s">
        <v>75</v>
      </c>
      <c r="G3113" s="15" t="s">
        <v>71</v>
      </c>
      <c r="H3113" s="15" t="s">
        <v>73</v>
      </c>
      <c r="I3113" s="15" t="s">
        <v>76</v>
      </c>
      <c r="J3113" s="15">
        <v>199</v>
      </c>
      <c r="K3113" s="15">
        <v>284.57</v>
      </c>
    </row>
    <row r="3114" spans="1:11" x14ac:dyDescent="0.25">
      <c r="A3114" s="15" t="s">
        <v>59</v>
      </c>
      <c r="B3114" s="15">
        <v>2024</v>
      </c>
      <c r="C3114" s="15" t="s">
        <v>48</v>
      </c>
      <c r="D3114" s="15" t="s">
        <v>72</v>
      </c>
      <c r="E3114" s="15" t="s">
        <v>74</v>
      </c>
      <c r="F3114" s="15" t="s">
        <v>75</v>
      </c>
      <c r="G3114" s="15" t="s">
        <v>71</v>
      </c>
      <c r="H3114" s="15" t="s">
        <v>73</v>
      </c>
      <c r="I3114" s="15" t="s">
        <v>76</v>
      </c>
      <c r="J3114" s="15">
        <v>169</v>
      </c>
      <c r="K3114" s="15">
        <v>241.67000000000002</v>
      </c>
    </row>
    <row r="3115" spans="1:11" x14ac:dyDescent="0.25">
      <c r="A3115" s="15" t="s">
        <v>59</v>
      </c>
      <c r="B3115" s="15">
        <v>2024</v>
      </c>
      <c r="C3115" s="15" t="s">
        <v>48</v>
      </c>
      <c r="D3115" s="15" t="s">
        <v>72</v>
      </c>
      <c r="E3115" s="15" t="s">
        <v>74</v>
      </c>
      <c r="F3115" s="15" t="s">
        <v>75</v>
      </c>
      <c r="G3115" s="15" t="s">
        <v>71</v>
      </c>
      <c r="H3115" s="15" t="s">
        <v>73</v>
      </c>
      <c r="I3115" s="15" t="s">
        <v>76</v>
      </c>
      <c r="J3115" s="15">
        <v>815</v>
      </c>
      <c r="K3115" s="15">
        <v>1165.45</v>
      </c>
    </row>
    <row r="3116" spans="1:11" x14ac:dyDescent="0.25">
      <c r="A3116" s="15" t="s">
        <v>66</v>
      </c>
      <c r="B3116" s="15">
        <v>2024</v>
      </c>
      <c r="C3116" s="15" t="s">
        <v>48</v>
      </c>
      <c r="D3116" s="15" t="s">
        <v>72</v>
      </c>
      <c r="E3116" s="15" t="s">
        <v>74</v>
      </c>
      <c r="F3116" s="15" t="s">
        <v>75</v>
      </c>
      <c r="G3116" s="15" t="s">
        <v>71</v>
      </c>
      <c r="H3116" s="15" t="s">
        <v>73</v>
      </c>
      <c r="I3116" s="15" t="s">
        <v>76</v>
      </c>
      <c r="J3116" s="15">
        <v>173</v>
      </c>
      <c r="K3116" s="15">
        <v>247.39</v>
      </c>
    </row>
  </sheetData>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855B-FC74-45D2-8136-541A737D42D1}">
  <sheetPr>
    <tabColor rgb="FFEA375D"/>
  </sheetPr>
  <dimension ref="A1:AX26"/>
  <sheetViews>
    <sheetView showGridLines="0" workbookViewId="0"/>
  </sheetViews>
  <sheetFormatPr defaultRowHeight="15" x14ac:dyDescent="0.25"/>
  <cols>
    <col min="1" max="1" width="9.140625" style="19"/>
    <col min="2" max="2" width="13.140625" style="19" bestFit="1" customWidth="1"/>
    <col min="3" max="3" width="14.28515625" style="19" bestFit="1" customWidth="1"/>
    <col min="4" max="4" width="13.85546875" style="19" bestFit="1" customWidth="1"/>
    <col min="5" max="5" width="14.85546875" style="19" bestFit="1" customWidth="1"/>
    <col min="6" max="6" width="9.140625" style="19"/>
    <col min="7" max="7" width="12" style="19" bestFit="1" customWidth="1"/>
    <col min="8" max="9" width="9.140625" style="19"/>
    <col min="10" max="11" width="12.5703125" style="19" bestFit="1" customWidth="1"/>
    <col min="12" max="12" width="12.85546875" style="19" bestFit="1" customWidth="1"/>
    <col min="13" max="14" width="12.85546875" style="19" customWidth="1"/>
    <col min="15" max="15" width="9.140625" style="19"/>
    <col min="16" max="16" width="14.28515625" style="19" bestFit="1" customWidth="1"/>
    <col min="17" max="17" width="20.42578125" style="19" bestFit="1" customWidth="1"/>
    <col min="18" max="18" width="9.140625" style="19"/>
    <col min="19" max="19" width="7.5703125" style="19" bestFit="1" customWidth="1"/>
    <col min="20" max="20" width="6.5703125" style="19" bestFit="1" customWidth="1"/>
    <col min="21" max="22" width="9.140625" style="19"/>
    <col min="23" max="23" width="13.140625" style="19" bestFit="1" customWidth="1"/>
    <col min="24" max="24" width="14.28515625" style="19" bestFit="1" customWidth="1"/>
    <col min="25" max="25" width="15.28515625" style="19" bestFit="1" customWidth="1"/>
    <col min="26" max="26" width="9.140625" style="19"/>
    <col min="27" max="27" width="21.140625" style="19" bestFit="1" customWidth="1"/>
    <col min="28" max="29" width="9.140625" style="19"/>
    <col min="30" max="30" width="13.140625" style="19" bestFit="1" customWidth="1"/>
    <col min="31" max="31" width="22" style="19" bestFit="1" customWidth="1"/>
    <col min="32" max="32" width="9.140625" style="19"/>
    <col min="33" max="33" width="21.140625" style="19" bestFit="1" customWidth="1"/>
    <col min="34" max="34" width="9.140625" style="19"/>
    <col min="35" max="35" width="13.140625" style="19" bestFit="1" customWidth="1"/>
    <col min="36" max="36" width="14.28515625" style="19" bestFit="1" customWidth="1"/>
    <col min="37" max="37" width="15.28515625" style="19" bestFit="1" customWidth="1"/>
    <col min="38" max="43" width="9.140625" style="19"/>
    <col min="44" max="44" width="28.42578125" style="19" bestFit="1" customWidth="1"/>
    <col min="45" max="45" width="14.28515625" style="19" bestFit="1" customWidth="1"/>
    <col min="46" max="46" width="15.28515625" style="19" bestFit="1" customWidth="1"/>
    <col min="47" max="47" width="9.140625" style="19"/>
    <col min="48" max="48" width="24.5703125" style="19" bestFit="1" customWidth="1"/>
    <col min="49" max="49" width="11.5703125" style="37" bestFit="1" customWidth="1"/>
    <col min="50" max="16384" width="9.140625" style="19"/>
  </cols>
  <sheetData>
    <row r="1" spans="1:50" x14ac:dyDescent="0.25">
      <c r="A1" s="103" t="s">
        <v>99</v>
      </c>
      <c r="B1" s="103"/>
    </row>
    <row r="4" spans="1:50" x14ac:dyDescent="0.25">
      <c r="B4" s="17" t="s">
        <v>78</v>
      </c>
      <c r="C4" t="s">
        <v>80</v>
      </c>
      <c r="D4" t="s">
        <v>88</v>
      </c>
      <c r="E4" t="s">
        <v>89</v>
      </c>
      <c r="I4" s="21" t="s">
        <v>83</v>
      </c>
      <c r="J4" s="21" t="s">
        <v>2</v>
      </c>
      <c r="K4" s="21" t="s">
        <v>84</v>
      </c>
      <c r="L4" s="21" t="s">
        <v>85</v>
      </c>
      <c r="M4" s="21" t="s">
        <v>90</v>
      </c>
      <c r="N4" s="21" t="s">
        <v>91</v>
      </c>
      <c r="P4" t="s">
        <v>80</v>
      </c>
      <c r="Q4" t="s">
        <v>87</v>
      </c>
      <c r="R4"/>
      <c r="S4" s="21" t="s">
        <v>14</v>
      </c>
      <c r="T4" s="21" t="s">
        <v>3</v>
      </c>
      <c r="W4" s="17" t="s">
        <v>78</v>
      </c>
      <c r="X4" t="s">
        <v>80</v>
      </c>
      <c r="Y4" t="s">
        <v>81</v>
      </c>
      <c r="AA4" s="21" t="s">
        <v>92</v>
      </c>
      <c r="AD4" s="17" t="s">
        <v>78</v>
      </c>
      <c r="AE4" t="s">
        <v>93</v>
      </c>
      <c r="AF4"/>
      <c r="AG4" s="21" t="s">
        <v>94</v>
      </c>
      <c r="AI4" s="17" t="s">
        <v>78</v>
      </c>
      <c r="AJ4" t="s">
        <v>80</v>
      </c>
      <c r="AK4" t="s">
        <v>81</v>
      </c>
      <c r="AR4" s="17" t="s">
        <v>78</v>
      </c>
      <c r="AS4" t="s">
        <v>80</v>
      </c>
      <c r="AT4" t="s">
        <v>81</v>
      </c>
    </row>
    <row r="5" spans="1:50" x14ac:dyDescent="0.25">
      <c r="B5" s="8" t="s">
        <v>27</v>
      </c>
      <c r="C5" s="18">
        <v>170716</v>
      </c>
      <c r="D5" s="18">
        <v>11856</v>
      </c>
      <c r="E5" s="20">
        <v>0.10118631048903302</v>
      </c>
      <c r="G5" s="19" t="s">
        <v>27</v>
      </c>
      <c r="H5" s="22">
        <v>1</v>
      </c>
      <c r="I5" s="22">
        <v>3</v>
      </c>
      <c r="J5" s="25">
        <f t="array" ref="J5">VLOOKUP(G5,B5:D10,2,0)</f>
        <v>170716</v>
      </c>
      <c r="K5" s="25" t="str">
        <f>IF(J5=MAX($J$5:$J$10),J5,"")</f>
        <v/>
      </c>
      <c r="L5" s="25">
        <f>IF(J5=MAX($J$5:$J$10),"",J5)</f>
        <v>170716</v>
      </c>
      <c r="M5" s="25">
        <f>VLOOKUP(G5,$B$5:$E$10,3,0)</f>
        <v>11856</v>
      </c>
      <c r="N5" s="30">
        <f>VLOOKUP(G5,$B$5:$E$10,4,0)</f>
        <v>0.10118631048903302</v>
      </c>
      <c r="P5" s="27">
        <v>821612.45000000019</v>
      </c>
      <c r="Q5" s="27">
        <v>898931.71200000006</v>
      </c>
      <c r="R5"/>
      <c r="S5" s="31">
        <f>GETPIVOTDATA("Sum of Income",$P$4)/GETPIVOTDATA("Sum of Target Income",$P$4)</f>
        <v>0.91398761333274681</v>
      </c>
      <c r="T5" s="32">
        <f>100%-S5</f>
        <v>8.6012386667253193E-2</v>
      </c>
      <c r="W5" s="8" t="s">
        <v>18</v>
      </c>
      <c r="X5" s="27">
        <v>84834.150000000009</v>
      </c>
      <c r="Y5" s="27">
        <v>84834.150000000009</v>
      </c>
      <c r="AA5" s="34">
        <f>IFERROR(AVERAGE(X5:X16),"")</f>
        <v>68467.704166666677</v>
      </c>
      <c r="AD5" s="8" t="s">
        <v>18</v>
      </c>
      <c r="AE5" s="27">
        <v>16966.830000000002</v>
      </c>
      <c r="AF5"/>
      <c r="AG5" s="25">
        <f>IFERROR(GETPIVOTDATA("operating profit",$AD$4),"")</f>
        <v>164322.48999999996</v>
      </c>
      <c r="AI5" s="8" t="s">
        <v>21</v>
      </c>
      <c r="AJ5" s="27">
        <v>493010.04999999993</v>
      </c>
      <c r="AK5" s="20">
        <v>0.60005182492061793</v>
      </c>
      <c r="AM5" s="21" t="s">
        <v>21</v>
      </c>
      <c r="AN5" s="25">
        <f>AJ5</f>
        <v>493010.04999999993</v>
      </c>
      <c r="AO5" s="30">
        <f>AK5</f>
        <v>0.60005182492061793</v>
      </c>
      <c r="AR5" s="8" t="s">
        <v>27</v>
      </c>
      <c r="AS5" s="27">
        <v>170716</v>
      </c>
      <c r="AT5" s="20">
        <v>0.20778166153640931</v>
      </c>
      <c r="AV5" s="19" t="s">
        <v>27</v>
      </c>
      <c r="AW5" s="37">
        <f>VLOOKUP(AV5,$AR:$AT,2,0)</f>
        <v>170716</v>
      </c>
      <c r="AX5" s="30">
        <f>VLOOKUP(AV5,$AR:$AT,3,0)</f>
        <v>0.20778166153640931</v>
      </c>
    </row>
    <row r="6" spans="1:50" x14ac:dyDescent="0.25">
      <c r="B6" s="8" t="s">
        <v>25</v>
      </c>
      <c r="C6" s="18">
        <v>126275.04000000004</v>
      </c>
      <c r="D6" s="18">
        <v>13188</v>
      </c>
      <c r="E6" s="20">
        <v>0.11255440812494666</v>
      </c>
      <c r="G6" s="19" t="s">
        <v>25</v>
      </c>
      <c r="H6" s="22">
        <v>7</v>
      </c>
      <c r="I6" s="22">
        <v>2</v>
      </c>
      <c r="J6" s="25">
        <f t="shared" ref="J6:J10" si="0">VLOOKUP(G6,$B$5:$D$10,2,0)</f>
        <v>126275.04000000004</v>
      </c>
      <c r="K6" s="25" t="str">
        <f t="shared" ref="K6:K10" si="1">IF(J6=MAX($J$5:$J$10),J6,"")</f>
        <v/>
      </c>
      <c r="L6" s="25">
        <f t="shared" ref="L6:L10" si="2">IF(J6=MAX($J$5:$J$10),"",J6)</f>
        <v>126275.04000000004</v>
      </c>
      <c r="M6" s="25">
        <f t="shared" ref="M6:M10" si="3">VLOOKUP(G6,$B$5:$E$10,3,0)</f>
        <v>13188</v>
      </c>
      <c r="N6" s="30">
        <f t="shared" ref="N6:N10" si="4">VLOOKUP(G6,$B$5:$E$10,4,0)</f>
        <v>0.11255440812494666</v>
      </c>
      <c r="P6"/>
      <c r="Q6"/>
      <c r="R6"/>
      <c r="W6" s="8" t="s">
        <v>40</v>
      </c>
      <c r="X6" s="27">
        <v>69174.600000000006</v>
      </c>
      <c r="Y6" s="27">
        <v>69174.600000000006</v>
      </c>
      <c r="AD6" s="8" t="s">
        <v>40</v>
      </c>
      <c r="AE6" s="27">
        <v>13834.920000000002</v>
      </c>
      <c r="AF6"/>
      <c r="AI6" s="8" t="s">
        <v>42</v>
      </c>
      <c r="AJ6" s="27">
        <v>328602.39999999997</v>
      </c>
      <c r="AK6" s="20">
        <v>0.39994817507938202</v>
      </c>
      <c r="AM6" s="21" t="s">
        <v>42</v>
      </c>
      <c r="AN6" s="25">
        <f>AJ6</f>
        <v>328602.39999999997</v>
      </c>
      <c r="AO6" s="30">
        <f>AK6</f>
        <v>0.39994817507938202</v>
      </c>
      <c r="AR6" s="36" t="s">
        <v>30</v>
      </c>
      <c r="AS6" s="27">
        <v>86016</v>
      </c>
      <c r="AT6" s="20">
        <v>0.10469169497127265</v>
      </c>
      <c r="AV6" s="19" t="s">
        <v>30</v>
      </c>
      <c r="AW6" s="37">
        <f t="shared" ref="AW6:AW25" si="5">VLOOKUP(AV6,$AR:$AT,2,0)</f>
        <v>86016</v>
      </c>
      <c r="AX6" s="30">
        <f t="shared" ref="AX6:AX25" si="6">VLOOKUP(AV6,$AR:$AT,3,0)</f>
        <v>0.10469169497127265</v>
      </c>
    </row>
    <row r="7" spans="1:50" x14ac:dyDescent="0.25">
      <c r="B7" s="8" t="s">
        <v>23</v>
      </c>
      <c r="C7" s="18">
        <v>65962.609999999986</v>
      </c>
      <c r="D7" s="18">
        <v>16488</v>
      </c>
      <c r="E7" s="20">
        <v>0.14071861397968763</v>
      </c>
      <c r="G7" s="19" t="s">
        <v>23</v>
      </c>
      <c r="H7" s="22">
        <v>4</v>
      </c>
      <c r="I7" s="22">
        <v>1</v>
      </c>
      <c r="J7" s="25">
        <f t="shared" si="0"/>
        <v>65962.609999999986</v>
      </c>
      <c r="K7" s="25" t="str">
        <f t="shared" si="1"/>
        <v/>
      </c>
      <c r="L7" s="25">
        <f t="shared" si="2"/>
        <v>65962.609999999986</v>
      </c>
      <c r="M7" s="25">
        <f t="shared" si="3"/>
        <v>16488</v>
      </c>
      <c r="N7" s="30">
        <f t="shared" si="4"/>
        <v>0.14071861397968763</v>
      </c>
      <c r="P7"/>
      <c r="Q7"/>
      <c r="R7"/>
      <c r="W7" s="8" t="s">
        <v>41</v>
      </c>
      <c r="X7" s="27">
        <v>65640.5</v>
      </c>
      <c r="Y7" s="27">
        <v>65640.5</v>
      </c>
      <c r="AD7" s="8" t="s">
        <v>41</v>
      </c>
      <c r="AE7" s="27">
        <v>13128.1</v>
      </c>
      <c r="AF7"/>
      <c r="AI7" s="8" t="s">
        <v>79</v>
      </c>
      <c r="AJ7" s="27">
        <v>821612.45</v>
      </c>
      <c r="AK7" s="20">
        <v>1</v>
      </c>
      <c r="AR7" s="36" t="s">
        <v>28</v>
      </c>
      <c r="AS7" s="27">
        <v>84700</v>
      </c>
      <c r="AT7" s="20">
        <v>0.10308996656513665</v>
      </c>
      <c r="AV7" s="19" t="s">
        <v>28</v>
      </c>
      <c r="AW7" s="37">
        <f t="shared" si="5"/>
        <v>84700</v>
      </c>
      <c r="AX7" s="30">
        <f t="shared" si="6"/>
        <v>0.10308996656513665</v>
      </c>
    </row>
    <row r="8" spans="1:50" x14ac:dyDescent="0.25">
      <c r="B8" s="8" t="s">
        <v>19</v>
      </c>
      <c r="C8" s="18">
        <v>154700.79</v>
      </c>
      <c r="D8" s="18">
        <v>72768</v>
      </c>
      <c r="E8" s="20">
        <v>0.62104634292054284</v>
      </c>
      <c r="G8" s="19" t="s">
        <v>19</v>
      </c>
      <c r="H8" s="22">
        <v>2</v>
      </c>
      <c r="I8" s="22">
        <v>8</v>
      </c>
      <c r="J8" s="25">
        <f t="shared" si="0"/>
        <v>154700.79</v>
      </c>
      <c r="K8" s="25" t="str">
        <f t="shared" si="1"/>
        <v/>
      </c>
      <c r="L8" s="25">
        <f t="shared" si="2"/>
        <v>154700.79</v>
      </c>
      <c r="M8" s="25">
        <f t="shared" si="3"/>
        <v>72768</v>
      </c>
      <c r="N8" s="30">
        <f t="shared" si="4"/>
        <v>0.62104634292054284</v>
      </c>
      <c r="P8"/>
      <c r="Q8"/>
      <c r="R8"/>
      <c r="W8" s="8" t="s">
        <v>43</v>
      </c>
      <c r="X8" s="27">
        <v>66884.800000000003</v>
      </c>
      <c r="Y8" s="27">
        <v>66884.800000000003</v>
      </c>
      <c r="AD8" s="8" t="s">
        <v>43</v>
      </c>
      <c r="AE8" s="27">
        <v>13376.96</v>
      </c>
      <c r="AF8"/>
      <c r="AI8"/>
      <c r="AJ8"/>
      <c r="AK8"/>
      <c r="AQ8" s="19" t="s">
        <v>95</v>
      </c>
      <c r="AR8" s="8" t="s">
        <v>25</v>
      </c>
      <c r="AS8" s="27">
        <v>126275.04</v>
      </c>
      <c r="AT8" s="20">
        <v>0.15369173142398221</v>
      </c>
      <c r="AV8" s="19" t="s">
        <v>25</v>
      </c>
      <c r="AW8" s="37">
        <f t="shared" si="5"/>
        <v>126275.04</v>
      </c>
      <c r="AX8" s="30">
        <f t="shared" si="6"/>
        <v>0.15369173142398221</v>
      </c>
    </row>
    <row r="9" spans="1:50" x14ac:dyDescent="0.25">
      <c r="B9" s="8" t="s">
        <v>38</v>
      </c>
      <c r="C9" s="18">
        <v>79860</v>
      </c>
      <c r="D9" s="18">
        <v>26</v>
      </c>
      <c r="E9" s="20">
        <v>2.218998037040198E-4</v>
      </c>
      <c r="G9" s="19" t="s">
        <v>32</v>
      </c>
      <c r="H9" s="22">
        <v>6</v>
      </c>
      <c r="I9" s="22">
        <v>6</v>
      </c>
      <c r="J9" s="25">
        <f t="shared" si="0"/>
        <v>224098.00999999989</v>
      </c>
      <c r="K9" s="25">
        <f t="shared" si="1"/>
        <v>224098.00999999989</v>
      </c>
      <c r="L9" s="25" t="str">
        <f t="shared" si="2"/>
        <v/>
      </c>
      <c r="M9" s="25">
        <f t="shared" si="3"/>
        <v>2844</v>
      </c>
      <c r="N9" s="30">
        <f t="shared" si="4"/>
        <v>2.4272424682085857E-2</v>
      </c>
      <c r="P9"/>
      <c r="Q9"/>
      <c r="R9"/>
      <c r="W9" s="8" t="s">
        <v>44</v>
      </c>
      <c r="X9" s="27">
        <v>66884.800000000003</v>
      </c>
      <c r="Y9" s="27">
        <v>66884.800000000003</v>
      </c>
      <c r="AD9" s="8" t="s">
        <v>44</v>
      </c>
      <c r="AE9" s="27">
        <v>13376.96</v>
      </c>
      <c r="AF9"/>
      <c r="AI9"/>
      <c r="AJ9"/>
      <c r="AK9"/>
      <c r="AR9" s="36" t="s">
        <v>29</v>
      </c>
      <c r="AS9" s="27">
        <v>55629.989999999991</v>
      </c>
      <c r="AT9" s="20">
        <v>6.7708309434697578E-2</v>
      </c>
      <c r="AV9" s="19" t="s">
        <v>29</v>
      </c>
      <c r="AW9" s="37">
        <f t="shared" si="5"/>
        <v>55629.989999999991</v>
      </c>
      <c r="AX9" s="30">
        <f t="shared" si="6"/>
        <v>6.7708309434697578E-2</v>
      </c>
    </row>
    <row r="10" spans="1:50" x14ac:dyDescent="0.25">
      <c r="B10" s="8" t="s">
        <v>32</v>
      </c>
      <c r="C10" s="18">
        <v>224098.00999999989</v>
      </c>
      <c r="D10" s="18">
        <v>2844</v>
      </c>
      <c r="E10" s="20">
        <v>2.4272424682085857E-2</v>
      </c>
      <c r="G10" s="23" t="s">
        <v>38</v>
      </c>
      <c r="H10" s="24">
        <v>5</v>
      </c>
      <c r="I10" s="24">
        <v>9</v>
      </c>
      <c r="J10" s="26">
        <f t="shared" si="0"/>
        <v>79860</v>
      </c>
      <c r="K10" s="26" t="str">
        <f t="shared" si="1"/>
        <v/>
      </c>
      <c r="L10" s="26">
        <f t="shared" si="2"/>
        <v>79860</v>
      </c>
      <c r="M10" s="26">
        <f t="shared" si="3"/>
        <v>26</v>
      </c>
      <c r="N10" s="33">
        <f t="shared" si="4"/>
        <v>2.218998037040198E-4</v>
      </c>
      <c r="P10"/>
      <c r="Q10"/>
      <c r="R10"/>
      <c r="W10" s="8" t="s">
        <v>45</v>
      </c>
      <c r="X10" s="27">
        <v>66884.800000000003</v>
      </c>
      <c r="Y10" s="27">
        <v>66884.800000000003</v>
      </c>
      <c r="AD10" s="8" t="s">
        <v>45</v>
      </c>
      <c r="AE10" s="27">
        <v>13376.96</v>
      </c>
      <c r="AF10"/>
      <c r="AI10"/>
      <c r="AJ10"/>
      <c r="AK10"/>
      <c r="AR10" s="36" t="s">
        <v>26</v>
      </c>
      <c r="AS10" s="27">
        <v>70645.05</v>
      </c>
      <c r="AT10" s="20">
        <v>8.5983421989284617E-2</v>
      </c>
      <c r="AV10" s="19" t="s">
        <v>26</v>
      </c>
      <c r="AW10" s="37">
        <f t="shared" si="5"/>
        <v>70645.05</v>
      </c>
      <c r="AX10" s="30">
        <f t="shared" si="6"/>
        <v>8.5983421989284617E-2</v>
      </c>
    </row>
    <row r="11" spans="1:50" x14ac:dyDescent="0.25">
      <c r="B11" s="8" t="s">
        <v>79</v>
      </c>
      <c r="C11" s="18">
        <v>821612.45</v>
      </c>
      <c r="D11" s="18">
        <v>117170</v>
      </c>
      <c r="E11" s="20">
        <v>1</v>
      </c>
      <c r="P11"/>
      <c r="Q11"/>
      <c r="R11"/>
      <c r="W11" s="8" t="s">
        <v>46</v>
      </c>
      <c r="X11" s="27">
        <v>66884.800000000003</v>
      </c>
      <c r="Y11" s="27">
        <v>66884.800000000003</v>
      </c>
      <c r="AD11" s="8" t="s">
        <v>46</v>
      </c>
      <c r="AE11" s="27">
        <v>13376.96</v>
      </c>
      <c r="AF11"/>
      <c r="AI11"/>
      <c r="AJ11"/>
      <c r="AK11"/>
      <c r="AR11" s="8" t="s">
        <v>23</v>
      </c>
      <c r="AS11" s="27">
        <v>65962.609999999986</v>
      </c>
      <c r="AT11" s="20">
        <v>8.028433600294152E-2</v>
      </c>
      <c r="AV11" s="19" t="s">
        <v>23</v>
      </c>
      <c r="AW11" s="37">
        <f t="shared" si="5"/>
        <v>65962.609999999986</v>
      </c>
      <c r="AX11" s="30">
        <f t="shared" si="6"/>
        <v>8.028433600294152E-2</v>
      </c>
    </row>
    <row r="12" spans="1:50" x14ac:dyDescent="0.25">
      <c r="B12"/>
      <c r="C12"/>
      <c r="D12"/>
      <c r="P12"/>
      <c r="Q12"/>
      <c r="R12"/>
      <c r="W12" s="8" t="s">
        <v>47</v>
      </c>
      <c r="X12" s="27">
        <v>66884.800000000003</v>
      </c>
      <c r="Y12" s="27">
        <v>66884.800000000003</v>
      </c>
      <c r="AD12" s="8" t="s">
        <v>47</v>
      </c>
      <c r="AE12" s="27">
        <v>13376.96</v>
      </c>
      <c r="AF12"/>
      <c r="AI12"/>
      <c r="AJ12"/>
      <c r="AK12"/>
      <c r="AR12" s="36" t="s">
        <v>24</v>
      </c>
      <c r="AS12" s="27">
        <v>56299.559999999983</v>
      </c>
      <c r="AT12" s="20">
        <v>6.8523255702856001E-2</v>
      </c>
      <c r="AV12" s="19" t="s">
        <v>24</v>
      </c>
      <c r="AW12" s="37">
        <f t="shared" si="5"/>
        <v>56299.559999999983</v>
      </c>
      <c r="AX12" s="30">
        <f t="shared" si="6"/>
        <v>6.8523255702856001E-2</v>
      </c>
    </row>
    <row r="13" spans="1:50" x14ac:dyDescent="0.25">
      <c r="B13"/>
      <c r="C13"/>
      <c r="D13"/>
      <c r="P13"/>
      <c r="Q13"/>
      <c r="R13"/>
      <c r="W13" s="8" t="s">
        <v>48</v>
      </c>
      <c r="X13" s="27">
        <v>66884.800000000003</v>
      </c>
      <c r="Y13" s="27">
        <v>66884.800000000003</v>
      </c>
      <c r="AD13" s="8" t="s">
        <v>48</v>
      </c>
      <c r="AE13" s="27">
        <v>13376.96</v>
      </c>
      <c r="AF13"/>
      <c r="AI13"/>
      <c r="AJ13"/>
      <c r="AK13"/>
      <c r="AR13" s="36" t="s">
        <v>37</v>
      </c>
      <c r="AS13" s="27">
        <v>5866.3</v>
      </c>
      <c r="AT13" s="20">
        <v>7.1399843076866724E-3</v>
      </c>
      <c r="AV13" s="19" t="s">
        <v>37</v>
      </c>
      <c r="AW13" s="37">
        <f t="shared" si="5"/>
        <v>5866.3</v>
      </c>
      <c r="AX13" s="30">
        <f t="shared" si="6"/>
        <v>7.1399843076866724E-3</v>
      </c>
    </row>
    <row r="14" spans="1:50" x14ac:dyDescent="0.25">
      <c r="B14"/>
      <c r="C14"/>
      <c r="D14"/>
      <c r="P14"/>
      <c r="Q14"/>
      <c r="R14"/>
      <c r="W14" s="8" t="s">
        <v>49</v>
      </c>
      <c r="X14" s="27">
        <v>66884.800000000003</v>
      </c>
      <c r="Y14" s="27">
        <v>66884.800000000003</v>
      </c>
      <c r="AD14" s="8" t="s">
        <v>49</v>
      </c>
      <c r="AE14" s="27">
        <v>13376.96</v>
      </c>
      <c r="AF14"/>
      <c r="AI14"/>
      <c r="AJ14"/>
      <c r="AK14"/>
      <c r="AR14" s="36" t="s">
        <v>31</v>
      </c>
      <c r="AS14" s="27">
        <v>3796.75</v>
      </c>
      <c r="AT14" s="20">
        <v>4.6210959923988493E-3</v>
      </c>
      <c r="AV14" s="19" t="s">
        <v>31</v>
      </c>
      <c r="AW14" s="37">
        <f t="shared" si="5"/>
        <v>3796.75</v>
      </c>
      <c r="AX14" s="30">
        <f t="shared" si="6"/>
        <v>4.6210959923988493E-3</v>
      </c>
    </row>
    <row r="15" spans="1:50" x14ac:dyDescent="0.25">
      <c r="B15"/>
      <c r="C15"/>
      <c r="D15"/>
      <c r="P15"/>
      <c r="Q15"/>
      <c r="R15"/>
      <c r="W15" s="8" t="s">
        <v>50</v>
      </c>
      <c r="X15" s="27">
        <v>66884.800000000003</v>
      </c>
      <c r="Y15" s="27">
        <v>66884.800000000003</v>
      </c>
      <c r="AD15" s="8" t="s">
        <v>50</v>
      </c>
      <c r="AE15" s="27">
        <v>13376.96</v>
      </c>
      <c r="AF15"/>
      <c r="AI15"/>
      <c r="AJ15"/>
      <c r="AK15"/>
      <c r="AR15" s="8" t="s">
        <v>19</v>
      </c>
      <c r="AS15" s="27">
        <v>154700.79</v>
      </c>
      <c r="AT15" s="20">
        <v>0.18828924756434742</v>
      </c>
      <c r="AV15" s="19" t="s">
        <v>19</v>
      </c>
      <c r="AW15" s="37">
        <f t="shared" si="5"/>
        <v>154700.79</v>
      </c>
      <c r="AX15" s="30">
        <f t="shared" si="6"/>
        <v>0.18828924756434742</v>
      </c>
    </row>
    <row r="16" spans="1:50" x14ac:dyDescent="0.25">
      <c r="B16"/>
      <c r="C16"/>
      <c r="D16"/>
      <c r="P16"/>
      <c r="Q16"/>
      <c r="R16"/>
      <c r="W16" s="8" t="s">
        <v>51</v>
      </c>
      <c r="X16" s="27">
        <v>66884.800000000003</v>
      </c>
      <c r="Y16" s="27">
        <v>66884.800000000003</v>
      </c>
      <c r="AD16" s="8" t="s">
        <v>51</v>
      </c>
      <c r="AE16" s="27">
        <v>13376.96</v>
      </c>
      <c r="AF16"/>
      <c r="AI16"/>
      <c r="AJ16"/>
      <c r="AK16"/>
      <c r="AR16" s="36" t="s">
        <v>22</v>
      </c>
      <c r="AS16" s="27">
        <v>98400</v>
      </c>
      <c r="AT16" s="20">
        <v>0.11976449480530633</v>
      </c>
      <c r="AV16" s="19" t="s">
        <v>22</v>
      </c>
      <c r="AW16" s="37">
        <f t="shared" si="5"/>
        <v>98400</v>
      </c>
      <c r="AX16" s="30">
        <f t="shared" si="6"/>
        <v>0.11976449480530633</v>
      </c>
    </row>
    <row r="17" spans="2:50" x14ac:dyDescent="0.25">
      <c r="B17"/>
      <c r="C17"/>
      <c r="D17"/>
      <c r="P17"/>
      <c r="Q17"/>
      <c r="R17"/>
      <c r="W17" s="8" t="s">
        <v>79</v>
      </c>
      <c r="X17" s="27">
        <v>821612.45000000019</v>
      </c>
      <c r="Y17" s="27">
        <v>821612.45000000019</v>
      </c>
      <c r="AD17" s="8" t="s">
        <v>79</v>
      </c>
      <c r="AE17" s="27">
        <v>164322.48999999996</v>
      </c>
      <c r="AF17"/>
      <c r="AI17"/>
      <c r="AJ17"/>
      <c r="AK17"/>
      <c r="AR17" s="36" t="s">
        <v>20</v>
      </c>
      <c r="AS17" s="27">
        <v>56300.790000000015</v>
      </c>
      <c r="AT17" s="20">
        <v>6.8524752759041102E-2</v>
      </c>
      <c r="AV17" s="19" t="s">
        <v>20</v>
      </c>
      <c r="AW17" s="37">
        <f t="shared" si="5"/>
        <v>56300.790000000015</v>
      </c>
      <c r="AX17" s="30">
        <f t="shared" si="6"/>
        <v>6.8524752759041102E-2</v>
      </c>
    </row>
    <row r="18" spans="2:50" x14ac:dyDescent="0.25">
      <c r="B18"/>
      <c r="C18"/>
      <c r="D18"/>
      <c r="P18"/>
      <c r="Q18"/>
      <c r="R18"/>
      <c r="AI18"/>
      <c r="AJ18"/>
      <c r="AK18"/>
      <c r="AR18" s="8" t="s">
        <v>38</v>
      </c>
      <c r="AS18" s="27">
        <v>79860</v>
      </c>
      <c r="AT18" s="20">
        <v>9.7199111332843119E-2</v>
      </c>
      <c r="AV18" s="19" t="s">
        <v>38</v>
      </c>
      <c r="AW18" s="37">
        <f t="shared" si="5"/>
        <v>79860</v>
      </c>
      <c r="AX18" s="30">
        <f t="shared" si="6"/>
        <v>9.7199111332843119E-2</v>
      </c>
    </row>
    <row r="19" spans="2:50" x14ac:dyDescent="0.25">
      <c r="B19"/>
      <c r="C19"/>
      <c r="D19"/>
      <c r="P19"/>
      <c r="Q19"/>
      <c r="R19"/>
      <c r="AI19"/>
      <c r="AJ19"/>
      <c r="AK19"/>
      <c r="AR19" s="36" t="s">
        <v>38</v>
      </c>
      <c r="AS19" s="27">
        <v>79860</v>
      </c>
      <c r="AT19" s="20">
        <v>9.7199111332843119E-2</v>
      </c>
      <c r="AV19" s="19" t="s">
        <v>38</v>
      </c>
      <c r="AW19" s="37">
        <f t="shared" si="5"/>
        <v>79860</v>
      </c>
      <c r="AX19" s="30">
        <f t="shared" si="6"/>
        <v>9.7199111332843119E-2</v>
      </c>
    </row>
    <row r="20" spans="2:50" x14ac:dyDescent="0.25">
      <c r="B20"/>
      <c r="C20"/>
      <c r="D20"/>
      <c r="P20"/>
      <c r="Q20"/>
      <c r="R20"/>
      <c r="AI20"/>
      <c r="AJ20"/>
      <c r="AK20"/>
      <c r="AR20" s="8" t="s">
        <v>32</v>
      </c>
      <c r="AS20" s="27">
        <v>224098.01</v>
      </c>
      <c r="AT20" s="20">
        <v>0.27275391213947647</v>
      </c>
      <c r="AV20" s="19" t="s">
        <v>32</v>
      </c>
      <c r="AW20" s="37">
        <f t="shared" si="5"/>
        <v>224098.01</v>
      </c>
      <c r="AX20" s="30">
        <f t="shared" si="6"/>
        <v>0.27275391213947647</v>
      </c>
    </row>
    <row r="21" spans="2:50" x14ac:dyDescent="0.25">
      <c r="B21"/>
      <c r="C21"/>
      <c r="D21"/>
      <c r="P21"/>
      <c r="Q21"/>
      <c r="R21"/>
      <c r="AI21"/>
      <c r="AJ21"/>
      <c r="AK21"/>
      <c r="AR21" s="36" t="s">
        <v>35</v>
      </c>
      <c r="AS21" s="27">
        <v>2440</v>
      </c>
      <c r="AT21" s="20">
        <v>2.9697699931397099E-3</v>
      </c>
      <c r="AV21" s="19" t="s">
        <v>35</v>
      </c>
      <c r="AW21" s="37">
        <f t="shared" si="5"/>
        <v>2440</v>
      </c>
      <c r="AX21" s="30">
        <f t="shared" si="6"/>
        <v>2.9697699931397099E-3</v>
      </c>
    </row>
    <row r="22" spans="2:50" x14ac:dyDescent="0.25">
      <c r="AR22" s="36" t="s">
        <v>33</v>
      </c>
      <c r="AS22" s="27">
        <v>55841.839999999989</v>
      </c>
      <c r="AT22" s="20">
        <v>6.7966156062995386E-2</v>
      </c>
      <c r="AV22" s="19" t="s">
        <v>33</v>
      </c>
      <c r="AW22" s="37">
        <f t="shared" si="5"/>
        <v>55841.839999999989</v>
      </c>
      <c r="AX22" s="30">
        <f t="shared" si="6"/>
        <v>6.7966156062995386E-2</v>
      </c>
    </row>
    <row r="23" spans="2:50" x14ac:dyDescent="0.25">
      <c r="AR23" s="36" t="s">
        <v>34</v>
      </c>
      <c r="AS23" s="27">
        <v>55838.180000000008</v>
      </c>
      <c r="AT23" s="20">
        <v>6.7961701408005698E-2</v>
      </c>
      <c r="AV23" s="19" t="s">
        <v>34</v>
      </c>
      <c r="AW23" s="37">
        <f t="shared" si="5"/>
        <v>55838.180000000008</v>
      </c>
      <c r="AX23" s="30">
        <f t="shared" si="6"/>
        <v>6.7961701408005698E-2</v>
      </c>
    </row>
    <row r="24" spans="2:50" x14ac:dyDescent="0.25">
      <c r="AR24" s="36" t="s">
        <v>39</v>
      </c>
      <c r="AS24" s="27">
        <v>54141.030000000013</v>
      </c>
      <c r="AT24" s="20">
        <v>6.5896068152326584E-2</v>
      </c>
      <c r="AV24" s="19" t="s">
        <v>39</v>
      </c>
      <c r="AW24" s="37">
        <f t="shared" si="5"/>
        <v>54141.030000000013</v>
      </c>
      <c r="AX24" s="30">
        <f t="shared" si="6"/>
        <v>6.5896068152326584E-2</v>
      </c>
    </row>
    <row r="25" spans="2:50" x14ac:dyDescent="0.25">
      <c r="AR25" s="36" t="s">
        <v>36</v>
      </c>
      <c r="AS25" s="27">
        <v>55836.960000000014</v>
      </c>
      <c r="AT25" s="20">
        <v>6.796021652300914E-2</v>
      </c>
      <c r="AV25" s="19" t="s">
        <v>36</v>
      </c>
      <c r="AW25" s="37">
        <f t="shared" si="5"/>
        <v>55836.960000000014</v>
      </c>
      <c r="AX25" s="30">
        <f t="shared" si="6"/>
        <v>6.796021652300914E-2</v>
      </c>
    </row>
    <row r="26" spans="2:50" x14ac:dyDescent="0.25">
      <c r="AR26" s="8" t="s">
        <v>79</v>
      </c>
      <c r="AS26" s="27">
        <v>821612.45</v>
      </c>
      <c r="AT26" s="20">
        <v>1</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F183-0559-40C1-B83E-B5270FA37AE6}">
  <sheetPr>
    <tabColor rgb="FFEA375D"/>
  </sheetPr>
  <dimension ref="A1:AH26"/>
  <sheetViews>
    <sheetView showGridLines="0" workbookViewId="0"/>
  </sheetViews>
  <sheetFormatPr defaultRowHeight="15" x14ac:dyDescent="0.25"/>
  <cols>
    <col min="1" max="1" width="9.140625" style="19"/>
    <col min="2" max="2" width="15.42578125" style="19" bestFit="1" customWidth="1"/>
    <col min="3" max="3" width="14.85546875" style="19" bestFit="1" customWidth="1"/>
    <col min="4" max="4" width="15.85546875" style="19" bestFit="1" customWidth="1"/>
    <col min="5" max="6" width="15.85546875" style="19" customWidth="1"/>
    <col min="7" max="10" width="11.5703125" style="22" customWidth="1"/>
    <col min="11" max="11" width="15.28515625" style="19" customWidth="1"/>
    <col min="12" max="12" width="14.28515625" style="19" bestFit="1" customWidth="1"/>
    <col min="13" max="13" width="9.28515625" style="19" customWidth="1"/>
    <col min="14" max="14" width="9.28515625" style="37" customWidth="1"/>
    <col min="15" max="15" width="9.28515625" style="19" customWidth="1"/>
    <col min="16" max="16" width="12.5703125" style="19" bestFit="1" customWidth="1"/>
    <col min="17" max="19" width="9.140625" style="19"/>
    <col min="20" max="20" width="14.85546875" style="19" bestFit="1" customWidth="1"/>
    <col min="21" max="21" width="13.28515625" style="19" bestFit="1" customWidth="1"/>
    <col min="22" max="22" width="9.140625" style="19"/>
    <col min="23" max="23" width="22" style="19" bestFit="1" customWidth="1"/>
    <col min="24" max="24" width="10.140625" style="19" customWidth="1"/>
    <col min="25" max="29" width="9.140625" style="19"/>
    <col min="30" max="30" width="12" style="19" bestFit="1" customWidth="1"/>
    <col min="31" max="31" width="14.28515625" style="19" bestFit="1" customWidth="1"/>
    <col min="32" max="32" width="11.85546875" style="19" bestFit="1" customWidth="1"/>
    <col min="33" max="33" width="10.85546875" style="19" customWidth="1"/>
    <col min="34" max="16384" width="9.140625" style="19"/>
  </cols>
  <sheetData>
    <row r="1" spans="1:34" x14ac:dyDescent="0.25">
      <c r="A1" s="103" t="s">
        <v>98</v>
      </c>
      <c r="B1" s="103"/>
    </row>
    <row r="4" spans="1:34" x14ac:dyDescent="0.25">
      <c r="C4"/>
      <c r="D4"/>
      <c r="E4"/>
      <c r="F4"/>
      <c r="G4" s="7"/>
      <c r="H4" s="7"/>
      <c r="I4" s="7"/>
      <c r="J4" s="7"/>
      <c r="K4"/>
    </row>
    <row r="5" spans="1:34" x14ac:dyDescent="0.25">
      <c r="B5" s="17" t="s">
        <v>78</v>
      </c>
      <c r="C5" t="s">
        <v>96</v>
      </c>
      <c r="D5" t="s">
        <v>97</v>
      </c>
      <c r="E5"/>
      <c r="F5"/>
      <c r="G5" s="104" t="s">
        <v>104</v>
      </c>
      <c r="H5" s="104"/>
      <c r="I5" s="104" t="s">
        <v>105</v>
      </c>
      <c r="J5" s="104"/>
      <c r="K5"/>
      <c r="L5" s="21" t="s">
        <v>100</v>
      </c>
      <c r="O5" s="30"/>
      <c r="T5" t="s">
        <v>96</v>
      </c>
      <c r="U5" t="s">
        <v>101</v>
      </c>
      <c r="V5"/>
      <c r="W5" s="21" t="s">
        <v>103</v>
      </c>
      <c r="X5" s="21" t="s">
        <v>102</v>
      </c>
      <c r="Z5" s="21" t="s">
        <v>82</v>
      </c>
      <c r="AA5" s="21" t="s">
        <v>83</v>
      </c>
      <c r="AD5" s="63" t="s">
        <v>106</v>
      </c>
      <c r="AE5" s="63" t="s">
        <v>107</v>
      </c>
      <c r="AF5" s="63" t="s">
        <v>108</v>
      </c>
      <c r="AG5" s="63" t="s">
        <v>109</v>
      </c>
      <c r="AH5" s="32">
        <v>1</v>
      </c>
    </row>
    <row r="6" spans="1:34" x14ac:dyDescent="0.25">
      <c r="B6" s="8" t="s">
        <v>4</v>
      </c>
      <c r="C6" s="18">
        <v>190380</v>
      </c>
      <c r="D6" s="20">
        <v>0.29544495207826388</v>
      </c>
      <c r="E6" s="20"/>
      <c r="F6" s="48" t="s">
        <v>4</v>
      </c>
      <c r="G6" s="51" t="str">
        <f>IF($B$6=F6, "•","")</f>
        <v>•</v>
      </c>
      <c r="H6" s="54" t="str">
        <f>IF($B$6=F6, "•","")</f>
        <v>•</v>
      </c>
      <c r="I6" s="57" t="str">
        <f>IF($B$6=F6, "","•")</f>
        <v/>
      </c>
      <c r="J6" s="60" t="str">
        <f>IF($B$6=F6, "","•")</f>
        <v/>
      </c>
      <c r="L6" s="38">
        <f>C12</f>
        <v>644384</v>
      </c>
      <c r="N6" s="41" t="s">
        <v>4</v>
      </c>
      <c r="O6" s="42">
        <f>VLOOKUP(N6,$B$6:$D$11,3,0)</f>
        <v>0.29544495207826388</v>
      </c>
      <c r="P6" s="64">
        <f>VLOOKUP(N6,$B$6:$D$11,2,0)</f>
        <v>190380</v>
      </c>
      <c r="T6" s="18">
        <v>644384</v>
      </c>
      <c r="U6" s="18">
        <v>880249.08000000007</v>
      </c>
      <c r="V6"/>
      <c r="W6" s="45">
        <f>100%-X6</f>
        <v>0.26795265721834105</v>
      </c>
      <c r="X6" s="46">
        <f>GETPIVOTDATA("Sum of Amount",$T$5)/GETPIVOTDATA("Sum of Target",$T$5)</f>
        <v>0.73204734278165895</v>
      </c>
      <c r="Z6" s="19">
        <v>0</v>
      </c>
      <c r="AA6" s="19">
        <v>1</v>
      </c>
      <c r="AD6" s="67">
        <v>9.1999999999999998E-2</v>
      </c>
      <c r="AE6" s="68">
        <v>7.3999999999999996E-2</v>
      </c>
      <c r="AF6" s="68">
        <v>6.2E-2</v>
      </c>
      <c r="AG6" s="68">
        <f>AD6+AE6+AF6</f>
        <v>0.22799999999999998</v>
      </c>
      <c r="AH6" s="68">
        <f>100%-AG6</f>
        <v>0.77200000000000002</v>
      </c>
    </row>
    <row r="7" spans="1:34" x14ac:dyDescent="0.25">
      <c r="B7" s="8" t="s">
        <v>6</v>
      </c>
      <c r="C7" s="18">
        <v>112620</v>
      </c>
      <c r="D7" s="20">
        <v>0.17477156478124845</v>
      </c>
      <c r="E7" s="20"/>
      <c r="F7" s="49" t="s">
        <v>5</v>
      </c>
      <c r="G7" s="52" t="str">
        <f t="shared" ref="G7:G11" si="0">IF($B$6=F7, "•","")</f>
        <v/>
      </c>
      <c r="H7" s="55" t="str">
        <f t="shared" ref="H7:H11" si="1">IF($B$6=F7, "•","")</f>
        <v/>
      </c>
      <c r="I7" s="58" t="str">
        <f t="shared" ref="I7:I11" si="2">IF($B$6=F7, "","•")</f>
        <v>•</v>
      </c>
      <c r="J7" s="61" t="str">
        <f t="shared" ref="J7:J11" si="3">IF($B$6=F7, "","•")</f>
        <v>•</v>
      </c>
      <c r="K7"/>
      <c r="N7" s="39" t="s">
        <v>5</v>
      </c>
      <c r="O7" s="43">
        <f t="shared" ref="O7:O11" si="4">VLOOKUP(N7,$B$6:$D$11,3,0)</f>
        <v>0.17061255400506531</v>
      </c>
      <c r="P7" s="65">
        <f t="shared" ref="P7:P11" si="5">VLOOKUP(N7,$B$6:$D$11,2,0)</f>
        <v>109940</v>
      </c>
      <c r="T7"/>
      <c r="U7"/>
      <c r="V7"/>
      <c r="Z7" s="19">
        <f>SIN(W6*2*PI())</f>
        <v>0.99364483721177543</v>
      </c>
      <c r="AA7" s="19">
        <f>COS(X6*2*PI())</f>
        <v>-0.11256081681644099</v>
      </c>
      <c r="AD7" s="69">
        <f>$L$6*AD6</f>
        <v>59283.328000000001</v>
      </c>
      <c r="AE7" s="69">
        <f>$L$6*AE6</f>
        <v>47684.415999999997</v>
      </c>
      <c r="AF7" s="69">
        <f>$L$6*AF6</f>
        <v>39951.807999999997</v>
      </c>
      <c r="AG7" s="69">
        <f>AD7+AE7+AF7</f>
        <v>146919.552</v>
      </c>
    </row>
    <row r="8" spans="1:34" x14ac:dyDescent="0.25">
      <c r="B8" s="8" t="s">
        <v>5</v>
      </c>
      <c r="C8" s="18">
        <v>109940</v>
      </c>
      <c r="D8" s="20">
        <v>0.17061255400506531</v>
      </c>
      <c r="E8" s="20"/>
      <c r="F8" s="49" t="s">
        <v>6</v>
      </c>
      <c r="G8" s="52" t="str">
        <f t="shared" si="0"/>
        <v/>
      </c>
      <c r="H8" s="55" t="str">
        <f t="shared" si="1"/>
        <v/>
      </c>
      <c r="I8" s="58" t="str">
        <f t="shared" si="2"/>
        <v>•</v>
      </c>
      <c r="J8" s="61" t="str">
        <f t="shared" si="3"/>
        <v>•</v>
      </c>
      <c r="K8"/>
      <c r="N8" s="39" t="s">
        <v>6</v>
      </c>
      <c r="O8" s="43">
        <f t="shared" si="4"/>
        <v>0.17477156478124845</v>
      </c>
      <c r="P8" s="65">
        <f t="shared" si="5"/>
        <v>112620</v>
      </c>
      <c r="T8"/>
      <c r="U8"/>
      <c r="V8"/>
    </row>
    <row r="9" spans="1:34" x14ac:dyDescent="0.25">
      <c r="B9" s="8" t="s">
        <v>7</v>
      </c>
      <c r="C9" s="18">
        <v>106948</v>
      </c>
      <c r="D9" s="20">
        <v>0.1659693598847892</v>
      </c>
      <c r="E9" s="20"/>
      <c r="F9" s="49" t="s">
        <v>7</v>
      </c>
      <c r="G9" s="52" t="str">
        <f t="shared" si="0"/>
        <v/>
      </c>
      <c r="H9" s="55" t="str">
        <f t="shared" si="1"/>
        <v/>
      </c>
      <c r="I9" s="58" t="str">
        <f t="shared" si="2"/>
        <v>•</v>
      </c>
      <c r="J9" s="61" t="str">
        <f t="shared" si="3"/>
        <v>•</v>
      </c>
      <c r="K9"/>
      <c r="N9" s="39" t="s">
        <v>7</v>
      </c>
      <c r="O9" s="43">
        <f t="shared" si="4"/>
        <v>0.1659693598847892</v>
      </c>
      <c r="P9" s="65">
        <f t="shared" si="5"/>
        <v>106948</v>
      </c>
      <c r="T9"/>
      <c r="U9"/>
      <c r="V9"/>
    </row>
    <row r="10" spans="1:34" x14ac:dyDescent="0.25">
      <c r="B10" s="8" t="s">
        <v>9</v>
      </c>
      <c r="C10" s="18">
        <v>62256</v>
      </c>
      <c r="D10" s="20">
        <v>9.6613199582857426E-2</v>
      </c>
      <c r="E10" s="20"/>
      <c r="F10" s="49" t="s">
        <v>8</v>
      </c>
      <c r="G10" s="52" t="str">
        <f t="shared" si="0"/>
        <v/>
      </c>
      <c r="H10" s="55" t="str">
        <f t="shared" si="1"/>
        <v/>
      </c>
      <c r="I10" s="58" t="str">
        <f t="shared" si="2"/>
        <v>•</v>
      </c>
      <c r="J10" s="61" t="str">
        <f t="shared" si="3"/>
        <v>•</v>
      </c>
      <c r="K10"/>
      <c r="N10" s="39" t="s">
        <v>8</v>
      </c>
      <c r="O10" s="43">
        <f t="shared" si="4"/>
        <v>9.6588369667775731E-2</v>
      </c>
      <c r="P10" s="65">
        <f t="shared" si="5"/>
        <v>62240</v>
      </c>
      <c r="T10"/>
      <c r="U10"/>
      <c r="V10"/>
    </row>
    <row r="11" spans="1:34" x14ac:dyDescent="0.25">
      <c r="B11" s="8" t="s">
        <v>8</v>
      </c>
      <c r="C11" s="18">
        <v>62240</v>
      </c>
      <c r="D11" s="20">
        <v>9.6588369667775731E-2</v>
      </c>
      <c r="E11" s="20"/>
      <c r="F11" s="50" t="s">
        <v>9</v>
      </c>
      <c r="G11" s="53" t="str">
        <f t="shared" si="0"/>
        <v/>
      </c>
      <c r="H11" s="56" t="str">
        <f t="shared" si="1"/>
        <v/>
      </c>
      <c r="I11" s="59" t="str">
        <f t="shared" si="2"/>
        <v>•</v>
      </c>
      <c r="J11" s="62" t="str">
        <f t="shared" si="3"/>
        <v>•</v>
      </c>
      <c r="K11"/>
      <c r="N11" s="40" t="s">
        <v>9</v>
      </c>
      <c r="O11" s="44">
        <f t="shared" si="4"/>
        <v>9.6613199582857426E-2</v>
      </c>
      <c r="P11" s="66">
        <f t="shared" si="5"/>
        <v>62256</v>
      </c>
      <c r="T11"/>
      <c r="U11"/>
      <c r="V11"/>
    </row>
    <row r="12" spans="1:34" x14ac:dyDescent="0.25">
      <c r="B12" s="8" t="s">
        <v>79</v>
      </c>
      <c r="C12" s="18">
        <v>644384</v>
      </c>
      <c r="D12" s="20">
        <v>1</v>
      </c>
      <c r="E12" s="20"/>
      <c r="F12" s="20"/>
      <c r="G12" s="47"/>
      <c r="H12" s="47"/>
      <c r="I12" s="47"/>
      <c r="J12" s="7"/>
      <c r="K12"/>
      <c r="O12" s="30"/>
      <c r="T12"/>
      <c r="U12"/>
      <c r="V12"/>
    </row>
    <row r="13" spans="1:34" x14ac:dyDescent="0.25">
      <c r="B13"/>
      <c r="C13"/>
      <c r="D13"/>
      <c r="E13"/>
      <c r="F13"/>
      <c r="G13" s="7"/>
      <c r="H13" s="7"/>
      <c r="I13" s="7"/>
      <c r="J13" s="7"/>
      <c r="K13"/>
      <c r="O13" s="30"/>
      <c r="T13"/>
      <c r="U13"/>
      <c r="V13"/>
    </row>
    <row r="14" spans="1:34" x14ac:dyDescent="0.25">
      <c r="B14"/>
      <c r="C14"/>
      <c r="D14"/>
      <c r="E14"/>
      <c r="F14"/>
      <c r="G14" s="7"/>
      <c r="H14" s="7"/>
      <c r="I14" s="7"/>
      <c r="J14" s="7"/>
      <c r="K14"/>
      <c r="O14" s="30"/>
      <c r="T14"/>
      <c r="U14"/>
      <c r="V14"/>
    </row>
    <row r="15" spans="1:34" x14ac:dyDescent="0.25">
      <c r="B15"/>
      <c r="C15"/>
      <c r="D15"/>
      <c r="E15"/>
      <c r="F15"/>
      <c r="G15" s="7"/>
      <c r="H15" s="7"/>
      <c r="I15" s="7"/>
      <c r="J15" s="7"/>
      <c r="K15"/>
      <c r="O15" s="30"/>
      <c r="T15"/>
      <c r="U15"/>
      <c r="V15"/>
    </row>
    <row r="16" spans="1:34" x14ac:dyDescent="0.25">
      <c r="B16"/>
      <c r="C16"/>
      <c r="D16"/>
      <c r="E16"/>
      <c r="F16"/>
      <c r="G16" s="7"/>
      <c r="H16" s="7"/>
      <c r="I16" s="7"/>
      <c r="J16" s="7"/>
      <c r="K16"/>
      <c r="O16" s="30"/>
      <c r="T16"/>
      <c r="U16"/>
      <c r="V16"/>
    </row>
    <row r="17" spans="2:22" x14ac:dyDescent="0.25">
      <c r="B17"/>
      <c r="C17"/>
      <c r="D17"/>
      <c r="E17"/>
      <c r="F17"/>
      <c r="G17" s="7"/>
      <c r="H17" s="7"/>
      <c r="I17" s="7"/>
      <c r="J17" s="7"/>
      <c r="K17"/>
      <c r="O17" s="30"/>
      <c r="T17"/>
      <c r="U17"/>
      <c r="V17"/>
    </row>
    <row r="18" spans="2:22" x14ac:dyDescent="0.25">
      <c r="B18"/>
      <c r="C18"/>
      <c r="D18"/>
      <c r="E18"/>
      <c r="F18"/>
      <c r="G18" s="7"/>
      <c r="H18" s="7"/>
      <c r="I18" s="7"/>
      <c r="J18" s="7"/>
      <c r="K18"/>
      <c r="O18" s="30"/>
      <c r="T18"/>
      <c r="U18"/>
      <c r="V18"/>
    </row>
    <row r="19" spans="2:22" x14ac:dyDescent="0.25">
      <c r="B19"/>
      <c r="C19"/>
      <c r="D19"/>
      <c r="E19"/>
      <c r="F19"/>
      <c r="G19" s="7"/>
      <c r="H19" s="7"/>
      <c r="I19" s="7"/>
      <c r="J19" s="7"/>
      <c r="K19"/>
      <c r="O19" s="30"/>
      <c r="T19"/>
      <c r="U19"/>
      <c r="V19"/>
    </row>
    <row r="20" spans="2:22" x14ac:dyDescent="0.25">
      <c r="B20"/>
      <c r="C20"/>
      <c r="D20"/>
      <c r="E20"/>
      <c r="F20"/>
      <c r="G20" s="7"/>
      <c r="H20" s="7"/>
      <c r="I20" s="7"/>
      <c r="J20" s="7"/>
      <c r="K20"/>
      <c r="O20" s="30"/>
      <c r="T20"/>
      <c r="U20"/>
      <c r="V20"/>
    </row>
    <row r="21" spans="2:22" x14ac:dyDescent="0.25">
      <c r="B21"/>
      <c r="C21"/>
      <c r="D21"/>
      <c r="E21"/>
      <c r="F21"/>
      <c r="G21" s="7"/>
      <c r="H21" s="7"/>
      <c r="I21" s="7"/>
      <c r="J21" s="7"/>
      <c r="K21"/>
      <c r="O21" s="30"/>
      <c r="T21"/>
      <c r="U21"/>
      <c r="V21"/>
    </row>
    <row r="22" spans="2:22" x14ac:dyDescent="0.25">
      <c r="B22"/>
      <c r="C22"/>
      <c r="D22"/>
      <c r="E22"/>
      <c r="F22"/>
      <c r="G22" s="7"/>
      <c r="H22" s="7"/>
      <c r="I22" s="7"/>
      <c r="J22" s="7"/>
      <c r="K22"/>
      <c r="O22" s="30"/>
      <c r="T22"/>
      <c r="U22"/>
      <c r="V22"/>
    </row>
    <row r="23" spans="2:22" x14ac:dyDescent="0.25">
      <c r="C23"/>
      <c r="D23"/>
      <c r="E23"/>
      <c r="F23"/>
      <c r="G23" s="7"/>
      <c r="H23" s="7"/>
      <c r="I23" s="7"/>
      <c r="J23" s="7"/>
      <c r="K23"/>
      <c r="O23" s="30"/>
    </row>
    <row r="24" spans="2:22" x14ac:dyDescent="0.25">
      <c r="C24"/>
      <c r="D24"/>
      <c r="E24"/>
      <c r="F24"/>
      <c r="G24" s="7"/>
      <c r="H24" s="7"/>
      <c r="I24" s="7"/>
      <c r="J24" s="7"/>
      <c r="K24"/>
      <c r="O24" s="30"/>
    </row>
    <row r="25" spans="2:22" x14ac:dyDescent="0.25">
      <c r="C25"/>
      <c r="D25"/>
      <c r="E25"/>
      <c r="F25"/>
      <c r="G25" s="7"/>
      <c r="H25" s="7"/>
      <c r="I25" s="7"/>
      <c r="J25" s="7"/>
      <c r="K25"/>
      <c r="O25" s="30"/>
    </row>
    <row r="26" spans="2:22" x14ac:dyDescent="0.25">
      <c r="C26"/>
      <c r="D26"/>
      <c r="E26"/>
      <c r="F26"/>
      <c r="G26" s="7"/>
      <c r="H26" s="7"/>
      <c r="I26" s="7"/>
      <c r="J26" s="7"/>
      <c r="K26"/>
    </row>
  </sheetData>
  <mergeCells count="3">
    <mergeCell ref="A1:B1"/>
    <mergeCell ref="G5:H5"/>
    <mergeCell ref="I5:J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7707-8C8F-4E4A-8AD6-2C72C96E0484}">
  <sheetPr>
    <tabColor rgb="FFEA375D"/>
  </sheetPr>
  <dimension ref="A1:AK31"/>
  <sheetViews>
    <sheetView showGridLines="0" topLeftCell="AC1" zoomScale="78" zoomScaleNormal="78" workbookViewId="0"/>
  </sheetViews>
  <sheetFormatPr defaultRowHeight="15" x14ac:dyDescent="0.25"/>
  <cols>
    <col min="1" max="1" width="9.140625" style="70"/>
    <col min="2" max="2" width="15.42578125" style="70" bestFit="1" customWidth="1"/>
    <col min="3" max="3" width="13.28515625" style="70" bestFit="1" customWidth="1"/>
    <col min="4" max="4" width="14.85546875" style="70" bestFit="1" customWidth="1"/>
    <col min="5" max="5" width="15.85546875" style="70" customWidth="1"/>
    <col min="6" max="6" width="8.7109375" style="70" customWidth="1"/>
    <col min="7" max="10" width="11.5703125" style="71" customWidth="1"/>
    <col min="11" max="11" width="13.5703125" style="70" bestFit="1" customWidth="1"/>
    <col min="12" max="12" width="24.85546875" style="70" bestFit="1" customWidth="1"/>
    <col min="13" max="13" width="12.5703125" style="70" bestFit="1" customWidth="1"/>
    <col min="14" max="14" width="30.140625" style="72" bestFit="1" customWidth="1"/>
    <col min="15" max="18" width="15.85546875" style="70" customWidth="1"/>
    <col min="19" max="19" width="13.7109375" style="70" bestFit="1" customWidth="1"/>
    <col min="20" max="20" width="14.85546875" style="70" bestFit="1" customWidth="1"/>
    <col min="21" max="21" width="9.140625" style="70"/>
    <col min="22" max="22" width="13.5703125" style="70" bestFit="1" customWidth="1"/>
    <col min="23" max="23" width="14.85546875" style="70" bestFit="1" customWidth="1"/>
    <col min="24" max="25" width="9.140625" style="70"/>
    <col min="26" max="26" width="13.28515625" style="70" bestFit="1" customWidth="1"/>
    <col min="27" max="28" width="9.140625" style="70"/>
    <col min="29" max="29" width="13.5703125" style="70" bestFit="1" customWidth="1"/>
    <col min="30" max="31" width="21.5703125" style="70" bestFit="1" customWidth="1"/>
    <col min="32" max="32" width="13.5703125" style="70" bestFit="1" customWidth="1"/>
    <col min="33" max="33" width="24.85546875" style="70" bestFit="1" customWidth="1"/>
    <col min="34" max="35" width="9.140625" style="70"/>
    <col min="36" max="36" width="13.140625" style="70" customWidth="1"/>
    <col min="37" max="37" width="14.140625" style="70" customWidth="1"/>
    <col min="38" max="16384" width="9.140625" style="70"/>
  </cols>
  <sheetData>
    <row r="1" spans="1:37" x14ac:dyDescent="0.25">
      <c r="A1" s="105"/>
      <c r="B1" s="105"/>
      <c r="U1" s="105"/>
      <c r="V1" s="105"/>
    </row>
    <row r="4" spans="1:37" x14ac:dyDescent="0.25">
      <c r="C4" s="82" t="s">
        <v>101</v>
      </c>
      <c r="D4" s="82" t="s">
        <v>96</v>
      </c>
      <c r="E4"/>
      <c r="F4" s="83" t="s">
        <v>102</v>
      </c>
      <c r="G4" s="83" t="s">
        <v>3</v>
      </c>
      <c r="I4" s="83" t="s">
        <v>110</v>
      </c>
      <c r="K4" s="17" t="s">
        <v>78</v>
      </c>
      <c r="L4" t="s">
        <v>111</v>
      </c>
      <c r="M4"/>
      <c r="N4"/>
      <c r="O4" s="94" t="s">
        <v>114</v>
      </c>
      <c r="P4" s="94" t="s">
        <v>115</v>
      </c>
      <c r="Q4" s="94" t="s">
        <v>116</v>
      </c>
      <c r="R4" s="94" t="s">
        <v>90</v>
      </c>
      <c r="S4" s="94" t="s">
        <v>117</v>
      </c>
      <c r="V4" s="17" t="s">
        <v>78</v>
      </c>
      <c r="W4" t="s">
        <v>96</v>
      </c>
      <c r="X4"/>
      <c r="AC4" s="17" t="s">
        <v>78</v>
      </c>
      <c r="AD4" t="s">
        <v>118</v>
      </c>
      <c r="AE4"/>
      <c r="AF4" s="17" t="s">
        <v>78</v>
      </c>
      <c r="AG4" t="s">
        <v>112</v>
      </c>
      <c r="AJ4" s="94" t="s">
        <v>119</v>
      </c>
      <c r="AK4" s="94" t="s">
        <v>120</v>
      </c>
    </row>
    <row r="5" spans="1:37" s="100" customFormat="1" x14ac:dyDescent="0.25">
      <c r="A5" s="70"/>
      <c r="B5" s="70"/>
      <c r="C5" s="9">
        <v>1741072.229999997</v>
      </c>
      <c r="D5" s="9">
        <v>1252013</v>
      </c>
      <c r="E5"/>
      <c r="F5" s="84">
        <f>GETPIVOTDATA("Sum of Amount",$C$4)/GETPIVOTDATA("Sum of Target",$C$4)</f>
        <v>0.71910457155473795</v>
      </c>
      <c r="G5" s="85">
        <f>100%-F5</f>
        <v>0.28089542844526205</v>
      </c>
      <c r="H5" s="86"/>
      <c r="I5" s="91">
        <f>G5</f>
        <v>0.28089542844526205</v>
      </c>
      <c r="J5" s="90"/>
      <c r="K5" s="8" t="s">
        <v>72</v>
      </c>
      <c r="L5" s="9">
        <v>1619</v>
      </c>
      <c r="M5"/>
      <c r="N5" s="92" t="s">
        <v>72</v>
      </c>
      <c r="O5" s="95" t="str">
        <f>IF($K$5=N5,"|","")</f>
        <v>|</v>
      </c>
      <c r="P5" s="97" t="str">
        <f>IF($K$5=N5,"○","")</f>
        <v>○</v>
      </c>
      <c r="Q5" s="97" t="str">
        <f>IF($K$5=N5,"","•")</f>
        <v/>
      </c>
      <c r="R5" s="97">
        <f>VLOOKUP(N5,$K$5:$L$6,2,0)</f>
        <v>1619</v>
      </c>
      <c r="S5" s="99">
        <f>SUM(L5:L6)</f>
        <v>3115</v>
      </c>
      <c r="T5" s="70"/>
      <c r="U5" s="70"/>
      <c r="V5" s="8" t="s">
        <v>76</v>
      </c>
      <c r="W5" s="9">
        <v>443544</v>
      </c>
      <c r="X5"/>
      <c r="Y5" s="70" t="s">
        <v>76</v>
      </c>
      <c r="Z5" s="101">
        <f>VLOOKUP(Y5,$V$5:$W$7,2,0)</f>
        <v>443544</v>
      </c>
      <c r="AC5" s="8" t="s">
        <v>76</v>
      </c>
      <c r="AD5" s="9">
        <v>957</v>
      </c>
      <c r="AE5"/>
      <c r="AF5" s="8" t="s">
        <v>64</v>
      </c>
      <c r="AG5" s="102">
        <v>0.78747993579454256</v>
      </c>
      <c r="AJ5" s="8" t="s">
        <v>64</v>
      </c>
      <c r="AK5" s="73">
        <f>VLOOKUP(AJ5,$AF$5:$AG$6,2,0)</f>
        <v>0.78747993579454256</v>
      </c>
    </row>
    <row r="6" spans="1:37" x14ac:dyDescent="0.25">
      <c r="C6"/>
      <c r="D6"/>
      <c r="E6"/>
      <c r="F6" s="74"/>
      <c r="G6" s="75"/>
      <c r="H6" s="76"/>
      <c r="I6" s="91">
        <f>F5</f>
        <v>0.71910457155473795</v>
      </c>
      <c r="J6" s="78"/>
      <c r="K6" s="8" t="s">
        <v>60</v>
      </c>
      <c r="L6" s="9">
        <v>1496</v>
      </c>
      <c r="M6"/>
      <c r="N6" s="93" t="s">
        <v>60</v>
      </c>
      <c r="O6" s="96" t="str">
        <f>IF($K$5=N6,"|","")</f>
        <v/>
      </c>
      <c r="P6" s="98" t="str">
        <f>IF($K$5=N6,"○","")</f>
        <v/>
      </c>
      <c r="Q6" s="97" t="str">
        <f>IF($K$5=N6,"","•")</f>
        <v>•</v>
      </c>
      <c r="R6" s="97">
        <f>VLOOKUP(N6,$K$5:$L$6,2,0)</f>
        <v>1496</v>
      </c>
      <c r="V6" s="8" t="s">
        <v>67</v>
      </c>
      <c r="W6" s="9">
        <v>365781</v>
      </c>
      <c r="X6"/>
      <c r="Y6" s="70" t="s">
        <v>67</v>
      </c>
      <c r="Z6" s="101">
        <f t="shared" ref="Z6:Z7" si="0">VLOOKUP(Y6,$V$5:$W$7,2,0)</f>
        <v>365781</v>
      </c>
      <c r="AC6" s="8" t="s">
        <v>67</v>
      </c>
      <c r="AD6" s="9">
        <v>978</v>
      </c>
      <c r="AE6"/>
      <c r="AF6" s="8" t="s">
        <v>73</v>
      </c>
      <c r="AG6" s="102">
        <v>0.21252006420545747</v>
      </c>
      <c r="AJ6" s="8" t="s">
        <v>73</v>
      </c>
      <c r="AK6" s="73">
        <f>VLOOKUP(AJ6,$AF$5:$AG$6,2,0)</f>
        <v>0.21252006420545747</v>
      </c>
    </row>
    <row r="7" spans="1:37" x14ac:dyDescent="0.25">
      <c r="C7"/>
      <c r="D7"/>
      <c r="E7"/>
      <c r="F7" s="74"/>
      <c r="G7" s="75"/>
      <c r="H7" s="76"/>
      <c r="I7" s="77"/>
      <c r="J7" s="78"/>
      <c r="K7"/>
      <c r="L7"/>
      <c r="M7"/>
      <c r="N7"/>
      <c r="O7" s="73"/>
      <c r="P7" s="79"/>
      <c r="Q7" s="79"/>
      <c r="R7" s="79"/>
      <c r="V7" s="8" t="s">
        <v>65</v>
      </c>
      <c r="W7" s="9">
        <v>442688</v>
      </c>
      <c r="X7"/>
      <c r="Y7" s="70" t="s">
        <v>65</v>
      </c>
      <c r="Z7" s="101">
        <f t="shared" si="0"/>
        <v>442688</v>
      </c>
      <c r="AC7" s="8" t="s">
        <v>65</v>
      </c>
      <c r="AD7" s="9">
        <v>1180</v>
      </c>
      <c r="AE7"/>
      <c r="AF7" s="80"/>
    </row>
    <row r="8" spans="1:37" x14ac:dyDescent="0.25">
      <c r="C8"/>
      <c r="D8"/>
      <c r="E8"/>
      <c r="F8" s="83" t="s">
        <v>82</v>
      </c>
      <c r="G8" s="83" t="s">
        <v>83</v>
      </c>
      <c r="H8" s="76"/>
      <c r="I8" s="77"/>
      <c r="J8" s="78"/>
      <c r="O8" s="73"/>
      <c r="P8" s="79"/>
      <c r="Q8" s="79"/>
      <c r="R8" s="79"/>
      <c r="V8"/>
      <c r="W8"/>
      <c r="X8"/>
      <c r="Z8" s="79">
        <f>SUM(Z5:Z7)</f>
        <v>1252013</v>
      </c>
    </row>
    <row r="9" spans="1:37" x14ac:dyDescent="0.25">
      <c r="C9"/>
      <c r="D9"/>
      <c r="E9"/>
      <c r="F9" s="87">
        <v>0</v>
      </c>
      <c r="G9" s="75">
        <v>1</v>
      </c>
      <c r="H9" s="76"/>
      <c r="I9" s="77"/>
      <c r="J9" s="78"/>
      <c r="K9" s="17" t="s">
        <v>78</v>
      </c>
      <c r="L9" t="s">
        <v>112</v>
      </c>
      <c r="O9" s="83" t="s">
        <v>114</v>
      </c>
      <c r="P9" s="83" t="s">
        <v>115</v>
      </c>
      <c r="Q9" s="83" t="s">
        <v>115</v>
      </c>
      <c r="R9" s="83" t="s">
        <v>115</v>
      </c>
      <c r="V9"/>
      <c r="W9"/>
      <c r="X9"/>
    </row>
    <row r="10" spans="1:37" x14ac:dyDescent="0.25">
      <c r="C10"/>
      <c r="D10"/>
      <c r="E10"/>
      <c r="F10" s="89">
        <f>SIN(F5*2*PI())</f>
        <v>-0.98121747588135366</v>
      </c>
      <c r="G10" s="88">
        <f>COS(G5*2*PI())</f>
        <v>-0.19290480819571401</v>
      </c>
      <c r="H10" s="76"/>
      <c r="I10" s="77"/>
      <c r="J10" s="78"/>
      <c r="K10" s="8" t="s">
        <v>61</v>
      </c>
      <c r="L10" s="9">
        <v>1921</v>
      </c>
      <c r="N10" s="72" t="s">
        <v>74</v>
      </c>
      <c r="O10" s="95" t="str">
        <f>IF($K$10=N10,"|","")</f>
        <v/>
      </c>
      <c r="P10" s="97" t="str">
        <f>IF($K$10=N10,"○","")</f>
        <v/>
      </c>
      <c r="Q10" s="97" t="str">
        <f>IF($K$10=N10,"","•")</f>
        <v>•</v>
      </c>
      <c r="R10" s="97">
        <f>VLOOKUP(N10,$K$10:$L$11,2,0)</f>
        <v>1194</v>
      </c>
      <c r="V10"/>
      <c r="W10"/>
      <c r="X10"/>
    </row>
    <row r="11" spans="1:37" x14ac:dyDescent="0.25">
      <c r="C11"/>
      <c r="D11"/>
      <c r="E11"/>
      <c r="F11" s="74"/>
      <c r="G11" s="75"/>
      <c r="H11" s="76"/>
      <c r="I11" s="77"/>
      <c r="J11" s="78"/>
      <c r="K11" s="8" t="s">
        <v>74</v>
      </c>
      <c r="L11" s="9">
        <v>1194</v>
      </c>
      <c r="N11" s="72" t="s">
        <v>61</v>
      </c>
      <c r="O11" s="95" t="str">
        <f>IF($K$10=N11,"|","")</f>
        <v>|</v>
      </c>
      <c r="P11" s="97" t="str">
        <f>IF($K$10=N11,"○","")</f>
        <v>○</v>
      </c>
      <c r="Q11" s="97" t="str">
        <f>IF($K$10=N11,"","•")</f>
        <v/>
      </c>
      <c r="R11" s="97">
        <f>VLOOKUP(N11,$K$10:$L$11,2,0)</f>
        <v>1921</v>
      </c>
      <c r="V11"/>
      <c r="W11"/>
      <c r="X11"/>
    </row>
    <row r="12" spans="1:37" x14ac:dyDescent="0.25">
      <c r="C12"/>
      <c r="D12"/>
      <c r="E12"/>
      <c r="F12" s="74"/>
      <c r="G12" s="81"/>
      <c r="H12" s="81"/>
      <c r="I12" s="81"/>
      <c r="K12"/>
      <c r="L12"/>
      <c r="O12" s="73"/>
      <c r="V12"/>
      <c r="W12"/>
      <c r="X12"/>
    </row>
    <row r="13" spans="1:37" x14ac:dyDescent="0.25">
      <c r="C13"/>
      <c r="D13"/>
      <c r="E13"/>
      <c r="K13"/>
      <c r="L13"/>
      <c r="O13" s="73"/>
      <c r="V13"/>
      <c r="W13"/>
      <c r="X13"/>
    </row>
    <row r="14" spans="1:37" x14ac:dyDescent="0.25">
      <c r="C14"/>
      <c r="D14"/>
      <c r="E14"/>
      <c r="K14" s="17" t="s">
        <v>78</v>
      </c>
      <c r="L14" t="s">
        <v>113</v>
      </c>
      <c r="M14"/>
      <c r="O14" s="83" t="s">
        <v>114</v>
      </c>
      <c r="P14" s="83" t="s">
        <v>115</v>
      </c>
      <c r="Q14" s="83" t="s">
        <v>115</v>
      </c>
      <c r="R14" s="83" t="s">
        <v>115</v>
      </c>
      <c r="V14"/>
      <c r="W14"/>
      <c r="X14"/>
    </row>
    <row r="15" spans="1:37" x14ac:dyDescent="0.25">
      <c r="C15"/>
      <c r="D15"/>
      <c r="E15"/>
      <c r="K15" s="8" t="s">
        <v>63</v>
      </c>
      <c r="L15" s="9">
        <v>1808</v>
      </c>
      <c r="M15"/>
      <c r="N15" s="72" t="s">
        <v>63</v>
      </c>
      <c r="O15" s="95" t="str">
        <f>IF($K$15=N15,"|","")</f>
        <v>|</v>
      </c>
      <c r="P15" s="97" t="str">
        <f>IF($K$15=N15,"○","")</f>
        <v>○</v>
      </c>
      <c r="Q15" s="97" t="str">
        <f>IF($K$15=N15,"","•")</f>
        <v/>
      </c>
      <c r="R15" s="97">
        <f>VLOOKUP(N15,$K$15:$L$16,2,0)</f>
        <v>1808</v>
      </c>
      <c r="V15"/>
      <c r="W15"/>
      <c r="X15"/>
    </row>
    <row r="16" spans="1:37" x14ac:dyDescent="0.25">
      <c r="C16"/>
      <c r="D16"/>
      <c r="E16"/>
      <c r="K16" s="8" t="s">
        <v>71</v>
      </c>
      <c r="L16" s="9">
        <v>1307</v>
      </c>
      <c r="M16"/>
      <c r="N16" s="72" t="s">
        <v>71</v>
      </c>
      <c r="O16" s="95" t="str">
        <f>IF($K$15=N16,"|","")</f>
        <v/>
      </c>
      <c r="P16" s="97" t="str">
        <f>IF($K$15=N16,"○","")</f>
        <v/>
      </c>
      <c r="Q16" s="97" t="str">
        <f>IF($K$15=N16,"","•")</f>
        <v>•</v>
      </c>
      <c r="R16" s="97">
        <f>VLOOKUP(N16,$K$15:$L$16,2,0)</f>
        <v>1307</v>
      </c>
      <c r="V16"/>
      <c r="W16"/>
      <c r="X16"/>
    </row>
    <row r="17" spans="3:24" x14ac:dyDescent="0.25">
      <c r="C17"/>
      <c r="D17"/>
      <c r="E17"/>
      <c r="K17"/>
      <c r="L17"/>
      <c r="M17"/>
      <c r="O17" s="73"/>
      <c r="V17"/>
      <c r="W17"/>
      <c r="X17"/>
    </row>
    <row r="18" spans="3:24" x14ac:dyDescent="0.25">
      <c r="C18"/>
      <c r="D18"/>
      <c r="E18"/>
      <c r="K18"/>
      <c r="L18"/>
      <c r="M18"/>
      <c r="O18" s="73"/>
      <c r="V18"/>
      <c r="W18"/>
      <c r="X18"/>
    </row>
    <row r="19" spans="3:24" x14ac:dyDescent="0.25">
      <c r="C19"/>
      <c r="D19"/>
      <c r="E19"/>
      <c r="K19" s="17" t="s">
        <v>78</v>
      </c>
      <c r="L19" t="s">
        <v>112</v>
      </c>
      <c r="M19"/>
      <c r="O19" s="73"/>
      <c r="V19"/>
      <c r="W19"/>
      <c r="X19"/>
    </row>
    <row r="20" spans="3:24" x14ac:dyDescent="0.25">
      <c r="C20"/>
      <c r="D20"/>
      <c r="E20"/>
      <c r="K20" s="8" t="s">
        <v>64</v>
      </c>
      <c r="L20" s="9">
        <v>2453</v>
      </c>
      <c r="M20"/>
      <c r="O20" s="73"/>
      <c r="V20"/>
      <c r="W20"/>
      <c r="X20"/>
    </row>
    <row r="21" spans="3:24" x14ac:dyDescent="0.25">
      <c r="C21"/>
      <c r="D21"/>
      <c r="E21"/>
      <c r="K21" s="8" t="s">
        <v>73</v>
      </c>
      <c r="L21" s="9">
        <v>662</v>
      </c>
      <c r="M21"/>
      <c r="O21" s="73"/>
      <c r="V21"/>
      <c r="W21"/>
      <c r="X21"/>
    </row>
    <row r="22" spans="3:24" x14ac:dyDescent="0.25">
      <c r="K22"/>
      <c r="L22"/>
      <c r="M22"/>
      <c r="O22" s="73"/>
    </row>
    <row r="23" spans="3:24" x14ac:dyDescent="0.25">
      <c r="K23"/>
      <c r="L23"/>
      <c r="M23"/>
      <c r="O23" s="73"/>
    </row>
    <row r="24" spans="3:24" x14ac:dyDescent="0.25">
      <c r="K24"/>
      <c r="L24"/>
      <c r="M24"/>
      <c r="O24" s="73"/>
    </row>
    <row r="25" spans="3:24" x14ac:dyDescent="0.25">
      <c r="K25"/>
      <c r="L25"/>
      <c r="M25"/>
      <c r="O25" s="73"/>
    </row>
    <row r="26" spans="3:24" x14ac:dyDescent="0.25">
      <c r="K26"/>
      <c r="L26"/>
      <c r="M26"/>
    </row>
    <row r="27" spans="3:24" x14ac:dyDescent="0.25">
      <c r="K27"/>
      <c r="L27"/>
      <c r="M27"/>
    </row>
    <row r="28" spans="3:24" x14ac:dyDescent="0.25">
      <c r="K28"/>
      <c r="L28"/>
      <c r="M28"/>
    </row>
    <row r="29" spans="3:24" x14ac:dyDescent="0.25">
      <c r="K29"/>
      <c r="L29"/>
      <c r="M29"/>
    </row>
    <row r="30" spans="3:24" x14ac:dyDescent="0.25">
      <c r="K30"/>
      <c r="L30"/>
      <c r="M30"/>
    </row>
    <row r="31" spans="3:24" x14ac:dyDescent="0.25">
      <c r="K31"/>
      <c r="L31"/>
      <c r="M31"/>
    </row>
  </sheetData>
  <mergeCells count="2">
    <mergeCell ref="A1:B1"/>
    <mergeCell ref="U1:V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3635-4640-4845-999A-3BBC46201926}">
  <sheetPr>
    <tabColor rgb="FF194AFE"/>
  </sheetPr>
  <dimension ref="I7:Z24"/>
  <sheetViews>
    <sheetView showGridLines="0" showRowColHeaders="0" tabSelected="1" zoomScale="70" zoomScaleNormal="70" workbookViewId="0"/>
  </sheetViews>
  <sheetFormatPr defaultRowHeight="15" x14ac:dyDescent="0.25"/>
  <cols>
    <col min="1" max="16384" width="9.140625" style="16"/>
  </cols>
  <sheetData>
    <row r="7" spans="26:26" ht="23.25" x14ac:dyDescent="0.35">
      <c r="Z7" s="35"/>
    </row>
    <row r="17" spans="9:15" x14ac:dyDescent="0.25">
      <c r="O17" s="16" t="s">
        <v>77</v>
      </c>
    </row>
    <row r="24" spans="9:15" x14ac:dyDescent="0.25">
      <c r="I24" s="16" t="s">
        <v>86</v>
      </c>
    </row>
  </sheetData>
  <pageMargins left="0.7" right="0.7" top="0.75" bottom="0.75" header="0.3" footer="0.3"/>
  <pageSetup scale="30" fitToWidth="0" fitToHeight="0"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EC36-0185-4DA8-A3E2-46F262961123}">
  <sheetPr>
    <tabColor rgb="FF194AFE"/>
  </sheetPr>
  <dimension ref="A1"/>
  <sheetViews>
    <sheetView showGridLines="0" showRowColHeaders="0" zoomScale="70" zoomScaleNormal="70" workbookViewId="0"/>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9E5B3-23CD-4273-82C7-2B950D4143EA}">
  <sheetPr>
    <tabColor rgb="FF194AFE"/>
  </sheetPr>
  <dimension ref="O10"/>
  <sheetViews>
    <sheetView showGridLines="0" showRowColHeaders="0" zoomScale="70" zoomScaleNormal="70" workbookViewId="0"/>
  </sheetViews>
  <sheetFormatPr defaultRowHeight="15" x14ac:dyDescent="0.25"/>
  <cols>
    <col min="1" max="16384" width="9.140625" style="16"/>
  </cols>
  <sheetData>
    <row r="10" spans="15:15" x14ac:dyDescent="0.25">
      <c r="O10" s="16" t="s">
        <v>121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045E7-C73C-426C-9357-EF3EBFBEEF44}">
  <sheetPr>
    <tabColor rgb="FF194AFE"/>
  </sheetPr>
  <dimension ref="A1"/>
  <sheetViews>
    <sheetView showGridLines="0" showRowColHeaders="0" zoomScale="70" zoomScaleNormal="70" workbookViewId="0"/>
  </sheetViews>
  <sheetFormatPr defaultRowHeight="15" x14ac:dyDescent="0.25"/>
  <cols>
    <col min="1" max="16384" width="9.140625" style="16"/>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Datasets</vt:lpstr>
      <vt:lpstr>Pivot Tables</vt:lpstr>
      <vt:lpstr>Pivot Tables (2)</vt:lpstr>
      <vt:lpstr>Pivot Tables (3)</vt:lpstr>
      <vt:lpstr>Income Sources</vt:lpstr>
      <vt:lpstr>Geographically</vt:lpstr>
      <vt:lpstr>Sales Process</vt:lpstr>
      <vt:lpstr>Project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dc:creator>
  <cp:lastModifiedBy>Parminder Singh</cp:lastModifiedBy>
  <dcterms:created xsi:type="dcterms:W3CDTF">2015-06-05T18:17:20Z</dcterms:created>
  <dcterms:modified xsi:type="dcterms:W3CDTF">2025-09-27T18:55:28Z</dcterms:modified>
</cp:coreProperties>
</file>