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1496" windowHeight="8940" activeTab="2"/>
  </bookViews>
  <sheets>
    <sheet name="AHP Cost" sheetId="1" r:id="rId1"/>
    <sheet name="AHP Value" sheetId="2" r:id="rId2"/>
    <sheet name="Diagram" sheetId="3" r:id="rId3"/>
  </sheets>
  <definedNames>
    <definedName name="_xlnm._FilterDatabase" localSheetId="2" hidden="1">Diagram!$B$30:$D$30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3" l="1"/>
  <c r="G24" i="3"/>
  <c r="G18" i="3"/>
  <c r="G19" i="3"/>
  <c r="G20" i="3"/>
  <c r="G21" i="3"/>
  <c r="G22" i="3"/>
  <c r="G17" i="3"/>
  <c r="G12" i="3"/>
  <c r="G13" i="3"/>
  <c r="G14" i="3"/>
  <c r="G15" i="3"/>
  <c r="G11" i="3"/>
  <c r="G3" i="3"/>
  <c r="G4" i="3"/>
  <c r="G5" i="3"/>
  <c r="G6" i="3"/>
  <c r="G7" i="3"/>
  <c r="G8" i="3"/>
  <c r="G9" i="3"/>
  <c r="G10" i="3"/>
  <c r="G16" i="3"/>
  <c r="G23" i="3"/>
  <c r="G2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3" i="3"/>
  <c r="AJ33" i="2" l="1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B26" i="3"/>
  <c r="E26" i="3" s="1"/>
  <c r="B25" i="3"/>
  <c r="D25" i="3" s="1"/>
  <c r="E24" i="3"/>
  <c r="B24" i="3"/>
  <c r="D24" i="3" s="1"/>
  <c r="B23" i="3"/>
  <c r="E23" i="3" s="1"/>
  <c r="B22" i="3"/>
  <c r="E22" i="3" s="1"/>
  <c r="B21" i="3"/>
  <c r="D21" i="3" s="1"/>
  <c r="E20" i="3"/>
  <c r="D20" i="3"/>
  <c r="B20" i="3"/>
  <c r="B19" i="3"/>
  <c r="E19" i="3" s="1"/>
  <c r="B18" i="3"/>
  <c r="E18" i="3" s="1"/>
  <c r="E17" i="3"/>
  <c r="B17" i="3"/>
  <c r="D17" i="3" s="1"/>
  <c r="B16" i="3"/>
  <c r="E16" i="3" s="1"/>
  <c r="B15" i="3"/>
  <c r="E15" i="3" s="1"/>
  <c r="B14" i="3"/>
  <c r="E14" i="3" s="1"/>
  <c r="B13" i="3"/>
  <c r="D13" i="3" s="1"/>
  <c r="B12" i="3"/>
  <c r="E12" i="3" s="1"/>
  <c r="B11" i="3"/>
  <c r="E11" i="3" s="1"/>
  <c r="B10" i="3"/>
  <c r="E10" i="3" s="1"/>
  <c r="B9" i="3"/>
  <c r="D9" i="3" s="1"/>
  <c r="E8" i="3"/>
  <c r="B8" i="3"/>
  <c r="D8" i="3" s="1"/>
  <c r="B7" i="3"/>
  <c r="E7" i="3" s="1"/>
  <c r="B6" i="3"/>
  <c r="E6" i="3" s="1"/>
  <c r="B5" i="3"/>
  <c r="D5" i="3" s="1"/>
  <c r="E4" i="3"/>
  <c r="D4" i="3"/>
  <c r="B4" i="3"/>
  <c r="B3" i="3"/>
  <c r="E3" i="3" s="1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34" i="2"/>
  <c r="AI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33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33" i="2"/>
  <c r="AF26" i="2"/>
  <c r="AE26" i="2"/>
  <c r="AE25" i="2"/>
  <c r="AE22" i="2"/>
  <c r="AG21" i="2"/>
  <c r="AF21" i="2"/>
  <c r="AE21" i="2"/>
  <c r="AE20" i="2"/>
  <c r="AH19" i="2"/>
  <c r="AG19" i="2"/>
  <c r="AE19" i="2"/>
  <c r="AA21" i="2"/>
  <c r="Z21" i="2"/>
  <c r="Z19" i="2"/>
  <c r="AE18" i="2"/>
  <c r="Y26" i="2"/>
  <c r="Y21" i="2"/>
  <c r="X26" i="2"/>
  <c r="X22" i="2"/>
  <c r="X21" i="2"/>
  <c r="X20" i="2"/>
  <c r="W21" i="2"/>
  <c r="W20" i="2"/>
  <c r="W19" i="2"/>
  <c r="W17" i="2"/>
  <c r="AF15" i="2"/>
  <c r="X15" i="2"/>
  <c r="AE14" i="2"/>
  <c r="V21" i="2"/>
  <c r="V19" i="2"/>
  <c r="AE13" i="2"/>
  <c r="U21" i="2"/>
  <c r="U19" i="2"/>
  <c r="T21" i="2"/>
  <c r="T20" i="2"/>
  <c r="T19" i="2"/>
  <c r="T17" i="2"/>
  <c r="AF12" i="2"/>
  <c r="X12" i="2"/>
  <c r="S22" i="2"/>
  <c r="S21" i="2"/>
  <c r="S20" i="2"/>
  <c r="S19" i="2"/>
  <c r="AG11" i="2"/>
  <c r="AF11" i="2"/>
  <c r="Z11" i="2"/>
  <c r="V11" i="2"/>
  <c r="U11" i="2"/>
  <c r="AE10" i="2"/>
  <c r="X10" i="2"/>
  <c r="Q21" i="2"/>
  <c r="R20" i="2"/>
  <c r="R19" i="2"/>
  <c r="R17" i="2"/>
  <c r="AE9" i="2"/>
  <c r="Z9" i="2"/>
  <c r="Y9" i="2"/>
  <c r="W9" i="2"/>
  <c r="V9" i="2"/>
  <c r="U9" i="2"/>
  <c r="T9" i="2"/>
  <c r="S9" i="2"/>
  <c r="P21" i="2"/>
  <c r="P20" i="2"/>
  <c r="P19" i="2"/>
  <c r="P17" i="2"/>
  <c r="P9" i="2"/>
  <c r="AF8" i="2"/>
  <c r="X8" i="2"/>
  <c r="AG7" i="2"/>
  <c r="AF7" i="2"/>
  <c r="Z7" i="2"/>
  <c r="V7" i="2"/>
  <c r="U7" i="2"/>
  <c r="O22" i="2"/>
  <c r="O21" i="2"/>
  <c r="O20" i="2"/>
  <c r="O19" i="2"/>
  <c r="O9" i="2"/>
  <c r="W6" i="2"/>
  <c r="V6" i="2"/>
  <c r="U6" i="2"/>
  <c r="T6" i="2"/>
  <c r="R6" i="2"/>
  <c r="P6" i="2"/>
  <c r="N26" i="2"/>
  <c r="N21" i="2"/>
  <c r="AF5" i="2"/>
  <c r="X5" i="2"/>
  <c r="M21" i="2"/>
  <c r="M20" i="2"/>
  <c r="M19" i="2"/>
  <c r="M17" i="2"/>
  <c r="M9" i="2"/>
  <c r="M6" i="2"/>
  <c r="AF4" i="2"/>
  <c r="L19" i="2"/>
  <c r="AG4" i="2"/>
  <c r="Z4" i="2"/>
  <c r="V4" i="2"/>
  <c r="U4" i="2"/>
  <c r="L22" i="2"/>
  <c r="L21" i="2"/>
  <c r="L20" i="2"/>
  <c r="AG3" i="2"/>
  <c r="Z3" i="2"/>
  <c r="V3" i="2"/>
  <c r="U3" i="2"/>
  <c r="R3" i="2"/>
  <c r="K26" i="2"/>
  <c r="K22" i="2"/>
  <c r="K21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4" i="2"/>
  <c r="AC29" i="1"/>
  <c r="AC28" i="1"/>
  <c r="AC25" i="1"/>
  <c r="AB29" i="1"/>
  <c r="AB28" i="1"/>
  <c r="AB25" i="1"/>
  <c r="AF24" i="1"/>
  <c r="AF23" i="1"/>
  <c r="AC22" i="1"/>
  <c r="AB22" i="1"/>
  <c r="Z24" i="1"/>
  <c r="Z23" i="1"/>
  <c r="AC20" i="1"/>
  <c r="AB20" i="1"/>
  <c r="AC19" i="1"/>
  <c r="AB19" i="1"/>
  <c r="V20" i="1"/>
  <c r="V19" i="1"/>
  <c r="W20" i="1"/>
  <c r="W19" i="1"/>
  <c r="U20" i="1"/>
  <c r="U19" i="1"/>
  <c r="T20" i="1"/>
  <c r="T19" i="1"/>
  <c r="S24" i="1"/>
  <c r="S23" i="1"/>
  <c r="AE13" i="1"/>
  <c r="U13" i="1"/>
  <c r="V13" i="1"/>
  <c r="W13" i="1"/>
  <c r="T13" i="1"/>
  <c r="Q24" i="1"/>
  <c r="Q23" i="1"/>
  <c r="P24" i="1"/>
  <c r="P23" i="1"/>
  <c r="O20" i="1"/>
  <c r="O19" i="1"/>
  <c r="O13" i="1"/>
  <c r="N20" i="1"/>
  <c r="N19" i="1"/>
  <c r="N13" i="1"/>
  <c r="AB8" i="1"/>
  <c r="T8" i="1"/>
  <c r="P8" i="1"/>
  <c r="AF7" i="1"/>
  <c r="T7" i="1"/>
  <c r="L11" i="1"/>
  <c r="L10" i="1"/>
  <c r="L9" i="1"/>
  <c r="L8" i="1"/>
  <c r="M6" i="1"/>
  <c r="L6" i="1"/>
  <c r="K20" i="1"/>
  <c r="K19" i="1"/>
  <c r="K13" i="1"/>
  <c r="K37" i="1" s="1"/>
  <c r="H29" i="1"/>
  <c r="H28" i="1"/>
  <c r="H27" i="1"/>
  <c r="AF8" i="1" s="1"/>
  <c r="H26" i="1"/>
  <c r="H25" i="1"/>
  <c r="H24" i="1"/>
  <c r="AC7" i="1" s="1"/>
  <c r="H23" i="1"/>
  <c r="AB7" i="1" s="1"/>
  <c r="H22" i="1"/>
  <c r="H21" i="1"/>
  <c r="H20" i="1"/>
  <c r="Y7" i="1" s="1"/>
  <c r="H19" i="1"/>
  <c r="X8" i="1" s="1"/>
  <c r="H7" i="1"/>
  <c r="AE7" i="1" s="1"/>
  <c r="H8" i="1"/>
  <c r="AE8" i="1" s="1"/>
  <c r="M26" i="1" s="1"/>
  <c r="H9" i="1"/>
  <c r="H10" i="1"/>
  <c r="O9" i="1" s="1"/>
  <c r="H11" i="1"/>
  <c r="H12" i="1"/>
  <c r="H13" i="1"/>
  <c r="H14" i="1"/>
  <c r="H15" i="1"/>
  <c r="H16" i="1"/>
  <c r="U7" i="1" s="1"/>
  <c r="L16" i="1" s="1"/>
  <c r="H17" i="1"/>
  <c r="H18" i="1"/>
  <c r="H6" i="1"/>
  <c r="E13" i="3" l="1"/>
  <c r="D16" i="3"/>
  <c r="E9" i="3"/>
  <c r="D12" i="3"/>
  <c r="E25" i="3"/>
  <c r="E5" i="3"/>
  <c r="E21" i="3"/>
  <c r="D3" i="3"/>
  <c r="D7" i="3"/>
  <c r="D11" i="3"/>
  <c r="D15" i="3"/>
  <c r="D19" i="3"/>
  <c r="D23" i="3"/>
  <c r="D6" i="3"/>
  <c r="D10" i="3"/>
  <c r="D14" i="3"/>
  <c r="D18" i="3"/>
  <c r="D22" i="3"/>
  <c r="D26" i="3"/>
  <c r="X36" i="1"/>
  <c r="M19" i="1"/>
  <c r="AB38" i="1"/>
  <c r="AB42" i="1"/>
  <c r="AB46" i="1"/>
  <c r="AB54" i="1"/>
  <c r="AB34" i="1"/>
  <c r="AB35" i="1"/>
  <c r="AB39" i="1"/>
  <c r="AB43" i="1"/>
  <c r="AB51" i="1"/>
  <c r="AB55" i="1"/>
  <c r="AB40" i="1"/>
  <c r="AB44" i="1"/>
  <c r="AB52" i="1"/>
  <c r="AB49" i="1"/>
  <c r="AB37" i="1"/>
  <c r="AB41" i="1"/>
  <c r="AB45" i="1"/>
  <c r="L23" i="1"/>
  <c r="AF36" i="1"/>
  <c r="M27" i="1"/>
  <c r="AF38" i="1"/>
  <c r="AF42" i="1"/>
  <c r="AF46" i="1"/>
  <c r="AF50" i="1"/>
  <c r="AF54" i="1"/>
  <c r="AF34" i="1"/>
  <c r="AF35" i="1"/>
  <c r="AF39" i="1"/>
  <c r="AF43" i="1"/>
  <c r="AF47" i="1"/>
  <c r="AF55" i="1"/>
  <c r="AF40" i="1"/>
  <c r="AF44" i="1"/>
  <c r="AF48" i="1"/>
  <c r="AF56" i="1"/>
  <c r="AF49" i="1"/>
  <c r="AF37" i="1"/>
  <c r="AF53" i="1"/>
  <c r="AF41" i="1"/>
  <c r="AF57" i="1"/>
  <c r="L27" i="1"/>
  <c r="AF45" i="1"/>
  <c r="T40" i="1"/>
  <c r="T44" i="1"/>
  <c r="T52" i="1"/>
  <c r="T56" i="1"/>
  <c r="T37" i="1"/>
  <c r="T45" i="1"/>
  <c r="T49" i="1"/>
  <c r="T53" i="1"/>
  <c r="T57" i="1"/>
  <c r="T38" i="1"/>
  <c r="T42" i="1"/>
  <c r="T46" i="1"/>
  <c r="T50" i="1"/>
  <c r="T54" i="1"/>
  <c r="T34" i="1"/>
  <c r="T43" i="1"/>
  <c r="L15" i="1"/>
  <c r="T55" i="1"/>
  <c r="T35" i="1"/>
  <c r="T51" i="1"/>
  <c r="T39" i="1"/>
  <c r="T47" i="1"/>
  <c r="AB36" i="1"/>
  <c r="M23" i="1"/>
  <c r="P36" i="1"/>
  <c r="P40" i="1"/>
  <c r="P44" i="1"/>
  <c r="P48" i="1"/>
  <c r="P56" i="1"/>
  <c r="P37" i="1"/>
  <c r="P41" i="1"/>
  <c r="P45" i="1"/>
  <c r="P49" i="1"/>
  <c r="P53" i="1"/>
  <c r="P57" i="1"/>
  <c r="P38" i="1"/>
  <c r="P42" i="1"/>
  <c r="P43" i="1"/>
  <c r="P34" i="1"/>
  <c r="P46" i="1"/>
  <c r="P54" i="1"/>
  <c r="P50" i="1"/>
  <c r="P35" i="1"/>
  <c r="P47" i="1"/>
  <c r="P55" i="1"/>
  <c r="M11" i="1"/>
  <c r="P39" i="1"/>
  <c r="Y47" i="1"/>
  <c r="Y44" i="1"/>
  <c r="Y37" i="1"/>
  <c r="Y53" i="1"/>
  <c r="Y46" i="1"/>
  <c r="X7" i="1"/>
  <c r="L20" i="1"/>
  <c r="T36" i="1"/>
  <c r="M15" i="1"/>
  <c r="P51" i="1"/>
  <c r="AE38" i="1"/>
  <c r="AE42" i="1"/>
  <c r="AE46" i="1"/>
  <c r="AE50" i="1"/>
  <c r="AE54" i="1"/>
  <c r="AE34" i="1"/>
  <c r="AE35" i="1"/>
  <c r="AE39" i="1"/>
  <c r="AE43" i="1"/>
  <c r="AE47" i="1"/>
  <c r="AE51" i="1"/>
  <c r="AE55" i="1"/>
  <c r="AE40" i="1"/>
  <c r="AE44" i="1"/>
  <c r="AE48" i="1"/>
  <c r="AE52" i="1"/>
  <c r="AE56" i="1"/>
  <c r="AE57" i="1"/>
  <c r="AE45" i="1"/>
  <c r="AE49" i="1"/>
  <c r="AE53" i="1"/>
  <c r="L26" i="1"/>
  <c r="AE37" i="1"/>
  <c r="Q51" i="1"/>
  <c r="K36" i="1"/>
  <c r="K48" i="1"/>
  <c r="K40" i="1"/>
  <c r="K56" i="1"/>
  <c r="K47" i="1"/>
  <c r="K44" i="1"/>
  <c r="K52" i="1"/>
  <c r="U40" i="1"/>
  <c r="U37" i="1"/>
  <c r="U57" i="1"/>
  <c r="U50" i="1"/>
  <c r="U51" i="1"/>
  <c r="AE36" i="1"/>
  <c r="L24" i="1"/>
  <c r="P52" i="1"/>
  <c r="U47" i="1"/>
  <c r="AB48" i="1"/>
  <c r="AB53" i="1"/>
  <c r="AG7" i="1"/>
  <c r="Q8" i="1"/>
  <c r="U8" i="1"/>
  <c r="U56" i="1" s="1"/>
  <c r="Y8" i="1"/>
  <c r="AC8" i="1"/>
  <c r="AC54" i="1" s="1"/>
  <c r="AG8" i="1"/>
  <c r="S52" i="1"/>
  <c r="U48" i="1"/>
  <c r="AC50" i="1"/>
  <c r="AB56" i="1"/>
  <c r="K55" i="1"/>
  <c r="K51" i="1"/>
  <c r="K43" i="1"/>
  <c r="K39" i="1"/>
  <c r="K34" i="1"/>
  <c r="AB50" i="1"/>
  <c r="V7" i="1"/>
  <c r="Z7" i="1"/>
  <c r="AD7" i="1"/>
  <c r="AH7" i="1"/>
  <c r="N8" i="1"/>
  <c r="R8" i="1"/>
  <c r="V8" i="1"/>
  <c r="Z8" i="1"/>
  <c r="AD8" i="1"/>
  <c r="AH8" i="1"/>
  <c r="Q52" i="1"/>
  <c r="U41" i="1"/>
  <c r="AB47" i="1"/>
  <c r="AF51" i="1"/>
  <c r="AB57" i="1"/>
  <c r="K35" i="1"/>
  <c r="K54" i="1"/>
  <c r="K50" i="1"/>
  <c r="K46" i="1"/>
  <c r="K42" i="1"/>
  <c r="K38" i="1"/>
  <c r="AC56" i="1"/>
  <c r="W7" i="1"/>
  <c r="AA7" i="1"/>
  <c r="O8" i="1"/>
  <c r="S8" i="1"/>
  <c r="S51" i="1" s="1"/>
  <c r="W8" i="1"/>
  <c r="AA8" i="1"/>
  <c r="N48" i="1"/>
  <c r="T41" i="1"/>
  <c r="AE41" i="1"/>
  <c r="T48" i="1"/>
  <c r="W48" i="1"/>
  <c r="AF52" i="1"/>
  <c r="K57" i="1"/>
  <c r="K53" i="1"/>
  <c r="K49" i="1"/>
  <c r="K45" i="1"/>
  <c r="K41" i="1"/>
  <c r="O36" i="1" l="1"/>
  <c r="O40" i="1"/>
  <c r="O44" i="1"/>
  <c r="O52" i="1"/>
  <c r="O56" i="1"/>
  <c r="O45" i="1"/>
  <c r="O49" i="1"/>
  <c r="O53" i="1"/>
  <c r="O57" i="1"/>
  <c r="O35" i="1"/>
  <c r="O43" i="1"/>
  <c r="O51" i="1"/>
  <c r="O38" i="1"/>
  <c r="O46" i="1"/>
  <c r="O54" i="1"/>
  <c r="O50" i="1"/>
  <c r="O39" i="1"/>
  <c r="O55" i="1"/>
  <c r="O42" i="1"/>
  <c r="O34" i="1"/>
  <c r="M10" i="1"/>
  <c r="R36" i="1"/>
  <c r="R40" i="1"/>
  <c r="R44" i="1"/>
  <c r="R48" i="1"/>
  <c r="R52" i="1"/>
  <c r="R56" i="1"/>
  <c r="R37" i="1"/>
  <c r="R41" i="1"/>
  <c r="R45" i="1"/>
  <c r="R49" i="1"/>
  <c r="R53" i="1"/>
  <c r="R57" i="1"/>
  <c r="R38" i="1"/>
  <c r="R42" i="1"/>
  <c r="R46" i="1"/>
  <c r="R50" i="1"/>
  <c r="R54" i="1"/>
  <c r="R34" i="1"/>
  <c r="R43" i="1"/>
  <c r="M13" i="1"/>
  <c r="R55" i="1"/>
  <c r="R47" i="1"/>
  <c r="R35" i="1"/>
  <c r="R51" i="1"/>
  <c r="R39" i="1"/>
  <c r="O41" i="1"/>
  <c r="AC52" i="1"/>
  <c r="AC34" i="1"/>
  <c r="AA36" i="1"/>
  <c r="M22" i="1"/>
  <c r="AA38" i="1"/>
  <c r="AA42" i="1"/>
  <c r="AA46" i="1"/>
  <c r="AA50" i="1"/>
  <c r="AA54" i="1"/>
  <c r="AA34" i="1"/>
  <c r="AA35" i="1"/>
  <c r="AA39" i="1"/>
  <c r="AA43" i="1"/>
  <c r="AA47" i="1"/>
  <c r="AA51" i="1"/>
  <c r="AA55" i="1"/>
  <c r="AA40" i="1"/>
  <c r="AA44" i="1"/>
  <c r="AA48" i="1"/>
  <c r="AA52" i="1"/>
  <c r="AA56" i="1"/>
  <c r="AA41" i="1"/>
  <c r="AA57" i="1"/>
  <c r="AA45" i="1"/>
  <c r="AA49" i="1"/>
  <c r="AA37" i="1"/>
  <c r="L22" i="1"/>
  <c r="AA53" i="1"/>
  <c r="AD36" i="1"/>
  <c r="M25" i="1"/>
  <c r="N36" i="1"/>
  <c r="N40" i="1"/>
  <c r="N44" i="1"/>
  <c r="N52" i="1"/>
  <c r="N56" i="1"/>
  <c r="N37" i="1"/>
  <c r="N45" i="1"/>
  <c r="N49" i="1"/>
  <c r="N53" i="1"/>
  <c r="N57" i="1"/>
  <c r="N35" i="1"/>
  <c r="N43" i="1"/>
  <c r="N51" i="1"/>
  <c r="M9" i="1"/>
  <c r="N50" i="1"/>
  <c r="N38" i="1"/>
  <c r="N46" i="1"/>
  <c r="N54" i="1"/>
  <c r="N42" i="1"/>
  <c r="N39" i="1"/>
  <c r="N55" i="1"/>
  <c r="N34" i="1"/>
  <c r="V40" i="1"/>
  <c r="V44" i="1"/>
  <c r="V52" i="1"/>
  <c r="V56" i="1"/>
  <c r="V37" i="1"/>
  <c r="V45" i="1"/>
  <c r="V49" i="1"/>
  <c r="V53" i="1"/>
  <c r="V57" i="1"/>
  <c r="V38" i="1"/>
  <c r="V42" i="1"/>
  <c r="V46" i="1"/>
  <c r="V50" i="1"/>
  <c r="V54" i="1"/>
  <c r="V34" i="1"/>
  <c r="V43" i="1"/>
  <c r="V55" i="1"/>
  <c r="V35" i="1"/>
  <c r="V51" i="1"/>
  <c r="L17" i="1"/>
  <c r="V39" i="1"/>
  <c r="AC48" i="1"/>
  <c r="V41" i="1"/>
  <c r="Y36" i="1"/>
  <c r="M20" i="1"/>
  <c r="U43" i="1"/>
  <c r="U35" i="1"/>
  <c r="U46" i="1"/>
  <c r="U53" i="1"/>
  <c r="X35" i="1"/>
  <c r="X39" i="1"/>
  <c r="X43" i="1"/>
  <c r="X47" i="1"/>
  <c r="X51" i="1"/>
  <c r="X40" i="1"/>
  <c r="X44" i="1"/>
  <c r="X48" i="1"/>
  <c r="X52" i="1"/>
  <c r="X37" i="1"/>
  <c r="X41" i="1"/>
  <c r="X45" i="1"/>
  <c r="X49" i="1"/>
  <c r="X53" i="1"/>
  <c r="X50" i="1"/>
  <c r="X57" i="1"/>
  <c r="X38" i="1"/>
  <c r="X54" i="1"/>
  <c r="X34" i="1"/>
  <c r="X42" i="1"/>
  <c r="X55" i="1"/>
  <c r="L19" i="1"/>
  <c r="X46" i="1"/>
  <c r="X56" i="1"/>
  <c r="AC49" i="1"/>
  <c r="AC44" i="1"/>
  <c r="AC43" i="1"/>
  <c r="Y54" i="1"/>
  <c r="Y34" i="1"/>
  <c r="Y49" i="1"/>
  <c r="Y56" i="1"/>
  <c r="Y40" i="1"/>
  <c r="Y43" i="1"/>
  <c r="O47" i="1"/>
  <c r="O37" i="1"/>
  <c r="AH36" i="1"/>
  <c r="M29" i="1"/>
  <c r="Z38" i="1"/>
  <c r="Z42" i="1"/>
  <c r="Z46" i="1"/>
  <c r="Z50" i="1"/>
  <c r="Z54" i="1"/>
  <c r="Z35" i="1"/>
  <c r="Z39" i="1"/>
  <c r="Z43" i="1"/>
  <c r="Z47" i="1"/>
  <c r="Z55" i="1"/>
  <c r="Z40" i="1"/>
  <c r="Z44" i="1"/>
  <c r="Z48" i="1"/>
  <c r="Z56" i="1"/>
  <c r="Z49" i="1"/>
  <c r="Z37" i="1"/>
  <c r="Z53" i="1"/>
  <c r="Z41" i="1"/>
  <c r="Z57" i="1"/>
  <c r="Z34" i="1"/>
  <c r="Z45" i="1"/>
  <c r="L21" i="1"/>
  <c r="L49" i="1" s="1"/>
  <c r="AC36" i="1"/>
  <c r="M24" i="1"/>
  <c r="AG35" i="1"/>
  <c r="AG39" i="1"/>
  <c r="AG43" i="1"/>
  <c r="AG47" i="1"/>
  <c r="AG51" i="1"/>
  <c r="AG55" i="1"/>
  <c r="AG34" i="1"/>
  <c r="AG40" i="1"/>
  <c r="AG44" i="1"/>
  <c r="AG48" i="1"/>
  <c r="AG52" i="1"/>
  <c r="AG56" i="1"/>
  <c r="AG37" i="1"/>
  <c r="AG41" i="1"/>
  <c r="AG45" i="1"/>
  <c r="AG49" i="1"/>
  <c r="AG53" i="1"/>
  <c r="AG57" i="1"/>
  <c r="AG42" i="1"/>
  <c r="AG46" i="1"/>
  <c r="AG50" i="1"/>
  <c r="AG38" i="1"/>
  <c r="AG54" i="1"/>
  <c r="L28" i="1"/>
  <c r="AC37" i="1"/>
  <c r="AC51" i="1"/>
  <c r="AC38" i="1"/>
  <c r="Z52" i="1"/>
  <c r="W36" i="1"/>
  <c r="M18" i="1"/>
  <c r="W40" i="1"/>
  <c r="W44" i="1"/>
  <c r="W52" i="1"/>
  <c r="W56" i="1"/>
  <c r="W37" i="1"/>
  <c r="W45" i="1"/>
  <c r="W49" i="1"/>
  <c r="W53" i="1"/>
  <c r="W57" i="1"/>
  <c r="W38" i="1"/>
  <c r="W42" i="1"/>
  <c r="W46" i="1"/>
  <c r="W50" i="1"/>
  <c r="W54" i="1"/>
  <c r="W34" i="1"/>
  <c r="W35" i="1"/>
  <c r="W51" i="1"/>
  <c r="W47" i="1"/>
  <c r="W39" i="1"/>
  <c r="W55" i="1"/>
  <c r="L18" i="1"/>
  <c r="W43" i="1"/>
  <c r="Z36" i="1"/>
  <c r="M21" i="1"/>
  <c r="AH38" i="1"/>
  <c r="AH42" i="1"/>
  <c r="AH46" i="1"/>
  <c r="AH50" i="1"/>
  <c r="AH54" i="1"/>
  <c r="AH35" i="1"/>
  <c r="AH39" i="1"/>
  <c r="AH43" i="1"/>
  <c r="AH47" i="1"/>
  <c r="AH51" i="1"/>
  <c r="AH55" i="1"/>
  <c r="AH40" i="1"/>
  <c r="AH44" i="1"/>
  <c r="AH48" i="1"/>
  <c r="AH52" i="1"/>
  <c r="AH56" i="1"/>
  <c r="AH49" i="1"/>
  <c r="AH34" i="1"/>
  <c r="AH37" i="1"/>
  <c r="AH53" i="1"/>
  <c r="AH41" i="1"/>
  <c r="AH57" i="1"/>
  <c r="AH45" i="1"/>
  <c r="L29" i="1"/>
  <c r="AC57" i="1"/>
  <c r="V48" i="1"/>
  <c r="N41" i="1"/>
  <c r="U36" i="1"/>
  <c r="M16" i="1"/>
  <c r="W41" i="1"/>
  <c r="U55" i="1"/>
  <c r="U34" i="1"/>
  <c r="U42" i="1"/>
  <c r="U49" i="1"/>
  <c r="U52" i="1"/>
  <c r="AC45" i="1"/>
  <c r="AC40" i="1"/>
  <c r="AC39" i="1"/>
  <c r="AC46" i="1"/>
  <c r="Y38" i="1"/>
  <c r="Y42" i="1"/>
  <c r="Y45" i="1"/>
  <c r="Y52" i="1"/>
  <c r="Y55" i="1"/>
  <c r="Y39" i="1"/>
  <c r="N47" i="1"/>
  <c r="AC47" i="1"/>
  <c r="S36" i="1"/>
  <c r="S40" i="1"/>
  <c r="S44" i="1"/>
  <c r="S48" i="1"/>
  <c r="S56" i="1"/>
  <c r="S37" i="1"/>
  <c r="S41" i="1"/>
  <c r="S45" i="1"/>
  <c r="S49" i="1"/>
  <c r="S53" i="1"/>
  <c r="S57" i="1"/>
  <c r="S38" i="1"/>
  <c r="S42" i="1"/>
  <c r="S46" i="1"/>
  <c r="S50" i="1"/>
  <c r="S54" i="1"/>
  <c r="S34" i="1"/>
  <c r="S35" i="1"/>
  <c r="S39" i="1"/>
  <c r="S55" i="1"/>
  <c r="S47" i="1"/>
  <c r="S43" i="1"/>
  <c r="M14" i="1"/>
  <c r="Z51" i="1"/>
  <c r="O48" i="1"/>
  <c r="V36" i="1"/>
  <c r="M17" i="1"/>
  <c r="AD38" i="1"/>
  <c r="AD42" i="1"/>
  <c r="AD46" i="1"/>
  <c r="AD50" i="1"/>
  <c r="AD54" i="1"/>
  <c r="AD34" i="1"/>
  <c r="AD35" i="1"/>
  <c r="AD39" i="1"/>
  <c r="AD43" i="1"/>
  <c r="AD47" i="1"/>
  <c r="AD51" i="1"/>
  <c r="AD55" i="1"/>
  <c r="AD40" i="1"/>
  <c r="AD44" i="1"/>
  <c r="AD48" i="1"/>
  <c r="AD52" i="1"/>
  <c r="AD56" i="1"/>
  <c r="AD49" i="1"/>
  <c r="AD37" i="1"/>
  <c r="AD53" i="1"/>
  <c r="AD41" i="1"/>
  <c r="AD57" i="1"/>
  <c r="AD45" i="1"/>
  <c r="L25" i="1"/>
  <c r="AG36" i="1"/>
  <c r="M28" i="1"/>
  <c r="M56" i="1" s="1"/>
  <c r="Q36" i="1"/>
  <c r="Q40" i="1"/>
  <c r="Q44" i="1"/>
  <c r="Q48" i="1"/>
  <c r="Q56" i="1"/>
  <c r="Q37" i="1"/>
  <c r="Q41" i="1"/>
  <c r="Q45" i="1"/>
  <c r="Q49" i="1"/>
  <c r="Q53" i="1"/>
  <c r="Q57" i="1"/>
  <c r="Q38" i="1"/>
  <c r="Q42" i="1"/>
  <c r="Q46" i="1"/>
  <c r="Q50" i="1"/>
  <c r="Q54" i="1"/>
  <c r="Q34" i="1"/>
  <c r="Q35" i="1"/>
  <c r="Q47" i="1"/>
  <c r="Q39" i="1"/>
  <c r="Q55" i="1"/>
  <c r="M12" i="1"/>
  <c r="Q43" i="1"/>
  <c r="V47" i="1"/>
  <c r="U39" i="1"/>
  <c r="U54" i="1"/>
  <c r="U38" i="1"/>
  <c r="U45" i="1"/>
  <c r="U44" i="1"/>
  <c r="L54" i="1"/>
  <c r="AC53" i="1"/>
  <c r="AC41" i="1"/>
  <c r="AC55" i="1"/>
  <c r="AC35" i="1"/>
  <c r="AC42" i="1"/>
  <c r="Y50" i="1"/>
  <c r="Y57" i="1"/>
  <c r="Y41" i="1"/>
  <c r="Y48" i="1"/>
  <c r="Y51" i="1"/>
  <c r="Y35" i="1"/>
  <c r="L43" i="1"/>
  <c r="L55" i="1" l="1"/>
  <c r="M53" i="1"/>
  <c r="L50" i="1"/>
  <c r="M41" i="1"/>
  <c r="M42" i="1"/>
  <c r="L57" i="1"/>
  <c r="AI57" i="1" s="1"/>
  <c r="AJ57" i="1" s="1"/>
  <c r="M49" i="1"/>
  <c r="AI49" i="1" s="1"/>
  <c r="AJ49" i="1" s="1"/>
  <c r="L46" i="1"/>
  <c r="M38" i="1"/>
  <c r="M40" i="1"/>
  <c r="M43" i="1"/>
  <c r="AI43" i="1" s="1"/>
  <c r="AJ43" i="1" s="1"/>
  <c r="M46" i="1"/>
  <c r="L56" i="1"/>
  <c r="AI56" i="1" s="1"/>
  <c r="AJ56" i="1" s="1"/>
  <c r="M52" i="1"/>
  <c r="M57" i="1"/>
  <c r="M39" i="1"/>
  <c r="L47" i="1"/>
  <c r="L52" i="1"/>
  <c r="AI52" i="1" s="1"/>
  <c r="AJ52" i="1" s="1"/>
  <c r="L45" i="1"/>
  <c r="L40" i="1"/>
  <c r="L41" i="1"/>
  <c r="AI41" i="1" s="1"/>
  <c r="AJ41" i="1" s="1"/>
  <c r="L37" i="1"/>
  <c r="L38" i="1"/>
  <c r="L34" i="1"/>
  <c r="L35" i="1"/>
  <c r="AI35" i="1" s="1"/>
  <c r="AJ35" i="1" s="1"/>
  <c r="L39" i="1"/>
  <c r="AI39" i="1" s="1"/>
  <c r="AJ39" i="1" s="1"/>
  <c r="L42" i="1"/>
  <c r="AI42" i="1" s="1"/>
  <c r="AJ42" i="1" s="1"/>
  <c r="L36" i="1"/>
  <c r="AI36" i="1" s="1"/>
  <c r="AJ36" i="1" s="1"/>
  <c r="M37" i="1"/>
  <c r="M54" i="1"/>
  <c r="AI54" i="1" s="1"/>
  <c r="AJ54" i="1" s="1"/>
  <c r="M36" i="1"/>
  <c r="M35" i="1"/>
  <c r="M34" i="1"/>
  <c r="M47" i="1"/>
  <c r="M55" i="1"/>
  <c r="L53" i="1"/>
  <c r="AI53" i="1" s="1"/>
  <c r="AJ53" i="1" s="1"/>
  <c r="M45" i="1"/>
  <c r="M51" i="1"/>
  <c r="M44" i="1"/>
  <c r="L51" i="1"/>
  <c r="M48" i="1"/>
  <c r="M50" i="1"/>
  <c r="L48" i="1"/>
  <c r="L44" i="1"/>
  <c r="AI44" i="1" s="1"/>
  <c r="AJ44" i="1" s="1"/>
  <c r="AI47" i="1" l="1"/>
  <c r="AJ47" i="1" s="1"/>
  <c r="AI55" i="1"/>
  <c r="AJ55" i="1" s="1"/>
  <c r="AI51" i="1"/>
  <c r="AJ51" i="1" s="1"/>
  <c r="AI34" i="1"/>
  <c r="AJ34" i="1" s="1"/>
  <c r="AI40" i="1"/>
  <c r="AJ40" i="1" s="1"/>
  <c r="AI46" i="1"/>
  <c r="AJ46" i="1" s="1"/>
  <c r="AI48" i="1"/>
  <c r="AJ48" i="1" s="1"/>
  <c r="AI38" i="1"/>
  <c r="AJ38" i="1" s="1"/>
  <c r="AI45" i="1"/>
  <c r="AJ45" i="1" s="1"/>
  <c r="AI50" i="1"/>
  <c r="AJ50" i="1" s="1"/>
  <c r="AI37" i="1"/>
  <c r="AJ37" i="1" s="1"/>
</calcChain>
</file>

<file path=xl/sharedStrings.xml><?xml version="1.0" encoding="utf-8"?>
<sst xmlns="http://schemas.openxmlformats.org/spreadsheetml/2006/main" count="341" uniqueCount="87">
  <si>
    <t>Kebutuhan</t>
  </si>
  <si>
    <t>Value</t>
  </si>
  <si>
    <t>Sistem memungkinkan staf untuk memperbarui nomor antrean</t>
  </si>
  <si>
    <t>Sistem memungkinkan staf untuk melakukan transaksi pembayaran</t>
  </si>
  <si>
    <t>Sistem memungkinkan staf untuk mencetak bukti transaksi pembayaran dan obat</t>
  </si>
  <si>
    <t>Sistem memungkinkan staf untuk menambah jadwal dokter</t>
  </si>
  <si>
    <t>Sistem memungkinkan staf untuk mengubah jadwal praktik dokter</t>
  </si>
  <si>
    <t>Total</t>
  </si>
  <si>
    <t>Sistem memungkinkan staf untuk menambah data pasien</t>
  </si>
  <si>
    <t>Sistem memungkinkan staf untuk mengubah data pasien</t>
  </si>
  <si>
    <t>Sistem memungkinkan staf untuk melihat data obat beserta detailnya</t>
  </si>
  <si>
    <t>Sistem memungkinkan staf untuk menambah data obat</t>
  </si>
  <si>
    <t>Sistem memungkinkan staf untuk mengubah data obat</t>
  </si>
  <si>
    <t>Sistem memungkinkan staf untuk menambah data dokter</t>
  </si>
  <si>
    <t>Sistem memungkinkan dokter untuk menambah rekam medis pasien</t>
  </si>
  <si>
    <t>Sistem memungkinkan dokter untuk mengubah rekam medis pasiean</t>
  </si>
  <si>
    <t>Sistem memungkinkan dokter untuk melihat rekam medis pasien</t>
  </si>
  <si>
    <t>Sistem memungkinkan dokter untuk melihat data diri pasien</t>
  </si>
  <si>
    <t>Sistem memungkinkan kepala klinik untuk melihat laporan keuangan</t>
  </si>
  <si>
    <t>Sistem memungkinkan kepala klinik untuk melihat rekam medis pasien</t>
  </si>
  <si>
    <t>Sistem memungkinkan kepala klinik untuk menambah rekam medis pasien</t>
  </si>
  <si>
    <t>Sistem memungkinkan kepala klinik untuk mengubah rekam medis pasien</t>
  </si>
  <si>
    <t xml:space="preserve">Sistem memungkinkan kepala klinik untuk melihat data diri pasien </t>
  </si>
  <si>
    <t>Sistem dapat menampilkan nomor antrean untuk pasien</t>
  </si>
  <si>
    <t>Sistem memungkinkan pasien untuk mereservasi antrean dan membatalkannya</t>
  </si>
  <si>
    <t>Sistem memungkinkan pasien untuk melihat jadwal praktik dokter</t>
  </si>
  <si>
    <t>Sistem memungkinka pasien untuk melihat profil dokter</t>
  </si>
  <si>
    <t>Matriks</t>
  </si>
  <si>
    <t xml:space="preserve">Index </t>
  </si>
  <si>
    <t>Req 1</t>
  </si>
  <si>
    <t>Req 2</t>
  </si>
  <si>
    <t>Req 3</t>
  </si>
  <si>
    <t>Req 4</t>
  </si>
  <si>
    <t>Req 5</t>
  </si>
  <si>
    <t>Req 6</t>
  </si>
  <si>
    <t>Req 7</t>
  </si>
  <si>
    <t>Req 8</t>
  </si>
  <si>
    <t>Req 9</t>
  </si>
  <si>
    <t>Req 10</t>
  </si>
  <si>
    <t>Req 11</t>
  </si>
  <si>
    <t>Req 12</t>
  </si>
  <si>
    <t>Req 13</t>
  </si>
  <si>
    <t>Req 14</t>
  </si>
  <si>
    <t>Req 15</t>
  </si>
  <si>
    <t>Req 16</t>
  </si>
  <si>
    <t>Req 17</t>
  </si>
  <si>
    <t>Req 18</t>
  </si>
  <si>
    <t>Req 19</t>
  </si>
  <si>
    <t>Req 20</t>
  </si>
  <si>
    <t>Req 21</t>
  </si>
  <si>
    <t>Req 22</t>
  </si>
  <si>
    <t>Req 23</t>
  </si>
  <si>
    <t>Req 24</t>
  </si>
  <si>
    <t>Cost</t>
  </si>
  <si>
    <t>Index</t>
  </si>
  <si>
    <t>Acuan</t>
  </si>
  <si>
    <t>|x-y| = 0 =&gt;1</t>
  </si>
  <si>
    <t>|x-y| = 1 =&gt;2</t>
  </si>
  <si>
    <t>|x-y| = 2 =&gt;3</t>
  </si>
  <si>
    <t>|x-y| = 3 =&gt;4</t>
  </si>
  <si>
    <t>|x-y| = 4 =&gt;5</t>
  </si>
  <si>
    <t>|x-y| = 5 =&gt;6</t>
  </si>
  <si>
    <t>|x-y| = 6 =&gt;7</t>
  </si>
  <si>
    <t>|x-y| = 7 =&gt;8</t>
  </si>
  <si>
    <t>|x-y| = 8 =&gt;9</t>
  </si>
  <si>
    <t>Matriks Normalisasi</t>
  </si>
  <si>
    <t>sum row</t>
  </si>
  <si>
    <t>sum row / N</t>
  </si>
  <si>
    <t>Hasil Respon Kuesioner Developer (Cost)</t>
  </si>
  <si>
    <t>Matriks Cost Normalisasi</t>
  </si>
  <si>
    <t>High Margin</t>
  </si>
  <si>
    <t>Low Margin</t>
  </si>
  <si>
    <t>|x-y| = [1,2] =&gt;2</t>
  </si>
  <si>
    <t>|x-y| = [3,4] =&gt;3</t>
  </si>
  <si>
    <t>|x-y| = [5,6] =&gt;4</t>
  </si>
  <si>
    <t>|x-y| = [7,8] =&gt;5</t>
  </si>
  <si>
    <t>|x-y| = [9,10] =&gt;6</t>
  </si>
  <si>
    <t>|x-y| = [11,12] =&gt;7</t>
  </si>
  <si>
    <t>|x-y| = [13,14] =&gt;8</t>
  </si>
  <si>
    <t>|x-y| = [15,18] =&gt;9</t>
  </si>
  <si>
    <t>Hasil Kuesioner StakeHolder</t>
  </si>
  <si>
    <t>Matriks Value</t>
  </si>
  <si>
    <t>Priority</t>
  </si>
  <si>
    <t>Value/Cost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</si>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</sst>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-* #,##0.000_-;\-* #,##0.000_-;_-* &quot;-&quot;_-;_-@_-"/>
    <numFmt numFmtId="168" formatCode="_-* #,##0.00000_-;\-* #,##0.00000_-;_-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Fill="1" applyBorder="1"/>
    <xf numFmtId="0" fontId="0" fillId="0" borderId="0" xfId="0" applyBorder="1"/>
    <xf numFmtId="0" fontId="2" fillId="2" borderId="0" xfId="2"/>
    <xf numFmtId="0" fontId="3" fillId="3" borderId="1" xfId="3"/>
    <xf numFmtId="0" fontId="2" fillId="2" borderId="0" xfId="2" applyBorder="1"/>
    <xf numFmtId="9" fontId="0" fillId="0" borderId="0" xfId="1" applyFont="1"/>
    <xf numFmtId="9" fontId="0" fillId="0" borderId="0" xfId="0" applyNumberFormat="1"/>
    <xf numFmtId="0" fontId="0" fillId="0" borderId="0" xfId="0" applyFill="1" applyBorder="1"/>
    <xf numFmtId="164" fontId="0" fillId="0" borderId="0" xfId="4" applyNumberFormat="1" applyFont="1"/>
    <xf numFmtId="0" fontId="0" fillId="0" borderId="0" xfId="0" applyAlignment="1">
      <alignment horizontal="center" vertical="center"/>
    </xf>
    <xf numFmtId="0" fontId="2" fillId="2" borderId="2" xfId="2" applyBorder="1" applyAlignment="1">
      <alignment horizontal="center"/>
    </xf>
    <xf numFmtId="0" fontId="2" fillId="2" borderId="2" xfId="2" applyBorder="1" applyAlignment="1">
      <alignment horizontal="center" vertical="center"/>
    </xf>
    <xf numFmtId="168" fontId="0" fillId="0" borderId="0" xfId="4" applyNumberFormat="1" applyFont="1"/>
  </cellXfs>
  <cellStyles count="5">
    <cellStyle name="Check Cell" xfId="3" builtinId="23"/>
    <cellStyle name="Comma [0]" xfId="4" builtinId="6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Prioritasi Kebutuhan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8.9916222430995799E-2"/>
          <c:y val="7.1327444369577303E-2"/>
          <c:w val="0.84680571642638813"/>
          <c:h val="0.81783444865058319"/>
        </c:manualLayout>
      </c:layout>
      <c:scatterChart>
        <c:scatterStyle val="lineMarker"/>
        <c:varyColors val="0"/>
        <c:ser>
          <c:idx val="0"/>
          <c:order val="0"/>
          <c:tx>
            <c:v>High Margin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Diagram!$B$2:$B$26</c:f>
              <c:numCache>
                <c:formatCode>0%</c:formatCode>
                <c:ptCount val="25"/>
                <c:pt idx="0" formatCode="General">
                  <c:v>0</c:v>
                </c:pt>
                <c:pt idx="1">
                  <c:v>3.5347653196327607E-2</c:v>
                </c:pt>
                <c:pt idx="2">
                  <c:v>0.18259511740163092</c:v>
                </c:pt>
                <c:pt idx="3">
                  <c:v>0.11448120074002978</c:v>
                </c:pt>
                <c:pt idx="4">
                  <c:v>3.5347653196327607E-2</c:v>
                </c:pt>
                <c:pt idx="5">
                  <c:v>3.5347653196327607E-2</c:v>
                </c:pt>
                <c:pt idx="6">
                  <c:v>5.7162918747375523E-2</c:v>
                </c:pt>
                <c:pt idx="7">
                  <c:v>5.7162918747375523E-2</c:v>
                </c:pt>
                <c:pt idx="8">
                  <c:v>1.5303733674526677E-2</c:v>
                </c:pt>
                <c:pt idx="9">
                  <c:v>5.7162918747375523E-2</c:v>
                </c:pt>
                <c:pt idx="10">
                  <c:v>3.5347653196327607E-2</c:v>
                </c:pt>
                <c:pt idx="11">
                  <c:v>3.5347653196327607E-2</c:v>
                </c:pt>
                <c:pt idx="12">
                  <c:v>3.5347653196327607E-2</c:v>
                </c:pt>
                <c:pt idx="13">
                  <c:v>3.5347653196327607E-2</c:v>
                </c:pt>
                <c:pt idx="14">
                  <c:v>1.0181746847349115E-2</c:v>
                </c:pt>
                <c:pt idx="15">
                  <c:v>1.0181746847349115E-2</c:v>
                </c:pt>
                <c:pt idx="16">
                  <c:v>5.7162918747375523E-2</c:v>
                </c:pt>
                <c:pt idx="17">
                  <c:v>1.7107868219380772E-2</c:v>
                </c:pt>
                <c:pt idx="18">
                  <c:v>2.2629102153560038E-2</c:v>
                </c:pt>
                <c:pt idx="19">
                  <c:v>2.2629102153560038E-2</c:v>
                </c:pt>
                <c:pt idx="20">
                  <c:v>1.769537039221428E-2</c:v>
                </c:pt>
                <c:pt idx="21">
                  <c:v>3.5193808060480704E-2</c:v>
                </c:pt>
                <c:pt idx="22">
                  <c:v>5.5023423668214201E-2</c:v>
                </c:pt>
                <c:pt idx="23">
                  <c:v>1.1508233796429131E-2</c:v>
                </c:pt>
                <c:pt idx="24">
                  <c:v>9.3842986814798961E-3</c:v>
                </c:pt>
              </c:numCache>
            </c:numRef>
          </c:xVal>
          <c:yVal>
            <c:numRef>
              <c:f>Diagram!$D$2:$D$26</c:f>
              <c:numCache>
                <c:formatCode>0%</c:formatCode>
                <c:ptCount val="25"/>
                <c:pt idx="0" formatCode="General">
                  <c:v>0</c:v>
                </c:pt>
                <c:pt idx="1">
                  <c:v>7.0695306392655213E-2</c:v>
                </c:pt>
                <c:pt idx="2">
                  <c:v>0.36519023480326185</c:v>
                </c:pt>
                <c:pt idx="3">
                  <c:v>0.22896240148005956</c:v>
                </c:pt>
                <c:pt idx="4">
                  <c:v>7.0695306392655213E-2</c:v>
                </c:pt>
                <c:pt idx="5">
                  <c:v>7.0695306392655213E-2</c:v>
                </c:pt>
                <c:pt idx="6">
                  <c:v>0.11432583749475105</c:v>
                </c:pt>
                <c:pt idx="7">
                  <c:v>0.11432583749475105</c:v>
                </c:pt>
                <c:pt idx="8">
                  <c:v>3.0607467349053355E-2</c:v>
                </c:pt>
                <c:pt idx="9">
                  <c:v>0.11432583749475105</c:v>
                </c:pt>
                <c:pt idx="10">
                  <c:v>7.0695306392655213E-2</c:v>
                </c:pt>
                <c:pt idx="11">
                  <c:v>7.0695306392655213E-2</c:v>
                </c:pt>
                <c:pt idx="12">
                  <c:v>7.0695306392655213E-2</c:v>
                </c:pt>
                <c:pt idx="13">
                  <c:v>7.0695306392655213E-2</c:v>
                </c:pt>
                <c:pt idx="14">
                  <c:v>2.0363493694698229E-2</c:v>
                </c:pt>
                <c:pt idx="15">
                  <c:v>2.0363493694698229E-2</c:v>
                </c:pt>
                <c:pt idx="16">
                  <c:v>0.11432583749475105</c:v>
                </c:pt>
                <c:pt idx="17">
                  <c:v>3.4215736438761545E-2</c:v>
                </c:pt>
                <c:pt idx="18">
                  <c:v>4.5258204307120076E-2</c:v>
                </c:pt>
                <c:pt idx="19">
                  <c:v>4.5258204307120076E-2</c:v>
                </c:pt>
                <c:pt idx="20">
                  <c:v>3.5390740784428561E-2</c:v>
                </c:pt>
                <c:pt idx="21">
                  <c:v>7.0387616120961408E-2</c:v>
                </c:pt>
                <c:pt idx="22">
                  <c:v>0.1100468473364284</c:v>
                </c:pt>
                <c:pt idx="23">
                  <c:v>2.3016467592858261E-2</c:v>
                </c:pt>
                <c:pt idx="24">
                  <c:v>1.8768597362959792E-2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0-42AB-AED2-EDCE2DE44D9F}"/>
            </c:ext>
          </c:extLst>
        </c:ser>
        <c:ser>
          <c:idx val="1"/>
          <c:order val="1"/>
          <c:tx>
            <c:v>Low Margin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Diagram!$B$2:$B$26</c:f>
              <c:numCache>
                <c:formatCode>0%</c:formatCode>
                <c:ptCount val="25"/>
                <c:pt idx="0" formatCode="General">
                  <c:v>0</c:v>
                </c:pt>
                <c:pt idx="1">
                  <c:v>3.5347653196327607E-2</c:v>
                </c:pt>
                <c:pt idx="2">
                  <c:v>0.18259511740163092</c:v>
                </c:pt>
                <c:pt idx="3">
                  <c:v>0.11448120074002978</c:v>
                </c:pt>
                <c:pt idx="4">
                  <c:v>3.5347653196327607E-2</c:v>
                </c:pt>
                <c:pt idx="5">
                  <c:v>3.5347653196327607E-2</c:v>
                </c:pt>
                <c:pt idx="6">
                  <c:v>5.7162918747375523E-2</c:v>
                </c:pt>
                <c:pt idx="7">
                  <c:v>5.7162918747375523E-2</c:v>
                </c:pt>
                <c:pt idx="8">
                  <c:v>1.5303733674526677E-2</c:v>
                </c:pt>
                <c:pt idx="9">
                  <c:v>5.7162918747375523E-2</c:v>
                </c:pt>
                <c:pt idx="10">
                  <c:v>3.5347653196327607E-2</c:v>
                </c:pt>
                <c:pt idx="11">
                  <c:v>3.5347653196327607E-2</c:v>
                </c:pt>
                <c:pt idx="12">
                  <c:v>3.5347653196327607E-2</c:v>
                </c:pt>
                <c:pt idx="13">
                  <c:v>3.5347653196327607E-2</c:v>
                </c:pt>
                <c:pt idx="14">
                  <c:v>1.0181746847349115E-2</c:v>
                </c:pt>
                <c:pt idx="15">
                  <c:v>1.0181746847349115E-2</c:v>
                </c:pt>
                <c:pt idx="16">
                  <c:v>5.7162918747375523E-2</c:v>
                </c:pt>
                <c:pt idx="17">
                  <c:v>1.7107868219380772E-2</c:v>
                </c:pt>
                <c:pt idx="18">
                  <c:v>2.2629102153560038E-2</c:v>
                </c:pt>
                <c:pt idx="19">
                  <c:v>2.2629102153560038E-2</c:v>
                </c:pt>
                <c:pt idx="20">
                  <c:v>1.769537039221428E-2</c:v>
                </c:pt>
                <c:pt idx="21">
                  <c:v>3.5193808060480704E-2</c:v>
                </c:pt>
                <c:pt idx="22">
                  <c:v>5.5023423668214201E-2</c:v>
                </c:pt>
                <c:pt idx="23">
                  <c:v>1.1508233796429131E-2</c:v>
                </c:pt>
                <c:pt idx="24">
                  <c:v>9.3842986814798961E-3</c:v>
                </c:pt>
              </c:numCache>
            </c:numRef>
          </c:xVal>
          <c:yVal>
            <c:numRef>
              <c:f>Diagram!$E$2:$E$26</c:f>
              <c:numCache>
                <c:formatCode>0%</c:formatCode>
                <c:ptCount val="25"/>
                <c:pt idx="0" formatCode="General">
                  <c:v>0</c:v>
                </c:pt>
                <c:pt idx="1">
                  <c:v>1.7673826598163803E-2</c:v>
                </c:pt>
                <c:pt idx="2">
                  <c:v>9.1297558700815462E-2</c:v>
                </c:pt>
                <c:pt idx="3">
                  <c:v>5.7240600370014889E-2</c:v>
                </c:pt>
                <c:pt idx="4">
                  <c:v>1.7673826598163803E-2</c:v>
                </c:pt>
                <c:pt idx="5">
                  <c:v>1.7673826598163803E-2</c:v>
                </c:pt>
                <c:pt idx="6">
                  <c:v>2.8581459373687761E-2</c:v>
                </c:pt>
                <c:pt idx="7">
                  <c:v>2.8581459373687761E-2</c:v>
                </c:pt>
                <c:pt idx="8">
                  <c:v>7.6518668372633387E-3</c:v>
                </c:pt>
                <c:pt idx="9">
                  <c:v>2.8581459373687761E-2</c:v>
                </c:pt>
                <c:pt idx="10">
                  <c:v>1.7673826598163803E-2</c:v>
                </c:pt>
                <c:pt idx="11">
                  <c:v>1.7673826598163803E-2</c:v>
                </c:pt>
                <c:pt idx="12">
                  <c:v>1.7673826598163803E-2</c:v>
                </c:pt>
                <c:pt idx="13">
                  <c:v>1.7673826598163803E-2</c:v>
                </c:pt>
                <c:pt idx="14">
                  <c:v>5.0908734236745573E-3</c:v>
                </c:pt>
                <c:pt idx="15">
                  <c:v>5.0908734236745573E-3</c:v>
                </c:pt>
                <c:pt idx="16">
                  <c:v>2.8581459373687761E-2</c:v>
                </c:pt>
                <c:pt idx="17">
                  <c:v>8.5539341096903861E-3</c:v>
                </c:pt>
                <c:pt idx="18">
                  <c:v>1.1314551076780019E-2</c:v>
                </c:pt>
                <c:pt idx="19">
                  <c:v>1.1314551076780019E-2</c:v>
                </c:pt>
                <c:pt idx="20">
                  <c:v>8.8476851961071402E-3</c:v>
                </c:pt>
                <c:pt idx="21">
                  <c:v>1.7596904030240352E-2</c:v>
                </c:pt>
                <c:pt idx="22">
                  <c:v>2.7511711834107101E-2</c:v>
                </c:pt>
                <c:pt idx="23">
                  <c:v>5.7541168982145653E-3</c:v>
                </c:pt>
                <c:pt idx="24">
                  <c:v>4.692149340739948E-3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0-42AB-AED2-EDCE2DE44D9F}"/>
            </c:ext>
          </c:extLst>
        </c:ser>
        <c:ser>
          <c:idx val="2"/>
          <c:order val="2"/>
          <c:tx>
            <c:v>Requirement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7147794-7423-4863-AAB8-102E6F8F4755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B90-42AB-AED2-EDCE2DE44D9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90BC7E7-97F1-48D8-B77B-B736B467F9D1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90-42AB-AED2-EDCE2DE44D9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01FED3D-4A1E-444A-B37A-89AFDFE8633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90-42AB-AED2-EDCE2DE44D9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01ED3DB-DB70-4919-A5B6-62499551F43B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90-42AB-AED2-EDCE2DE44D9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64BB420-A731-4F2B-9AA2-105AE3C1767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90-42AB-AED2-EDCE2DE44D9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07BB5D6-E261-4201-99EA-7BE40941899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90-42AB-AED2-EDCE2DE44D9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B9FACB4-C337-4821-BC0E-213D214C93C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90-42AB-AED2-EDCE2DE44D9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8B355A0-84DA-4C27-8C83-86A231B1041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90-42AB-AED2-EDCE2DE44D9F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18B771F-DABB-43A3-8ED7-DCB60E8A1A0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90-42AB-AED2-EDCE2DE44D9F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D3FF89C-3FB0-4373-BBF2-D7970BCB6F7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90-42AB-AED2-EDCE2DE44D9F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9E7C425-3737-4D6A-990A-BF5046526C71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90-42AB-AED2-EDCE2DE44D9F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A0A0329-4BA5-44C5-AA39-1F45FD6E1EC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90-42AB-AED2-EDCE2DE44D9F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D492E86B-3B4B-476D-AA05-D8A7F74188E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90-42AB-AED2-EDCE2DE44D9F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573D7061-A4FB-4446-B69A-AA4EA050865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90-42AB-AED2-EDCE2DE44D9F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766034BC-B850-4F98-A769-336BD49212B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90-42AB-AED2-EDCE2DE44D9F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6DF5BB91-751F-4946-BD3B-0195096A6C11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90-42AB-AED2-EDCE2DE44D9F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9963A6FE-8C0D-4E25-8752-715E7CD5FBE1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B90-42AB-AED2-EDCE2DE44D9F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F2A5B5E1-69AC-4558-9AC9-0B5FEA0B3406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B90-42AB-AED2-EDCE2DE44D9F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3798BFCC-6F68-479F-A9B4-9B05D2F882B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B90-42AB-AED2-EDCE2DE44D9F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82CB8824-E7ED-4A1B-9C5C-3DA2177548E5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B90-42AB-AED2-EDCE2DE44D9F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8E57861-B100-4AC4-8C85-B0C4B54DBD11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B90-42AB-AED2-EDCE2DE44D9F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675F489A-D0A0-469A-BAD4-3059161FDA6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B90-42AB-AED2-EDCE2DE44D9F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2EA46AA1-3107-40A2-8B92-EB008070E4C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B90-42AB-AED2-EDCE2DE44D9F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B6583337-6BB0-4859-BE99-C50611EE5884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B90-42AB-AED2-EDCE2DE44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Diagram!$B$3:$B$26</c:f>
              <c:numCache>
                <c:formatCode>0%</c:formatCode>
                <c:ptCount val="24"/>
                <c:pt idx="0">
                  <c:v>3.5347653196327607E-2</c:v>
                </c:pt>
                <c:pt idx="1">
                  <c:v>0.18259511740163092</c:v>
                </c:pt>
                <c:pt idx="2">
                  <c:v>0.11448120074002978</c:v>
                </c:pt>
                <c:pt idx="3">
                  <c:v>3.5347653196327607E-2</c:v>
                </c:pt>
                <c:pt idx="4">
                  <c:v>3.5347653196327607E-2</c:v>
                </c:pt>
                <c:pt idx="5">
                  <c:v>5.7162918747375523E-2</c:v>
                </c:pt>
                <c:pt idx="6">
                  <c:v>5.7162918747375523E-2</c:v>
                </c:pt>
                <c:pt idx="7">
                  <c:v>1.5303733674526677E-2</c:v>
                </c:pt>
                <c:pt idx="8">
                  <c:v>5.7162918747375523E-2</c:v>
                </c:pt>
                <c:pt idx="9">
                  <c:v>3.5347653196327607E-2</c:v>
                </c:pt>
                <c:pt idx="10">
                  <c:v>3.5347653196327607E-2</c:v>
                </c:pt>
                <c:pt idx="11">
                  <c:v>3.5347653196327607E-2</c:v>
                </c:pt>
                <c:pt idx="12">
                  <c:v>3.5347653196327607E-2</c:v>
                </c:pt>
                <c:pt idx="13">
                  <c:v>1.0181746847349115E-2</c:v>
                </c:pt>
                <c:pt idx="14">
                  <c:v>1.0181746847349115E-2</c:v>
                </c:pt>
                <c:pt idx="15">
                  <c:v>5.7162918747375523E-2</c:v>
                </c:pt>
                <c:pt idx="16">
                  <c:v>1.7107868219380772E-2</c:v>
                </c:pt>
                <c:pt idx="17">
                  <c:v>2.2629102153560038E-2</c:v>
                </c:pt>
                <c:pt idx="18">
                  <c:v>2.2629102153560038E-2</c:v>
                </c:pt>
                <c:pt idx="19">
                  <c:v>1.769537039221428E-2</c:v>
                </c:pt>
                <c:pt idx="20">
                  <c:v>3.5193808060480704E-2</c:v>
                </c:pt>
                <c:pt idx="21">
                  <c:v>5.5023423668214201E-2</c:v>
                </c:pt>
                <c:pt idx="22">
                  <c:v>1.1508233796429131E-2</c:v>
                </c:pt>
                <c:pt idx="23">
                  <c:v>9.3842986814798961E-3</c:v>
                </c:pt>
              </c:numCache>
            </c:numRef>
          </c:xVal>
          <c:yVal>
            <c:numRef>
              <c:f>Diagram!$C$3:$C$26</c:f>
              <c:numCache>
                <c:formatCode>0%</c:formatCode>
                <c:ptCount val="24"/>
                <c:pt idx="0">
                  <c:v>2.5112263590154501E-2</c:v>
                </c:pt>
                <c:pt idx="1">
                  <c:v>2.87844014258361E-2</c:v>
                </c:pt>
                <c:pt idx="2">
                  <c:v>4.0774252542113427E-2</c:v>
                </c:pt>
                <c:pt idx="3">
                  <c:v>2.0045240815638622E-2</c:v>
                </c:pt>
                <c:pt idx="4">
                  <c:v>3.0367155955478911E-2</c:v>
                </c:pt>
                <c:pt idx="5">
                  <c:v>4.0774252542113427E-2</c:v>
                </c:pt>
                <c:pt idx="6">
                  <c:v>1.6970319387791158E-2</c:v>
                </c:pt>
                <c:pt idx="7">
                  <c:v>5.1131335818506284E-2</c:v>
                </c:pt>
                <c:pt idx="8">
                  <c:v>2.9982001716660708E-2</c:v>
                </c:pt>
                <c:pt idx="9">
                  <c:v>4.0774252542113427E-2</c:v>
                </c:pt>
                <c:pt idx="10">
                  <c:v>6.4546082053699633E-2</c:v>
                </c:pt>
                <c:pt idx="11">
                  <c:v>6.4546082053699633E-2</c:v>
                </c:pt>
                <c:pt idx="12">
                  <c:v>4.0774252542113427E-2</c:v>
                </c:pt>
                <c:pt idx="13">
                  <c:v>9.9042074694775106E-2</c:v>
                </c:pt>
                <c:pt idx="14">
                  <c:v>2.0045240815638622E-2</c:v>
                </c:pt>
                <c:pt idx="15">
                  <c:v>6.4546082053699633E-2</c:v>
                </c:pt>
                <c:pt idx="16">
                  <c:v>7.5172424840749289E-3</c:v>
                </c:pt>
                <c:pt idx="17">
                  <c:v>6.3264254160963866E-3</c:v>
                </c:pt>
                <c:pt idx="18">
                  <c:v>5.3251044014313749E-3</c:v>
                </c:pt>
                <c:pt idx="19">
                  <c:v>1.5019942362433173E-2</c:v>
                </c:pt>
                <c:pt idx="20">
                  <c:v>0.12501427650828803</c:v>
                </c:pt>
                <c:pt idx="21">
                  <c:v>8.5883014783447953E-2</c:v>
                </c:pt>
                <c:pt idx="22">
                  <c:v>6.4546082053699633E-2</c:v>
                </c:pt>
                <c:pt idx="23">
                  <c:v>1.2152621440495838E-2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Diagram!$A$3:$A$26</c15:f>
                <c15:dlblRangeCache>
                  <c:ptCount val="24"/>
                  <c:pt idx="0">
                    <c:v>Req 1</c:v>
                  </c:pt>
                  <c:pt idx="1">
                    <c:v>Req 2</c:v>
                  </c:pt>
                  <c:pt idx="2">
                    <c:v>Req 3</c:v>
                  </c:pt>
                  <c:pt idx="3">
                    <c:v>Req 4</c:v>
                  </c:pt>
                  <c:pt idx="4">
                    <c:v>Req 5</c:v>
                  </c:pt>
                  <c:pt idx="5">
                    <c:v>Req 6</c:v>
                  </c:pt>
                  <c:pt idx="6">
                    <c:v>Req 7</c:v>
                  </c:pt>
                  <c:pt idx="7">
                    <c:v>Req 8</c:v>
                  </c:pt>
                  <c:pt idx="8">
                    <c:v>Req 9</c:v>
                  </c:pt>
                  <c:pt idx="9">
                    <c:v>Req 10</c:v>
                  </c:pt>
                  <c:pt idx="10">
                    <c:v>Req 11</c:v>
                  </c:pt>
                  <c:pt idx="11">
                    <c:v>Req 12</c:v>
                  </c:pt>
                  <c:pt idx="12">
                    <c:v>Req 13</c:v>
                  </c:pt>
                  <c:pt idx="13">
                    <c:v>Req 14</c:v>
                  </c:pt>
                  <c:pt idx="14">
                    <c:v>Req 15</c:v>
                  </c:pt>
                  <c:pt idx="15">
                    <c:v>Req 16</c:v>
                  </c:pt>
                  <c:pt idx="16">
                    <c:v>Req 17</c:v>
                  </c:pt>
                  <c:pt idx="17">
                    <c:v>Req 18</c:v>
                  </c:pt>
                  <c:pt idx="18">
                    <c:v>Req 19</c:v>
                  </c:pt>
                  <c:pt idx="19">
                    <c:v>Req 20</c:v>
                  </c:pt>
                  <c:pt idx="20">
                    <c:v>Req 21</c:v>
                  </c:pt>
                  <c:pt idx="21">
                    <c:v>Req 22</c:v>
                  </c:pt>
                  <c:pt idx="22">
                    <c:v>Req 23</c:v>
                  </c:pt>
                  <c:pt idx="23">
                    <c:v>Req 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B90-42AB-AED2-EDCE2DE44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85120"/>
        <c:axId val="304783808"/>
      </c:scatterChart>
      <c:valAx>
        <c:axId val="3047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4783808"/>
        <c:crossesAt val="0"/>
        <c:crossBetween val="midCat"/>
      </c:valAx>
      <c:valAx>
        <c:axId val="3047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47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PRIORITASI KEBUTUHAN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0547859132128795"/>
          <c:y val="0.13574492570756741"/>
          <c:w val="0.82766834497171571"/>
          <c:h val="0.74988948243448617"/>
        </c:manualLayout>
      </c:layout>
      <c:scatterChart>
        <c:scatterStyle val="lineMarker"/>
        <c:varyColors val="0"/>
        <c:ser>
          <c:idx val="0"/>
          <c:order val="0"/>
          <c:tx>
            <c:v>Requirement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2B7240A-C1FA-4654-8868-D8783922AF3F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10F-4D28-BEB4-21EE11039DA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58039E9-A323-4E6D-97CB-62B7911F9294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10F-4D28-BEB4-21EE11039DA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3680930-7C51-4A82-BD33-6FBF6620FB7C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10F-4D28-BEB4-21EE11039DA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F974C6E-F4D1-4EE2-A1EE-FF9B5D27C186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10F-4D28-BEB4-21EE11039DA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6C00263-9ED6-4DD1-9317-71CCBA815855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10F-4D28-BEB4-21EE11039DA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21AA7E2-DF9A-4621-8627-E2809AD91320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10F-4D28-BEB4-21EE11039DA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A4AD607-3DED-48A9-B3F4-B360C8247534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10F-4D28-BEB4-21EE11039DA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DB4F9D6-CC6B-4AC9-B917-14F466E3D558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10F-4D28-BEB4-21EE11039DAF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3E32765-E6B5-4EE6-A4D3-E3B8658C0BD6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10F-4D28-BEB4-21EE11039DAF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33EAA92-010E-4A1E-AEDC-18AACE25CDBA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10F-4D28-BEB4-21EE11039DAF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D9D8EC5-3C48-4CDD-8EFF-4530B94E3D6C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10F-4D28-BEB4-21EE11039DAF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0F7DF04-2136-4AAD-B90A-A5BA925C0DFA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10F-4D28-BEB4-21EE11039DAF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45BD06B-0B90-4192-B741-42185CBAFAEA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10F-4D28-BEB4-21EE11039DAF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EBCDBD65-9D7D-4144-9255-4CD97CB77ACD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10F-4D28-BEB4-21EE11039DAF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F9934E6-A79E-4D2A-BEB3-D968C0899CA2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10F-4D28-BEB4-21EE11039DAF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F1B63C7-F320-423A-A138-3D107AB88FAD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10F-4D28-BEB4-21EE11039DAF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33C6CBA-7B8F-4D20-87BB-FC6E960FF26E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10F-4D28-BEB4-21EE11039DAF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5BB18A1D-DC15-4020-BCFF-199FC081726E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10F-4D28-BEB4-21EE11039DAF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34858990-F09E-4F83-BAE6-53C7627756AA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10F-4D28-BEB4-21EE11039DAF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1E0F2CB9-2AD2-40AC-BCBE-AF5AF0307BD8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10F-4D28-BEB4-21EE11039DAF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74A8B0C3-2940-47D2-BCAD-9D7C513E406F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10F-4D28-BEB4-21EE11039DAF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3C9AA03-909E-4FE3-9297-514C2B823327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10F-4D28-BEB4-21EE11039DAF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C078F5FC-D2C2-493B-B722-06B88E3D5711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10F-4D28-BEB4-21EE11039DAF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509E0F11-6716-4823-9EFE-454EDCD32312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10F-4D28-BEB4-21EE11039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Diagram!$B$3:$B$26</c:f>
              <c:numCache>
                <c:formatCode>0%</c:formatCode>
                <c:ptCount val="24"/>
                <c:pt idx="0">
                  <c:v>3.5347653196327607E-2</c:v>
                </c:pt>
                <c:pt idx="1">
                  <c:v>0.18259511740163092</c:v>
                </c:pt>
                <c:pt idx="2">
                  <c:v>0.11448120074002978</c:v>
                </c:pt>
                <c:pt idx="3">
                  <c:v>3.5347653196327607E-2</c:v>
                </c:pt>
                <c:pt idx="4">
                  <c:v>3.5347653196327607E-2</c:v>
                </c:pt>
                <c:pt idx="5">
                  <c:v>5.7162918747375523E-2</c:v>
                </c:pt>
                <c:pt idx="6">
                  <c:v>5.7162918747375523E-2</c:v>
                </c:pt>
                <c:pt idx="7">
                  <c:v>1.5303733674526677E-2</c:v>
                </c:pt>
                <c:pt idx="8">
                  <c:v>5.7162918747375523E-2</c:v>
                </c:pt>
                <c:pt idx="9">
                  <c:v>3.5347653196327607E-2</c:v>
                </c:pt>
                <c:pt idx="10">
                  <c:v>3.5347653196327607E-2</c:v>
                </c:pt>
                <c:pt idx="11">
                  <c:v>3.5347653196327607E-2</c:v>
                </c:pt>
                <c:pt idx="12">
                  <c:v>3.5347653196327607E-2</c:v>
                </c:pt>
                <c:pt idx="13">
                  <c:v>1.0181746847349115E-2</c:v>
                </c:pt>
                <c:pt idx="14">
                  <c:v>1.0181746847349115E-2</c:v>
                </c:pt>
                <c:pt idx="15">
                  <c:v>5.7162918747375523E-2</c:v>
                </c:pt>
                <c:pt idx="16">
                  <c:v>1.7107868219380772E-2</c:v>
                </c:pt>
                <c:pt idx="17">
                  <c:v>2.2629102153560038E-2</c:v>
                </c:pt>
                <c:pt idx="18">
                  <c:v>2.2629102153560038E-2</c:v>
                </c:pt>
                <c:pt idx="19">
                  <c:v>1.769537039221428E-2</c:v>
                </c:pt>
                <c:pt idx="20">
                  <c:v>3.5193808060480704E-2</c:v>
                </c:pt>
                <c:pt idx="21">
                  <c:v>5.5023423668214201E-2</c:v>
                </c:pt>
                <c:pt idx="22">
                  <c:v>1.1508233796429131E-2</c:v>
                </c:pt>
                <c:pt idx="23">
                  <c:v>9.3842986814798961E-3</c:v>
                </c:pt>
              </c:numCache>
            </c:numRef>
          </c:xVal>
          <c:yVal>
            <c:numRef>
              <c:f>Diagram!$C$3:$C$26</c:f>
              <c:numCache>
                <c:formatCode>0%</c:formatCode>
                <c:ptCount val="24"/>
                <c:pt idx="0">
                  <c:v>2.5112263590154501E-2</c:v>
                </c:pt>
                <c:pt idx="1">
                  <c:v>2.87844014258361E-2</c:v>
                </c:pt>
                <c:pt idx="2">
                  <c:v>4.0774252542113427E-2</c:v>
                </c:pt>
                <c:pt idx="3">
                  <c:v>2.0045240815638622E-2</c:v>
                </c:pt>
                <c:pt idx="4">
                  <c:v>3.0367155955478911E-2</c:v>
                </c:pt>
                <c:pt idx="5">
                  <c:v>4.0774252542113427E-2</c:v>
                </c:pt>
                <c:pt idx="6">
                  <c:v>1.6970319387791158E-2</c:v>
                </c:pt>
                <c:pt idx="7">
                  <c:v>5.1131335818506284E-2</c:v>
                </c:pt>
                <c:pt idx="8">
                  <c:v>2.9982001716660708E-2</c:v>
                </c:pt>
                <c:pt idx="9">
                  <c:v>4.0774252542113427E-2</c:v>
                </c:pt>
                <c:pt idx="10">
                  <c:v>6.4546082053699633E-2</c:v>
                </c:pt>
                <c:pt idx="11">
                  <c:v>6.4546082053699633E-2</c:v>
                </c:pt>
                <c:pt idx="12">
                  <c:v>4.0774252542113427E-2</c:v>
                </c:pt>
                <c:pt idx="13">
                  <c:v>9.9042074694775106E-2</c:v>
                </c:pt>
                <c:pt idx="14">
                  <c:v>2.0045240815638622E-2</c:v>
                </c:pt>
                <c:pt idx="15">
                  <c:v>6.4546082053699633E-2</c:v>
                </c:pt>
                <c:pt idx="16">
                  <c:v>7.5172424840749289E-3</c:v>
                </c:pt>
                <c:pt idx="17">
                  <c:v>6.3264254160963866E-3</c:v>
                </c:pt>
                <c:pt idx="18">
                  <c:v>5.3251044014313749E-3</c:v>
                </c:pt>
                <c:pt idx="19">
                  <c:v>1.5019942362433173E-2</c:v>
                </c:pt>
                <c:pt idx="20">
                  <c:v>0.12501427650828803</c:v>
                </c:pt>
                <c:pt idx="21">
                  <c:v>8.5883014783447953E-2</c:v>
                </c:pt>
                <c:pt idx="22">
                  <c:v>6.4546082053699633E-2</c:v>
                </c:pt>
                <c:pt idx="23">
                  <c:v>1.2152621440495838E-2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Diagram!$A$3:$A$26</c15:f>
                <c15:dlblRangeCache>
                  <c:ptCount val="24"/>
                  <c:pt idx="0">
                    <c:v>Req 1</c:v>
                  </c:pt>
                  <c:pt idx="1">
                    <c:v>Req 2</c:v>
                  </c:pt>
                  <c:pt idx="2">
                    <c:v>Req 3</c:v>
                  </c:pt>
                  <c:pt idx="3">
                    <c:v>Req 4</c:v>
                  </c:pt>
                  <c:pt idx="4">
                    <c:v>Req 5</c:v>
                  </c:pt>
                  <c:pt idx="5">
                    <c:v>Req 6</c:v>
                  </c:pt>
                  <c:pt idx="6">
                    <c:v>Req 7</c:v>
                  </c:pt>
                  <c:pt idx="7">
                    <c:v>Req 8</c:v>
                  </c:pt>
                  <c:pt idx="8">
                    <c:v>Req 9</c:v>
                  </c:pt>
                  <c:pt idx="9">
                    <c:v>Req 10</c:v>
                  </c:pt>
                  <c:pt idx="10">
                    <c:v>Req 11</c:v>
                  </c:pt>
                  <c:pt idx="11">
                    <c:v>Req 12</c:v>
                  </c:pt>
                  <c:pt idx="12">
                    <c:v>Req 13</c:v>
                  </c:pt>
                  <c:pt idx="13">
                    <c:v>Req 14</c:v>
                  </c:pt>
                  <c:pt idx="14">
                    <c:v>Req 15</c:v>
                  </c:pt>
                  <c:pt idx="15">
                    <c:v>Req 16</c:v>
                  </c:pt>
                  <c:pt idx="16">
                    <c:v>Req 17</c:v>
                  </c:pt>
                  <c:pt idx="17">
                    <c:v>Req 18</c:v>
                  </c:pt>
                  <c:pt idx="18">
                    <c:v>Req 19</c:v>
                  </c:pt>
                  <c:pt idx="19">
                    <c:v>Req 20</c:v>
                  </c:pt>
                  <c:pt idx="20">
                    <c:v>Req 21</c:v>
                  </c:pt>
                  <c:pt idx="21">
                    <c:v>Req 22</c:v>
                  </c:pt>
                  <c:pt idx="22">
                    <c:v>Req 23</c:v>
                  </c:pt>
                  <c:pt idx="23">
                    <c:v>Req 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10F-4D28-BEB4-21EE11039D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6030800"/>
        <c:axId val="366026536"/>
      </c:scatterChart>
      <c:valAx>
        <c:axId val="3660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66026536"/>
        <c:crossesAt val="4.1670000000000013E-2"/>
        <c:crossBetween val="midCat"/>
      </c:valAx>
      <c:valAx>
        <c:axId val="3660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66030800"/>
        <c:crossesAt val="4.1670000000000013E-2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602795</xdr:colOff>
      <xdr:row>0</xdr:row>
      <xdr:rowOff>0</xdr:rowOff>
    </xdr:from>
    <xdr:to>
      <xdr:col>21</xdr:col>
      <xdr:colOff>122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601211</xdr:colOff>
      <xdr:row>26</xdr:row>
      <xdr:rowOff>186069</xdr:rowOff>
    </xdr:from>
    <xdr:to>
      <xdr:col>21</xdr:col>
      <xdr:colOff>0</xdr:colOff>
      <xdr:row>53</xdr:row>
      <xdr:rowOff>150628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57"/>
  <sheetViews>
    <sheetView workbookViewId="0">
      <selection activeCell="G80" sqref="G80"/>
    </sheetView>
  </sheetViews>
  <sheetFormatPr defaultRowHeight="14.4" x14ac:dyDescent="0.3"/>
  <cols>
    <col min="2" max="2" width="71" customWidth="1"/>
    <col min="11" max="11" width="11" customWidth="1"/>
    <col min="12" max="12" width="12.88671875" customWidth="1"/>
    <col min="13" max="13" width="12.33203125" customWidth="1"/>
    <col min="14" max="14" width="13.21875" customWidth="1"/>
    <col min="35" max="35" width="17.5546875" customWidth="1"/>
    <col min="36" max="36" width="21.77734375" customWidth="1"/>
  </cols>
  <sheetData>
    <row r="3" spans="1:34" x14ac:dyDescent="0.3">
      <c r="A3" t="s">
        <v>68</v>
      </c>
      <c r="J3" t="s">
        <v>27</v>
      </c>
    </row>
    <row r="4" spans="1:34" ht="15" thickBot="1" x14ac:dyDescent="0.35">
      <c r="A4" s="13" t="s">
        <v>28</v>
      </c>
      <c r="B4" s="13" t="s">
        <v>0</v>
      </c>
      <c r="C4" s="12" t="s">
        <v>53</v>
      </c>
      <c r="D4" s="12"/>
      <c r="E4" s="12"/>
      <c r="F4" s="12"/>
      <c r="G4" s="12"/>
      <c r="H4" s="12" t="s">
        <v>7</v>
      </c>
      <c r="J4" t="s">
        <v>53</v>
      </c>
    </row>
    <row r="5" spans="1:34" ht="15.6" thickTop="1" thickBot="1" x14ac:dyDescent="0.35">
      <c r="A5" s="13"/>
      <c r="B5" s="13"/>
      <c r="C5" s="5">
        <v>1</v>
      </c>
      <c r="D5" s="5">
        <v>2</v>
      </c>
      <c r="E5" s="5">
        <v>3</v>
      </c>
      <c r="F5" s="5">
        <v>4</v>
      </c>
      <c r="G5" s="5">
        <v>5</v>
      </c>
      <c r="H5" s="12"/>
      <c r="J5" s="4" t="s">
        <v>54</v>
      </c>
      <c r="K5" s="4" t="s">
        <v>29</v>
      </c>
      <c r="L5" s="4" t="s">
        <v>30</v>
      </c>
      <c r="M5" s="4" t="s">
        <v>31</v>
      </c>
      <c r="N5" s="4" t="s">
        <v>32</v>
      </c>
      <c r="O5" s="4" t="s">
        <v>33</v>
      </c>
      <c r="P5" s="4" t="s">
        <v>34</v>
      </c>
      <c r="Q5" s="4" t="s">
        <v>35</v>
      </c>
      <c r="R5" s="4" t="s">
        <v>36</v>
      </c>
      <c r="S5" s="4" t="s">
        <v>37</v>
      </c>
      <c r="T5" s="4" t="s">
        <v>38</v>
      </c>
      <c r="U5" s="4" t="s">
        <v>39</v>
      </c>
      <c r="V5" s="4" t="s">
        <v>40</v>
      </c>
      <c r="W5" s="4" t="s">
        <v>41</v>
      </c>
      <c r="X5" s="4" t="s">
        <v>42</v>
      </c>
      <c r="Y5" s="4" t="s">
        <v>43</v>
      </c>
      <c r="Z5" s="4" t="s">
        <v>44</v>
      </c>
      <c r="AA5" s="4" t="s">
        <v>45</v>
      </c>
      <c r="AB5" s="4" t="s">
        <v>46</v>
      </c>
      <c r="AC5" s="4" t="s">
        <v>47</v>
      </c>
      <c r="AD5" s="4" t="s">
        <v>48</v>
      </c>
      <c r="AE5" s="4" t="s">
        <v>49</v>
      </c>
      <c r="AF5" s="4" t="s">
        <v>50</v>
      </c>
      <c r="AG5" s="4" t="s">
        <v>51</v>
      </c>
      <c r="AH5" s="4" t="s">
        <v>52</v>
      </c>
    </row>
    <row r="6" spans="1:34" ht="15" thickTop="1" x14ac:dyDescent="0.3">
      <c r="A6" s="1">
        <v>1</v>
      </c>
      <c r="B6" s="1" t="s">
        <v>2</v>
      </c>
      <c r="C6" s="1">
        <v>0</v>
      </c>
      <c r="D6" s="1">
        <v>1</v>
      </c>
      <c r="E6" s="1">
        <v>1</v>
      </c>
      <c r="F6" s="1">
        <v>1</v>
      </c>
      <c r="G6" s="1">
        <v>0</v>
      </c>
      <c r="H6" s="1">
        <f>C6*$C$5+D6*$D$5+E6*$E$5+F6*$F$5+G6*$G$5</f>
        <v>9</v>
      </c>
      <c r="I6" s="2"/>
      <c r="J6" s="6" t="s">
        <v>29</v>
      </c>
      <c r="K6">
        <v>1</v>
      </c>
      <c r="L6">
        <f>1/K7</f>
        <v>0.16666666666666666</v>
      </c>
      <c r="M6">
        <f>1/K8</f>
        <v>0.25</v>
      </c>
      <c r="N6">
        <v>1</v>
      </c>
      <c r="O6">
        <v>1</v>
      </c>
      <c r="P6">
        <v>0.5</v>
      </c>
      <c r="Q6">
        <v>0.5</v>
      </c>
      <c r="R6">
        <v>3</v>
      </c>
      <c r="S6">
        <v>0.5</v>
      </c>
      <c r="T6">
        <v>1</v>
      </c>
      <c r="U6">
        <v>1</v>
      </c>
      <c r="V6">
        <v>1</v>
      </c>
      <c r="W6">
        <v>1</v>
      </c>
      <c r="X6">
        <v>4</v>
      </c>
      <c r="Y6">
        <v>4</v>
      </c>
      <c r="Z6">
        <v>0.5</v>
      </c>
      <c r="AA6">
        <v>4</v>
      </c>
      <c r="AB6">
        <v>2</v>
      </c>
      <c r="AC6">
        <v>2</v>
      </c>
      <c r="AD6">
        <v>4</v>
      </c>
      <c r="AE6">
        <v>1</v>
      </c>
      <c r="AF6">
        <v>0.5</v>
      </c>
      <c r="AG6">
        <v>4</v>
      </c>
      <c r="AH6">
        <v>4</v>
      </c>
    </row>
    <row r="7" spans="1:34" x14ac:dyDescent="0.3">
      <c r="A7" s="1">
        <v>2</v>
      </c>
      <c r="B7" s="1" t="s">
        <v>3</v>
      </c>
      <c r="C7" s="1">
        <v>0</v>
      </c>
      <c r="D7" s="1">
        <v>0</v>
      </c>
      <c r="E7" s="1">
        <v>0</v>
      </c>
      <c r="F7" s="1">
        <v>1</v>
      </c>
      <c r="G7" s="1">
        <v>2</v>
      </c>
      <c r="H7" s="1">
        <f t="shared" ref="H7:H29" si="0">C7*$C$5+D7*$D$5+E7*$E$5+F7*$F$5+G7*$G$5</f>
        <v>14</v>
      </c>
      <c r="I7" s="2"/>
      <c r="J7" s="4" t="s">
        <v>30</v>
      </c>
      <c r="K7">
        <v>6</v>
      </c>
      <c r="L7">
        <v>1</v>
      </c>
      <c r="M7">
        <v>3</v>
      </c>
      <c r="N7">
        <v>6</v>
      </c>
      <c r="O7">
        <v>6</v>
      </c>
      <c r="P7">
        <v>5</v>
      </c>
      <c r="Q7">
        <v>5</v>
      </c>
      <c r="R7">
        <v>8</v>
      </c>
      <c r="S7">
        <v>5</v>
      </c>
      <c r="T7">
        <f>$H$7-H15+1</f>
        <v>6</v>
      </c>
      <c r="U7">
        <f>$H$7-H16+1</f>
        <v>6</v>
      </c>
      <c r="V7">
        <f>$H$7-H17+1</f>
        <v>6</v>
      </c>
      <c r="W7">
        <f>$H$7-H18+1</f>
        <v>6</v>
      </c>
      <c r="X7">
        <f>$H$7-H19+1</f>
        <v>9</v>
      </c>
      <c r="Y7">
        <f>$H$7-H20+1</f>
        <v>9</v>
      </c>
      <c r="Z7">
        <f>$H$7-H21+1</f>
        <v>5</v>
      </c>
      <c r="AA7">
        <f>$H$7-H22+1</f>
        <v>9</v>
      </c>
      <c r="AB7">
        <f>$H$7-H23+1</f>
        <v>7</v>
      </c>
      <c r="AC7">
        <f>$H$7-H24+1</f>
        <v>7</v>
      </c>
      <c r="AD7">
        <f>$H$7-H25+1</f>
        <v>9</v>
      </c>
      <c r="AE7">
        <f>$H$7-H26+1</f>
        <v>6</v>
      </c>
      <c r="AF7">
        <f>$H$7-H27+1</f>
        <v>5</v>
      </c>
      <c r="AG7">
        <f>$H$7-H28+1</f>
        <v>9</v>
      </c>
      <c r="AH7">
        <f>$H$7-H29+1</f>
        <v>9</v>
      </c>
    </row>
    <row r="8" spans="1:34" x14ac:dyDescent="0.3">
      <c r="A8" s="1">
        <v>3</v>
      </c>
      <c r="B8" s="1" t="s">
        <v>4</v>
      </c>
      <c r="C8" s="1">
        <v>0</v>
      </c>
      <c r="D8" s="1">
        <v>0</v>
      </c>
      <c r="E8" s="1">
        <v>0</v>
      </c>
      <c r="F8" s="1">
        <v>3</v>
      </c>
      <c r="G8" s="1">
        <v>0</v>
      </c>
      <c r="H8" s="1">
        <f t="shared" si="0"/>
        <v>12</v>
      </c>
      <c r="I8" s="2"/>
      <c r="J8" s="4" t="s">
        <v>31</v>
      </c>
      <c r="K8">
        <v>4</v>
      </c>
      <c r="L8">
        <f>1/3</f>
        <v>0.33333333333333331</v>
      </c>
      <c r="M8">
        <v>1</v>
      </c>
      <c r="N8">
        <f>H8-H9+1</f>
        <v>4</v>
      </c>
      <c r="O8">
        <f>H8-H10+1</f>
        <v>4</v>
      </c>
      <c r="P8">
        <f>H8-H11+1</f>
        <v>3</v>
      </c>
      <c r="Q8">
        <f>H8-H12+1</f>
        <v>3</v>
      </c>
      <c r="R8">
        <f>H8-H13+1</f>
        <v>6</v>
      </c>
      <c r="S8">
        <f>H8-H14+1</f>
        <v>3</v>
      </c>
      <c r="T8">
        <f>H8-H15+1</f>
        <v>4</v>
      </c>
      <c r="U8">
        <f>H8-H16+1</f>
        <v>4</v>
      </c>
      <c r="V8">
        <f>H8-H17+1</f>
        <v>4</v>
      </c>
      <c r="W8">
        <f>H8-H18+1</f>
        <v>4</v>
      </c>
      <c r="X8">
        <f>H8-H19+1</f>
        <v>7</v>
      </c>
      <c r="Y8">
        <f>H8-H20+1</f>
        <v>7</v>
      </c>
      <c r="Z8">
        <f>H8-H21+1</f>
        <v>3</v>
      </c>
      <c r="AA8">
        <f>H8-H22+1</f>
        <v>7</v>
      </c>
      <c r="AB8">
        <f>H8-H23+1</f>
        <v>5</v>
      </c>
      <c r="AC8">
        <f>H8-H24+1</f>
        <v>5</v>
      </c>
      <c r="AD8">
        <f>H8-H25+1</f>
        <v>7</v>
      </c>
      <c r="AE8">
        <f>H8-H26+1</f>
        <v>4</v>
      </c>
      <c r="AF8">
        <f>H8-H27+1</f>
        <v>3</v>
      </c>
      <c r="AG8">
        <f>H8-H28+1</f>
        <v>7</v>
      </c>
      <c r="AH8">
        <f>H8-H29+1</f>
        <v>7</v>
      </c>
    </row>
    <row r="9" spans="1:34" x14ac:dyDescent="0.3">
      <c r="A9" s="1">
        <v>4</v>
      </c>
      <c r="B9" s="1" t="s">
        <v>5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f t="shared" si="0"/>
        <v>9</v>
      </c>
      <c r="I9" s="2"/>
      <c r="J9" s="4" t="s">
        <v>32</v>
      </c>
      <c r="K9">
        <v>1</v>
      </c>
      <c r="L9">
        <f>1/6</f>
        <v>0.16666666666666666</v>
      </c>
      <c r="M9">
        <f>1/N8</f>
        <v>0.25</v>
      </c>
      <c r="N9">
        <v>1</v>
      </c>
      <c r="O9">
        <f>($H$9+1)-H10</f>
        <v>1</v>
      </c>
      <c r="P9">
        <v>0.5</v>
      </c>
      <c r="Q9">
        <v>0.5</v>
      </c>
      <c r="R9">
        <v>3</v>
      </c>
      <c r="S9">
        <v>0.5</v>
      </c>
      <c r="T9">
        <v>1</v>
      </c>
      <c r="U9">
        <v>1</v>
      </c>
      <c r="V9">
        <v>1</v>
      </c>
      <c r="W9">
        <v>1</v>
      </c>
      <c r="X9">
        <v>4</v>
      </c>
      <c r="Y9">
        <v>4</v>
      </c>
      <c r="Z9">
        <v>0.5</v>
      </c>
      <c r="AA9">
        <v>4</v>
      </c>
      <c r="AB9">
        <v>2</v>
      </c>
      <c r="AC9">
        <v>2</v>
      </c>
      <c r="AD9">
        <v>4</v>
      </c>
      <c r="AE9">
        <v>1</v>
      </c>
      <c r="AF9">
        <v>0.5</v>
      </c>
      <c r="AG9">
        <v>4</v>
      </c>
      <c r="AH9">
        <v>4</v>
      </c>
    </row>
    <row r="10" spans="1:34" x14ac:dyDescent="0.3">
      <c r="A10" s="1">
        <v>5</v>
      </c>
      <c r="B10" s="1" t="s">
        <v>6</v>
      </c>
      <c r="C10" s="1">
        <v>0</v>
      </c>
      <c r="D10" s="1">
        <v>1</v>
      </c>
      <c r="E10" s="1">
        <v>1</v>
      </c>
      <c r="F10" s="1">
        <v>1</v>
      </c>
      <c r="G10" s="1">
        <v>0</v>
      </c>
      <c r="H10" s="1">
        <f t="shared" si="0"/>
        <v>9</v>
      </c>
      <c r="I10" s="2"/>
      <c r="J10" s="4" t="s">
        <v>33</v>
      </c>
      <c r="K10">
        <v>1</v>
      </c>
      <c r="L10">
        <f>1/6</f>
        <v>0.16666666666666666</v>
      </c>
      <c r="M10">
        <f>1/O8</f>
        <v>0.25</v>
      </c>
      <c r="N10">
        <v>1</v>
      </c>
      <c r="O10">
        <v>1</v>
      </c>
      <c r="P10">
        <v>0.5</v>
      </c>
      <c r="Q10">
        <v>0.5</v>
      </c>
      <c r="R10">
        <v>3</v>
      </c>
      <c r="S10">
        <v>0.5</v>
      </c>
      <c r="T10">
        <v>1</v>
      </c>
      <c r="U10">
        <v>1</v>
      </c>
      <c r="V10">
        <v>1</v>
      </c>
      <c r="W10">
        <v>1</v>
      </c>
      <c r="X10">
        <v>4</v>
      </c>
      <c r="Y10">
        <v>4</v>
      </c>
      <c r="Z10">
        <v>0.5</v>
      </c>
      <c r="AA10">
        <v>4</v>
      </c>
      <c r="AB10">
        <v>2</v>
      </c>
      <c r="AC10">
        <v>2</v>
      </c>
      <c r="AD10">
        <v>4</v>
      </c>
      <c r="AE10">
        <v>1</v>
      </c>
      <c r="AF10">
        <v>0.5</v>
      </c>
      <c r="AG10">
        <v>4</v>
      </c>
      <c r="AH10">
        <v>4</v>
      </c>
    </row>
    <row r="11" spans="1:34" x14ac:dyDescent="0.3">
      <c r="A11" s="1">
        <v>6</v>
      </c>
      <c r="B11" s="1" t="s">
        <v>8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f t="shared" si="0"/>
        <v>10</v>
      </c>
      <c r="I11" s="2"/>
      <c r="J11" s="6" t="s">
        <v>34</v>
      </c>
      <c r="K11">
        <v>2</v>
      </c>
      <c r="L11">
        <f>1/5</f>
        <v>0.2</v>
      </c>
      <c r="M11">
        <f>1/P8</f>
        <v>0.33333333333333331</v>
      </c>
      <c r="N11">
        <v>2</v>
      </c>
      <c r="O11">
        <v>2</v>
      </c>
      <c r="P11">
        <v>1</v>
      </c>
      <c r="Q11">
        <v>1</v>
      </c>
      <c r="R11">
        <v>4</v>
      </c>
      <c r="S11">
        <v>1</v>
      </c>
      <c r="T11">
        <v>2</v>
      </c>
      <c r="U11">
        <v>2</v>
      </c>
      <c r="V11">
        <v>2</v>
      </c>
      <c r="W11">
        <v>2</v>
      </c>
      <c r="X11">
        <v>5</v>
      </c>
      <c r="Y11">
        <v>5</v>
      </c>
      <c r="Z11">
        <v>1</v>
      </c>
      <c r="AA11">
        <v>5</v>
      </c>
      <c r="AB11">
        <v>3</v>
      </c>
      <c r="AC11">
        <v>3</v>
      </c>
      <c r="AD11">
        <v>5</v>
      </c>
      <c r="AE11">
        <v>2</v>
      </c>
      <c r="AF11">
        <v>1</v>
      </c>
      <c r="AG11">
        <v>5</v>
      </c>
      <c r="AH11">
        <v>5</v>
      </c>
    </row>
    <row r="12" spans="1:34" x14ac:dyDescent="0.3">
      <c r="A12" s="1">
        <v>7</v>
      </c>
      <c r="B12" s="1" t="s">
        <v>9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f t="shared" si="0"/>
        <v>10</v>
      </c>
      <c r="I12" s="2"/>
      <c r="J12" s="6" t="s">
        <v>35</v>
      </c>
      <c r="K12">
        <v>2</v>
      </c>
      <c r="L12">
        <v>0.2</v>
      </c>
      <c r="M12">
        <f>1/Q8</f>
        <v>0.33333333333333331</v>
      </c>
      <c r="N12">
        <v>2</v>
      </c>
      <c r="O12">
        <v>2</v>
      </c>
      <c r="P12">
        <v>1</v>
      </c>
      <c r="Q12">
        <v>1</v>
      </c>
      <c r="R12">
        <v>4</v>
      </c>
      <c r="S12">
        <v>1</v>
      </c>
      <c r="T12">
        <v>2</v>
      </c>
      <c r="U12">
        <v>2</v>
      </c>
      <c r="V12">
        <v>2</v>
      </c>
      <c r="W12">
        <v>2</v>
      </c>
      <c r="X12">
        <v>5</v>
      </c>
      <c r="Y12">
        <v>5</v>
      </c>
      <c r="Z12">
        <v>1</v>
      </c>
      <c r="AA12">
        <v>5</v>
      </c>
      <c r="AB12">
        <v>3</v>
      </c>
      <c r="AC12">
        <v>3</v>
      </c>
      <c r="AD12">
        <v>5</v>
      </c>
      <c r="AE12">
        <v>2</v>
      </c>
      <c r="AF12">
        <v>1</v>
      </c>
      <c r="AG12">
        <v>5</v>
      </c>
      <c r="AH12">
        <v>5</v>
      </c>
    </row>
    <row r="13" spans="1:34" x14ac:dyDescent="0.3">
      <c r="A13" s="1">
        <v>8</v>
      </c>
      <c r="B13" s="1" t="s">
        <v>10</v>
      </c>
      <c r="C13" s="1">
        <v>2</v>
      </c>
      <c r="D13" s="1">
        <v>0</v>
      </c>
      <c r="E13" s="1">
        <v>0</v>
      </c>
      <c r="F13" s="1">
        <v>0</v>
      </c>
      <c r="G13" s="1">
        <v>1</v>
      </c>
      <c r="H13" s="1">
        <f t="shared" si="0"/>
        <v>7</v>
      </c>
      <c r="I13" s="2"/>
      <c r="J13" s="4" t="s">
        <v>36</v>
      </c>
      <c r="K13">
        <f>1/3</f>
        <v>0.33333333333333331</v>
      </c>
      <c r="L13">
        <v>0.125</v>
      </c>
      <c r="M13">
        <f>1/R8</f>
        <v>0.16666666666666666</v>
      </c>
      <c r="N13">
        <f>1/3</f>
        <v>0.33333333333333331</v>
      </c>
      <c r="O13">
        <f>1/3</f>
        <v>0.33333333333333331</v>
      </c>
      <c r="P13">
        <v>0.25</v>
      </c>
      <c r="Q13">
        <v>0.25</v>
      </c>
      <c r="R13">
        <v>1</v>
      </c>
      <c r="S13">
        <v>0.25</v>
      </c>
      <c r="T13">
        <f>1/3</f>
        <v>0.33333333333333331</v>
      </c>
      <c r="U13">
        <f t="shared" ref="U13:W13" si="1">1/3</f>
        <v>0.33333333333333331</v>
      </c>
      <c r="V13">
        <f t="shared" si="1"/>
        <v>0.33333333333333331</v>
      </c>
      <c r="W13">
        <f t="shared" si="1"/>
        <v>0.33333333333333331</v>
      </c>
      <c r="X13">
        <v>2</v>
      </c>
      <c r="Y13">
        <v>2</v>
      </c>
      <c r="Z13">
        <v>0.25</v>
      </c>
      <c r="AA13">
        <v>2</v>
      </c>
      <c r="AB13">
        <v>0.5</v>
      </c>
      <c r="AC13">
        <v>0.5</v>
      </c>
      <c r="AD13">
        <v>2</v>
      </c>
      <c r="AE13">
        <f t="shared" ref="AE13" si="2">1/3</f>
        <v>0.33333333333333331</v>
      </c>
      <c r="AF13">
        <v>0.25</v>
      </c>
      <c r="AG13">
        <v>2</v>
      </c>
      <c r="AH13">
        <v>2</v>
      </c>
    </row>
    <row r="14" spans="1:34" x14ac:dyDescent="0.3">
      <c r="A14" s="1">
        <v>9</v>
      </c>
      <c r="B14" s="1" t="s">
        <v>11</v>
      </c>
      <c r="C14" s="1">
        <v>0</v>
      </c>
      <c r="D14" s="1">
        <v>1</v>
      </c>
      <c r="E14" s="1">
        <v>1</v>
      </c>
      <c r="F14" s="1">
        <v>0</v>
      </c>
      <c r="G14" s="1">
        <v>1</v>
      </c>
      <c r="H14" s="1">
        <f t="shared" si="0"/>
        <v>10</v>
      </c>
      <c r="I14" s="2"/>
      <c r="J14" s="4" t="s">
        <v>37</v>
      </c>
      <c r="K14">
        <v>2</v>
      </c>
      <c r="L14">
        <v>0.2</v>
      </c>
      <c r="M14">
        <f>1/S8</f>
        <v>0.33333333333333331</v>
      </c>
      <c r="N14">
        <v>2</v>
      </c>
      <c r="O14">
        <v>2</v>
      </c>
      <c r="P14">
        <v>1</v>
      </c>
      <c r="Q14">
        <v>1</v>
      </c>
      <c r="R14">
        <v>4</v>
      </c>
      <c r="S14">
        <v>1</v>
      </c>
      <c r="T14">
        <v>2</v>
      </c>
      <c r="U14">
        <v>2</v>
      </c>
      <c r="V14">
        <v>2</v>
      </c>
      <c r="W14">
        <v>2</v>
      </c>
      <c r="X14">
        <v>5</v>
      </c>
      <c r="Y14">
        <v>5</v>
      </c>
      <c r="Z14">
        <v>1</v>
      </c>
      <c r="AA14">
        <v>5</v>
      </c>
      <c r="AB14">
        <v>3</v>
      </c>
      <c r="AC14">
        <v>3</v>
      </c>
      <c r="AD14">
        <v>5</v>
      </c>
      <c r="AE14">
        <v>2</v>
      </c>
      <c r="AF14">
        <v>1</v>
      </c>
      <c r="AG14">
        <v>5</v>
      </c>
      <c r="AH14">
        <v>5</v>
      </c>
    </row>
    <row r="15" spans="1:34" x14ac:dyDescent="0.3">
      <c r="A15" s="1">
        <v>10</v>
      </c>
      <c r="B15" s="1" t="s">
        <v>12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f t="shared" si="0"/>
        <v>9</v>
      </c>
      <c r="I15" s="2"/>
      <c r="J15" s="4" t="s">
        <v>38</v>
      </c>
      <c r="K15">
        <v>1</v>
      </c>
      <c r="L15">
        <f>1/T7</f>
        <v>0.16666666666666666</v>
      </c>
      <c r="M15">
        <f>1/T8</f>
        <v>0.25</v>
      </c>
      <c r="N15">
        <v>1</v>
      </c>
      <c r="O15">
        <v>1</v>
      </c>
      <c r="P15">
        <v>0.5</v>
      </c>
      <c r="Q15">
        <v>0.5</v>
      </c>
      <c r="R15">
        <v>3</v>
      </c>
      <c r="S15">
        <v>0.5</v>
      </c>
      <c r="T15">
        <v>1</v>
      </c>
      <c r="U15">
        <v>1</v>
      </c>
      <c r="V15">
        <v>1</v>
      </c>
      <c r="W15">
        <v>1</v>
      </c>
      <c r="X15">
        <v>4</v>
      </c>
      <c r="Y15">
        <v>4</v>
      </c>
      <c r="Z15">
        <v>0.5</v>
      </c>
      <c r="AA15">
        <v>4</v>
      </c>
      <c r="AB15">
        <v>2</v>
      </c>
      <c r="AC15">
        <v>2</v>
      </c>
      <c r="AD15">
        <v>4</v>
      </c>
      <c r="AE15">
        <v>1</v>
      </c>
      <c r="AF15">
        <v>0.5</v>
      </c>
      <c r="AG15">
        <v>4</v>
      </c>
      <c r="AH15">
        <v>4</v>
      </c>
    </row>
    <row r="16" spans="1:34" x14ac:dyDescent="0.3">
      <c r="A16" s="1">
        <v>11</v>
      </c>
      <c r="B16" s="1" t="s">
        <v>13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f t="shared" si="0"/>
        <v>9</v>
      </c>
      <c r="I16" s="2"/>
      <c r="J16" s="4" t="s">
        <v>39</v>
      </c>
      <c r="K16">
        <v>1</v>
      </c>
      <c r="L16">
        <f>1/U7</f>
        <v>0.16666666666666666</v>
      </c>
      <c r="M16">
        <f>1/U8</f>
        <v>0.25</v>
      </c>
      <c r="N16">
        <v>1</v>
      </c>
      <c r="O16">
        <v>1</v>
      </c>
      <c r="P16">
        <v>0.5</v>
      </c>
      <c r="Q16">
        <v>0.5</v>
      </c>
      <c r="R16">
        <v>3</v>
      </c>
      <c r="S16">
        <v>0.5</v>
      </c>
      <c r="T16">
        <v>1</v>
      </c>
      <c r="U16">
        <v>1</v>
      </c>
      <c r="V16">
        <v>1</v>
      </c>
      <c r="W16">
        <v>1</v>
      </c>
      <c r="X16">
        <v>4</v>
      </c>
      <c r="Y16">
        <v>4</v>
      </c>
      <c r="Z16">
        <v>0.5</v>
      </c>
      <c r="AA16">
        <v>4</v>
      </c>
      <c r="AB16">
        <v>2</v>
      </c>
      <c r="AC16">
        <v>2</v>
      </c>
      <c r="AD16">
        <v>4</v>
      </c>
      <c r="AE16">
        <v>1</v>
      </c>
      <c r="AF16">
        <v>0.5</v>
      </c>
      <c r="AG16">
        <v>4</v>
      </c>
      <c r="AH16">
        <v>4</v>
      </c>
    </row>
    <row r="17" spans="1:34" x14ac:dyDescent="0.3">
      <c r="A17" s="1">
        <v>12</v>
      </c>
      <c r="B17" s="1" t="s">
        <v>14</v>
      </c>
      <c r="C17" s="1">
        <v>0</v>
      </c>
      <c r="D17" s="1">
        <v>1</v>
      </c>
      <c r="E17" s="1">
        <v>1</v>
      </c>
      <c r="F17" s="1">
        <v>1</v>
      </c>
      <c r="G17" s="1">
        <v>0</v>
      </c>
      <c r="H17" s="1">
        <f t="shared" si="0"/>
        <v>9</v>
      </c>
      <c r="I17" s="2"/>
      <c r="J17" s="4" t="s">
        <v>40</v>
      </c>
      <c r="K17">
        <v>1</v>
      </c>
      <c r="L17">
        <f>1/V7</f>
        <v>0.16666666666666666</v>
      </c>
      <c r="M17">
        <f>1/V8</f>
        <v>0.25</v>
      </c>
      <c r="N17">
        <v>1</v>
      </c>
      <c r="O17">
        <v>1</v>
      </c>
      <c r="P17">
        <v>0.5</v>
      </c>
      <c r="Q17">
        <v>0.5</v>
      </c>
      <c r="R17">
        <v>3</v>
      </c>
      <c r="S17">
        <v>0.5</v>
      </c>
      <c r="T17">
        <v>1</v>
      </c>
      <c r="U17">
        <v>1</v>
      </c>
      <c r="V17">
        <v>1</v>
      </c>
      <c r="W17">
        <v>1</v>
      </c>
      <c r="X17">
        <v>4</v>
      </c>
      <c r="Y17">
        <v>4</v>
      </c>
      <c r="Z17">
        <v>0.5</v>
      </c>
      <c r="AA17">
        <v>4</v>
      </c>
      <c r="AB17">
        <v>2</v>
      </c>
      <c r="AC17">
        <v>2</v>
      </c>
      <c r="AD17">
        <v>4</v>
      </c>
      <c r="AE17">
        <v>1</v>
      </c>
      <c r="AF17">
        <v>0.5</v>
      </c>
      <c r="AG17">
        <v>4</v>
      </c>
      <c r="AH17">
        <v>4</v>
      </c>
    </row>
    <row r="18" spans="1:34" x14ac:dyDescent="0.3">
      <c r="A18" s="1">
        <v>13</v>
      </c>
      <c r="B18" s="1" t="s">
        <v>15</v>
      </c>
      <c r="C18" s="1">
        <v>0</v>
      </c>
      <c r="D18" s="1">
        <v>1</v>
      </c>
      <c r="E18" s="1">
        <v>1</v>
      </c>
      <c r="F18" s="1">
        <v>1</v>
      </c>
      <c r="G18" s="1">
        <v>0</v>
      </c>
      <c r="H18" s="1">
        <f t="shared" si="0"/>
        <v>9</v>
      </c>
      <c r="I18" s="2"/>
      <c r="J18" s="4" t="s">
        <v>41</v>
      </c>
      <c r="K18">
        <v>1</v>
      </c>
      <c r="L18">
        <f>1/W7</f>
        <v>0.16666666666666666</v>
      </c>
      <c r="M18">
        <f>1/W8</f>
        <v>0.25</v>
      </c>
      <c r="N18">
        <v>1</v>
      </c>
      <c r="O18">
        <v>1</v>
      </c>
      <c r="P18">
        <v>0.5</v>
      </c>
      <c r="Q18">
        <v>0.5</v>
      </c>
      <c r="R18">
        <v>3</v>
      </c>
      <c r="S18">
        <v>0.5</v>
      </c>
      <c r="T18">
        <v>1</v>
      </c>
      <c r="U18">
        <v>1</v>
      </c>
      <c r="V18">
        <v>1</v>
      </c>
      <c r="W18">
        <v>1</v>
      </c>
      <c r="X18">
        <v>4</v>
      </c>
      <c r="Y18">
        <v>4</v>
      </c>
      <c r="Z18">
        <v>0.5</v>
      </c>
      <c r="AA18">
        <v>4</v>
      </c>
      <c r="AB18">
        <v>2</v>
      </c>
      <c r="AC18">
        <v>2</v>
      </c>
      <c r="AD18">
        <v>4</v>
      </c>
      <c r="AE18">
        <v>1</v>
      </c>
      <c r="AF18">
        <v>0.5</v>
      </c>
      <c r="AG18">
        <v>4</v>
      </c>
      <c r="AH18">
        <v>4</v>
      </c>
    </row>
    <row r="19" spans="1:34" x14ac:dyDescent="0.3">
      <c r="A19" s="1">
        <v>14</v>
      </c>
      <c r="B19" s="1" t="s">
        <v>16</v>
      </c>
      <c r="C19" s="1">
        <v>2</v>
      </c>
      <c r="D19" s="1">
        <v>0</v>
      </c>
      <c r="E19" s="1">
        <v>0</v>
      </c>
      <c r="F19" s="1">
        <v>1</v>
      </c>
      <c r="G19" s="1">
        <v>0</v>
      </c>
      <c r="H19" s="1">
        <f t="shared" si="0"/>
        <v>6</v>
      </c>
      <c r="I19" s="2"/>
      <c r="J19" s="4" t="s">
        <v>42</v>
      </c>
      <c r="K19">
        <f>1/4</f>
        <v>0.25</v>
      </c>
      <c r="L19">
        <f>1/X7</f>
        <v>0.1111111111111111</v>
      </c>
      <c r="M19">
        <f>1/X8</f>
        <v>0.14285714285714285</v>
      </c>
      <c r="N19">
        <f>1/4</f>
        <v>0.25</v>
      </c>
      <c r="O19">
        <f>1/4</f>
        <v>0.25</v>
      </c>
      <c r="P19">
        <v>0.2</v>
      </c>
      <c r="Q19">
        <v>0.2</v>
      </c>
      <c r="R19">
        <v>0.5</v>
      </c>
      <c r="S19">
        <v>0.2</v>
      </c>
      <c r="T19">
        <f t="shared" ref="T19:W20" si="3">1/4</f>
        <v>0.25</v>
      </c>
      <c r="U19">
        <f t="shared" si="3"/>
        <v>0.25</v>
      </c>
      <c r="V19">
        <f t="shared" si="3"/>
        <v>0.25</v>
      </c>
      <c r="W19">
        <f t="shared" si="3"/>
        <v>0.25</v>
      </c>
      <c r="X19">
        <v>1</v>
      </c>
      <c r="Y19">
        <v>1</v>
      </c>
      <c r="Z19">
        <v>0.2</v>
      </c>
      <c r="AA19">
        <v>1</v>
      </c>
      <c r="AB19">
        <f>1/3</f>
        <v>0.33333333333333331</v>
      </c>
      <c r="AC19">
        <f>1/3</f>
        <v>0.33333333333333331</v>
      </c>
      <c r="AD19">
        <v>1</v>
      </c>
      <c r="AE19">
        <v>0.25</v>
      </c>
      <c r="AF19">
        <v>0.2</v>
      </c>
      <c r="AG19">
        <v>1</v>
      </c>
      <c r="AH19">
        <v>1</v>
      </c>
    </row>
    <row r="20" spans="1:34" x14ac:dyDescent="0.3">
      <c r="A20" s="1">
        <v>15</v>
      </c>
      <c r="B20" s="1" t="s">
        <v>17</v>
      </c>
      <c r="C20" s="1">
        <v>2</v>
      </c>
      <c r="D20" s="1">
        <v>0</v>
      </c>
      <c r="E20" s="1">
        <v>0</v>
      </c>
      <c r="F20" s="1">
        <v>1</v>
      </c>
      <c r="G20" s="1">
        <v>0</v>
      </c>
      <c r="H20" s="1">
        <f t="shared" si="0"/>
        <v>6</v>
      </c>
      <c r="I20" s="2"/>
      <c r="J20" s="4" t="s">
        <v>43</v>
      </c>
      <c r="K20">
        <f>1/4</f>
        <v>0.25</v>
      </c>
      <c r="L20">
        <f>1/Y7</f>
        <v>0.1111111111111111</v>
      </c>
      <c r="M20">
        <f>1/Y8</f>
        <v>0.14285714285714285</v>
      </c>
      <c r="N20">
        <f>1/4</f>
        <v>0.25</v>
      </c>
      <c r="O20">
        <f>1/4</f>
        <v>0.25</v>
      </c>
      <c r="P20">
        <v>0.2</v>
      </c>
      <c r="Q20">
        <v>0.2</v>
      </c>
      <c r="R20">
        <v>0.5</v>
      </c>
      <c r="S20">
        <v>0.2</v>
      </c>
      <c r="T20">
        <f t="shared" si="3"/>
        <v>0.25</v>
      </c>
      <c r="U20">
        <f t="shared" si="3"/>
        <v>0.25</v>
      </c>
      <c r="V20">
        <f t="shared" si="3"/>
        <v>0.25</v>
      </c>
      <c r="W20">
        <f t="shared" si="3"/>
        <v>0.25</v>
      </c>
      <c r="X20">
        <v>1</v>
      </c>
      <c r="Y20">
        <v>1</v>
      </c>
      <c r="Z20">
        <v>0.2</v>
      </c>
      <c r="AA20">
        <v>1</v>
      </c>
      <c r="AB20">
        <f>1/3</f>
        <v>0.33333333333333331</v>
      </c>
      <c r="AC20">
        <f>1/3</f>
        <v>0.33333333333333331</v>
      </c>
      <c r="AD20">
        <v>1</v>
      </c>
      <c r="AE20">
        <v>0.25</v>
      </c>
      <c r="AF20">
        <v>0.2</v>
      </c>
      <c r="AG20">
        <v>1</v>
      </c>
      <c r="AH20">
        <v>1</v>
      </c>
    </row>
    <row r="21" spans="1:34" x14ac:dyDescent="0.3">
      <c r="A21" s="1">
        <v>16</v>
      </c>
      <c r="B21" s="1" t="s">
        <v>18</v>
      </c>
      <c r="C21" s="1">
        <v>0</v>
      </c>
      <c r="D21" s="1">
        <v>1</v>
      </c>
      <c r="E21" s="1">
        <v>1</v>
      </c>
      <c r="F21" s="1">
        <v>0</v>
      </c>
      <c r="G21" s="1">
        <v>1</v>
      </c>
      <c r="H21" s="1">
        <f t="shared" si="0"/>
        <v>10</v>
      </c>
      <c r="I21" s="2"/>
      <c r="J21" s="4" t="s">
        <v>44</v>
      </c>
      <c r="K21">
        <v>2</v>
      </c>
      <c r="L21">
        <f>1/Z7</f>
        <v>0.2</v>
      </c>
      <c r="M21">
        <f>1/Z8</f>
        <v>0.33333333333333331</v>
      </c>
      <c r="N21">
        <v>2</v>
      </c>
      <c r="O21">
        <v>2</v>
      </c>
      <c r="P21">
        <v>1</v>
      </c>
      <c r="Q21">
        <v>1</v>
      </c>
      <c r="R21">
        <v>4</v>
      </c>
      <c r="S21">
        <v>1</v>
      </c>
      <c r="T21">
        <v>2</v>
      </c>
      <c r="U21">
        <v>2</v>
      </c>
      <c r="V21">
        <v>2</v>
      </c>
      <c r="W21">
        <v>2</v>
      </c>
      <c r="X21">
        <v>5</v>
      </c>
      <c r="Y21">
        <v>5</v>
      </c>
      <c r="Z21">
        <v>1</v>
      </c>
      <c r="AA21">
        <v>5</v>
      </c>
      <c r="AB21">
        <v>3</v>
      </c>
      <c r="AC21">
        <v>3</v>
      </c>
      <c r="AD21">
        <v>5</v>
      </c>
      <c r="AE21">
        <v>2</v>
      </c>
      <c r="AF21">
        <v>1</v>
      </c>
      <c r="AG21">
        <v>5</v>
      </c>
      <c r="AH21">
        <v>5</v>
      </c>
    </row>
    <row r="22" spans="1:34" x14ac:dyDescent="0.3">
      <c r="A22" s="1">
        <v>17</v>
      </c>
      <c r="B22" s="1" t="s">
        <v>19</v>
      </c>
      <c r="C22" s="1">
        <v>2</v>
      </c>
      <c r="D22" s="1">
        <v>0</v>
      </c>
      <c r="E22" s="1">
        <v>0</v>
      </c>
      <c r="F22" s="1">
        <v>1</v>
      </c>
      <c r="G22" s="1">
        <v>0</v>
      </c>
      <c r="H22" s="1">
        <f t="shared" si="0"/>
        <v>6</v>
      </c>
      <c r="I22" s="2"/>
      <c r="J22" s="4" t="s">
        <v>45</v>
      </c>
      <c r="K22">
        <v>1</v>
      </c>
      <c r="L22">
        <f>1/AA7</f>
        <v>0.1111111111111111</v>
      </c>
      <c r="M22">
        <f>1/AA8</f>
        <v>0.14285714285714285</v>
      </c>
      <c r="N22">
        <v>1</v>
      </c>
      <c r="O22">
        <v>1</v>
      </c>
      <c r="P22">
        <v>0.2</v>
      </c>
      <c r="Q22">
        <v>0.2</v>
      </c>
      <c r="R22">
        <v>0.5</v>
      </c>
      <c r="S22">
        <v>0.2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0.2</v>
      </c>
      <c r="AA22">
        <v>1</v>
      </c>
      <c r="AB22">
        <f>1/3</f>
        <v>0.33333333333333331</v>
      </c>
      <c r="AC22">
        <f>1/3</f>
        <v>0.33333333333333331</v>
      </c>
      <c r="AD22">
        <v>1</v>
      </c>
      <c r="AE22">
        <v>0.25</v>
      </c>
      <c r="AF22">
        <v>0.2</v>
      </c>
      <c r="AG22">
        <v>1</v>
      </c>
      <c r="AH22">
        <v>1</v>
      </c>
    </row>
    <row r="23" spans="1:34" x14ac:dyDescent="0.3">
      <c r="A23" s="1">
        <v>18</v>
      </c>
      <c r="B23" s="1" t="s">
        <v>20</v>
      </c>
      <c r="C23" s="1">
        <v>0</v>
      </c>
      <c r="D23" s="1">
        <v>1</v>
      </c>
      <c r="E23" s="1">
        <v>2</v>
      </c>
      <c r="F23" s="1">
        <v>0</v>
      </c>
      <c r="G23" s="1">
        <v>0</v>
      </c>
      <c r="H23" s="1">
        <f t="shared" si="0"/>
        <v>8</v>
      </c>
      <c r="I23" s="2"/>
      <c r="J23" s="4" t="s">
        <v>46</v>
      </c>
      <c r="K23">
        <v>0.5</v>
      </c>
      <c r="L23">
        <f>1/AB7</f>
        <v>0.14285714285714285</v>
      </c>
      <c r="M23">
        <f>1/AB8</f>
        <v>0.2</v>
      </c>
      <c r="N23">
        <v>0.5</v>
      </c>
      <c r="O23">
        <v>0.5</v>
      </c>
      <c r="P23">
        <f>1/3</f>
        <v>0.33333333333333331</v>
      </c>
      <c r="Q23">
        <f>1/3</f>
        <v>0.33333333333333331</v>
      </c>
      <c r="R23">
        <v>2</v>
      </c>
      <c r="S23">
        <f>1/3</f>
        <v>0.33333333333333331</v>
      </c>
      <c r="T23">
        <v>0.5</v>
      </c>
      <c r="U23">
        <v>0.5</v>
      </c>
      <c r="V23">
        <v>0.5</v>
      </c>
      <c r="W23">
        <v>0.5</v>
      </c>
      <c r="X23">
        <v>3</v>
      </c>
      <c r="Y23">
        <v>3</v>
      </c>
      <c r="Z23">
        <f>1/3</f>
        <v>0.33333333333333331</v>
      </c>
      <c r="AA23">
        <v>3</v>
      </c>
      <c r="AB23">
        <v>1</v>
      </c>
      <c r="AC23">
        <v>1</v>
      </c>
      <c r="AD23">
        <v>3</v>
      </c>
      <c r="AE23">
        <v>0.5</v>
      </c>
      <c r="AF23">
        <f>1/3</f>
        <v>0.33333333333333331</v>
      </c>
      <c r="AG23">
        <v>3</v>
      </c>
      <c r="AH23">
        <v>3</v>
      </c>
    </row>
    <row r="24" spans="1:34" x14ac:dyDescent="0.3">
      <c r="A24" s="1">
        <v>19</v>
      </c>
      <c r="B24" s="1" t="s">
        <v>21</v>
      </c>
      <c r="C24" s="1">
        <v>0</v>
      </c>
      <c r="D24" s="1">
        <v>1</v>
      </c>
      <c r="E24" s="1">
        <v>2</v>
      </c>
      <c r="F24" s="1">
        <v>0</v>
      </c>
      <c r="G24" s="1">
        <v>0</v>
      </c>
      <c r="H24" s="1">
        <f t="shared" si="0"/>
        <v>8</v>
      </c>
      <c r="I24" s="2"/>
      <c r="J24" s="4" t="s">
        <v>47</v>
      </c>
      <c r="K24">
        <v>0.5</v>
      </c>
      <c r="L24">
        <f>1/AC7</f>
        <v>0.14285714285714285</v>
      </c>
      <c r="M24">
        <f>1/AC8</f>
        <v>0.2</v>
      </c>
      <c r="N24">
        <v>0.5</v>
      </c>
      <c r="O24">
        <v>0.5</v>
      </c>
      <c r="P24">
        <f>1/3</f>
        <v>0.33333333333333331</v>
      </c>
      <c r="Q24">
        <f>1/3</f>
        <v>0.33333333333333331</v>
      </c>
      <c r="R24">
        <v>2</v>
      </c>
      <c r="S24">
        <f>1/3</f>
        <v>0.33333333333333331</v>
      </c>
      <c r="T24">
        <v>0.5</v>
      </c>
      <c r="U24">
        <v>0.5</v>
      </c>
      <c r="V24">
        <v>0.5</v>
      </c>
      <c r="W24">
        <v>0.5</v>
      </c>
      <c r="X24">
        <v>3</v>
      </c>
      <c r="Y24">
        <v>3</v>
      </c>
      <c r="Z24">
        <f>1/3</f>
        <v>0.33333333333333331</v>
      </c>
      <c r="AA24">
        <v>3</v>
      </c>
      <c r="AB24">
        <v>1</v>
      </c>
      <c r="AC24">
        <v>1</v>
      </c>
      <c r="AD24">
        <v>3</v>
      </c>
      <c r="AE24">
        <v>0.5</v>
      </c>
      <c r="AF24">
        <f>1/3</f>
        <v>0.33333333333333331</v>
      </c>
      <c r="AG24">
        <v>3</v>
      </c>
      <c r="AH24">
        <v>3</v>
      </c>
    </row>
    <row r="25" spans="1:34" x14ac:dyDescent="0.3">
      <c r="A25" s="1">
        <v>20</v>
      </c>
      <c r="B25" s="1" t="s">
        <v>22</v>
      </c>
      <c r="C25" s="1">
        <v>2</v>
      </c>
      <c r="D25" s="1">
        <v>0</v>
      </c>
      <c r="E25" s="1">
        <v>0</v>
      </c>
      <c r="F25" s="1">
        <v>1</v>
      </c>
      <c r="G25" s="1">
        <v>0</v>
      </c>
      <c r="H25" s="1">
        <f t="shared" si="0"/>
        <v>6</v>
      </c>
      <c r="I25" s="2"/>
      <c r="J25" s="4" t="s">
        <v>48</v>
      </c>
      <c r="K25">
        <v>0.25</v>
      </c>
      <c r="L25">
        <f>1/AD7</f>
        <v>0.1111111111111111</v>
      </c>
      <c r="M25">
        <f>1/AD8</f>
        <v>0.14285714285714285</v>
      </c>
      <c r="N25">
        <v>0.25</v>
      </c>
      <c r="O25">
        <v>0.25</v>
      </c>
      <c r="P25">
        <v>0.2</v>
      </c>
      <c r="Q25">
        <v>0.2</v>
      </c>
      <c r="R25">
        <v>0.5</v>
      </c>
      <c r="S25">
        <v>0.2</v>
      </c>
      <c r="T25">
        <v>0.25</v>
      </c>
      <c r="U25">
        <v>0.25</v>
      </c>
      <c r="V25">
        <v>0.25</v>
      </c>
      <c r="W25">
        <v>0.25</v>
      </c>
      <c r="X25">
        <v>1</v>
      </c>
      <c r="Y25">
        <v>1</v>
      </c>
      <c r="Z25">
        <v>0.2</v>
      </c>
      <c r="AA25">
        <v>1</v>
      </c>
      <c r="AB25">
        <f>1/3</f>
        <v>0.33333333333333331</v>
      </c>
      <c r="AC25">
        <f>1/3</f>
        <v>0.33333333333333331</v>
      </c>
      <c r="AD25">
        <v>1</v>
      </c>
      <c r="AE25">
        <v>2</v>
      </c>
      <c r="AF25">
        <v>1</v>
      </c>
      <c r="AG25">
        <v>5</v>
      </c>
      <c r="AH25">
        <v>5</v>
      </c>
    </row>
    <row r="26" spans="1:34" x14ac:dyDescent="0.3">
      <c r="A26" s="1">
        <v>21</v>
      </c>
      <c r="B26" s="1" t="s">
        <v>23</v>
      </c>
      <c r="C26" s="1">
        <v>0</v>
      </c>
      <c r="D26" s="1">
        <v>2</v>
      </c>
      <c r="E26" s="1">
        <v>0</v>
      </c>
      <c r="F26" s="1">
        <v>0</v>
      </c>
      <c r="G26" s="1">
        <v>1</v>
      </c>
      <c r="H26" s="1">
        <f t="shared" si="0"/>
        <v>9</v>
      </c>
      <c r="I26" s="2"/>
      <c r="J26" s="4" t="s">
        <v>49</v>
      </c>
      <c r="K26">
        <v>1</v>
      </c>
      <c r="L26">
        <f>1/AE7</f>
        <v>0.16666666666666666</v>
      </c>
      <c r="M26">
        <f>1/AE8</f>
        <v>0.25</v>
      </c>
      <c r="N26">
        <v>1</v>
      </c>
      <c r="O26">
        <v>1</v>
      </c>
      <c r="P26">
        <v>0.5</v>
      </c>
      <c r="Q26">
        <v>0.5</v>
      </c>
      <c r="R26">
        <v>3</v>
      </c>
      <c r="S26">
        <v>0.5</v>
      </c>
      <c r="T26">
        <v>1</v>
      </c>
      <c r="U26">
        <v>1</v>
      </c>
      <c r="V26">
        <v>1</v>
      </c>
      <c r="W26">
        <v>1</v>
      </c>
      <c r="X26">
        <v>4</v>
      </c>
      <c r="Y26">
        <v>4</v>
      </c>
      <c r="Z26">
        <v>0.5</v>
      </c>
      <c r="AA26">
        <v>4</v>
      </c>
      <c r="AB26">
        <v>3</v>
      </c>
      <c r="AC26">
        <v>3</v>
      </c>
      <c r="AD26">
        <v>0.5</v>
      </c>
      <c r="AE26">
        <v>1</v>
      </c>
      <c r="AF26">
        <v>0.5</v>
      </c>
      <c r="AG26">
        <v>4</v>
      </c>
      <c r="AH26">
        <v>4</v>
      </c>
    </row>
    <row r="27" spans="1:34" x14ac:dyDescent="0.3">
      <c r="A27" s="1">
        <v>22</v>
      </c>
      <c r="B27" s="1" t="s">
        <v>24</v>
      </c>
      <c r="C27" s="1">
        <v>0</v>
      </c>
      <c r="D27" s="1">
        <v>1</v>
      </c>
      <c r="E27" s="1">
        <v>0</v>
      </c>
      <c r="F27" s="1">
        <v>2</v>
      </c>
      <c r="G27" s="1">
        <v>0</v>
      </c>
      <c r="H27" s="1">
        <f t="shared" si="0"/>
        <v>10</v>
      </c>
      <c r="I27" s="2"/>
      <c r="J27" s="4" t="s">
        <v>50</v>
      </c>
      <c r="K27">
        <v>2</v>
      </c>
      <c r="L27">
        <f>1/AF7</f>
        <v>0.2</v>
      </c>
      <c r="M27">
        <f>1/AF8</f>
        <v>0.33333333333333331</v>
      </c>
      <c r="N27">
        <v>2</v>
      </c>
      <c r="O27">
        <v>2</v>
      </c>
      <c r="P27">
        <v>1</v>
      </c>
      <c r="Q27">
        <v>1</v>
      </c>
      <c r="R27">
        <v>4</v>
      </c>
      <c r="S27">
        <v>1</v>
      </c>
      <c r="T27">
        <v>2</v>
      </c>
      <c r="U27">
        <v>2</v>
      </c>
      <c r="V27">
        <v>2</v>
      </c>
      <c r="W27">
        <v>2</v>
      </c>
      <c r="X27">
        <v>5</v>
      </c>
      <c r="Y27">
        <v>5</v>
      </c>
      <c r="Z27">
        <v>1</v>
      </c>
      <c r="AA27">
        <v>5</v>
      </c>
      <c r="AB27">
        <v>3</v>
      </c>
      <c r="AC27">
        <v>3</v>
      </c>
      <c r="AD27">
        <v>1</v>
      </c>
      <c r="AE27">
        <v>2</v>
      </c>
      <c r="AF27">
        <v>1</v>
      </c>
      <c r="AG27">
        <v>5</v>
      </c>
      <c r="AH27">
        <v>5</v>
      </c>
    </row>
    <row r="28" spans="1:34" x14ac:dyDescent="0.3">
      <c r="A28" s="1">
        <v>23</v>
      </c>
      <c r="B28" s="1" t="s">
        <v>25</v>
      </c>
      <c r="C28" s="1">
        <v>2</v>
      </c>
      <c r="D28" s="1">
        <v>0</v>
      </c>
      <c r="E28" s="1">
        <v>0</v>
      </c>
      <c r="F28" s="1">
        <v>1</v>
      </c>
      <c r="G28" s="1">
        <v>0</v>
      </c>
      <c r="H28" s="1">
        <f t="shared" si="0"/>
        <v>6</v>
      </c>
      <c r="I28" s="2"/>
      <c r="J28" s="4" t="s">
        <v>51</v>
      </c>
      <c r="K28">
        <v>0.25</v>
      </c>
      <c r="L28">
        <f>1/AG7</f>
        <v>0.1111111111111111</v>
      </c>
      <c r="M28">
        <f>1/AG8</f>
        <v>0.14285714285714285</v>
      </c>
      <c r="N28">
        <v>0.25</v>
      </c>
      <c r="O28">
        <v>0.25</v>
      </c>
      <c r="P28">
        <v>0.2</v>
      </c>
      <c r="Q28">
        <v>0.2</v>
      </c>
      <c r="R28">
        <v>0.5</v>
      </c>
      <c r="S28">
        <v>0.2</v>
      </c>
      <c r="T28">
        <v>0.25</v>
      </c>
      <c r="U28">
        <v>0.25</v>
      </c>
      <c r="V28">
        <v>0.25</v>
      </c>
      <c r="W28">
        <v>0.25</v>
      </c>
      <c r="X28">
        <v>1</v>
      </c>
      <c r="Y28">
        <v>1</v>
      </c>
      <c r="Z28">
        <v>0.2</v>
      </c>
      <c r="AA28">
        <v>1</v>
      </c>
      <c r="AB28">
        <f>1/3</f>
        <v>0.33333333333333331</v>
      </c>
      <c r="AC28">
        <f>1/3</f>
        <v>0.33333333333333331</v>
      </c>
      <c r="AD28">
        <v>0.2</v>
      </c>
      <c r="AE28">
        <v>0.25</v>
      </c>
      <c r="AF28">
        <v>0.2</v>
      </c>
      <c r="AG28">
        <v>1</v>
      </c>
      <c r="AH28">
        <v>5</v>
      </c>
    </row>
    <row r="29" spans="1:34" x14ac:dyDescent="0.3">
      <c r="A29" s="1">
        <v>24</v>
      </c>
      <c r="B29" s="1" t="s">
        <v>26</v>
      </c>
      <c r="C29" s="1">
        <v>2</v>
      </c>
      <c r="D29" s="1">
        <v>0</v>
      </c>
      <c r="E29" s="1">
        <v>0</v>
      </c>
      <c r="F29" s="1">
        <v>1</v>
      </c>
      <c r="G29" s="1">
        <v>0</v>
      </c>
      <c r="H29" s="1">
        <f t="shared" si="0"/>
        <v>6</v>
      </c>
      <c r="I29" s="2"/>
      <c r="J29" s="4" t="s">
        <v>52</v>
      </c>
      <c r="K29">
        <v>0.25</v>
      </c>
      <c r="L29">
        <f>1/AH7</f>
        <v>0.1111111111111111</v>
      </c>
      <c r="M29">
        <f>1/AH8</f>
        <v>0.14285714285714285</v>
      </c>
      <c r="N29">
        <v>0.25</v>
      </c>
      <c r="O29">
        <v>0.25</v>
      </c>
      <c r="P29">
        <v>0.2</v>
      </c>
      <c r="Q29">
        <v>0.2</v>
      </c>
      <c r="R29">
        <v>0.5</v>
      </c>
      <c r="S29">
        <v>0.2</v>
      </c>
      <c r="T29">
        <v>0.25</v>
      </c>
      <c r="U29">
        <v>0.25</v>
      </c>
      <c r="V29">
        <v>0.25</v>
      </c>
      <c r="W29">
        <v>0.25</v>
      </c>
      <c r="X29">
        <v>1</v>
      </c>
      <c r="Y29">
        <v>1</v>
      </c>
      <c r="Z29">
        <v>0.2</v>
      </c>
      <c r="AA29">
        <v>1</v>
      </c>
      <c r="AB29">
        <f>1/3</f>
        <v>0.33333333333333331</v>
      </c>
      <c r="AC29">
        <f>1/3</f>
        <v>0.33333333333333331</v>
      </c>
      <c r="AD29">
        <v>0.2</v>
      </c>
      <c r="AE29">
        <v>0.25</v>
      </c>
      <c r="AF29">
        <v>0.2</v>
      </c>
      <c r="AG29">
        <v>0.2</v>
      </c>
      <c r="AH29">
        <v>1</v>
      </c>
    </row>
    <row r="30" spans="1:34" x14ac:dyDescent="0.3">
      <c r="I30" s="3"/>
    </row>
    <row r="31" spans="1:34" x14ac:dyDescent="0.3">
      <c r="B31" s="4" t="s">
        <v>55</v>
      </c>
    </row>
    <row r="32" spans="1:34" x14ac:dyDescent="0.3">
      <c r="B32" t="s">
        <v>56</v>
      </c>
      <c r="J32" t="s">
        <v>69</v>
      </c>
    </row>
    <row r="33" spans="2:36" x14ac:dyDescent="0.3">
      <c r="B33" t="s">
        <v>57</v>
      </c>
      <c r="J33" s="4" t="s">
        <v>54</v>
      </c>
      <c r="K33" s="4" t="s">
        <v>29</v>
      </c>
      <c r="L33" s="4" t="s">
        <v>30</v>
      </c>
      <c r="M33" s="4" t="s">
        <v>31</v>
      </c>
      <c r="N33" s="4" t="s">
        <v>32</v>
      </c>
      <c r="O33" s="4" t="s">
        <v>33</v>
      </c>
      <c r="P33" s="4" t="s">
        <v>34</v>
      </c>
      <c r="Q33" s="4" t="s">
        <v>35</v>
      </c>
      <c r="R33" s="4" t="s">
        <v>36</v>
      </c>
      <c r="S33" s="4" t="s">
        <v>37</v>
      </c>
      <c r="T33" s="4" t="s">
        <v>38</v>
      </c>
      <c r="U33" s="4" t="s">
        <v>39</v>
      </c>
      <c r="V33" s="4" t="s">
        <v>40</v>
      </c>
      <c r="W33" s="4" t="s">
        <v>41</v>
      </c>
      <c r="X33" s="4" t="s">
        <v>42</v>
      </c>
      <c r="Y33" s="4" t="s">
        <v>43</v>
      </c>
      <c r="Z33" s="4" t="s">
        <v>44</v>
      </c>
      <c r="AA33" s="4" t="s">
        <v>45</v>
      </c>
      <c r="AB33" s="4" t="s">
        <v>46</v>
      </c>
      <c r="AC33" s="4" t="s">
        <v>47</v>
      </c>
      <c r="AD33" s="4" t="s">
        <v>48</v>
      </c>
      <c r="AE33" s="4" t="s">
        <v>49</v>
      </c>
      <c r="AF33" s="4" t="s">
        <v>50</v>
      </c>
      <c r="AG33" s="4" t="s">
        <v>51</v>
      </c>
      <c r="AH33" s="4" t="s">
        <v>52</v>
      </c>
      <c r="AI33" s="4" t="s">
        <v>66</v>
      </c>
      <c r="AJ33" s="4" t="s">
        <v>67</v>
      </c>
    </row>
    <row r="34" spans="2:36" x14ac:dyDescent="0.3">
      <c r="B34" t="s">
        <v>58</v>
      </c>
      <c r="J34" s="6" t="s">
        <v>29</v>
      </c>
      <c r="K34">
        <f>K6/SUM($K$6:$K$29)</f>
        <v>3.1662269129287601E-2</v>
      </c>
      <c r="L34">
        <f>L6/SUM($L$6:$L$29)</f>
        <v>3.5131744040150563E-2</v>
      </c>
      <c r="M34">
        <f>M6/SUM($M$6:$M$29)</f>
        <v>2.750130958617077E-2</v>
      </c>
      <c r="N34">
        <f>N6/SUM($N$6:$N$29)</f>
        <v>3.1662269129287601E-2</v>
      </c>
      <c r="O34">
        <f>O6/SUM($O$6:$O$29)</f>
        <v>3.1662269129287601E-2</v>
      </c>
      <c r="P34">
        <f>P6/SUM($P$6:$P$29)</f>
        <v>2.6155187445510035E-2</v>
      </c>
      <c r="Q34">
        <f>Q6/SUM($Q$6:$Q$29)</f>
        <v>2.6155187445510035E-2</v>
      </c>
      <c r="R34">
        <f>R6/SUM($R$6:$R$29)</f>
        <v>4.5454545454545456E-2</v>
      </c>
      <c r="S34">
        <f>S6/SUM($S$6:$S$29)</f>
        <v>2.6155187445510035E-2</v>
      </c>
      <c r="T34">
        <f>T6/SUM($T$6:$T$29)</f>
        <v>3.1662269129287601E-2</v>
      </c>
      <c r="U34">
        <f>U6/SUM($U$6:$U$29)</f>
        <v>3.1662269129287601E-2</v>
      </c>
      <c r="V34">
        <f>V6/SUM($V$6:$V$29)</f>
        <v>3.1662269129287601E-2</v>
      </c>
      <c r="W34">
        <f>W6/SUM($W$6:$W$29)</f>
        <v>3.1662269129287601E-2</v>
      </c>
      <c r="X34">
        <f>X6/SUM($X$6:$X$29)</f>
        <v>4.5977011494252873E-2</v>
      </c>
      <c r="Y34">
        <f>Y6/SUM($Y$6:$Y$29)</f>
        <v>4.5977011494252873E-2</v>
      </c>
      <c r="Z34">
        <f>Z6/SUM($Z$6:$Z$29)</f>
        <v>2.6155187445510035E-2</v>
      </c>
      <c r="AA34">
        <f>AA6/SUM($AA$6:$AA$29)</f>
        <v>4.5977011494252873E-2</v>
      </c>
      <c r="AB34">
        <f>AB6/SUM($AB$6:$AB$29)</f>
        <v>4.1237113402061841E-2</v>
      </c>
      <c r="AC34">
        <f>AC6/SUM($AC$6:$AC$29)</f>
        <v>4.1237113402061841E-2</v>
      </c>
      <c r="AD34">
        <f>AD6/SUM($AD$6:$AD$29)</f>
        <v>5.1347881899871627E-2</v>
      </c>
      <c r="AE34">
        <f>AE6/SUM($AE$6:$AE$29)</f>
        <v>3.0690537084398981E-2</v>
      </c>
      <c r="AF34">
        <f>AF6/SUM($AF$6:$AF$29)</f>
        <v>2.5104602510460258E-2</v>
      </c>
      <c r="AG34">
        <f>AG6/SUM($AG$6:$AG$29)</f>
        <v>4.4345898004434586E-2</v>
      </c>
      <c r="AH34">
        <f>AH6/SUM($AH$6:$AH$29)</f>
        <v>4.2105263157894736E-2</v>
      </c>
      <c r="AI34">
        <f>SUM(K34:AH34)</f>
        <v>0.8483436767118625</v>
      </c>
      <c r="AJ34" s="7">
        <f>AI34/24</f>
        <v>3.5347653196327607E-2</v>
      </c>
    </row>
    <row r="35" spans="2:36" x14ac:dyDescent="0.3">
      <c r="B35" t="s">
        <v>59</v>
      </c>
      <c r="J35" s="4" t="s">
        <v>30</v>
      </c>
      <c r="K35">
        <f>K7/SUM($K$6:$K$29)</f>
        <v>0.18997361477572561</v>
      </c>
      <c r="L35">
        <f t="shared" ref="L35:L57" si="4">L7/SUM($L$6:$L$29)</f>
        <v>0.21079046424090342</v>
      </c>
      <c r="M35">
        <f t="shared" ref="M35:M57" si="5">M7/SUM($M$6:$M$29)</f>
        <v>0.33001571503404925</v>
      </c>
      <c r="N35">
        <f t="shared" ref="N35:N57" si="6">N7/SUM($N$6:$N$29)</f>
        <v>0.18997361477572561</v>
      </c>
      <c r="O35">
        <f t="shared" ref="O35:O57" si="7">O7/SUM($O$6:$O$29)</f>
        <v>0.18997361477572561</v>
      </c>
      <c r="P35">
        <f t="shared" ref="P35:P57" si="8">P7/SUM($P$6:$P$29)</f>
        <v>0.26155187445510036</v>
      </c>
      <c r="Q35">
        <f t="shared" ref="Q35:Q57" si="9">Q7/SUM($Q$6:$Q$29)</f>
        <v>0.26155187445510036</v>
      </c>
      <c r="R35">
        <f t="shared" ref="R35:R57" si="10">R7/SUM($R$6:$R$29)</f>
        <v>0.12121212121212122</v>
      </c>
      <c r="S35">
        <f t="shared" ref="S35:S57" si="11">S7/SUM($S$6:$S$29)</f>
        <v>0.26155187445510036</v>
      </c>
      <c r="T35">
        <f t="shared" ref="T35:T57" si="12">T7/SUM($T$6:$T$29)</f>
        <v>0.18997361477572561</v>
      </c>
      <c r="U35">
        <f t="shared" ref="U35:U57" si="13">U7/SUM($U$6:$U$29)</f>
        <v>0.18997361477572561</v>
      </c>
      <c r="V35">
        <f t="shared" ref="V35:V57" si="14">V7/SUM($V$6:$V$29)</f>
        <v>0.18997361477572561</v>
      </c>
      <c r="W35">
        <f t="shared" ref="W35:W57" si="15">W7/SUM($W$6:$W$29)</f>
        <v>0.18997361477572561</v>
      </c>
      <c r="X35">
        <f t="shared" ref="X35:X57" si="16">X7/SUM($X$6:$X$29)</f>
        <v>0.10344827586206896</v>
      </c>
      <c r="Y35">
        <f t="shared" ref="Y35:Y57" si="17">Y7/SUM($Y$6:$Y$29)</f>
        <v>0.10344827586206896</v>
      </c>
      <c r="Z35">
        <f t="shared" ref="Z35:Z57" si="18">Z7/SUM($Z$6:$Z$29)</f>
        <v>0.26155187445510036</v>
      </c>
      <c r="AA35">
        <f t="shared" ref="AA35:AA57" si="19">AA7/SUM($AA$6:$AA$29)</f>
        <v>0.10344827586206896</v>
      </c>
      <c r="AB35">
        <f t="shared" ref="AB35:AB57" si="20">AB7/SUM($AB$6:$AB$29)</f>
        <v>0.14432989690721645</v>
      </c>
      <c r="AC35">
        <f t="shared" ref="AC35:AC57" si="21">AC7/SUM($AC$6:$AC$29)</f>
        <v>0.14432989690721645</v>
      </c>
      <c r="AD35">
        <f t="shared" ref="AD35:AD57" si="22">AD7/SUM($AD$6:$AD$29)</f>
        <v>0.11553273427471115</v>
      </c>
      <c r="AE35">
        <f t="shared" ref="AE35:AE57" si="23">AE7/SUM($AE$6:$AE$29)</f>
        <v>0.18414322250639389</v>
      </c>
      <c r="AF35">
        <f t="shared" ref="AF35:AF57" si="24">AF7/SUM($AF$6:$AF$29)</f>
        <v>0.25104602510460261</v>
      </c>
      <c r="AG35">
        <f t="shared" ref="AG35:AG57" si="25">AG7/SUM($AG$6:$AG$29)</f>
        <v>9.9778270509977826E-2</v>
      </c>
      <c r="AH35">
        <f t="shared" ref="AH35:AH57" si="26">AH7/SUM($AH$6:$AH$29)</f>
        <v>9.4736842105263161E-2</v>
      </c>
      <c r="AI35">
        <f t="shared" ref="AI35:AI57" si="27">SUM(K35:AH35)</f>
        <v>4.3822828176391422</v>
      </c>
      <c r="AJ35" s="7">
        <f t="shared" ref="AJ35:AJ57" si="28">AI35/24</f>
        <v>0.18259511740163092</v>
      </c>
    </row>
    <row r="36" spans="2:36" x14ac:dyDescent="0.3">
      <c r="B36" t="s">
        <v>60</v>
      </c>
      <c r="J36" s="4" t="s">
        <v>31</v>
      </c>
      <c r="K36">
        <f t="shared" ref="K36:K57" si="29">K8/SUM($K$6:$K$29)</f>
        <v>0.12664907651715041</v>
      </c>
      <c r="L36">
        <f t="shared" si="4"/>
        <v>7.0263488080301126E-2</v>
      </c>
      <c r="M36">
        <f t="shared" si="5"/>
        <v>0.11000523834468308</v>
      </c>
      <c r="N36">
        <f t="shared" si="6"/>
        <v>0.12664907651715041</v>
      </c>
      <c r="O36">
        <f t="shared" si="7"/>
        <v>0.12664907651715041</v>
      </c>
      <c r="P36">
        <f t="shared" si="8"/>
        <v>0.15693112467306022</v>
      </c>
      <c r="Q36">
        <f t="shared" si="9"/>
        <v>0.15693112467306022</v>
      </c>
      <c r="R36">
        <f t="shared" si="10"/>
        <v>9.0909090909090912E-2</v>
      </c>
      <c r="S36">
        <f t="shared" si="11"/>
        <v>0.15693112467306022</v>
      </c>
      <c r="T36">
        <f t="shared" si="12"/>
        <v>0.12664907651715041</v>
      </c>
      <c r="U36">
        <f t="shared" si="13"/>
        <v>0.12664907651715041</v>
      </c>
      <c r="V36">
        <f t="shared" si="14"/>
        <v>0.12664907651715041</v>
      </c>
      <c r="W36">
        <f t="shared" si="15"/>
        <v>0.12664907651715041</v>
      </c>
      <c r="X36">
        <f t="shared" si="16"/>
        <v>8.0459770114942528E-2</v>
      </c>
      <c r="Y36">
        <f t="shared" si="17"/>
        <v>8.0459770114942528E-2</v>
      </c>
      <c r="Z36">
        <f t="shared" si="18"/>
        <v>0.15693112467306022</v>
      </c>
      <c r="AA36">
        <f t="shared" si="19"/>
        <v>8.0459770114942528E-2</v>
      </c>
      <c r="AB36">
        <f t="shared" si="20"/>
        <v>0.10309278350515461</v>
      </c>
      <c r="AC36">
        <f t="shared" si="21"/>
        <v>0.10309278350515461</v>
      </c>
      <c r="AD36">
        <f t="shared" si="22"/>
        <v>8.9858793324775352E-2</v>
      </c>
      <c r="AE36">
        <f t="shared" si="23"/>
        <v>0.12276214833759592</v>
      </c>
      <c r="AF36">
        <f t="shared" si="24"/>
        <v>0.15062761506276154</v>
      </c>
      <c r="AG36">
        <f t="shared" si="25"/>
        <v>7.7605321507760533E-2</v>
      </c>
      <c r="AH36">
        <f t="shared" si="26"/>
        <v>7.3684210526315783E-2</v>
      </c>
      <c r="AI36">
        <f t="shared" si="27"/>
        <v>2.7475488177607148</v>
      </c>
      <c r="AJ36" s="7">
        <f t="shared" si="28"/>
        <v>0.11448120074002978</v>
      </c>
    </row>
    <row r="37" spans="2:36" x14ac:dyDescent="0.3">
      <c r="B37" t="s">
        <v>61</v>
      </c>
      <c r="J37" s="4" t="s">
        <v>32</v>
      </c>
      <c r="K37">
        <f t="shared" si="29"/>
        <v>3.1662269129287601E-2</v>
      </c>
      <c r="L37">
        <f t="shared" si="4"/>
        <v>3.5131744040150563E-2</v>
      </c>
      <c r="M37">
        <f t="shared" si="5"/>
        <v>2.750130958617077E-2</v>
      </c>
      <c r="N37">
        <f t="shared" si="6"/>
        <v>3.1662269129287601E-2</v>
      </c>
      <c r="O37">
        <f t="shared" si="7"/>
        <v>3.1662269129287601E-2</v>
      </c>
      <c r="P37">
        <f t="shared" si="8"/>
        <v>2.6155187445510035E-2</v>
      </c>
      <c r="Q37">
        <f t="shared" si="9"/>
        <v>2.6155187445510035E-2</v>
      </c>
      <c r="R37">
        <f t="shared" si="10"/>
        <v>4.5454545454545456E-2</v>
      </c>
      <c r="S37">
        <f t="shared" si="11"/>
        <v>2.6155187445510035E-2</v>
      </c>
      <c r="T37">
        <f t="shared" si="12"/>
        <v>3.1662269129287601E-2</v>
      </c>
      <c r="U37">
        <f t="shared" si="13"/>
        <v>3.1662269129287601E-2</v>
      </c>
      <c r="V37">
        <f t="shared" si="14"/>
        <v>3.1662269129287601E-2</v>
      </c>
      <c r="W37">
        <f t="shared" si="15"/>
        <v>3.1662269129287601E-2</v>
      </c>
      <c r="X37">
        <f t="shared" si="16"/>
        <v>4.5977011494252873E-2</v>
      </c>
      <c r="Y37">
        <f t="shared" si="17"/>
        <v>4.5977011494252873E-2</v>
      </c>
      <c r="Z37">
        <f t="shared" si="18"/>
        <v>2.6155187445510035E-2</v>
      </c>
      <c r="AA37">
        <f t="shared" si="19"/>
        <v>4.5977011494252873E-2</v>
      </c>
      <c r="AB37">
        <f t="shared" si="20"/>
        <v>4.1237113402061841E-2</v>
      </c>
      <c r="AC37">
        <f t="shared" si="21"/>
        <v>4.1237113402061841E-2</v>
      </c>
      <c r="AD37">
        <f t="shared" si="22"/>
        <v>5.1347881899871627E-2</v>
      </c>
      <c r="AE37">
        <f t="shared" si="23"/>
        <v>3.0690537084398981E-2</v>
      </c>
      <c r="AF37">
        <f t="shared" si="24"/>
        <v>2.5104602510460258E-2</v>
      </c>
      <c r="AG37">
        <f t="shared" si="25"/>
        <v>4.4345898004434586E-2</v>
      </c>
      <c r="AH37">
        <f t="shared" si="26"/>
        <v>4.2105263157894736E-2</v>
      </c>
      <c r="AI37">
        <f t="shared" si="27"/>
        <v>0.8483436767118625</v>
      </c>
      <c r="AJ37" s="7">
        <f t="shared" si="28"/>
        <v>3.5347653196327607E-2</v>
      </c>
    </row>
    <row r="38" spans="2:36" x14ac:dyDescent="0.3">
      <c r="B38" t="s">
        <v>62</v>
      </c>
      <c r="J38" s="4" t="s">
        <v>33</v>
      </c>
      <c r="K38">
        <f t="shared" si="29"/>
        <v>3.1662269129287601E-2</v>
      </c>
      <c r="L38">
        <f t="shared" si="4"/>
        <v>3.5131744040150563E-2</v>
      </c>
      <c r="M38">
        <f t="shared" si="5"/>
        <v>2.750130958617077E-2</v>
      </c>
      <c r="N38">
        <f t="shared" si="6"/>
        <v>3.1662269129287601E-2</v>
      </c>
      <c r="O38">
        <f t="shared" si="7"/>
        <v>3.1662269129287601E-2</v>
      </c>
      <c r="P38">
        <f t="shared" si="8"/>
        <v>2.6155187445510035E-2</v>
      </c>
      <c r="Q38">
        <f t="shared" si="9"/>
        <v>2.6155187445510035E-2</v>
      </c>
      <c r="R38">
        <f t="shared" si="10"/>
        <v>4.5454545454545456E-2</v>
      </c>
      <c r="S38">
        <f t="shared" si="11"/>
        <v>2.6155187445510035E-2</v>
      </c>
      <c r="T38">
        <f t="shared" si="12"/>
        <v>3.1662269129287601E-2</v>
      </c>
      <c r="U38">
        <f t="shared" si="13"/>
        <v>3.1662269129287601E-2</v>
      </c>
      <c r="V38">
        <f t="shared" si="14"/>
        <v>3.1662269129287601E-2</v>
      </c>
      <c r="W38">
        <f t="shared" si="15"/>
        <v>3.1662269129287601E-2</v>
      </c>
      <c r="X38">
        <f t="shared" si="16"/>
        <v>4.5977011494252873E-2</v>
      </c>
      <c r="Y38">
        <f t="shared" si="17"/>
        <v>4.5977011494252873E-2</v>
      </c>
      <c r="Z38">
        <f t="shared" si="18"/>
        <v>2.6155187445510035E-2</v>
      </c>
      <c r="AA38">
        <f t="shared" si="19"/>
        <v>4.5977011494252873E-2</v>
      </c>
      <c r="AB38">
        <f t="shared" si="20"/>
        <v>4.1237113402061841E-2</v>
      </c>
      <c r="AC38">
        <f t="shared" si="21"/>
        <v>4.1237113402061841E-2</v>
      </c>
      <c r="AD38">
        <f t="shared" si="22"/>
        <v>5.1347881899871627E-2</v>
      </c>
      <c r="AE38">
        <f t="shared" si="23"/>
        <v>3.0690537084398981E-2</v>
      </c>
      <c r="AF38">
        <f t="shared" si="24"/>
        <v>2.5104602510460258E-2</v>
      </c>
      <c r="AG38">
        <f t="shared" si="25"/>
        <v>4.4345898004434586E-2</v>
      </c>
      <c r="AH38">
        <f t="shared" si="26"/>
        <v>4.2105263157894736E-2</v>
      </c>
      <c r="AI38">
        <f t="shared" si="27"/>
        <v>0.8483436767118625</v>
      </c>
      <c r="AJ38" s="7">
        <f t="shared" si="28"/>
        <v>3.5347653196327607E-2</v>
      </c>
    </row>
    <row r="39" spans="2:36" x14ac:dyDescent="0.3">
      <c r="B39" t="s">
        <v>63</v>
      </c>
      <c r="J39" s="6" t="s">
        <v>34</v>
      </c>
      <c r="K39">
        <f t="shared" si="29"/>
        <v>6.3324538258575203E-2</v>
      </c>
      <c r="L39">
        <f t="shared" si="4"/>
        <v>4.2158092848180687E-2</v>
      </c>
      <c r="M39">
        <f t="shared" si="5"/>
        <v>3.6668412781561029E-2</v>
      </c>
      <c r="N39">
        <f t="shared" si="6"/>
        <v>6.3324538258575203E-2</v>
      </c>
      <c r="O39">
        <f t="shared" si="7"/>
        <v>6.3324538258575203E-2</v>
      </c>
      <c r="P39">
        <f t="shared" si="8"/>
        <v>5.231037489102007E-2</v>
      </c>
      <c r="Q39">
        <f t="shared" si="9"/>
        <v>5.231037489102007E-2</v>
      </c>
      <c r="R39">
        <f t="shared" si="10"/>
        <v>6.0606060606060608E-2</v>
      </c>
      <c r="S39">
        <f t="shared" si="11"/>
        <v>5.231037489102007E-2</v>
      </c>
      <c r="T39">
        <f t="shared" si="12"/>
        <v>6.3324538258575203E-2</v>
      </c>
      <c r="U39">
        <f t="shared" si="13"/>
        <v>6.3324538258575203E-2</v>
      </c>
      <c r="V39">
        <f t="shared" si="14"/>
        <v>6.3324538258575203E-2</v>
      </c>
      <c r="W39">
        <f t="shared" si="15"/>
        <v>6.3324538258575203E-2</v>
      </c>
      <c r="X39">
        <f t="shared" si="16"/>
        <v>5.7471264367816091E-2</v>
      </c>
      <c r="Y39">
        <f t="shared" si="17"/>
        <v>5.7471264367816091E-2</v>
      </c>
      <c r="Z39">
        <f t="shared" si="18"/>
        <v>5.231037489102007E-2</v>
      </c>
      <c r="AA39">
        <f t="shared" si="19"/>
        <v>5.7471264367816091E-2</v>
      </c>
      <c r="AB39">
        <f t="shared" si="20"/>
        <v>6.1855670103092765E-2</v>
      </c>
      <c r="AC39">
        <f t="shared" si="21"/>
        <v>6.1855670103092765E-2</v>
      </c>
      <c r="AD39">
        <f t="shared" si="22"/>
        <v>6.4184852374839535E-2</v>
      </c>
      <c r="AE39">
        <f t="shared" si="23"/>
        <v>6.1381074168797962E-2</v>
      </c>
      <c r="AF39">
        <f t="shared" si="24"/>
        <v>5.0209205020920515E-2</v>
      </c>
      <c r="AG39">
        <f t="shared" si="25"/>
        <v>5.5432372505543233E-2</v>
      </c>
      <c r="AH39">
        <f t="shared" si="26"/>
        <v>5.2631578947368418E-2</v>
      </c>
      <c r="AI39">
        <f t="shared" si="27"/>
        <v>1.3719100499370125</v>
      </c>
      <c r="AJ39" s="7">
        <f t="shared" si="28"/>
        <v>5.7162918747375523E-2</v>
      </c>
    </row>
    <row r="40" spans="2:36" x14ac:dyDescent="0.3">
      <c r="B40" t="s">
        <v>64</v>
      </c>
      <c r="J40" s="6" t="s">
        <v>35</v>
      </c>
      <c r="K40">
        <f t="shared" si="29"/>
        <v>6.3324538258575203E-2</v>
      </c>
      <c r="L40">
        <f t="shared" si="4"/>
        <v>4.2158092848180687E-2</v>
      </c>
      <c r="M40">
        <f t="shared" si="5"/>
        <v>3.6668412781561029E-2</v>
      </c>
      <c r="N40">
        <f t="shared" si="6"/>
        <v>6.3324538258575203E-2</v>
      </c>
      <c r="O40">
        <f t="shared" si="7"/>
        <v>6.3324538258575203E-2</v>
      </c>
      <c r="P40">
        <f t="shared" si="8"/>
        <v>5.231037489102007E-2</v>
      </c>
      <c r="Q40">
        <f t="shared" si="9"/>
        <v>5.231037489102007E-2</v>
      </c>
      <c r="R40">
        <f t="shared" si="10"/>
        <v>6.0606060606060608E-2</v>
      </c>
      <c r="S40">
        <f t="shared" si="11"/>
        <v>5.231037489102007E-2</v>
      </c>
      <c r="T40">
        <f t="shared" si="12"/>
        <v>6.3324538258575203E-2</v>
      </c>
      <c r="U40">
        <f t="shared" si="13"/>
        <v>6.3324538258575203E-2</v>
      </c>
      <c r="V40">
        <f t="shared" si="14"/>
        <v>6.3324538258575203E-2</v>
      </c>
      <c r="W40">
        <f t="shared" si="15"/>
        <v>6.3324538258575203E-2</v>
      </c>
      <c r="X40">
        <f t="shared" si="16"/>
        <v>5.7471264367816091E-2</v>
      </c>
      <c r="Y40">
        <f t="shared" si="17"/>
        <v>5.7471264367816091E-2</v>
      </c>
      <c r="Z40">
        <f t="shared" si="18"/>
        <v>5.231037489102007E-2</v>
      </c>
      <c r="AA40">
        <f t="shared" si="19"/>
        <v>5.7471264367816091E-2</v>
      </c>
      <c r="AB40">
        <f t="shared" si="20"/>
        <v>6.1855670103092765E-2</v>
      </c>
      <c r="AC40">
        <f t="shared" si="21"/>
        <v>6.1855670103092765E-2</v>
      </c>
      <c r="AD40">
        <f t="shared" si="22"/>
        <v>6.4184852374839535E-2</v>
      </c>
      <c r="AE40">
        <f t="shared" si="23"/>
        <v>6.1381074168797962E-2</v>
      </c>
      <c r="AF40">
        <f t="shared" si="24"/>
        <v>5.0209205020920515E-2</v>
      </c>
      <c r="AG40">
        <f t="shared" si="25"/>
        <v>5.5432372505543233E-2</v>
      </c>
      <c r="AH40">
        <f t="shared" si="26"/>
        <v>5.2631578947368418E-2</v>
      </c>
      <c r="AI40">
        <f t="shared" si="27"/>
        <v>1.3719100499370125</v>
      </c>
      <c r="AJ40" s="7">
        <f t="shared" si="28"/>
        <v>5.7162918747375523E-2</v>
      </c>
    </row>
    <row r="41" spans="2:36" x14ac:dyDescent="0.3">
      <c r="J41" s="4" t="s">
        <v>36</v>
      </c>
      <c r="K41">
        <f t="shared" si="29"/>
        <v>1.0554089709762533E-2</v>
      </c>
      <c r="L41">
        <f t="shared" si="4"/>
        <v>2.6348808030112927E-2</v>
      </c>
      <c r="M41">
        <f t="shared" si="5"/>
        <v>1.8334206390780514E-2</v>
      </c>
      <c r="N41">
        <f t="shared" si="6"/>
        <v>1.0554089709762533E-2</v>
      </c>
      <c r="O41">
        <f t="shared" si="7"/>
        <v>1.0554089709762533E-2</v>
      </c>
      <c r="P41">
        <f t="shared" si="8"/>
        <v>1.3077593722755017E-2</v>
      </c>
      <c r="Q41">
        <f t="shared" si="9"/>
        <v>1.3077593722755017E-2</v>
      </c>
      <c r="R41">
        <f t="shared" si="10"/>
        <v>1.5151515151515152E-2</v>
      </c>
      <c r="S41">
        <f t="shared" si="11"/>
        <v>1.3077593722755017E-2</v>
      </c>
      <c r="T41">
        <f t="shared" si="12"/>
        <v>1.0554089709762533E-2</v>
      </c>
      <c r="U41">
        <f t="shared" si="13"/>
        <v>1.0554089709762533E-2</v>
      </c>
      <c r="V41">
        <f t="shared" si="14"/>
        <v>1.0554089709762533E-2</v>
      </c>
      <c r="W41">
        <f t="shared" si="15"/>
        <v>1.0554089709762533E-2</v>
      </c>
      <c r="X41">
        <f t="shared" si="16"/>
        <v>2.2988505747126436E-2</v>
      </c>
      <c r="Y41">
        <f t="shared" si="17"/>
        <v>2.2988505747126436E-2</v>
      </c>
      <c r="Z41">
        <f t="shared" si="18"/>
        <v>1.3077593722755017E-2</v>
      </c>
      <c r="AA41">
        <f t="shared" si="19"/>
        <v>2.2988505747126436E-2</v>
      </c>
      <c r="AB41">
        <f t="shared" si="20"/>
        <v>1.030927835051546E-2</v>
      </c>
      <c r="AC41">
        <f t="shared" si="21"/>
        <v>1.030927835051546E-2</v>
      </c>
      <c r="AD41">
        <f t="shared" si="22"/>
        <v>2.5673940949935813E-2</v>
      </c>
      <c r="AE41">
        <f t="shared" si="23"/>
        <v>1.0230179028132993E-2</v>
      </c>
      <c r="AF41">
        <f t="shared" si="24"/>
        <v>1.2552301255230129E-2</v>
      </c>
      <c r="AG41">
        <f t="shared" si="25"/>
        <v>2.2172949002217293E-2</v>
      </c>
      <c r="AH41">
        <f t="shared" si="26"/>
        <v>2.1052631578947368E-2</v>
      </c>
      <c r="AI41">
        <f t="shared" si="27"/>
        <v>0.36728960818864026</v>
      </c>
      <c r="AJ41" s="7">
        <f t="shared" si="28"/>
        <v>1.5303733674526677E-2</v>
      </c>
    </row>
    <row r="42" spans="2:36" x14ac:dyDescent="0.3">
      <c r="J42" s="4" t="s">
        <v>37</v>
      </c>
      <c r="K42">
        <f t="shared" si="29"/>
        <v>6.3324538258575203E-2</v>
      </c>
      <c r="L42">
        <f t="shared" si="4"/>
        <v>4.2158092848180687E-2</v>
      </c>
      <c r="M42">
        <f t="shared" si="5"/>
        <v>3.6668412781561029E-2</v>
      </c>
      <c r="N42">
        <f t="shared" si="6"/>
        <v>6.3324538258575203E-2</v>
      </c>
      <c r="O42">
        <f t="shared" si="7"/>
        <v>6.3324538258575203E-2</v>
      </c>
      <c r="P42">
        <f t="shared" si="8"/>
        <v>5.231037489102007E-2</v>
      </c>
      <c r="Q42">
        <f t="shared" si="9"/>
        <v>5.231037489102007E-2</v>
      </c>
      <c r="R42">
        <f t="shared" si="10"/>
        <v>6.0606060606060608E-2</v>
      </c>
      <c r="S42">
        <f t="shared" si="11"/>
        <v>5.231037489102007E-2</v>
      </c>
      <c r="T42">
        <f t="shared" si="12"/>
        <v>6.3324538258575203E-2</v>
      </c>
      <c r="U42">
        <f t="shared" si="13"/>
        <v>6.3324538258575203E-2</v>
      </c>
      <c r="V42">
        <f t="shared" si="14"/>
        <v>6.3324538258575203E-2</v>
      </c>
      <c r="W42">
        <f t="shared" si="15"/>
        <v>6.3324538258575203E-2</v>
      </c>
      <c r="X42">
        <f t="shared" si="16"/>
        <v>5.7471264367816091E-2</v>
      </c>
      <c r="Y42">
        <f t="shared" si="17"/>
        <v>5.7471264367816091E-2</v>
      </c>
      <c r="Z42">
        <f t="shared" si="18"/>
        <v>5.231037489102007E-2</v>
      </c>
      <c r="AA42">
        <f t="shared" si="19"/>
        <v>5.7471264367816091E-2</v>
      </c>
      <c r="AB42">
        <f t="shared" si="20"/>
        <v>6.1855670103092765E-2</v>
      </c>
      <c r="AC42">
        <f t="shared" si="21"/>
        <v>6.1855670103092765E-2</v>
      </c>
      <c r="AD42">
        <f t="shared" si="22"/>
        <v>6.4184852374839535E-2</v>
      </c>
      <c r="AE42">
        <f t="shared" si="23"/>
        <v>6.1381074168797962E-2</v>
      </c>
      <c r="AF42">
        <f t="shared" si="24"/>
        <v>5.0209205020920515E-2</v>
      </c>
      <c r="AG42">
        <f t="shared" si="25"/>
        <v>5.5432372505543233E-2</v>
      </c>
      <c r="AH42">
        <f t="shared" si="26"/>
        <v>5.2631578947368418E-2</v>
      </c>
      <c r="AI42">
        <f t="shared" si="27"/>
        <v>1.3719100499370125</v>
      </c>
      <c r="AJ42" s="7">
        <f t="shared" si="28"/>
        <v>5.7162918747375523E-2</v>
      </c>
    </row>
    <row r="43" spans="2:36" x14ac:dyDescent="0.3">
      <c r="J43" s="4" t="s">
        <v>38</v>
      </c>
      <c r="K43">
        <f t="shared" si="29"/>
        <v>3.1662269129287601E-2</v>
      </c>
      <c r="L43">
        <f t="shared" si="4"/>
        <v>3.5131744040150563E-2</v>
      </c>
      <c r="M43">
        <f t="shared" si="5"/>
        <v>2.750130958617077E-2</v>
      </c>
      <c r="N43">
        <f t="shared" si="6"/>
        <v>3.1662269129287601E-2</v>
      </c>
      <c r="O43">
        <f t="shared" si="7"/>
        <v>3.1662269129287601E-2</v>
      </c>
      <c r="P43">
        <f t="shared" si="8"/>
        <v>2.6155187445510035E-2</v>
      </c>
      <c r="Q43">
        <f t="shared" si="9"/>
        <v>2.6155187445510035E-2</v>
      </c>
      <c r="R43">
        <f t="shared" si="10"/>
        <v>4.5454545454545456E-2</v>
      </c>
      <c r="S43">
        <f t="shared" si="11"/>
        <v>2.6155187445510035E-2</v>
      </c>
      <c r="T43">
        <f t="shared" si="12"/>
        <v>3.1662269129287601E-2</v>
      </c>
      <c r="U43">
        <f t="shared" si="13"/>
        <v>3.1662269129287601E-2</v>
      </c>
      <c r="V43">
        <f t="shared" si="14"/>
        <v>3.1662269129287601E-2</v>
      </c>
      <c r="W43">
        <f t="shared" si="15"/>
        <v>3.1662269129287601E-2</v>
      </c>
      <c r="X43">
        <f t="shared" si="16"/>
        <v>4.5977011494252873E-2</v>
      </c>
      <c r="Y43">
        <f t="shared" si="17"/>
        <v>4.5977011494252873E-2</v>
      </c>
      <c r="Z43">
        <f t="shared" si="18"/>
        <v>2.6155187445510035E-2</v>
      </c>
      <c r="AA43">
        <f t="shared" si="19"/>
        <v>4.5977011494252873E-2</v>
      </c>
      <c r="AB43">
        <f t="shared" si="20"/>
        <v>4.1237113402061841E-2</v>
      </c>
      <c r="AC43">
        <f t="shared" si="21"/>
        <v>4.1237113402061841E-2</v>
      </c>
      <c r="AD43">
        <f t="shared" si="22"/>
        <v>5.1347881899871627E-2</v>
      </c>
      <c r="AE43">
        <f t="shared" si="23"/>
        <v>3.0690537084398981E-2</v>
      </c>
      <c r="AF43">
        <f t="shared" si="24"/>
        <v>2.5104602510460258E-2</v>
      </c>
      <c r="AG43">
        <f t="shared" si="25"/>
        <v>4.4345898004434586E-2</v>
      </c>
      <c r="AH43">
        <f t="shared" si="26"/>
        <v>4.2105263157894736E-2</v>
      </c>
      <c r="AI43">
        <f t="shared" si="27"/>
        <v>0.8483436767118625</v>
      </c>
      <c r="AJ43" s="7">
        <f t="shared" si="28"/>
        <v>3.5347653196327607E-2</v>
      </c>
    </row>
    <row r="44" spans="2:36" x14ac:dyDescent="0.3">
      <c r="J44" s="4" t="s">
        <v>39</v>
      </c>
      <c r="K44">
        <f t="shared" si="29"/>
        <v>3.1662269129287601E-2</v>
      </c>
      <c r="L44">
        <f t="shared" si="4"/>
        <v>3.5131744040150563E-2</v>
      </c>
      <c r="M44">
        <f t="shared" si="5"/>
        <v>2.750130958617077E-2</v>
      </c>
      <c r="N44">
        <f t="shared" si="6"/>
        <v>3.1662269129287601E-2</v>
      </c>
      <c r="O44">
        <f t="shared" si="7"/>
        <v>3.1662269129287601E-2</v>
      </c>
      <c r="P44">
        <f t="shared" si="8"/>
        <v>2.6155187445510035E-2</v>
      </c>
      <c r="Q44">
        <f t="shared" si="9"/>
        <v>2.6155187445510035E-2</v>
      </c>
      <c r="R44">
        <f t="shared" si="10"/>
        <v>4.5454545454545456E-2</v>
      </c>
      <c r="S44">
        <f t="shared" si="11"/>
        <v>2.6155187445510035E-2</v>
      </c>
      <c r="T44">
        <f t="shared" si="12"/>
        <v>3.1662269129287601E-2</v>
      </c>
      <c r="U44">
        <f t="shared" si="13"/>
        <v>3.1662269129287601E-2</v>
      </c>
      <c r="V44">
        <f t="shared" si="14"/>
        <v>3.1662269129287601E-2</v>
      </c>
      <c r="W44">
        <f t="shared" si="15"/>
        <v>3.1662269129287601E-2</v>
      </c>
      <c r="X44">
        <f t="shared" si="16"/>
        <v>4.5977011494252873E-2</v>
      </c>
      <c r="Y44">
        <f t="shared" si="17"/>
        <v>4.5977011494252873E-2</v>
      </c>
      <c r="Z44">
        <f t="shared" si="18"/>
        <v>2.6155187445510035E-2</v>
      </c>
      <c r="AA44">
        <f t="shared" si="19"/>
        <v>4.5977011494252873E-2</v>
      </c>
      <c r="AB44">
        <f t="shared" si="20"/>
        <v>4.1237113402061841E-2</v>
      </c>
      <c r="AC44">
        <f t="shared" si="21"/>
        <v>4.1237113402061841E-2</v>
      </c>
      <c r="AD44">
        <f t="shared" si="22"/>
        <v>5.1347881899871627E-2</v>
      </c>
      <c r="AE44">
        <f t="shared" si="23"/>
        <v>3.0690537084398981E-2</v>
      </c>
      <c r="AF44">
        <f t="shared" si="24"/>
        <v>2.5104602510460258E-2</v>
      </c>
      <c r="AG44">
        <f t="shared" si="25"/>
        <v>4.4345898004434586E-2</v>
      </c>
      <c r="AH44">
        <f t="shared" si="26"/>
        <v>4.2105263157894736E-2</v>
      </c>
      <c r="AI44">
        <f t="shared" si="27"/>
        <v>0.8483436767118625</v>
      </c>
      <c r="AJ44" s="7">
        <f t="shared" si="28"/>
        <v>3.5347653196327607E-2</v>
      </c>
    </row>
    <row r="45" spans="2:36" x14ac:dyDescent="0.3">
      <c r="J45" s="4" t="s">
        <v>40</v>
      </c>
      <c r="K45">
        <f t="shared" si="29"/>
        <v>3.1662269129287601E-2</v>
      </c>
      <c r="L45">
        <f t="shared" si="4"/>
        <v>3.5131744040150563E-2</v>
      </c>
      <c r="M45">
        <f t="shared" si="5"/>
        <v>2.750130958617077E-2</v>
      </c>
      <c r="N45">
        <f t="shared" si="6"/>
        <v>3.1662269129287601E-2</v>
      </c>
      <c r="O45">
        <f t="shared" si="7"/>
        <v>3.1662269129287601E-2</v>
      </c>
      <c r="P45">
        <f t="shared" si="8"/>
        <v>2.6155187445510035E-2</v>
      </c>
      <c r="Q45">
        <f t="shared" si="9"/>
        <v>2.6155187445510035E-2</v>
      </c>
      <c r="R45">
        <f t="shared" si="10"/>
        <v>4.5454545454545456E-2</v>
      </c>
      <c r="S45">
        <f t="shared" si="11"/>
        <v>2.6155187445510035E-2</v>
      </c>
      <c r="T45">
        <f t="shared" si="12"/>
        <v>3.1662269129287601E-2</v>
      </c>
      <c r="U45">
        <f t="shared" si="13"/>
        <v>3.1662269129287601E-2</v>
      </c>
      <c r="V45">
        <f t="shared" si="14"/>
        <v>3.1662269129287601E-2</v>
      </c>
      <c r="W45">
        <f t="shared" si="15"/>
        <v>3.1662269129287601E-2</v>
      </c>
      <c r="X45">
        <f t="shared" si="16"/>
        <v>4.5977011494252873E-2</v>
      </c>
      <c r="Y45">
        <f t="shared" si="17"/>
        <v>4.5977011494252873E-2</v>
      </c>
      <c r="Z45">
        <f t="shared" si="18"/>
        <v>2.6155187445510035E-2</v>
      </c>
      <c r="AA45">
        <f t="shared" si="19"/>
        <v>4.5977011494252873E-2</v>
      </c>
      <c r="AB45">
        <f t="shared" si="20"/>
        <v>4.1237113402061841E-2</v>
      </c>
      <c r="AC45">
        <f t="shared" si="21"/>
        <v>4.1237113402061841E-2</v>
      </c>
      <c r="AD45">
        <f t="shared" si="22"/>
        <v>5.1347881899871627E-2</v>
      </c>
      <c r="AE45">
        <f t="shared" si="23"/>
        <v>3.0690537084398981E-2</v>
      </c>
      <c r="AF45">
        <f t="shared" si="24"/>
        <v>2.5104602510460258E-2</v>
      </c>
      <c r="AG45">
        <f t="shared" si="25"/>
        <v>4.4345898004434586E-2</v>
      </c>
      <c r="AH45">
        <f t="shared" si="26"/>
        <v>4.2105263157894736E-2</v>
      </c>
      <c r="AI45">
        <f t="shared" si="27"/>
        <v>0.8483436767118625</v>
      </c>
      <c r="AJ45" s="7">
        <f t="shared" si="28"/>
        <v>3.5347653196327607E-2</v>
      </c>
    </row>
    <row r="46" spans="2:36" x14ac:dyDescent="0.3">
      <c r="J46" s="4" t="s">
        <v>41</v>
      </c>
      <c r="K46">
        <f t="shared" si="29"/>
        <v>3.1662269129287601E-2</v>
      </c>
      <c r="L46">
        <f t="shared" si="4"/>
        <v>3.5131744040150563E-2</v>
      </c>
      <c r="M46">
        <f t="shared" si="5"/>
        <v>2.750130958617077E-2</v>
      </c>
      <c r="N46">
        <f t="shared" si="6"/>
        <v>3.1662269129287601E-2</v>
      </c>
      <c r="O46">
        <f t="shared" si="7"/>
        <v>3.1662269129287601E-2</v>
      </c>
      <c r="P46">
        <f t="shared" si="8"/>
        <v>2.6155187445510035E-2</v>
      </c>
      <c r="Q46">
        <f t="shared" si="9"/>
        <v>2.6155187445510035E-2</v>
      </c>
      <c r="R46">
        <f t="shared" si="10"/>
        <v>4.5454545454545456E-2</v>
      </c>
      <c r="S46">
        <f t="shared" si="11"/>
        <v>2.6155187445510035E-2</v>
      </c>
      <c r="T46">
        <f t="shared" si="12"/>
        <v>3.1662269129287601E-2</v>
      </c>
      <c r="U46">
        <f t="shared" si="13"/>
        <v>3.1662269129287601E-2</v>
      </c>
      <c r="V46">
        <f t="shared" si="14"/>
        <v>3.1662269129287601E-2</v>
      </c>
      <c r="W46">
        <f t="shared" si="15"/>
        <v>3.1662269129287601E-2</v>
      </c>
      <c r="X46">
        <f t="shared" si="16"/>
        <v>4.5977011494252873E-2</v>
      </c>
      <c r="Y46">
        <f t="shared" si="17"/>
        <v>4.5977011494252873E-2</v>
      </c>
      <c r="Z46">
        <f t="shared" si="18"/>
        <v>2.6155187445510035E-2</v>
      </c>
      <c r="AA46">
        <f t="shared" si="19"/>
        <v>4.5977011494252873E-2</v>
      </c>
      <c r="AB46">
        <f t="shared" si="20"/>
        <v>4.1237113402061841E-2</v>
      </c>
      <c r="AC46">
        <f t="shared" si="21"/>
        <v>4.1237113402061841E-2</v>
      </c>
      <c r="AD46">
        <f t="shared" si="22"/>
        <v>5.1347881899871627E-2</v>
      </c>
      <c r="AE46">
        <f t="shared" si="23"/>
        <v>3.0690537084398981E-2</v>
      </c>
      <c r="AF46">
        <f t="shared" si="24"/>
        <v>2.5104602510460258E-2</v>
      </c>
      <c r="AG46">
        <f t="shared" si="25"/>
        <v>4.4345898004434586E-2</v>
      </c>
      <c r="AH46">
        <f t="shared" si="26"/>
        <v>4.2105263157894736E-2</v>
      </c>
      <c r="AI46">
        <f t="shared" si="27"/>
        <v>0.8483436767118625</v>
      </c>
      <c r="AJ46" s="7">
        <f t="shared" si="28"/>
        <v>3.5347653196327607E-2</v>
      </c>
    </row>
    <row r="47" spans="2:36" x14ac:dyDescent="0.3">
      <c r="J47" s="4" t="s">
        <v>42</v>
      </c>
      <c r="K47">
        <f t="shared" si="29"/>
        <v>7.9155672823219003E-3</v>
      </c>
      <c r="L47">
        <f t="shared" si="4"/>
        <v>2.3421162693433712E-2</v>
      </c>
      <c r="M47">
        <f t="shared" si="5"/>
        <v>1.5715034049240441E-2</v>
      </c>
      <c r="N47">
        <f t="shared" si="6"/>
        <v>7.9155672823219003E-3</v>
      </c>
      <c r="O47">
        <f t="shared" si="7"/>
        <v>7.9155672823219003E-3</v>
      </c>
      <c r="P47">
        <f t="shared" si="8"/>
        <v>1.0462074978204014E-2</v>
      </c>
      <c r="Q47">
        <f t="shared" si="9"/>
        <v>1.0462074978204014E-2</v>
      </c>
      <c r="R47">
        <f t="shared" si="10"/>
        <v>7.575757575757576E-3</v>
      </c>
      <c r="S47">
        <f t="shared" si="11"/>
        <v>1.0462074978204014E-2</v>
      </c>
      <c r="T47">
        <f t="shared" si="12"/>
        <v>7.9155672823219003E-3</v>
      </c>
      <c r="U47">
        <f t="shared" si="13"/>
        <v>7.9155672823219003E-3</v>
      </c>
      <c r="V47">
        <f t="shared" si="14"/>
        <v>7.9155672823219003E-3</v>
      </c>
      <c r="W47">
        <f t="shared" si="15"/>
        <v>7.9155672823219003E-3</v>
      </c>
      <c r="X47">
        <f t="shared" si="16"/>
        <v>1.1494252873563218E-2</v>
      </c>
      <c r="Y47">
        <f t="shared" si="17"/>
        <v>1.1494252873563218E-2</v>
      </c>
      <c r="Z47">
        <f t="shared" si="18"/>
        <v>1.0462074978204014E-2</v>
      </c>
      <c r="AA47">
        <f t="shared" si="19"/>
        <v>1.1494252873563218E-2</v>
      </c>
      <c r="AB47">
        <f t="shared" si="20"/>
        <v>6.8728522336769732E-3</v>
      </c>
      <c r="AC47">
        <f t="shared" si="21"/>
        <v>6.8728522336769732E-3</v>
      </c>
      <c r="AD47">
        <f t="shared" si="22"/>
        <v>1.2836970474967907E-2</v>
      </c>
      <c r="AE47">
        <f t="shared" si="23"/>
        <v>7.6726342710997453E-3</v>
      </c>
      <c r="AF47">
        <f t="shared" si="24"/>
        <v>1.0041841004184104E-2</v>
      </c>
      <c r="AG47">
        <f t="shared" si="25"/>
        <v>1.1086474501108647E-2</v>
      </c>
      <c r="AH47">
        <f t="shared" si="26"/>
        <v>1.0526315789473684E-2</v>
      </c>
      <c r="AI47">
        <f t="shared" si="27"/>
        <v>0.24436192433637874</v>
      </c>
      <c r="AJ47" s="7">
        <f t="shared" si="28"/>
        <v>1.0181746847349115E-2</v>
      </c>
    </row>
    <row r="48" spans="2:36" x14ac:dyDescent="0.3">
      <c r="J48" s="4" t="s">
        <v>43</v>
      </c>
      <c r="K48">
        <f t="shared" si="29"/>
        <v>7.9155672823219003E-3</v>
      </c>
      <c r="L48">
        <f t="shared" si="4"/>
        <v>2.3421162693433712E-2</v>
      </c>
      <c r="M48">
        <f t="shared" si="5"/>
        <v>1.5715034049240441E-2</v>
      </c>
      <c r="N48">
        <f t="shared" si="6"/>
        <v>7.9155672823219003E-3</v>
      </c>
      <c r="O48">
        <f t="shared" si="7"/>
        <v>7.9155672823219003E-3</v>
      </c>
      <c r="P48">
        <f t="shared" si="8"/>
        <v>1.0462074978204014E-2</v>
      </c>
      <c r="Q48">
        <f t="shared" si="9"/>
        <v>1.0462074978204014E-2</v>
      </c>
      <c r="R48">
        <f t="shared" si="10"/>
        <v>7.575757575757576E-3</v>
      </c>
      <c r="S48">
        <f t="shared" si="11"/>
        <v>1.0462074978204014E-2</v>
      </c>
      <c r="T48">
        <f t="shared" si="12"/>
        <v>7.9155672823219003E-3</v>
      </c>
      <c r="U48">
        <f t="shared" si="13"/>
        <v>7.9155672823219003E-3</v>
      </c>
      <c r="V48">
        <f t="shared" si="14"/>
        <v>7.9155672823219003E-3</v>
      </c>
      <c r="W48">
        <f t="shared" si="15"/>
        <v>7.9155672823219003E-3</v>
      </c>
      <c r="X48">
        <f t="shared" si="16"/>
        <v>1.1494252873563218E-2</v>
      </c>
      <c r="Y48">
        <f t="shared" si="17"/>
        <v>1.1494252873563218E-2</v>
      </c>
      <c r="Z48">
        <f t="shared" si="18"/>
        <v>1.0462074978204014E-2</v>
      </c>
      <c r="AA48">
        <f t="shared" si="19"/>
        <v>1.1494252873563218E-2</v>
      </c>
      <c r="AB48">
        <f t="shared" si="20"/>
        <v>6.8728522336769732E-3</v>
      </c>
      <c r="AC48">
        <f t="shared" si="21"/>
        <v>6.8728522336769732E-3</v>
      </c>
      <c r="AD48">
        <f t="shared" si="22"/>
        <v>1.2836970474967907E-2</v>
      </c>
      <c r="AE48">
        <f t="shared" si="23"/>
        <v>7.6726342710997453E-3</v>
      </c>
      <c r="AF48">
        <f t="shared" si="24"/>
        <v>1.0041841004184104E-2</v>
      </c>
      <c r="AG48">
        <f t="shared" si="25"/>
        <v>1.1086474501108647E-2</v>
      </c>
      <c r="AH48">
        <f t="shared" si="26"/>
        <v>1.0526315789473684E-2</v>
      </c>
      <c r="AI48">
        <f t="shared" si="27"/>
        <v>0.24436192433637874</v>
      </c>
      <c r="AJ48" s="7">
        <f t="shared" si="28"/>
        <v>1.0181746847349115E-2</v>
      </c>
    </row>
    <row r="49" spans="10:36" x14ac:dyDescent="0.3">
      <c r="J49" s="4" t="s">
        <v>44</v>
      </c>
      <c r="K49">
        <f t="shared" si="29"/>
        <v>6.3324538258575203E-2</v>
      </c>
      <c r="L49">
        <f t="shared" si="4"/>
        <v>4.2158092848180687E-2</v>
      </c>
      <c r="M49">
        <f t="shared" si="5"/>
        <v>3.6668412781561029E-2</v>
      </c>
      <c r="N49">
        <f t="shared" si="6"/>
        <v>6.3324538258575203E-2</v>
      </c>
      <c r="O49">
        <f t="shared" si="7"/>
        <v>6.3324538258575203E-2</v>
      </c>
      <c r="P49">
        <f t="shared" si="8"/>
        <v>5.231037489102007E-2</v>
      </c>
      <c r="Q49">
        <f t="shared" si="9"/>
        <v>5.231037489102007E-2</v>
      </c>
      <c r="R49">
        <f t="shared" si="10"/>
        <v>6.0606060606060608E-2</v>
      </c>
      <c r="S49">
        <f t="shared" si="11"/>
        <v>5.231037489102007E-2</v>
      </c>
      <c r="T49">
        <f t="shared" si="12"/>
        <v>6.3324538258575203E-2</v>
      </c>
      <c r="U49">
        <f t="shared" si="13"/>
        <v>6.3324538258575203E-2</v>
      </c>
      <c r="V49">
        <f t="shared" si="14"/>
        <v>6.3324538258575203E-2</v>
      </c>
      <c r="W49">
        <f t="shared" si="15"/>
        <v>6.3324538258575203E-2</v>
      </c>
      <c r="X49">
        <f t="shared" si="16"/>
        <v>5.7471264367816091E-2</v>
      </c>
      <c r="Y49">
        <f t="shared" si="17"/>
        <v>5.7471264367816091E-2</v>
      </c>
      <c r="Z49">
        <f t="shared" si="18"/>
        <v>5.231037489102007E-2</v>
      </c>
      <c r="AA49">
        <f t="shared" si="19"/>
        <v>5.7471264367816091E-2</v>
      </c>
      <c r="AB49">
        <f t="shared" si="20"/>
        <v>6.1855670103092765E-2</v>
      </c>
      <c r="AC49">
        <f t="shared" si="21"/>
        <v>6.1855670103092765E-2</v>
      </c>
      <c r="AD49">
        <f t="shared" si="22"/>
        <v>6.4184852374839535E-2</v>
      </c>
      <c r="AE49">
        <f t="shared" si="23"/>
        <v>6.1381074168797962E-2</v>
      </c>
      <c r="AF49">
        <f t="shared" si="24"/>
        <v>5.0209205020920515E-2</v>
      </c>
      <c r="AG49">
        <f t="shared" si="25"/>
        <v>5.5432372505543233E-2</v>
      </c>
      <c r="AH49">
        <f t="shared" si="26"/>
        <v>5.2631578947368418E-2</v>
      </c>
      <c r="AI49">
        <f t="shared" si="27"/>
        <v>1.3719100499370125</v>
      </c>
      <c r="AJ49" s="7">
        <f t="shared" si="28"/>
        <v>5.7162918747375523E-2</v>
      </c>
    </row>
    <row r="50" spans="10:36" x14ac:dyDescent="0.3">
      <c r="J50" s="4" t="s">
        <v>45</v>
      </c>
      <c r="K50">
        <f t="shared" si="29"/>
        <v>3.1662269129287601E-2</v>
      </c>
      <c r="L50">
        <f t="shared" si="4"/>
        <v>2.3421162693433712E-2</v>
      </c>
      <c r="M50">
        <f t="shared" si="5"/>
        <v>1.5715034049240441E-2</v>
      </c>
      <c r="N50">
        <f t="shared" si="6"/>
        <v>3.1662269129287601E-2</v>
      </c>
      <c r="O50">
        <f t="shared" si="7"/>
        <v>3.1662269129287601E-2</v>
      </c>
      <c r="P50">
        <f t="shared" si="8"/>
        <v>1.0462074978204014E-2</v>
      </c>
      <c r="Q50">
        <f t="shared" si="9"/>
        <v>1.0462074978204014E-2</v>
      </c>
      <c r="R50">
        <f t="shared" si="10"/>
        <v>7.575757575757576E-3</v>
      </c>
      <c r="S50">
        <f t="shared" si="11"/>
        <v>1.0462074978204014E-2</v>
      </c>
      <c r="T50">
        <f t="shared" si="12"/>
        <v>3.1662269129287601E-2</v>
      </c>
      <c r="U50">
        <f t="shared" si="13"/>
        <v>3.1662269129287601E-2</v>
      </c>
      <c r="V50">
        <f t="shared" si="14"/>
        <v>3.1662269129287601E-2</v>
      </c>
      <c r="W50">
        <f t="shared" si="15"/>
        <v>3.1662269129287601E-2</v>
      </c>
      <c r="X50">
        <f t="shared" si="16"/>
        <v>1.1494252873563218E-2</v>
      </c>
      <c r="Y50">
        <f t="shared" si="17"/>
        <v>1.1494252873563218E-2</v>
      </c>
      <c r="Z50">
        <f t="shared" si="18"/>
        <v>1.0462074978204014E-2</v>
      </c>
      <c r="AA50">
        <f t="shared" si="19"/>
        <v>1.1494252873563218E-2</v>
      </c>
      <c r="AB50">
        <f t="shared" si="20"/>
        <v>6.8728522336769732E-3</v>
      </c>
      <c r="AC50">
        <f t="shared" si="21"/>
        <v>6.8728522336769732E-3</v>
      </c>
      <c r="AD50">
        <f t="shared" si="22"/>
        <v>1.2836970474967907E-2</v>
      </c>
      <c r="AE50">
        <f t="shared" si="23"/>
        <v>7.6726342710997453E-3</v>
      </c>
      <c r="AF50">
        <f t="shared" si="24"/>
        <v>1.0041841004184104E-2</v>
      </c>
      <c r="AG50">
        <f t="shared" si="25"/>
        <v>1.1086474501108647E-2</v>
      </c>
      <c r="AH50">
        <f t="shared" si="26"/>
        <v>1.0526315789473684E-2</v>
      </c>
      <c r="AI50">
        <f t="shared" si="27"/>
        <v>0.41058883726513856</v>
      </c>
      <c r="AJ50" s="7">
        <f t="shared" si="28"/>
        <v>1.7107868219380772E-2</v>
      </c>
    </row>
    <row r="51" spans="10:36" x14ac:dyDescent="0.3">
      <c r="J51" s="4" t="s">
        <v>46</v>
      </c>
      <c r="K51">
        <f t="shared" si="29"/>
        <v>1.5831134564643801E-2</v>
      </c>
      <c r="L51">
        <f t="shared" si="4"/>
        <v>3.0112923462986198E-2</v>
      </c>
      <c r="M51">
        <f t="shared" si="5"/>
        <v>2.2001047668936617E-2</v>
      </c>
      <c r="N51">
        <f t="shared" si="6"/>
        <v>1.5831134564643801E-2</v>
      </c>
      <c r="O51">
        <f t="shared" si="7"/>
        <v>1.5831134564643801E-2</v>
      </c>
      <c r="P51">
        <f t="shared" si="8"/>
        <v>1.7436791630340023E-2</v>
      </c>
      <c r="Q51">
        <f t="shared" si="9"/>
        <v>1.7436791630340023E-2</v>
      </c>
      <c r="R51">
        <f t="shared" si="10"/>
        <v>3.0303030303030304E-2</v>
      </c>
      <c r="S51">
        <f t="shared" si="11"/>
        <v>1.7436791630340023E-2</v>
      </c>
      <c r="T51">
        <f t="shared" si="12"/>
        <v>1.5831134564643801E-2</v>
      </c>
      <c r="U51">
        <f t="shared" si="13"/>
        <v>1.5831134564643801E-2</v>
      </c>
      <c r="V51">
        <f t="shared" si="14"/>
        <v>1.5831134564643801E-2</v>
      </c>
      <c r="W51">
        <f t="shared" si="15"/>
        <v>1.5831134564643801E-2</v>
      </c>
      <c r="X51">
        <f t="shared" si="16"/>
        <v>3.4482758620689655E-2</v>
      </c>
      <c r="Y51">
        <f t="shared" si="17"/>
        <v>3.4482758620689655E-2</v>
      </c>
      <c r="Z51">
        <f t="shared" si="18"/>
        <v>1.7436791630340023E-2</v>
      </c>
      <c r="AA51">
        <f t="shared" si="19"/>
        <v>3.4482758620689655E-2</v>
      </c>
      <c r="AB51">
        <f t="shared" si="20"/>
        <v>2.0618556701030921E-2</v>
      </c>
      <c r="AC51">
        <f t="shared" si="21"/>
        <v>2.0618556701030921E-2</v>
      </c>
      <c r="AD51">
        <f t="shared" si="22"/>
        <v>3.8510911424903718E-2</v>
      </c>
      <c r="AE51">
        <f t="shared" si="23"/>
        <v>1.5345268542199491E-2</v>
      </c>
      <c r="AF51">
        <f t="shared" si="24"/>
        <v>1.6736401673640173E-2</v>
      </c>
      <c r="AG51">
        <f t="shared" si="25"/>
        <v>3.325942350332594E-2</v>
      </c>
      <c r="AH51">
        <f t="shared" si="26"/>
        <v>3.1578947368421054E-2</v>
      </c>
      <c r="AI51">
        <f t="shared" si="27"/>
        <v>0.54309845168544091</v>
      </c>
      <c r="AJ51" s="7">
        <f t="shared" si="28"/>
        <v>2.2629102153560038E-2</v>
      </c>
    </row>
    <row r="52" spans="10:36" x14ac:dyDescent="0.3">
      <c r="J52" s="4" t="s">
        <v>47</v>
      </c>
      <c r="K52">
        <f t="shared" si="29"/>
        <v>1.5831134564643801E-2</v>
      </c>
      <c r="L52">
        <f t="shared" si="4"/>
        <v>3.0112923462986198E-2</v>
      </c>
      <c r="M52">
        <f t="shared" si="5"/>
        <v>2.2001047668936617E-2</v>
      </c>
      <c r="N52">
        <f t="shared" si="6"/>
        <v>1.5831134564643801E-2</v>
      </c>
      <c r="O52">
        <f t="shared" si="7"/>
        <v>1.5831134564643801E-2</v>
      </c>
      <c r="P52">
        <f t="shared" si="8"/>
        <v>1.7436791630340023E-2</v>
      </c>
      <c r="Q52">
        <f t="shared" si="9"/>
        <v>1.7436791630340023E-2</v>
      </c>
      <c r="R52">
        <f t="shared" si="10"/>
        <v>3.0303030303030304E-2</v>
      </c>
      <c r="S52">
        <f t="shared" si="11"/>
        <v>1.7436791630340023E-2</v>
      </c>
      <c r="T52">
        <f t="shared" si="12"/>
        <v>1.5831134564643801E-2</v>
      </c>
      <c r="U52">
        <f t="shared" si="13"/>
        <v>1.5831134564643801E-2</v>
      </c>
      <c r="V52">
        <f t="shared" si="14"/>
        <v>1.5831134564643801E-2</v>
      </c>
      <c r="W52">
        <f t="shared" si="15"/>
        <v>1.5831134564643801E-2</v>
      </c>
      <c r="X52">
        <f t="shared" si="16"/>
        <v>3.4482758620689655E-2</v>
      </c>
      <c r="Y52">
        <f t="shared" si="17"/>
        <v>3.4482758620689655E-2</v>
      </c>
      <c r="Z52">
        <f t="shared" si="18"/>
        <v>1.7436791630340023E-2</v>
      </c>
      <c r="AA52">
        <f t="shared" si="19"/>
        <v>3.4482758620689655E-2</v>
      </c>
      <c r="AB52">
        <f t="shared" si="20"/>
        <v>2.0618556701030921E-2</v>
      </c>
      <c r="AC52">
        <f t="shared" si="21"/>
        <v>2.0618556701030921E-2</v>
      </c>
      <c r="AD52">
        <f t="shared" si="22"/>
        <v>3.8510911424903718E-2</v>
      </c>
      <c r="AE52">
        <f t="shared" si="23"/>
        <v>1.5345268542199491E-2</v>
      </c>
      <c r="AF52">
        <f t="shared" si="24"/>
        <v>1.6736401673640173E-2</v>
      </c>
      <c r="AG52">
        <f t="shared" si="25"/>
        <v>3.325942350332594E-2</v>
      </c>
      <c r="AH52">
        <f t="shared" si="26"/>
        <v>3.1578947368421054E-2</v>
      </c>
      <c r="AI52">
        <f t="shared" si="27"/>
        <v>0.54309845168544091</v>
      </c>
      <c r="AJ52" s="7">
        <f t="shared" si="28"/>
        <v>2.2629102153560038E-2</v>
      </c>
    </row>
    <row r="53" spans="10:36" x14ac:dyDescent="0.3">
      <c r="J53" s="4" t="s">
        <v>48</v>
      </c>
      <c r="K53">
        <f t="shared" si="29"/>
        <v>7.9155672823219003E-3</v>
      </c>
      <c r="L53">
        <f t="shared" si="4"/>
        <v>2.3421162693433712E-2</v>
      </c>
      <c r="M53">
        <f t="shared" si="5"/>
        <v>1.5715034049240441E-2</v>
      </c>
      <c r="N53">
        <f t="shared" si="6"/>
        <v>7.9155672823219003E-3</v>
      </c>
      <c r="O53">
        <f t="shared" si="7"/>
        <v>7.9155672823219003E-3</v>
      </c>
      <c r="P53">
        <f t="shared" si="8"/>
        <v>1.0462074978204014E-2</v>
      </c>
      <c r="Q53">
        <f t="shared" si="9"/>
        <v>1.0462074978204014E-2</v>
      </c>
      <c r="R53">
        <f t="shared" si="10"/>
        <v>7.575757575757576E-3</v>
      </c>
      <c r="S53">
        <f t="shared" si="11"/>
        <v>1.0462074978204014E-2</v>
      </c>
      <c r="T53">
        <f t="shared" si="12"/>
        <v>7.9155672823219003E-3</v>
      </c>
      <c r="U53">
        <f t="shared" si="13"/>
        <v>7.9155672823219003E-3</v>
      </c>
      <c r="V53">
        <f t="shared" si="14"/>
        <v>7.9155672823219003E-3</v>
      </c>
      <c r="W53">
        <f t="shared" si="15"/>
        <v>7.9155672823219003E-3</v>
      </c>
      <c r="X53">
        <f t="shared" si="16"/>
        <v>1.1494252873563218E-2</v>
      </c>
      <c r="Y53">
        <f t="shared" si="17"/>
        <v>1.1494252873563218E-2</v>
      </c>
      <c r="Z53">
        <f t="shared" si="18"/>
        <v>1.0462074978204014E-2</v>
      </c>
      <c r="AA53">
        <f t="shared" si="19"/>
        <v>1.1494252873563218E-2</v>
      </c>
      <c r="AB53">
        <f t="shared" si="20"/>
        <v>6.8728522336769732E-3</v>
      </c>
      <c r="AC53">
        <f t="shared" si="21"/>
        <v>6.8728522336769732E-3</v>
      </c>
      <c r="AD53">
        <f t="shared" si="22"/>
        <v>1.2836970474967907E-2</v>
      </c>
      <c r="AE53">
        <f t="shared" si="23"/>
        <v>6.1381074168797962E-2</v>
      </c>
      <c r="AF53">
        <f t="shared" si="24"/>
        <v>5.0209205020920515E-2</v>
      </c>
      <c r="AG53">
        <f t="shared" si="25"/>
        <v>5.5432372505543233E-2</v>
      </c>
      <c r="AH53">
        <f t="shared" si="26"/>
        <v>5.2631578947368418E-2</v>
      </c>
      <c r="AI53">
        <f t="shared" si="27"/>
        <v>0.4246888894131427</v>
      </c>
      <c r="AJ53" s="7">
        <f t="shared" si="28"/>
        <v>1.769537039221428E-2</v>
      </c>
    </row>
    <row r="54" spans="10:36" x14ac:dyDescent="0.3">
      <c r="J54" s="4" t="s">
        <v>49</v>
      </c>
      <c r="K54">
        <f t="shared" si="29"/>
        <v>3.1662269129287601E-2</v>
      </c>
      <c r="L54">
        <f t="shared" si="4"/>
        <v>3.5131744040150563E-2</v>
      </c>
      <c r="M54">
        <f t="shared" si="5"/>
        <v>2.750130958617077E-2</v>
      </c>
      <c r="N54">
        <f t="shared" si="6"/>
        <v>3.1662269129287601E-2</v>
      </c>
      <c r="O54">
        <f t="shared" si="7"/>
        <v>3.1662269129287601E-2</v>
      </c>
      <c r="P54">
        <f t="shared" si="8"/>
        <v>2.6155187445510035E-2</v>
      </c>
      <c r="Q54">
        <f t="shared" si="9"/>
        <v>2.6155187445510035E-2</v>
      </c>
      <c r="R54">
        <f t="shared" si="10"/>
        <v>4.5454545454545456E-2</v>
      </c>
      <c r="S54">
        <f t="shared" si="11"/>
        <v>2.6155187445510035E-2</v>
      </c>
      <c r="T54">
        <f t="shared" si="12"/>
        <v>3.1662269129287601E-2</v>
      </c>
      <c r="U54">
        <f t="shared" si="13"/>
        <v>3.1662269129287601E-2</v>
      </c>
      <c r="V54">
        <f t="shared" si="14"/>
        <v>3.1662269129287601E-2</v>
      </c>
      <c r="W54">
        <f t="shared" si="15"/>
        <v>3.1662269129287601E-2</v>
      </c>
      <c r="X54">
        <f t="shared" si="16"/>
        <v>4.5977011494252873E-2</v>
      </c>
      <c r="Y54">
        <f t="shared" si="17"/>
        <v>4.5977011494252873E-2</v>
      </c>
      <c r="Z54">
        <f t="shared" si="18"/>
        <v>2.6155187445510035E-2</v>
      </c>
      <c r="AA54">
        <f t="shared" si="19"/>
        <v>4.5977011494252873E-2</v>
      </c>
      <c r="AB54">
        <f t="shared" si="20"/>
        <v>6.1855670103092765E-2</v>
      </c>
      <c r="AC54">
        <f t="shared" si="21"/>
        <v>6.1855670103092765E-2</v>
      </c>
      <c r="AD54">
        <f t="shared" si="22"/>
        <v>6.4184852374839533E-3</v>
      </c>
      <c r="AE54">
        <f t="shared" si="23"/>
        <v>3.0690537084398981E-2</v>
      </c>
      <c r="AF54">
        <f t="shared" si="24"/>
        <v>2.5104602510460258E-2</v>
      </c>
      <c r="AG54">
        <f t="shared" si="25"/>
        <v>4.4345898004434586E-2</v>
      </c>
      <c r="AH54">
        <f t="shared" si="26"/>
        <v>4.2105263157894736E-2</v>
      </c>
      <c r="AI54">
        <f t="shared" si="27"/>
        <v>0.84465139345153684</v>
      </c>
      <c r="AJ54" s="7">
        <f t="shared" si="28"/>
        <v>3.5193808060480704E-2</v>
      </c>
    </row>
    <row r="55" spans="10:36" x14ac:dyDescent="0.3">
      <c r="J55" s="4" t="s">
        <v>50</v>
      </c>
      <c r="K55">
        <f t="shared" si="29"/>
        <v>6.3324538258575203E-2</v>
      </c>
      <c r="L55">
        <f t="shared" si="4"/>
        <v>4.2158092848180687E-2</v>
      </c>
      <c r="M55">
        <f t="shared" si="5"/>
        <v>3.6668412781561029E-2</v>
      </c>
      <c r="N55">
        <f t="shared" si="6"/>
        <v>6.3324538258575203E-2</v>
      </c>
      <c r="O55">
        <f t="shared" si="7"/>
        <v>6.3324538258575203E-2</v>
      </c>
      <c r="P55">
        <f t="shared" si="8"/>
        <v>5.231037489102007E-2</v>
      </c>
      <c r="Q55">
        <f t="shared" si="9"/>
        <v>5.231037489102007E-2</v>
      </c>
      <c r="R55">
        <f t="shared" si="10"/>
        <v>6.0606060606060608E-2</v>
      </c>
      <c r="S55">
        <f t="shared" si="11"/>
        <v>5.231037489102007E-2</v>
      </c>
      <c r="T55">
        <f t="shared" si="12"/>
        <v>6.3324538258575203E-2</v>
      </c>
      <c r="U55">
        <f t="shared" si="13"/>
        <v>6.3324538258575203E-2</v>
      </c>
      <c r="V55">
        <f t="shared" si="14"/>
        <v>6.3324538258575203E-2</v>
      </c>
      <c r="W55">
        <f t="shared" si="15"/>
        <v>6.3324538258575203E-2</v>
      </c>
      <c r="X55">
        <f t="shared" si="16"/>
        <v>5.7471264367816091E-2</v>
      </c>
      <c r="Y55">
        <f t="shared" si="17"/>
        <v>5.7471264367816091E-2</v>
      </c>
      <c r="Z55">
        <f t="shared" si="18"/>
        <v>5.231037489102007E-2</v>
      </c>
      <c r="AA55">
        <f t="shared" si="19"/>
        <v>5.7471264367816091E-2</v>
      </c>
      <c r="AB55">
        <f t="shared" si="20"/>
        <v>6.1855670103092765E-2</v>
      </c>
      <c r="AC55">
        <f t="shared" si="21"/>
        <v>6.1855670103092765E-2</v>
      </c>
      <c r="AD55">
        <f t="shared" si="22"/>
        <v>1.2836970474967907E-2</v>
      </c>
      <c r="AE55">
        <f t="shared" si="23"/>
        <v>6.1381074168797962E-2</v>
      </c>
      <c r="AF55">
        <f t="shared" si="24"/>
        <v>5.0209205020920515E-2</v>
      </c>
      <c r="AG55">
        <f t="shared" si="25"/>
        <v>5.5432372505543233E-2</v>
      </c>
      <c r="AH55">
        <f t="shared" si="26"/>
        <v>5.2631578947368418E-2</v>
      </c>
      <c r="AI55">
        <f t="shared" si="27"/>
        <v>1.3205621680371409</v>
      </c>
      <c r="AJ55" s="7">
        <f t="shared" si="28"/>
        <v>5.5023423668214201E-2</v>
      </c>
    </row>
    <row r="56" spans="10:36" x14ac:dyDescent="0.3">
      <c r="J56" s="4" t="s">
        <v>51</v>
      </c>
      <c r="K56">
        <f t="shared" si="29"/>
        <v>7.9155672823219003E-3</v>
      </c>
      <c r="L56">
        <f t="shared" si="4"/>
        <v>2.3421162693433712E-2</v>
      </c>
      <c r="M56">
        <f t="shared" si="5"/>
        <v>1.5715034049240441E-2</v>
      </c>
      <c r="N56">
        <f t="shared" si="6"/>
        <v>7.9155672823219003E-3</v>
      </c>
      <c r="O56">
        <f t="shared" si="7"/>
        <v>7.9155672823219003E-3</v>
      </c>
      <c r="P56">
        <f t="shared" si="8"/>
        <v>1.0462074978204014E-2</v>
      </c>
      <c r="Q56">
        <f t="shared" si="9"/>
        <v>1.0462074978204014E-2</v>
      </c>
      <c r="R56">
        <f t="shared" si="10"/>
        <v>7.575757575757576E-3</v>
      </c>
      <c r="S56">
        <f t="shared" si="11"/>
        <v>1.0462074978204014E-2</v>
      </c>
      <c r="T56">
        <f t="shared" si="12"/>
        <v>7.9155672823219003E-3</v>
      </c>
      <c r="U56">
        <f t="shared" si="13"/>
        <v>7.9155672823219003E-3</v>
      </c>
      <c r="V56">
        <f t="shared" si="14"/>
        <v>7.9155672823219003E-3</v>
      </c>
      <c r="W56">
        <f t="shared" si="15"/>
        <v>7.9155672823219003E-3</v>
      </c>
      <c r="X56">
        <f t="shared" si="16"/>
        <v>1.1494252873563218E-2</v>
      </c>
      <c r="Y56">
        <f t="shared" si="17"/>
        <v>1.1494252873563218E-2</v>
      </c>
      <c r="Z56">
        <f t="shared" si="18"/>
        <v>1.0462074978204014E-2</v>
      </c>
      <c r="AA56">
        <f t="shared" si="19"/>
        <v>1.1494252873563218E-2</v>
      </c>
      <c r="AB56">
        <f t="shared" si="20"/>
        <v>6.8728522336769732E-3</v>
      </c>
      <c r="AC56">
        <f t="shared" si="21"/>
        <v>6.8728522336769732E-3</v>
      </c>
      <c r="AD56">
        <f t="shared" si="22"/>
        <v>2.5673940949935813E-3</v>
      </c>
      <c r="AE56">
        <f t="shared" si="23"/>
        <v>7.6726342710997453E-3</v>
      </c>
      <c r="AF56">
        <f t="shared" si="24"/>
        <v>1.0041841004184104E-2</v>
      </c>
      <c r="AG56">
        <f t="shared" si="25"/>
        <v>1.1086474501108647E-2</v>
      </c>
      <c r="AH56">
        <f t="shared" si="26"/>
        <v>5.2631578947368418E-2</v>
      </c>
      <c r="AI56">
        <f t="shared" si="27"/>
        <v>0.27619761111429914</v>
      </c>
      <c r="AJ56" s="7">
        <f t="shared" si="28"/>
        <v>1.1508233796429131E-2</v>
      </c>
    </row>
    <row r="57" spans="10:36" x14ac:dyDescent="0.3">
      <c r="J57" s="4" t="s">
        <v>52</v>
      </c>
      <c r="K57">
        <f t="shared" si="29"/>
        <v>7.9155672823219003E-3</v>
      </c>
      <c r="L57">
        <f t="shared" si="4"/>
        <v>2.3421162693433712E-2</v>
      </c>
      <c r="M57">
        <f t="shared" si="5"/>
        <v>1.5715034049240441E-2</v>
      </c>
      <c r="N57">
        <f t="shared" si="6"/>
        <v>7.9155672823219003E-3</v>
      </c>
      <c r="O57">
        <f t="shared" si="7"/>
        <v>7.9155672823219003E-3</v>
      </c>
      <c r="P57">
        <f t="shared" si="8"/>
        <v>1.0462074978204014E-2</v>
      </c>
      <c r="Q57">
        <f t="shared" si="9"/>
        <v>1.0462074978204014E-2</v>
      </c>
      <c r="R57">
        <f t="shared" si="10"/>
        <v>7.575757575757576E-3</v>
      </c>
      <c r="S57">
        <f t="shared" si="11"/>
        <v>1.0462074978204014E-2</v>
      </c>
      <c r="T57">
        <f t="shared" si="12"/>
        <v>7.9155672823219003E-3</v>
      </c>
      <c r="U57">
        <f t="shared" si="13"/>
        <v>7.9155672823219003E-3</v>
      </c>
      <c r="V57">
        <f t="shared" si="14"/>
        <v>7.9155672823219003E-3</v>
      </c>
      <c r="W57">
        <f t="shared" si="15"/>
        <v>7.9155672823219003E-3</v>
      </c>
      <c r="X57">
        <f t="shared" si="16"/>
        <v>1.1494252873563218E-2</v>
      </c>
      <c r="Y57">
        <f t="shared" si="17"/>
        <v>1.1494252873563218E-2</v>
      </c>
      <c r="Z57">
        <f t="shared" si="18"/>
        <v>1.0462074978204014E-2</v>
      </c>
      <c r="AA57">
        <f t="shared" si="19"/>
        <v>1.1494252873563218E-2</v>
      </c>
      <c r="AB57">
        <f t="shared" si="20"/>
        <v>6.8728522336769732E-3</v>
      </c>
      <c r="AC57">
        <f t="shared" si="21"/>
        <v>6.8728522336769732E-3</v>
      </c>
      <c r="AD57">
        <f t="shared" si="22"/>
        <v>2.5673940949935813E-3</v>
      </c>
      <c r="AE57">
        <f t="shared" si="23"/>
        <v>7.6726342710997453E-3</v>
      </c>
      <c r="AF57">
        <f t="shared" si="24"/>
        <v>1.0041841004184104E-2</v>
      </c>
      <c r="AG57">
        <f t="shared" si="25"/>
        <v>2.2172949002217295E-3</v>
      </c>
      <c r="AH57">
        <f t="shared" si="26"/>
        <v>1.0526315789473684E-2</v>
      </c>
      <c r="AI57">
        <f t="shared" si="27"/>
        <v>0.22522316835551751</v>
      </c>
      <c r="AJ57" s="7">
        <f t="shared" si="28"/>
        <v>9.3842986814798961E-3</v>
      </c>
    </row>
  </sheetData>
  <mergeCells count="4">
    <mergeCell ref="C4:G4"/>
    <mergeCell ref="B4:B5"/>
    <mergeCell ref="H4:H5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workbookViewId="0">
      <selection activeCell="AL48" sqref="AL48"/>
    </sheetView>
  </sheetViews>
  <sheetFormatPr defaultRowHeight="14.4" x14ac:dyDescent="0.3"/>
  <cols>
    <col min="2" max="2" width="71.77734375" customWidth="1"/>
    <col min="35" max="35" width="13.109375" customWidth="1"/>
    <col min="36" max="36" width="15.21875" customWidth="1"/>
  </cols>
  <sheetData>
    <row r="1" spans="1:34" x14ac:dyDescent="0.3">
      <c r="A1" t="s">
        <v>80</v>
      </c>
      <c r="J1" t="s">
        <v>81</v>
      </c>
    </row>
    <row r="2" spans="1:34" ht="15" thickBot="1" x14ac:dyDescent="0.35">
      <c r="A2" s="13" t="s">
        <v>28</v>
      </c>
      <c r="B2" s="13" t="s">
        <v>0</v>
      </c>
      <c r="C2" s="12" t="s">
        <v>53</v>
      </c>
      <c r="D2" s="12"/>
      <c r="E2" s="12"/>
      <c r="F2" s="12"/>
      <c r="G2" s="12"/>
      <c r="H2" s="12" t="s">
        <v>7</v>
      </c>
      <c r="J2" s="4" t="s">
        <v>54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 t="s">
        <v>36</v>
      </c>
      <c r="S2" s="4" t="s">
        <v>37</v>
      </c>
      <c r="T2" s="4" t="s">
        <v>38</v>
      </c>
      <c r="U2" s="4" t="s">
        <v>39</v>
      </c>
      <c r="V2" s="4" t="s">
        <v>40</v>
      </c>
      <c r="W2" s="4" t="s">
        <v>41</v>
      </c>
      <c r="X2" s="4" t="s">
        <v>42</v>
      </c>
      <c r="Y2" s="4" t="s">
        <v>43</v>
      </c>
      <c r="Z2" s="4" t="s">
        <v>44</v>
      </c>
      <c r="AA2" s="4" t="s">
        <v>45</v>
      </c>
      <c r="AB2" s="4" t="s">
        <v>46</v>
      </c>
      <c r="AC2" s="4" t="s">
        <v>47</v>
      </c>
      <c r="AD2" s="4" t="s">
        <v>48</v>
      </c>
      <c r="AE2" s="4" t="s">
        <v>49</v>
      </c>
      <c r="AF2" s="4" t="s">
        <v>50</v>
      </c>
      <c r="AG2" s="4" t="s">
        <v>51</v>
      </c>
      <c r="AH2" s="4" t="s">
        <v>52</v>
      </c>
    </row>
    <row r="3" spans="1:34" ht="15.6" thickTop="1" thickBot="1" x14ac:dyDescent="0.35">
      <c r="A3" s="13"/>
      <c r="B3" s="13"/>
      <c r="C3" s="5">
        <v>1</v>
      </c>
      <c r="D3" s="5">
        <v>2</v>
      </c>
      <c r="E3" s="5">
        <v>3</v>
      </c>
      <c r="F3" s="5">
        <v>4</v>
      </c>
      <c r="G3" s="5">
        <v>5</v>
      </c>
      <c r="H3" s="12"/>
      <c r="J3" s="6" t="s">
        <v>29</v>
      </c>
      <c r="K3">
        <v>1</v>
      </c>
      <c r="L3">
        <v>0.5</v>
      </c>
      <c r="M3">
        <v>0.5</v>
      </c>
      <c r="N3">
        <v>2</v>
      </c>
      <c r="O3">
        <v>0.5</v>
      </c>
      <c r="P3">
        <v>0.5</v>
      </c>
      <c r="Q3">
        <v>2</v>
      </c>
      <c r="R3">
        <f>1/3</f>
        <v>0.33333333333333331</v>
      </c>
      <c r="S3">
        <v>0.5</v>
      </c>
      <c r="T3">
        <v>0.5</v>
      </c>
      <c r="U3">
        <f>1/3</f>
        <v>0.33333333333333331</v>
      </c>
      <c r="V3">
        <f>1/3</f>
        <v>0.33333333333333331</v>
      </c>
      <c r="W3">
        <v>0.5</v>
      </c>
      <c r="X3">
        <v>0.25</v>
      </c>
      <c r="Y3">
        <v>2</v>
      </c>
      <c r="Z3">
        <f>1/3</f>
        <v>0.33333333333333331</v>
      </c>
      <c r="AA3">
        <v>5</v>
      </c>
      <c r="AB3">
        <v>6</v>
      </c>
      <c r="AC3">
        <v>7</v>
      </c>
      <c r="AD3">
        <v>3</v>
      </c>
      <c r="AE3">
        <v>0.2</v>
      </c>
      <c r="AF3">
        <v>0.25</v>
      </c>
      <c r="AG3">
        <f>1/3</f>
        <v>0.33333333333333331</v>
      </c>
      <c r="AH3">
        <v>3</v>
      </c>
    </row>
    <row r="4" spans="1:34" ht="15" thickTop="1" x14ac:dyDescent="0.3">
      <c r="A4" s="1">
        <v>1</v>
      </c>
      <c r="B4" s="1" t="s">
        <v>2</v>
      </c>
      <c r="C4" s="1">
        <v>0</v>
      </c>
      <c r="D4" s="1">
        <v>1</v>
      </c>
      <c r="E4" s="1">
        <v>1</v>
      </c>
      <c r="F4" s="1">
        <v>3</v>
      </c>
      <c r="G4" s="1">
        <v>4</v>
      </c>
      <c r="H4" s="1">
        <f>C4*$C$3+D4*$D$3+E4*$E$3+F4*$F$3+G4*$G$3</f>
        <v>37</v>
      </c>
      <c r="I4" s="2"/>
      <c r="J4" s="6" t="s">
        <v>30</v>
      </c>
      <c r="K4">
        <v>2</v>
      </c>
      <c r="L4">
        <v>1</v>
      </c>
      <c r="M4">
        <v>0.5</v>
      </c>
      <c r="N4">
        <v>2</v>
      </c>
      <c r="O4">
        <v>0.5</v>
      </c>
      <c r="P4">
        <v>0.5</v>
      </c>
      <c r="Q4">
        <v>2</v>
      </c>
      <c r="R4">
        <v>0.5</v>
      </c>
      <c r="S4">
        <v>1</v>
      </c>
      <c r="T4">
        <v>0.5</v>
      </c>
      <c r="U4">
        <f>1/3</f>
        <v>0.33333333333333331</v>
      </c>
      <c r="V4">
        <f>1/3</f>
        <v>0.33333333333333331</v>
      </c>
      <c r="W4">
        <v>0.5</v>
      </c>
      <c r="X4">
        <v>0.25</v>
      </c>
      <c r="Y4">
        <v>2</v>
      </c>
      <c r="Z4">
        <f>1/3</f>
        <v>0.33333333333333331</v>
      </c>
      <c r="AA4">
        <v>6</v>
      </c>
      <c r="AB4">
        <v>6</v>
      </c>
      <c r="AC4">
        <v>7</v>
      </c>
      <c r="AD4">
        <v>3</v>
      </c>
      <c r="AE4">
        <v>0.25</v>
      </c>
      <c r="AF4">
        <f>1/3</f>
        <v>0.33333333333333331</v>
      </c>
      <c r="AG4">
        <f>1/3</f>
        <v>0.33333333333333331</v>
      </c>
      <c r="AH4">
        <v>4</v>
      </c>
    </row>
    <row r="5" spans="1:34" x14ac:dyDescent="0.3">
      <c r="A5" s="1">
        <v>2</v>
      </c>
      <c r="B5" s="1" t="s">
        <v>3</v>
      </c>
      <c r="C5" s="1">
        <v>0</v>
      </c>
      <c r="D5" s="1">
        <v>0</v>
      </c>
      <c r="E5" s="1">
        <v>2</v>
      </c>
      <c r="F5" s="1">
        <v>3</v>
      </c>
      <c r="G5" s="1">
        <v>4</v>
      </c>
      <c r="H5" s="1">
        <f t="shared" ref="H5:H27" si="0">C5*$C$3+D5*$D$3+E5*$E$3+F5*$F$3+G5*$G$3</f>
        <v>38</v>
      </c>
      <c r="I5" s="2"/>
      <c r="J5" s="6" t="s">
        <v>31</v>
      </c>
      <c r="K5">
        <v>2</v>
      </c>
      <c r="L5">
        <v>2</v>
      </c>
      <c r="M5" s="3">
        <v>1</v>
      </c>
      <c r="N5" s="3">
        <v>3</v>
      </c>
      <c r="O5">
        <v>2</v>
      </c>
      <c r="P5">
        <v>1</v>
      </c>
      <c r="Q5">
        <v>3</v>
      </c>
      <c r="R5">
        <v>0.5</v>
      </c>
      <c r="S5">
        <v>2</v>
      </c>
      <c r="T5">
        <v>1</v>
      </c>
      <c r="U5">
        <v>0.5</v>
      </c>
      <c r="V5">
        <v>0.5</v>
      </c>
      <c r="W5">
        <v>1</v>
      </c>
      <c r="X5">
        <f>1/3</f>
        <v>0.33333333333333331</v>
      </c>
      <c r="Y5">
        <v>3</v>
      </c>
      <c r="Z5">
        <v>0.5</v>
      </c>
      <c r="AA5">
        <v>6</v>
      </c>
      <c r="AB5">
        <v>7</v>
      </c>
      <c r="AC5">
        <v>8</v>
      </c>
      <c r="AD5">
        <v>4</v>
      </c>
      <c r="AE5">
        <v>0.25</v>
      </c>
      <c r="AF5">
        <f>1/3</f>
        <v>0.33333333333333331</v>
      </c>
      <c r="AG5">
        <v>0.5</v>
      </c>
      <c r="AH5">
        <v>4</v>
      </c>
    </row>
    <row r="6" spans="1:34" x14ac:dyDescent="0.3">
      <c r="A6" s="1">
        <v>3</v>
      </c>
      <c r="B6" s="1" t="s">
        <v>4</v>
      </c>
      <c r="C6" s="1">
        <v>0</v>
      </c>
      <c r="D6" s="1">
        <v>0</v>
      </c>
      <c r="E6" s="1">
        <v>2</v>
      </c>
      <c r="F6" s="1">
        <v>2</v>
      </c>
      <c r="G6" s="1">
        <v>5</v>
      </c>
      <c r="H6" s="1">
        <f t="shared" si="0"/>
        <v>39</v>
      </c>
      <c r="I6" s="2"/>
      <c r="J6" s="6" t="s">
        <v>32</v>
      </c>
      <c r="K6" s="3">
        <v>0.5</v>
      </c>
      <c r="L6">
        <v>0.5</v>
      </c>
      <c r="M6" s="3">
        <f>1/3</f>
        <v>0.33333333333333331</v>
      </c>
      <c r="N6" s="3">
        <v>1</v>
      </c>
      <c r="O6">
        <v>0.5</v>
      </c>
      <c r="P6">
        <f>1/3</f>
        <v>0.33333333333333331</v>
      </c>
      <c r="Q6">
        <v>2</v>
      </c>
      <c r="R6">
        <f>1/3</f>
        <v>0.33333333333333331</v>
      </c>
      <c r="S6">
        <v>0.5</v>
      </c>
      <c r="T6">
        <f>1/3</f>
        <v>0.33333333333333331</v>
      </c>
      <c r="U6">
        <f>1/4</f>
        <v>0.25</v>
      </c>
      <c r="V6">
        <f>1/4</f>
        <v>0.25</v>
      </c>
      <c r="W6">
        <f>1/3</f>
        <v>0.33333333333333331</v>
      </c>
      <c r="X6">
        <v>0.2</v>
      </c>
      <c r="Y6">
        <v>1</v>
      </c>
      <c r="Z6">
        <v>0.25</v>
      </c>
      <c r="AA6">
        <v>5</v>
      </c>
      <c r="AB6">
        <v>5</v>
      </c>
      <c r="AC6">
        <v>6</v>
      </c>
      <c r="AD6">
        <v>2</v>
      </c>
      <c r="AE6">
        <v>0.2</v>
      </c>
      <c r="AF6">
        <v>0.25</v>
      </c>
      <c r="AG6">
        <v>0.25</v>
      </c>
      <c r="AH6">
        <v>3</v>
      </c>
    </row>
    <row r="7" spans="1:34" x14ac:dyDescent="0.3">
      <c r="A7" s="1">
        <v>4</v>
      </c>
      <c r="B7" s="1" t="s">
        <v>5</v>
      </c>
      <c r="C7" s="1">
        <v>0</v>
      </c>
      <c r="D7" s="1">
        <v>1</v>
      </c>
      <c r="E7" s="1">
        <v>1</v>
      </c>
      <c r="F7" s="1">
        <v>4</v>
      </c>
      <c r="G7" s="1">
        <v>3</v>
      </c>
      <c r="H7" s="1">
        <f t="shared" si="0"/>
        <v>36</v>
      </c>
      <c r="I7" s="2"/>
      <c r="J7" s="6" t="s">
        <v>33</v>
      </c>
      <c r="K7" s="9">
        <v>2</v>
      </c>
      <c r="L7" s="9">
        <v>2</v>
      </c>
      <c r="M7" s="9">
        <v>0.5</v>
      </c>
      <c r="N7" s="9">
        <v>2</v>
      </c>
      <c r="O7">
        <v>1</v>
      </c>
      <c r="P7">
        <v>0.5</v>
      </c>
      <c r="Q7">
        <v>2</v>
      </c>
      <c r="R7">
        <v>0.5</v>
      </c>
      <c r="S7">
        <v>1</v>
      </c>
      <c r="T7">
        <v>0.5</v>
      </c>
      <c r="U7">
        <f>1/3</f>
        <v>0.33333333333333331</v>
      </c>
      <c r="V7">
        <f>1/3</f>
        <v>0.33333333333333331</v>
      </c>
      <c r="W7">
        <v>0.5</v>
      </c>
      <c r="X7">
        <v>0.25</v>
      </c>
      <c r="Y7">
        <v>2</v>
      </c>
      <c r="Z7">
        <f>1/3</f>
        <v>0.33333333333333331</v>
      </c>
      <c r="AA7">
        <v>6</v>
      </c>
      <c r="AB7">
        <v>6</v>
      </c>
      <c r="AC7">
        <v>7</v>
      </c>
      <c r="AD7">
        <v>3</v>
      </c>
      <c r="AE7">
        <v>0.25</v>
      </c>
      <c r="AF7">
        <f>1/3</f>
        <v>0.33333333333333331</v>
      </c>
      <c r="AG7">
        <f>1/3</f>
        <v>0.33333333333333331</v>
      </c>
      <c r="AH7">
        <v>4</v>
      </c>
    </row>
    <row r="8" spans="1:34" x14ac:dyDescent="0.3">
      <c r="A8" s="1">
        <v>5</v>
      </c>
      <c r="B8" s="1" t="s">
        <v>6</v>
      </c>
      <c r="C8" s="1">
        <v>0</v>
      </c>
      <c r="D8" s="1">
        <v>0</v>
      </c>
      <c r="E8" s="1">
        <v>0</v>
      </c>
      <c r="F8" s="1">
        <v>7</v>
      </c>
      <c r="G8" s="1">
        <v>2</v>
      </c>
      <c r="H8" s="1">
        <f t="shared" si="0"/>
        <v>38</v>
      </c>
      <c r="I8" s="2"/>
      <c r="J8" s="6" t="s">
        <v>34</v>
      </c>
      <c r="K8" s="9">
        <v>2</v>
      </c>
      <c r="L8" s="9">
        <v>2</v>
      </c>
      <c r="M8" s="9">
        <v>1</v>
      </c>
      <c r="N8" s="9">
        <v>3</v>
      </c>
      <c r="O8" s="9">
        <v>2</v>
      </c>
      <c r="P8" s="3">
        <v>1</v>
      </c>
      <c r="Q8" s="3">
        <v>3</v>
      </c>
      <c r="R8">
        <v>0.5</v>
      </c>
      <c r="S8">
        <v>2</v>
      </c>
      <c r="T8">
        <v>1</v>
      </c>
      <c r="U8">
        <v>0.5</v>
      </c>
      <c r="V8">
        <v>0.5</v>
      </c>
      <c r="W8">
        <v>1</v>
      </c>
      <c r="X8">
        <f>1/3</f>
        <v>0.33333333333333331</v>
      </c>
      <c r="Y8">
        <v>3</v>
      </c>
      <c r="Z8">
        <v>0.5</v>
      </c>
      <c r="AA8">
        <v>6</v>
      </c>
      <c r="AB8">
        <v>7</v>
      </c>
      <c r="AC8">
        <v>8</v>
      </c>
      <c r="AD8">
        <v>4</v>
      </c>
      <c r="AE8">
        <v>0.25</v>
      </c>
      <c r="AF8">
        <f>1/3</f>
        <v>0.33333333333333331</v>
      </c>
      <c r="AG8">
        <v>0.5</v>
      </c>
      <c r="AH8">
        <v>4</v>
      </c>
    </row>
    <row r="9" spans="1:34" x14ac:dyDescent="0.3">
      <c r="A9" s="1">
        <v>6</v>
      </c>
      <c r="B9" s="1" t="s">
        <v>8</v>
      </c>
      <c r="C9" s="1">
        <v>0</v>
      </c>
      <c r="D9" s="1">
        <v>0</v>
      </c>
      <c r="E9" s="1">
        <v>2</v>
      </c>
      <c r="F9" s="1">
        <v>2</v>
      </c>
      <c r="G9" s="1">
        <v>5</v>
      </c>
      <c r="H9" s="1">
        <f t="shared" si="0"/>
        <v>39</v>
      </c>
      <c r="I9" s="2"/>
      <c r="J9" s="6" t="s">
        <v>35</v>
      </c>
      <c r="K9" s="9">
        <v>0.5</v>
      </c>
      <c r="L9" s="9">
        <v>0.5</v>
      </c>
      <c r="M9" s="3">
        <f>1/3</f>
        <v>0.33333333333333331</v>
      </c>
      <c r="N9" s="9">
        <v>0.5</v>
      </c>
      <c r="O9">
        <f>1/3</f>
        <v>0.33333333333333331</v>
      </c>
      <c r="P9" s="3">
        <f>1/3</f>
        <v>0.33333333333333331</v>
      </c>
      <c r="Q9" s="3">
        <v>1</v>
      </c>
      <c r="R9">
        <v>0.25</v>
      </c>
      <c r="S9" s="3">
        <f>1/3</f>
        <v>0.33333333333333331</v>
      </c>
      <c r="T9">
        <f>1/3</f>
        <v>0.33333333333333331</v>
      </c>
      <c r="U9">
        <f>1/4</f>
        <v>0.25</v>
      </c>
      <c r="V9">
        <f>1/4</f>
        <v>0.25</v>
      </c>
      <c r="W9">
        <f>1/3</f>
        <v>0.33333333333333331</v>
      </c>
      <c r="X9">
        <v>0.2</v>
      </c>
      <c r="Y9">
        <f>1/2</f>
        <v>0.5</v>
      </c>
      <c r="Z9">
        <f>1/4</f>
        <v>0.25</v>
      </c>
      <c r="AA9">
        <v>4</v>
      </c>
      <c r="AB9">
        <v>5</v>
      </c>
      <c r="AC9">
        <v>6</v>
      </c>
      <c r="AD9">
        <v>2</v>
      </c>
      <c r="AE9">
        <f>1/6</f>
        <v>0.16666666666666666</v>
      </c>
      <c r="AF9">
        <v>0.2</v>
      </c>
      <c r="AG9">
        <v>0.25</v>
      </c>
      <c r="AH9">
        <v>2</v>
      </c>
    </row>
    <row r="10" spans="1:34" x14ac:dyDescent="0.3">
      <c r="A10" s="1">
        <v>7</v>
      </c>
      <c r="B10" s="1" t="s">
        <v>9</v>
      </c>
      <c r="C10" s="1">
        <v>0</v>
      </c>
      <c r="D10" s="1">
        <v>0</v>
      </c>
      <c r="E10" s="1">
        <v>4</v>
      </c>
      <c r="F10" s="1">
        <v>2</v>
      </c>
      <c r="G10" s="1">
        <v>3</v>
      </c>
      <c r="H10" s="1">
        <f t="shared" si="0"/>
        <v>35</v>
      </c>
      <c r="I10" s="2"/>
      <c r="J10" s="6" t="s">
        <v>36</v>
      </c>
      <c r="K10" s="9">
        <v>3</v>
      </c>
      <c r="L10" s="9">
        <v>2</v>
      </c>
      <c r="M10" s="9">
        <v>2</v>
      </c>
      <c r="N10" s="9">
        <v>3</v>
      </c>
      <c r="O10" s="9">
        <v>2</v>
      </c>
      <c r="P10" s="9">
        <v>2</v>
      </c>
      <c r="Q10" s="9">
        <v>4</v>
      </c>
      <c r="R10">
        <v>1</v>
      </c>
      <c r="S10" s="3">
        <v>2</v>
      </c>
      <c r="T10">
        <v>2</v>
      </c>
      <c r="U10">
        <v>0.5</v>
      </c>
      <c r="V10">
        <v>0.5</v>
      </c>
      <c r="W10">
        <v>2</v>
      </c>
      <c r="X10">
        <f>1/3</f>
        <v>0.33333333333333331</v>
      </c>
      <c r="Y10">
        <v>3</v>
      </c>
      <c r="Z10">
        <v>0.5</v>
      </c>
      <c r="AA10">
        <v>7</v>
      </c>
      <c r="AB10">
        <v>7</v>
      </c>
      <c r="AC10">
        <v>8</v>
      </c>
      <c r="AD10">
        <v>4</v>
      </c>
      <c r="AE10">
        <f>1/3</f>
        <v>0.33333333333333331</v>
      </c>
      <c r="AF10">
        <v>0.5</v>
      </c>
      <c r="AG10">
        <v>0.5</v>
      </c>
      <c r="AH10">
        <v>5</v>
      </c>
    </row>
    <row r="11" spans="1:34" x14ac:dyDescent="0.3">
      <c r="A11" s="1">
        <v>8</v>
      </c>
      <c r="B11" s="1" t="s">
        <v>10</v>
      </c>
      <c r="C11" s="1">
        <v>0</v>
      </c>
      <c r="D11" s="1">
        <v>1</v>
      </c>
      <c r="E11" s="1">
        <v>0</v>
      </c>
      <c r="F11" s="1">
        <v>2</v>
      </c>
      <c r="G11" s="1">
        <v>6</v>
      </c>
      <c r="H11" s="1">
        <f t="shared" si="0"/>
        <v>40</v>
      </c>
      <c r="I11" s="2"/>
      <c r="J11" s="6" t="s">
        <v>37</v>
      </c>
      <c r="K11" s="9">
        <v>2</v>
      </c>
      <c r="L11" s="9">
        <v>1</v>
      </c>
      <c r="M11" s="9">
        <v>0.5</v>
      </c>
      <c r="N11" s="9">
        <v>2</v>
      </c>
      <c r="O11" s="9">
        <v>1</v>
      </c>
      <c r="P11" s="9">
        <v>0.5</v>
      </c>
      <c r="Q11" s="9">
        <v>3</v>
      </c>
      <c r="R11" s="9">
        <v>0.5</v>
      </c>
      <c r="S11" s="3">
        <v>1</v>
      </c>
      <c r="T11">
        <v>0.5</v>
      </c>
      <c r="U11" s="3">
        <f>1/3</f>
        <v>0.33333333333333331</v>
      </c>
      <c r="V11">
        <f>1/3</f>
        <v>0.33333333333333331</v>
      </c>
      <c r="W11">
        <v>0.5</v>
      </c>
      <c r="X11">
        <v>0.25</v>
      </c>
      <c r="Y11">
        <v>2</v>
      </c>
      <c r="Z11">
        <f>1/3</f>
        <v>0.33333333333333331</v>
      </c>
      <c r="AA11">
        <v>6</v>
      </c>
      <c r="AB11">
        <v>6</v>
      </c>
      <c r="AC11">
        <v>7</v>
      </c>
      <c r="AD11">
        <v>3</v>
      </c>
      <c r="AE11">
        <v>0.25</v>
      </c>
      <c r="AF11">
        <f>1/3</f>
        <v>0.33333333333333331</v>
      </c>
      <c r="AG11">
        <f>1/3</f>
        <v>0.33333333333333331</v>
      </c>
      <c r="AH11">
        <v>4</v>
      </c>
    </row>
    <row r="12" spans="1:34" x14ac:dyDescent="0.3">
      <c r="A12" s="1">
        <v>9</v>
      </c>
      <c r="B12" s="1" t="s">
        <v>11</v>
      </c>
      <c r="C12" s="1">
        <v>0</v>
      </c>
      <c r="D12" s="1">
        <v>1</v>
      </c>
      <c r="E12" s="1">
        <v>1</v>
      </c>
      <c r="F12" s="1">
        <v>2</v>
      </c>
      <c r="G12" s="1">
        <v>5</v>
      </c>
      <c r="H12" s="1">
        <f t="shared" si="0"/>
        <v>38</v>
      </c>
      <c r="I12" s="2"/>
      <c r="J12" s="6" t="s">
        <v>38</v>
      </c>
      <c r="K12" s="9">
        <v>2</v>
      </c>
      <c r="L12" s="9">
        <v>2</v>
      </c>
      <c r="M12" s="9">
        <v>1</v>
      </c>
      <c r="N12" s="9">
        <v>3</v>
      </c>
      <c r="O12" s="9">
        <v>2</v>
      </c>
      <c r="P12" s="9">
        <v>1</v>
      </c>
      <c r="Q12" s="9">
        <v>3</v>
      </c>
      <c r="R12" s="9">
        <v>0.5</v>
      </c>
      <c r="S12" s="9">
        <v>2</v>
      </c>
      <c r="T12">
        <v>1</v>
      </c>
      <c r="U12" s="3">
        <v>0.5</v>
      </c>
      <c r="V12">
        <v>0.5</v>
      </c>
      <c r="W12">
        <v>1</v>
      </c>
      <c r="X12">
        <f>1/3</f>
        <v>0.33333333333333331</v>
      </c>
      <c r="Y12">
        <v>3</v>
      </c>
      <c r="Z12">
        <v>0.5</v>
      </c>
      <c r="AA12">
        <v>6</v>
      </c>
      <c r="AB12">
        <v>7</v>
      </c>
      <c r="AC12">
        <v>8</v>
      </c>
      <c r="AD12">
        <v>4</v>
      </c>
      <c r="AE12">
        <v>0.25</v>
      </c>
      <c r="AF12">
        <f>1/3</f>
        <v>0.33333333333333331</v>
      </c>
      <c r="AG12">
        <v>0.5</v>
      </c>
      <c r="AH12">
        <v>4</v>
      </c>
    </row>
    <row r="13" spans="1:34" x14ac:dyDescent="0.3">
      <c r="A13" s="1">
        <v>10</v>
      </c>
      <c r="B13" s="1" t="s">
        <v>12</v>
      </c>
      <c r="C13" s="1">
        <v>0</v>
      </c>
      <c r="D13" s="1">
        <v>0</v>
      </c>
      <c r="E13" s="1">
        <v>1</v>
      </c>
      <c r="F13" s="1">
        <v>4</v>
      </c>
      <c r="G13" s="1">
        <v>4</v>
      </c>
      <c r="H13" s="1">
        <f t="shared" si="0"/>
        <v>39</v>
      </c>
      <c r="I13" s="2"/>
      <c r="J13" s="6" t="s">
        <v>39</v>
      </c>
      <c r="K13" s="9">
        <v>3</v>
      </c>
      <c r="L13" s="9">
        <v>3</v>
      </c>
      <c r="M13" s="9">
        <v>2</v>
      </c>
      <c r="N13" s="9">
        <v>4</v>
      </c>
      <c r="O13" s="9">
        <v>3</v>
      </c>
      <c r="P13" s="9">
        <v>2</v>
      </c>
      <c r="Q13" s="9">
        <v>4</v>
      </c>
      <c r="R13" s="9">
        <v>2</v>
      </c>
      <c r="S13" s="9">
        <v>3</v>
      </c>
      <c r="T13" s="9">
        <v>2</v>
      </c>
      <c r="U13" s="3">
        <v>1</v>
      </c>
      <c r="V13">
        <v>1</v>
      </c>
      <c r="W13">
        <v>2</v>
      </c>
      <c r="X13">
        <v>0.5</v>
      </c>
      <c r="Y13">
        <v>4</v>
      </c>
      <c r="Z13">
        <v>1</v>
      </c>
      <c r="AA13">
        <v>7</v>
      </c>
      <c r="AB13">
        <v>8</v>
      </c>
      <c r="AC13">
        <v>9</v>
      </c>
      <c r="AD13">
        <v>5</v>
      </c>
      <c r="AE13">
        <f>1/3</f>
        <v>0.33333333333333331</v>
      </c>
      <c r="AF13">
        <v>0.5</v>
      </c>
      <c r="AG13">
        <v>1</v>
      </c>
      <c r="AH13">
        <v>5</v>
      </c>
    </row>
    <row r="14" spans="1:34" x14ac:dyDescent="0.3">
      <c r="A14" s="1">
        <v>11</v>
      </c>
      <c r="B14" s="1" t="s">
        <v>13</v>
      </c>
      <c r="C14" s="1">
        <v>0</v>
      </c>
      <c r="D14" s="1">
        <v>0</v>
      </c>
      <c r="E14" s="1">
        <v>1</v>
      </c>
      <c r="F14" s="1">
        <v>2</v>
      </c>
      <c r="G14" s="1">
        <v>6</v>
      </c>
      <c r="H14" s="1">
        <f t="shared" si="0"/>
        <v>41</v>
      </c>
      <c r="I14" s="2"/>
      <c r="J14" s="6" t="s">
        <v>40</v>
      </c>
      <c r="K14" s="9">
        <v>3</v>
      </c>
      <c r="L14" s="9">
        <v>3</v>
      </c>
      <c r="M14" s="9">
        <v>2</v>
      </c>
      <c r="N14" s="9">
        <v>4</v>
      </c>
      <c r="O14" s="9">
        <v>3</v>
      </c>
      <c r="P14" s="9">
        <v>2</v>
      </c>
      <c r="Q14" s="9">
        <v>4</v>
      </c>
      <c r="R14" s="9">
        <v>2</v>
      </c>
      <c r="S14" s="9">
        <v>3</v>
      </c>
      <c r="T14" s="9">
        <v>2</v>
      </c>
      <c r="U14" s="9">
        <v>1</v>
      </c>
      <c r="V14">
        <v>1</v>
      </c>
      <c r="W14" s="3">
        <v>2</v>
      </c>
      <c r="X14" s="3">
        <v>0.5</v>
      </c>
      <c r="Y14">
        <v>4</v>
      </c>
      <c r="Z14">
        <v>1</v>
      </c>
      <c r="AA14">
        <v>7</v>
      </c>
      <c r="AB14">
        <v>8</v>
      </c>
      <c r="AC14">
        <v>9</v>
      </c>
      <c r="AD14">
        <v>5</v>
      </c>
      <c r="AE14">
        <f>1/3</f>
        <v>0.33333333333333331</v>
      </c>
      <c r="AF14">
        <v>0.5</v>
      </c>
      <c r="AG14">
        <v>1</v>
      </c>
      <c r="AH14">
        <v>5</v>
      </c>
    </row>
    <row r="15" spans="1:34" x14ac:dyDescent="0.3">
      <c r="A15" s="1">
        <v>12</v>
      </c>
      <c r="B15" s="1" t="s">
        <v>14</v>
      </c>
      <c r="C15" s="1">
        <v>0</v>
      </c>
      <c r="D15" s="1">
        <v>0</v>
      </c>
      <c r="E15" s="1">
        <v>1</v>
      </c>
      <c r="F15" s="1">
        <v>2</v>
      </c>
      <c r="G15" s="1">
        <v>6</v>
      </c>
      <c r="H15" s="1">
        <f t="shared" si="0"/>
        <v>41</v>
      </c>
      <c r="I15" s="2"/>
      <c r="J15" s="6" t="s">
        <v>41</v>
      </c>
      <c r="K15" s="9">
        <v>2</v>
      </c>
      <c r="L15" s="9">
        <v>2</v>
      </c>
      <c r="M15" s="9">
        <v>1</v>
      </c>
      <c r="N15" s="9">
        <v>3</v>
      </c>
      <c r="O15" s="9">
        <v>2</v>
      </c>
      <c r="P15" s="9">
        <v>1</v>
      </c>
      <c r="Q15" s="9">
        <v>3</v>
      </c>
      <c r="R15" s="9">
        <v>0.5</v>
      </c>
      <c r="S15" s="9">
        <v>2</v>
      </c>
      <c r="T15" s="9">
        <v>1</v>
      </c>
      <c r="U15" s="9">
        <v>0.5</v>
      </c>
      <c r="V15" s="9">
        <v>0.5</v>
      </c>
      <c r="W15" s="3">
        <v>1</v>
      </c>
      <c r="X15" s="3">
        <f>1/3</f>
        <v>0.33333333333333331</v>
      </c>
      <c r="Y15">
        <v>3</v>
      </c>
      <c r="Z15">
        <v>0.5</v>
      </c>
      <c r="AA15">
        <v>6</v>
      </c>
      <c r="AB15">
        <v>7</v>
      </c>
      <c r="AC15">
        <v>8</v>
      </c>
      <c r="AD15">
        <v>4</v>
      </c>
      <c r="AE15">
        <v>0.25</v>
      </c>
      <c r="AF15">
        <f>1/3</f>
        <v>0.33333333333333331</v>
      </c>
      <c r="AG15">
        <v>0.5</v>
      </c>
      <c r="AH15">
        <v>4</v>
      </c>
    </row>
    <row r="16" spans="1:34" x14ac:dyDescent="0.3">
      <c r="A16" s="1">
        <v>13</v>
      </c>
      <c r="B16" s="1" t="s">
        <v>15</v>
      </c>
      <c r="C16" s="1">
        <v>0</v>
      </c>
      <c r="D16" s="1">
        <v>0</v>
      </c>
      <c r="E16" s="1">
        <v>0</v>
      </c>
      <c r="F16" s="1">
        <v>6</v>
      </c>
      <c r="G16" s="1">
        <v>3</v>
      </c>
      <c r="H16" s="1">
        <f t="shared" si="0"/>
        <v>39</v>
      </c>
      <c r="I16" s="2"/>
      <c r="J16" s="6" t="s">
        <v>42</v>
      </c>
      <c r="K16" s="9">
        <v>4</v>
      </c>
      <c r="L16" s="9">
        <v>4</v>
      </c>
      <c r="M16" s="9">
        <v>3</v>
      </c>
      <c r="N16" s="9">
        <v>5</v>
      </c>
      <c r="O16" s="9">
        <v>4</v>
      </c>
      <c r="P16" s="9">
        <v>3</v>
      </c>
      <c r="Q16" s="9">
        <v>5</v>
      </c>
      <c r="R16" s="9">
        <v>3</v>
      </c>
      <c r="S16" s="9">
        <v>4</v>
      </c>
      <c r="T16" s="9">
        <v>3</v>
      </c>
      <c r="U16" s="9">
        <v>2</v>
      </c>
      <c r="V16" s="9">
        <v>2</v>
      </c>
      <c r="W16" s="9">
        <v>3</v>
      </c>
      <c r="X16" s="3">
        <v>1</v>
      </c>
      <c r="Y16">
        <v>5</v>
      </c>
      <c r="Z16">
        <v>2</v>
      </c>
      <c r="AA16">
        <v>8</v>
      </c>
      <c r="AB16">
        <v>9</v>
      </c>
      <c r="AC16">
        <v>9</v>
      </c>
      <c r="AD16">
        <v>6</v>
      </c>
      <c r="AE16">
        <v>0.5</v>
      </c>
      <c r="AF16">
        <v>2</v>
      </c>
      <c r="AG16">
        <v>2</v>
      </c>
      <c r="AH16">
        <v>6</v>
      </c>
    </row>
    <row r="17" spans="1:36" x14ac:dyDescent="0.3">
      <c r="A17" s="1">
        <v>14</v>
      </c>
      <c r="B17" s="1" t="s">
        <v>16</v>
      </c>
      <c r="C17" s="1">
        <v>0</v>
      </c>
      <c r="D17" s="1">
        <v>0</v>
      </c>
      <c r="E17" s="1">
        <v>0</v>
      </c>
      <c r="F17" s="1">
        <v>2</v>
      </c>
      <c r="G17" s="1">
        <v>7</v>
      </c>
      <c r="H17" s="1">
        <f t="shared" si="0"/>
        <v>43</v>
      </c>
      <c r="I17" s="2"/>
      <c r="J17" s="6" t="s">
        <v>43</v>
      </c>
      <c r="K17" s="9">
        <v>0.5</v>
      </c>
      <c r="L17" s="9">
        <v>0.5</v>
      </c>
      <c r="M17" s="3">
        <f>1/3</f>
        <v>0.33333333333333331</v>
      </c>
      <c r="N17" s="9">
        <v>1</v>
      </c>
      <c r="O17" s="9">
        <v>0.5</v>
      </c>
      <c r="P17" s="3">
        <f>1/3</f>
        <v>0.33333333333333331</v>
      </c>
      <c r="Q17" s="9">
        <v>2</v>
      </c>
      <c r="R17">
        <f>1/3</f>
        <v>0.33333333333333331</v>
      </c>
      <c r="S17" s="9">
        <v>0.5</v>
      </c>
      <c r="T17">
        <f>1/3</f>
        <v>0.33333333333333331</v>
      </c>
      <c r="U17" s="9">
        <v>0.25</v>
      </c>
      <c r="V17" s="9">
        <v>0.25</v>
      </c>
      <c r="W17" s="3">
        <f>1/3</f>
        <v>0.33333333333333331</v>
      </c>
      <c r="X17" s="3">
        <v>0.2</v>
      </c>
      <c r="Y17">
        <v>1</v>
      </c>
      <c r="Z17">
        <v>0.25</v>
      </c>
      <c r="AA17">
        <v>5</v>
      </c>
      <c r="AB17">
        <v>5</v>
      </c>
      <c r="AC17">
        <v>6</v>
      </c>
      <c r="AD17">
        <v>2</v>
      </c>
      <c r="AE17">
        <v>0.2</v>
      </c>
      <c r="AF17">
        <v>0.25</v>
      </c>
      <c r="AG17">
        <v>0.25</v>
      </c>
      <c r="AH17">
        <v>3</v>
      </c>
    </row>
    <row r="18" spans="1:36" x14ac:dyDescent="0.3">
      <c r="A18" s="1">
        <v>15</v>
      </c>
      <c r="B18" s="1" t="s">
        <v>17</v>
      </c>
      <c r="C18" s="1">
        <v>1</v>
      </c>
      <c r="D18" s="1">
        <v>0</v>
      </c>
      <c r="E18" s="1">
        <v>0</v>
      </c>
      <c r="F18" s="1">
        <v>5</v>
      </c>
      <c r="G18" s="1">
        <v>3</v>
      </c>
      <c r="H18" s="1">
        <f t="shared" si="0"/>
        <v>36</v>
      </c>
      <c r="I18" s="2"/>
      <c r="J18" s="6" t="s">
        <v>44</v>
      </c>
      <c r="K18" s="9">
        <v>3</v>
      </c>
      <c r="L18" s="9">
        <v>3</v>
      </c>
      <c r="M18" s="9">
        <v>2</v>
      </c>
      <c r="N18" s="9">
        <v>4</v>
      </c>
      <c r="O18" s="9">
        <v>3</v>
      </c>
      <c r="P18" s="9">
        <v>2</v>
      </c>
      <c r="Q18" s="9">
        <v>4</v>
      </c>
      <c r="R18" s="9">
        <v>2</v>
      </c>
      <c r="S18" s="9">
        <v>3</v>
      </c>
      <c r="T18" s="9">
        <v>2</v>
      </c>
      <c r="U18" s="9">
        <v>1</v>
      </c>
      <c r="V18" s="9">
        <v>1</v>
      </c>
      <c r="W18" s="9">
        <v>2</v>
      </c>
      <c r="X18" s="9">
        <v>0.5</v>
      </c>
      <c r="Y18" s="9">
        <v>4</v>
      </c>
      <c r="Z18">
        <v>1</v>
      </c>
      <c r="AA18">
        <v>7</v>
      </c>
      <c r="AB18">
        <v>8</v>
      </c>
      <c r="AC18">
        <v>9</v>
      </c>
      <c r="AD18">
        <v>5</v>
      </c>
      <c r="AE18">
        <f>1/3</f>
        <v>0.33333333333333331</v>
      </c>
      <c r="AF18">
        <v>0.5</v>
      </c>
      <c r="AG18">
        <v>1</v>
      </c>
      <c r="AH18">
        <v>5</v>
      </c>
    </row>
    <row r="19" spans="1:36" x14ac:dyDescent="0.3">
      <c r="A19" s="1">
        <v>16</v>
      </c>
      <c r="B19" s="1" t="s">
        <v>18</v>
      </c>
      <c r="C19" s="1">
        <v>0</v>
      </c>
      <c r="D19" s="1">
        <v>0</v>
      </c>
      <c r="E19" s="1">
        <v>0</v>
      </c>
      <c r="F19" s="1">
        <v>4</v>
      </c>
      <c r="G19" s="1">
        <v>5</v>
      </c>
      <c r="H19" s="1">
        <f t="shared" si="0"/>
        <v>41</v>
      </c>
      <c r="I19" s="2"/>
      <c r="J19" s="6" t="s">
        <v>45</v>
      </c>
      <c r="K19" s="9">
        <v>0.2</v>
      </c>
      <c r="L19" s="9">
        <f>1/6</f>
        <v>0.16666666666666666</v>
      </c>
      <c r="M19" s="3">
        <f>1/6</f>
        <v>0.16666666666666666</v>
      </c>
      <c r="N19" s="9">
        <v>0.2</v>
      </c>
      <c r="O19" s="9">
        <f>1/6</f>
        <v>0.16666666666666666</v>
      </c>
      <c r="P19" s="3">
        <f>1/6</f>
        <v>0.16666666666666666</v>
      </c>
      <c r="Q19" s="9">
        <v>0.25</v>
      </c>
      <c r="R19">
        <f>1/7</f>
        <v>0.14285714285714285</v>
      </c>
      <c r="S19" s="9">
        <f>1/6</f>
        <v>0.16666666666666666</v>
      </c>
      <c r="T19">
        <f>1/6</f>
        <v>0.16666666666666666</v>
      </c>
      <c r="U19" s="3">
        <f>1/7</f>
        <v>0.14285714285714285</v>
      </c>
      <c r="V19">
        <f>1/7</f>
        <v>0.14285714285714285</v>
      </c>
      <c r="W19" s="3">
        <f>1/6</f>
        <v>0.16666666666666666</v>
      </c>
      <c r="X19" s="9">
        <v>0.125</v>
      </c>
      <c r="Y19" s="9">
        <v>0.2</v>
      </c>
      <c r="Z19">
        <f>1/7</f>
        <v>0.14285714285714285</v>
      </c>
      <c r="AA19">
        <v>1</v>
      </c>
      <c r="AB19">
        <v>2</v>
      </c>
      <c r="AC19">
        <v>3</v>
      </c>
      <c r="AD19">
        <v>0.25</v>
      </c>
      <c r="AE19">
        <f>1/9</f>
        <v>0.1111111111111111</v>
      </c>
      <c r="AF19">
        <v>0.125</v>
      </c>
      <c r="AG19">
        <f>1/7</f>
        <v>0.14285714285714285</v>
      </c>
      <c r="AH19">
        <f>1/3</f>
        <v>0.33333333333333331</v>
      </c>
    </row>
    <row r="20" spans="1:36" x14ac:dyDescent="0.3">
      <c r="A20" s="1">
        <v>17</v>
      </c>
      <c r="B20" s="1" t="s">
        <v>19</v>
      </c>
      <c r="C20" s="1">
        <v>1</v>
      </c>
      <c r="D20" s="1">
        <v>2</v>
      </c>
      <c r="E20" s="1">
        <v>2</v>
      </c>
      <c r="F20" s="1">
        <v>2</v>
      </c>
      <c r="G20" s="1">
        <v>2</v>
      </c>
      <c r="H20" s="1">
        <f t="shared" si="0"/>
        <v>29</v>
      </c>
      <c r="I20" s="2"/>
      <c r="J20" s="6" t="s">
        <v>46</v>
      </c>
      <c r="K20" s="3">
        <f>1/6</f>
        <v>0.16666666666666666</v>
      </c>
      <c r="L20">
        <f>1/6</f>
        <v>0.16666666666666666</v>
      </c>
      <c r="M20" s="3">
        <f>1/7</f>
        <v>0.14285714285714285</v>
      </c>
      <c r="N20" s="9">
        <v>0.2</v>
      </c>
      <c r="O20">
        <f>1/6</f>
        <v>0.16666666666666666</v>
      </c>
      <c r="P20" s="3">
        <f>1/7</f>
        <v>0.14285714285714285</v>
      </c>
      <c r="Q20" s="9">
        <v>0.2</v>
      </c>
      <c r="R20">
        <f>1/7</f>
        <v>0.14285714285714285</v>
      </c>
      <c r="S20" s="3">
        <f>1/6</f>
        <v>0.16666666666666666</v>
      </c>
      <c r="T20">
        <f>1/7</f>
        <v>0.14285714285714285</v>
      </c>
      <c r="U20" s="3">
        <v>0.125</v>
      </c>
      <c r="V20">
        <v>0.125</v>
      </c>
      <c r="W20" s="3">
        <f>1/7</f>
        <v>0.14285714285714285</v>
      </c>
      <c r="X20" s="3">
        <f>1/9</f>
        <v>0.1111111111111111</v>
      </c>
      <c r="Y20" s="9">
        <v>0.2</v>
      </c>
      <c r="Z20">
        <v>0.125</v>
      </c>
      <c r="AA20">
        <v>0.5</v>
      </c>
      <c r="AB20">
        <v>1</v>
      </c>
      <c r="AC20">
        <v>2</v>
      </c>
      <c r="AD20">
        <v>0.25</v>
      </c>
      <c r="AE20">
        <f>1/9</f>
        <v>0.1111111111111111</v>
      </c>
      <c r="AF20">
        <v>0.125</v>
      </c>
      <c r="AG20">
        <v>0.125</v>
      </c>
      <c r="AH20">
        <v>0.25</v>
      </c>
    </row>
    <row r="21" spans="1:36" x14ac:dyDescent="0.3">
      <c r="A21" s="1">
        <v>18</v>
      </c>
      <c r="B21" s="1" t="s">
        <v>20</v>
      </c>
      <c r="C21" s="1">
        <v>2</v>
      </c>
      <c r="D21" s="1">
        <v>1</v>
      </c>
      <c r="E21" s="1">
        <v>2</v>
      </c>
      <c r="F21" s="1">
        <v>2</v>
      </c>
      <c r="G21" s="1">
        <v>2</v>
      </c>
      <c r="H21" s="1">
        <f t="shared" si="0"/>
        <v>28</v>
      </c>
      <c r="I21" s="2"/>
      <c r="J21" s="6" t="s">
        <v>47</v>
      </c>
      <c r="K21" s="3">
        <f>1/7</f>
        <v>0.14285714285714285</v>
      </c>
      <c r="L21">
        <f>1/7</f>
        <v>0.14285714285714285</v>
      </c>
      <c r="M21" s="3">
        <f>1/8</f>
        <v>0.125</v>
      </c>
      <c r="N21" s="3">
        <f>1/6</f>
        <v>0.16666666666666666</v>
      </c>
      <c r="O21">
        <f>1/7</f>
        <v>0.14285714285714285</v>
      </c>
      <c r="P21" s="3">
        <f>1/8</f>
        <v>0.125</v>
      </c>
      <c r="Q21" s="3">
        <f>1/6</f>
        <v>0.16666666666666666</v>
      </c>
      <c r="R21">
        <v>0.125</v>
      </c>
      <c r="S21" s="3">
        <f>1/7</f>
        <v>0.14285714285714285</v>
      </c>
      <c r="T21">
        <f>1/8</f>
        <v>0.125</v>
      </c>
      <c r="U21" s="3">
        <f>1/9</f>
        <v>0.1111111111111111</v>
      </c>
      <c r="V21">
        <f>1/9</f>
        <v>0.1111111111111111</v>
      </c>
      <c r="W21" s="3">
        <f>1/8</f>
        <v>0.125</v>
      </c>
      <c r="X21" s="3">
        <f>1/9</f>
        <v>0.1111111111111111</v>
      </c>
      <c r="Y21">
        <f>1/6</f>
        <v>0.16666666666666666</v>
      </c>
      <c r="Z21">
        <f>1/9</f>
        <v>0.1111111111111111</v>
      </c>
      <c r="AA21">
        <f>1/3</f>
        <v>0.33333333333333331</v>
      </c>
      <c r="AB21">
        <v>0.5</v>
      </c>
      <c r="AC21">
        <v>1</v>
      </c>
      <c r="AD21">
        <v>0.2</v>
      </c>
      <c r="AE21">
        <f>1/9</f>
        <v>0.1111111111111111</v>
      </c>
      <c r="AF21">
        <f>1/9</f>
        <v>0.1111111111111111</v>
      </c>
      <c r="AG21">
        <f>1/9</f>
        <v>0.1111111111111111</v>
      </c>
      <c r="AH21">
        <v>0.2</v>
      </c>
    </row>
    <row r="22" spans="1:36" x14ac:dyDescent="0.3">
      <c r="A22" s="1">
        <v>19</v>
      </c>
      <c r="B22" s="1" t="s">
        <v>21</v>
      </c>
      <c r="C22" s="1">
        <v>2</v>
      </c>
      <c r="D22" s="1">
        <v>2</v>
      </c>
      <c r="E22" s="1">
        <v>2</v>
      </c>
      <c r="F22" s="1">
        <v>1</v>
      </c>
      <c r="G22" s="1">
        <v>2</v>
      </c>
      <c r="H22" s="1">
        <f t="shared" si="0"/>
        <v>26</v>
      </c>
      <c r="I22" s="2"/>
      <c r="J22" s="6" t="s">
        <v>48</v>
      </c>
      <c r="K22" s="3">
        <f>1/3</f>
        <v>0.33333333333333331</v>
      </c>
      <c r="L22">
        <f>1/3</f>
        <v>0.33333333333333331</v>
      </c>
      <c r="M22" s="3">
        <v>0.25</v>
      </c>
      <c r="N22" s="3">
        <v>0.5</v>
      </c>
      <c r="O22">
        <f>1/3</f>
        <v>0.33333333333333331</v>
      </c>
      <c r="P22" s="3">
        <v>0.25</v>
      </c>
      <c r="Q22" s="3">
        <v>0.5</v>
      </c>
      <c r="R22">
        <v>0.25</v>
      </c>
      <c r="S22" s="3">
        <f>1/3</f>
        <v>0.33333333333333331</v>
      </c>
      <c r="T22">
        <v>0.25</v>
      </c>
      <c r="U22" s="3">
        <v>0.2</v>
      </c>
      <c r="V22">
        <v>0.2</v>
      </c>
      <c r="W22" s="3">
        <v>0.25</v>
      </c>
      <c r="X22" s="3">
        <f>1/6</f>
        <v>0.16666666666666666</v>
      </c>
      <c r="Y22">
        <v>0.5</v>
      </c>
      <c r="Z22">
        <v>0.2</v>
      </c>
      <c r="AA22">
        <v>4</v>
      </c>
      <c r="AB22">
        <v>4</v>
      </c>
      <c r="AC22">
        <v>5</v>
      </c>
      <c r="AD22">
        <v>1</v>
      </c>
      <c r="AE22">
        <f>1/6</f>
        <v>0.16666666666666666</v>
      </c>
      <c r="AF22">
        <v>0.2</v>
      </c>
      <c r="AG22">
        <v>0.2</v>
      </c>
      <c r="AH22">
        <v>4</v>
      </c>
    </row>
    <row r="23" spans="1:36" x14ac:dyDescent="0.3">
      <c r="A23" s="1">
        <v>20</v>
      </c>
      <c r="B23" s="1" t="s">
        <v>22</v>
      </c>
      <c r="C23" s="1">
        <v>0</v>
      </c>
      <c r="D23" s="1">
        <v>1</v>
      </c>
      <c r="E23" s="1">
        <v>3</v>
      </c>
      <c r="F23" s="1">
        <v>2</v>
      </c>
      <c r="G23" s="1">
        <v>3</v>
      </c>
      <c r="H23" s="1">
        <f t="shared" si="0"/>
        <v>34</v>
      </c>
      <c r="I23" s="2"/>
      <c r="J23" s="6" t="s">
        <v>49</v>
      </c>
      <c r="K23" s="9">
        <v>5</v>
      </c>
      <c r="L23" s="9">
        <v>4</v>
      </c>
      <c r="M23" s="9">
        <v>4</v>
      </c>
      <c r="N23" s="9">
        <v>5</v>
      </c>
      <c r="O23" s="9">
        <v>4</v>
      </c>
      <c r="P23" s="9">
        <v>4</v>
      </c>
      <c r="Q23" s="9">
        <v>6</v>
      </c>
      <c r="R23" s="9">
        <v>3</v>
      </c>
      <c r="S23" s="9">
        <v>4</v>
      </c>
      <c r="T23" s="9">
        <v>4</v>
      </c>
      <c r="U23" s="9">
        <v>3</v>
      </c>
      <c r="V23" s="9">
        <v>3</v>
      </c>
      <c r="W23" s="9">
        <v>4</v>
      </c>
      <c r="X23" s="9">
        <v>2</v>
      </c>
      <c r="Y23" s="9">
        <v>5</v>
      </c>
      <c r="Z23" s="2">
        <v>3</v>
      </c>
      <c r="AA23" s="2">
        <v>9</v>
      </c>
      <c r="AB23" s="2">
        <v>9</v>
      </c>
      <c r="AC23" s="2">
        <v>9</v>
      </c>
      <c r="AD23" s="2">
        <v>6</v>
      </c>
      <c r="AE23">
        <v>1</v>
      </c>
      <c r="AF23">
        <v>2</v>
      </c>
      <c r="AG23">
        <v>3</v>
      </c>
      <c r="AH23">
        <v>7</v>
      </c>
    </row>
    <row r="24" spans="1:36" x14ac:dyDescent="0.3">
      <c r="A24" s="1">
        <v>21</v>
      </c>
      <c r="B24" s="1" t="s">
        <v>23</v>
      </c>
      <c r="C24" s="1">
        <v>0</v>
      </c>
      <c r="D24" s="1">
        <v>0</v>
      </c>
      <c r="E24" s="1">
        <v>0</v>
      </c>
      <c r="F24" s="1">
        <v>1</v>
      </c>
      <c r="G24" s="1">
        <v>8</v>
      </c>
      <c r="H24" s="1">
        <f t="shared" si="0"/>
        <v>44</v>
      </c>
      <c r="I24" s="2"/>
      <c r="J24" s="6" t="s">
        <v>50</v>
      </c>
      <c r="K24" s="9">
        <v>4</v>
      </c>
      <c r="L24" s="9">
        <v>3</v>
      </c>
      <c r="M24" s="9">
        <v>3</v>
      </c>
      <c r="N24" s="9">
        <v>4</v>
      </c>
      <c r="O24" s="9">
        <v>3</v>
      </c>
      <c r="P24" s="9">
        <v>3</v>
      </c>
      <c r="Q24" s="9">
        <v>5</v>
      </c>
      <c r="R24" s="9">
        <v>2</v>
      </c>
      <c r="S24" s="9">
        <v>3</v>
      </c>
      <c r="T24" s="9">
        <v>3</v>
      </c>
      <c r="U24" s="9">
        <v>2</v>
      </c>
      <c r="V24" s="9">
        <v>2</v>
      </c>
      <c r="W24" s="9">
        <v>3</v>
      </c>
      <c r="X24" s="9">
        <v>0.5</v>
      </c>
      <c r="Y24" s="9">
        <v>4</v>
      </c>
      <c r="Z24" s="2">
        <v>2</v>
      </c>
      <c r="AA24" s="2">
        <v>8</v>
      </c>
      <c r="AB24" s="2">
        <v>8</v>
      </c>
      <c r="AC24" s="2">
        <v>9</v>
      </c>
      <c r="AD24" s="2">
        <v>5</v>
      </c>
      <c r="AE24" s="2">
        <v>0.5</v>
      </c>
      <c r="AF24">
        <v>1</v>
      </c>
      <c r="AG24">
        <v>2</v>
      </c>
      <c r="AH24">
        <v>6</v>
      </c>
    </row>
    <row r="25" spans="1:36" x14ac:dyDescent="0.3">
      <c r="A25" s="1">
        <v>22</v>
      </c>
      <c r="B25" s="1" t="s">
        <v>24</v>
      </c>
      <c r="C25" s="1">
        <v>0</v>
      </c>
      <c r="D25" s="1">
        <v>0</v>
      </c>
      <c r="E25" s="1">
        <v>0</v>
      </c>
      <c r="F25" s="1">
        <v>3</v>
      </c>
      <c r="G25" s="1">
        <v>6</v>
      </c>
      <c r="H25" s="1">
        <f t="shared" si="0"/>
        <v>42</v>
      </c>
      <c r="I25" s="2"/>
      <c r="J25" s="6" t="s">
        <v>51</v>
      </c>
      <c r="K25" s="9">
        <v>3</v>
      </c>
      <c r="L25" s="9">
        <v>3</v>
      </c>
      <c r="M25" s="9">
        <v>2</v>
      </c>
      <c r="N25" s="9">
        <v>4</v>
      </c>
      <c r="O25" s="9">
        <v>3</v>
      </c>
      <c r="P25" s="9">
        <v>2</v>
      </c>
      <c r="Q25" s="9">
        <v>4</v>
      </c>
      <c r="R25" s="9">
        <v>2</v>
      </c>
      <c r="S25" s="9">
        <v>3</v>
      </c>
      <c r="T25" s="9">
        <v>2</v>
      </c>
      <c r="U25" s="9">
        <v>1</v>
      </c>
      <c r="V25" s="9">
        <v>1</v>
      </c>
      <c r="W25" s="9">
        <v>2</v>
      </c>
      <c r="X25" s="9">
        <v>0.5</v>
      </c>
      <c r="Y25" s="9">
        <v>4</v>
      </c>
      <c r="Z25" s="2">
        <v>1</v>
      </c>
      <c r="AA25" s="2">
        <v>7</v>
      </c>
      <c r="AB25" s="2">
        <v>8</v>
      </c>
      <c r="AC25" s="2">
        <v>9</v>
      </c>
      <c r="AD25" s="2">
        <v>5</v>
      </c>
      <c r="AE25">
        <f>1/3</f>
        <v>0.33333333333333331</v>
      </c>
      <c r="AF25">
        <v>0.5</v>
      </c>
      <c r="AG25">
        <v>1</v>
      </c>
      <c r="AH25">
        <v>5</v>
      </c>
    </row>
    <row r="26" spans="1:36" x14ac:dyDescent="0.3">
      <c r="A26" s="1">
        <v>23</v>
      </c>
      <c r="B26" s="1" t="s">
        <v>25</v>
      </c>
      <c r="C26" s="1">
        <v>0</v>
      </c>
      <c r="D26" s="1">
        <v>0</v>
      </c>
      <c r="E26" s="1">
        <v>0</v>
      </c>
      <c r="F26" s="1">
        <v>4</v>
      </c>
      <c r="G26" s="1">
        <v>5</v>
      </c>
      <c r="H26" s="1">
        <f t="shared" si="0"/>
        <v>41</v>
      </c>
      <c r="I26" s="2"/>
      <c r="J26" s="6" t="s">
        <v>52</v>
      </c>
      <c r="K26" s="3">
        <f>1/3</f>
        <v>0.33333333333333331</v>
      </c>
      <c r="L26">
        <v>0.25</v>
      </c>
      <c r="M26" s="9">
        <v>0.25</v>
      </c>
      <c r="N26" s="3">
        <f>1/3</f>
        <v>0.33333333333333331</v>
      </c>
      <c r="O26">
        <v>0.25</v>
      </c>
      <c r="P26" s="9">
        <v>0.25</v>
      </c>
      <c r="Q26" s="9">
        <v>0.5</v>
      </c>
      <c r="R26" s="9">
        <v>0.2</v>
      </c>
      <c r="S26">
        <v>0.25</v>
      </c>
      <c r="T26" s="9">
        <v>0.25</v>
      </c>
      <c r="U26" s="9">
        <v>0.2</v>
      </c>
      <c r="V26" s="9">
        <v>0.2</v>
      </c>
      <c r="W26" s="9">
        <v>0.25</v>
      </c>
      <c r="X26">
        <f>1/6</f>
        <v>0.16666666666666666</v>
      </c>
      <c r="Y26">
        <f>1/3</f>
        <v>0.33333333333333331</v>
      </c>
      <c r="Z26" s="9">
        <v>0.2</v>
      </c>
      <c r="AA26" s="9">
        <v>3</v>
      </c>
      <c r="AB26" s="9">
        <v>4</v>
      </c>
      <c r="AC26" s="9">
        <v>5</v>
      </c>
      <c r="AD26" s="9">
        <v>0.5</v>
      </c>
      <c r="AE26">
        <f>1/7</f>
        <v>0.14285714285714285</v>
      </c>
      <c r="AF26">
        <f>1/6</f>
        <v>0.16666666666666666</v>
      </c>
      <c r="AG26">
        <v>0.2</v>
      </c>
      <c r="AH26">
        <v>1</v>
      </c>
    </row>
    <row r="27" spans="1:36" x14ac:dyDescent="0.3">
      <c r="A27" s="1">
        <v>24</v>
      </c>
      <c r="B27" s="1" t="s">
        <v>26</v>
      </c>
      <c r="C27" s="1">
        <v>0</v>
      </c>
      <c r="D27" s="1">
        <v>0</v>
      </c>
      <c r="E27" s="1">
        <v>5</v>
      </c>
      <c r="F27" s="1">
        <v>2</v>
      </c>
      <c r="G27" s="1">
        <v>2</v>
      </c>
      <c r="H27" s="1">
        <f t="shared" si="0"/>
        <v>33</v>
      </c>
      <c r="I27" s="2"/>
      <c r="J27" s="3"/>
      <c r="K27" s="3"/>
      <c r="M27" s="3"/>
      <c r="N27" s="3"/>
    </row>
    <row r="30" spans="1:36" x14ac:dyDescent="0.3">
      <c r="B30" s="4" t="s">
        <v>55</v>
      </c>
    </row>
    <row r="31" spans="1:36" x14ac:dyDescent="0.3">
      <c r="B31" t="s">
        <v>56</v>
      </c>
      <c r="J31" t="s">
        <v>65</v>
      </c>
    </row>
    <row r="32" spans="1:36" x14ac:dyDescent="0.3">
      <c r="B32" t="s">
        <v>72</v>
      </c>
      <c r="J32" s="4" t="s">
        <v>54</v>
      </c>
      <c r="K32" s="4" t="s">
        <v>29</v>
      </c>
      <c r="L32" s="4" t="s">
        <v>30</v>
      </c>
      <c r="M32" s="4" t="s">
        <v>31</v>
      </c>
      <c r="N32" s="4" t="s">
        <v>32</v>
      </c>
      <c r="O32" s="4" t="s">
        <v>33</v>
      </c>
      <c r="P32" s="4" t="s">
        <v>34</v>
      </c>
      <c r="Q32" s="4" t="s">
        <v>35</v>
      </c>
      <c r="R32" s="4" t="s">
        <v>36</v>
      </c>
      <c r="S32" s="4" t="s">
        <v>37</v>
      </c>
      <c r="T32" s="4" t="s">
        <v>38</v>
      </c>
      <c r="U32" s="4" t="s">
        <v>39</v>
      </c>
      <c r="V32" s="4" t="s">
        <v>40</v>
      </c>
      <c r="W32" s="4" t="s">
        <v>41</v>
      </c>
      <c r="X32" s="4" t="s">
        <v>42</v>
      </c>
      <c r="Y32" s="4" t="s">
        <v>43</v>
      </c>
      <c r="Z32" s="4" t="s">
        <v>44</v>
      </c>
      <c r="AA32" s="4" t="s">
        <v>45</v>
      </c>
      <c r="AB32" s="4" t="s">
        <v>46</v>
      </c>
      <c r="AC32" s="4" t="s">
        <v>47</v>
      </c>
      <c r="AD32" s="4" t="s">
        <v>48</v>
      </c>
      <c r="AE32" s="4" t="s">
        <v>49</v>
      </c>
      <c r="AF32" s="4" t="s">
        <v>50</v>
      </c>
      <c r="AG32" s="4" t="s">
        <v>51</v>
      </c>
      <c r="AH32" s="4" t="s">
        <v>52</v>
      </c>
      <c r="AI32" s="4" t="s">
        <v>66</v>
      </c>
      <c r="AJ32" s="4" t="s">
        <v>67</v>
      </c>
    </row>
    <row r="33" spans="2:36" x14ac:dyDescent="0.3">
      <c r="B33" t="s">
        <v>73</v>
      </c>
      <c r="J33" s="6" t="s">
        <v>29</v>
      </c>
      <c r="K33">
        <f>K3/SUM($K$3:$K$26)</f>
        <v>2.1893244370308585E-2</v>
      </c>
      <c r="L33">
        <f>L3/SUM($L$3:$L$26)</f>
        <v>1.2481426448736998E-2</v>
      </c>
      <c r="M33">
        <f>M3/SUM($M$3:$M$26)</f>
        <v>1.7898998508416791E-2</v>
      </c>
      <c r="N33">
        <f>N3/SUM($N$3:$N$26)</f>
        <v>3.5149384885764495E-2</v>
      </c>
      <c r="O33">
        <f>O3/SUM($O$3:$O$26)</f>
        <v>1.3023255813953489E-2</v>
      </c>
      <c r="P33">
        <f>P3/SUM($P$3:$P$26)</f>
        <v>1.7898998508416791E-2</v>
      </c>
      <c r="Q33">
        <f>Q3/SUM($Q$3:$Q$26)</f>
        <v>3.1438302331674092E-2</v>
      </c>
      <c r="R33">
        <f>R3/SUM($R$3:$R$26)</f>
        <v>1.4742273469172854E-2</v>
      </c>
      <c r="S33">
        <f>S3/SUM($S$3:$S$26)</f>
        <v>1.285583103764922E-2</v>
      </c>
      <c r="T33">
        <f>T3/SUM($T$3:$T$26)</f>
        <v>1.7898998508416791E-2</v>
      </c>
      <c r="U33">
        <f>U3/SUM($U$3:$U$26)</f>
        <v>2.0372032110202994E-2</v>
      </c>
      <c r="V33">
        <f>V3/SUM($V$3:$V$26)</f>
        <v>2.0372032110202994E-2</v>
      </c>
      <c r="W33">
        <f>W3/SUM($W$3:$W$26)</f>
        <v>1.7898998508416791E-2</v>
      </c>
      <c r="X33">
        <f>X3/SUM($X$3:$X$26)</f>
        <v>2.6462805057336079E-2</v>
      </c>
      <c r="Y33">
        <f>Y3/SUM($Y$3:$Y$26)</f>
        <v>3.5149384885764495E-2</v>
      </c>
      <c r="Z33">
        <f>Z3/SUM($Z$3:$Z$26)</f>
        <v>2.0372032110202994E-2</v>
      </c>
      <c r="AA33">
        <f>AA3/SUM($AA$3:$AA$26)</f>
        <v>3.8510911424903725E-2</v>
      </c>
      <c r="AB33">
        <f>AB3/SUM($AB$3:$AB$26)</f>
        <v>4.1811846689895474E-2</v>
      </c>
      <c r="AC33">
        <f>AC3/SUM($AC$3:$AC$26)</f>
        <v>4.2424242424242427E-2</v>
      </c>
      <c r="AD33">
        <f>AD3/SUM($AD$3:$AD$26)</f>
        <v>3.8860103626943004E-2</v>
      </c>
      <c r="AE33">
        <f>AE3/SUM($AE$3:$AE$26)</f>
        <v>2.9298918730380194E-2</v>
      </c>
      <c r="AF33">
        <f>AF3/SUM($AF$3:$AF$26)</f>
        <v>2.171814671814672E-2</v>
      </c>
      <c r="AG33">
        <f>AG3/SUM($AG$3:$AG$26)</f>
        <v>2.0372032110202994E-2</v>
      </c>
      <c r="AH33">
        <f>AH3/SUM($AH$3:$AH$26)</f>
        <v>3.3790125774357048E-2</v>
      </c>
      <c r="AI33">
        <f>SUM(K33:AH33)</f>
        <v>0.60269432616370799</v>
      </c>
      <c r="AJ33" s="7">
        <f>AI33/24</f>
        <v>2.5112263590154501E-2</v>
      </c>
    </row>
    <row r="34" spans="2:36" x14ac:dyDescent="0.3">
      <c r="B34" t="s">
        <v>74</v>
      </c>
      <c r="J34" s="4" t="s">
        <v>30</v>
      </c>
      <c r="K34">
        <f t="shared" ref="K34:K56" si="1">K4/SUM($K$3:$K$26)</f>
        <v>4.378648874061717E-2</v>
      </c>
      <c r="L34">
        <f t="shared" ref="L34:L56" si="2">L4/SUM($L$3:$L$26)</f>
        <v>2.4962852897473995E-2</v>
      </c>
      <c r="M34">
        <f t="shared" ref="M34:M56" si="3">M4/SUM($M$3:$M$26)</f>
        <v>1.7898998508416791E-2</v>
      </c>
      <c r="N34">
        <f t="shared" ref="N34:N56" si="4">N4/SUM($N$3:$N$26)</f>
        <v>3.5149384885764495E-2</v>
      </c>
      <c r="O34">
        <f t="shared" ref="O34:O56" si="5">O4/SUM($O$3:$O$26)</f>
        <v>1.3023255813953489E-2</v>
      </c>
      <c r="P34">
        <f t="shared" ref="P34:P56" si="6">P4/SUM($P$3:$P$26)</f>
        <v>1.7898998508416791E-2</v>
      </c>
      <c r="Q34">
        <f t="shared" ref="Q34:Q56" si="7">Q4/SUM($Q$3:$Q$26)</f>
        <v>3.1438302331674092E-2</v>
      </c>
      <c r="R34">
        <f t="shared" ref="R34:R56" si="8">R4/SUM($R$3:$R$26)</f>
        <v>2.211341020375928E-2</v>
      </c>
      <c r="S34">
        <f t="shared" ref="S34:S56" si="9">S4/SUM($S$3:$S$26)</f>
        <v>2.5711662075298441E-2</v>
      </c>
      <c r="T34">
        <f t="shared" ref="T34:T56" si="10">T4/SUM($T$3:$T$26)</f>
        <v>1.7898998508416791E-2</v>
      </c>
      <c r="U34">
        <f t="shared" ref="U34:U56" si="11">U4/SUM($U$3:$U$26)</f>
        <v>2.0372032110202994E-2</v>
      </c>
      <c r="V34">
        <f t="shared" ref="V34:V56" si="12">V4/SUM($V$3:$V$26)</f>
        <v>2.0372032110202994E-2</v>
      </c>
      <c r="W34">
        <f t="shared" ref="W34:W56" si="13">W4/SUM($W$3:$W$26)</f>
        <v>1.7898998508416791E-2</v>
      </c>
      <c r="X34">
        <f t="shared" ref="X34:X56" si="14">X4/SUM($X$3:$X$26)</f>
        <v>2.6462805057336079E-2</v>
      </c>
      <c r="Y34">
        <f t="shared" ref="Y34:Y56" si="15">Y4/SUM($Y$3:$Y$26)</f>
        <v>3.5149384885764495E-2</v>
      </c>
      <c r="Z34">
        <f t="shared" ref="Z34:Z56" si="16">Z4/SUM($Z$3:$Z$26)</f>
        <v>2.0372032110202994E-2</v>
      </c>
      <c r="AA34">
        <f t="shared" ref="AA34:AA56" si="17">AA4/SUM($AA$3:$AA$26)</f>
        <v>4.6213093709884474E-2</v>
      </c>
      <c r="AB34">
        <f t="shared" ref="AB34:AB56" si="18">AB4/SUM($AB$3:$AB$26)</f>
        <v>4.1811846689895474E-2</v>
      </c>
      <c r="AC34">
        <f t="shared" ref="AC34:AC56" si="19">AC4/SUM($AC$3:$AC$26)</f>
        <v>4.2424242424242427E-2</v>
      </c>
      <c r="AD34">
        <f t="shared" ref="AD34:AD56" si="20">AD4/SUM($AD$3:$AD$26)</f>
        <v>3.8860103626943004E-2</v>
      </c>
      <c r="AE34">
        <f t="shared" ref="AE34:AE56" si="21">AE4/SUM($AE$3:$AE$26)</f>
        <v>3.6623648412975239E-2</v>
      </c>
      <c r="AF34">
        <f t="shared" ref="AF34:AF56" si="22">AF4/SUM($AF$3:$AF$26)</f>
        <v>2.8957528957528955E-2</v>
      </c>
      <c r="AG34">
        <f t="shared" ref="AG34:AG56" si="23">AG4/SUM($AG$3:$AG$26)</f>
        <v>2.0372032110202994E-2</v>
      </c>
      <c r="AH34">
        <f t="shared" ref="AH34:AH56" si="24">AH4/SUM($AH$3:$AH$26)</f>
        <v>4.5053501032476066E-2</v>
      </c>
      <c r="AI34">
        <f>SUM(K34:AH34)</f>
        <v>0.69082563422006638</v>
      </c>
      <c r="AJ34" s="7">
        <f t="shared" ref="AJ34:AJ56" si="25">AI34/24</f>
        <v>2.87844014258361E-2</v>
      </c>
    </row>
    <row r="35" spans="2:36" x14ac:dyDescent="0.3">
      <c r="B35" t="s">
        <v>75</v>
      </c>
      <c r="J35" s="4" t="s">
        <v>31</v>
      </c>
      <c r="K35">
        <f t="shared" si="1"/>
        <v>4.378648874061717E-2</v>
      </c>
      <c r="L35">
        <f t="shared" si="2"/>
        <v>4.992570579494799E-2</v>
      </c>
      <c r="M35">
        <f t="shared" si="3"/>
        <v>3.5797997016833581E-2</v>
      </c>
      <c r="N35">
        <f t="shared" si="4"/>
        <v>5.2724077328646743E-2</v>
      </c>
      <c r="O35">
        <f t="shared" si="5"/>
        <v>5.2093023255813956E-2</v>
      </c>
      <c r="P35">
        <f t="shared" si="6"/>
        <v>3.5797997016833581E-2</v>
      </c>
      <c r="Q35">
        <f t="shared" si="7"/>
        <v>4.7157453497511131E-2</v>
      </c>
      <c r="R35">
        <f t="shared" si="8"/>
        <v>2.211341020375928E-2</v>
      </c>
      <c r="S35">
        <f t="shared" si="9"/>
        <v>5.1423324150596882E-2</v>
      </c>
      <c r="T35">
        <f t="shared" si="10"/>
        <v>3.5797997016833581E-2</v>
      </c>
      <c r="U35">
        <f t="shared" si="11"/>
        <v>3.0558048165304497E-2</v>
      </c>
      <c r="V35">
        <f t="shared" si="12"/>
        <v>3.0558048165304497E-2</v>
      </c>
      <c r="W35">
        <f t="shared" si="13"/>
        <v>3.5797997016833581E-2</v>
      </c>
      <c r="X35">
        <f t="shared" si="14"/>
        <v>3.5283740076448106E-2</v>
      </c>
      <c r="Y35">
        <f t="shared" si="15"/>
        <v>5.2724077328646743E-2</v>
      </c>
      <c r="Z35">
        <f t="shared" si="16"/>
        <v>3.0558048165304497E-2</v>
      </c>
      <c r="AA35">
        <f t="shared" si="17"/>
        <v>4.6213093709884474E-2</v>
      </c>
      <c r="AB35">
        <f t="shared" si="18"/>
        <v>4.878048780487805E-2</v>
      </c>
      <c r="AC35">
        <f t="shared" si="19"/>
        <v>4.8484848484848485E-2</v>
      </c>
      <c r="AD35">
        <f t="shared" si="20"/>
        <v>5.181347150259067E-2</v>
      </c>
      <c r="AE35">
        <f t="shared" si="21"/>
        <v>3.6623648412975239E-2</v>
      </c>
      <c r="AF35">
        <f t="shared" si="22"/>
        <v>2.8957528957528955E-2</v>
      </c>
      <c r="AG35">
        <f t="shared" si="23"/>
        <v>3.0558048165304497E-2</v>
      </c>
      <c r="AH35">
        <f t="shared" si="24"/>
        <v>4.5053501032476066E-2</v>
      </c>
      <c r="AI35">
        <f t="shared" ref="AI35:AI56" si="26">SUM(K35:AH35)</f>
        <v>0.9785820610107222</v>
      </c>
      <c r="AJ35" s="7">
        <f t="shared" si="25"/>
        <v>4.0774252542113427E-2</v>
      </c>
    </row>
    <row r="36" spans="2:36" x14ac:dyDescent="0.3">
      <c r="B36" t="s">
        <v>76</v>
      </c>
      <c r="J36" s="4" t="s">
        <v>32</v>
      </c>
      <c r="K36">
        <f t="shared" si="1"/>
        <v>1.0946622185154293E-2</v>
      </c>
      <c r="L36">
        <f t="shared" si="2"/>
        <v>1.2481426448736998E-2</v>
      </c>
      <c r="M36">
        <f t="shared" si="3"/>
        <v>1.193266567227786E-2</v>
      </c>
      <c r="N36">
        <f t="shared" si="4"/>
        <v>1.7574692442882248E-2</v>
      </c>
      <c r="O36">
        <f t="shared" si="5"/>
        <v>1.3023255813953489E-2</v>
      </c>
      <c r="P36">
        <f t="shared" si="6"/>
        <v>1.193266567227786E-2</v>
      </c>
      <c r="Q36">
        <f t="shared" si="7"/>
        <v>3.1438302331674092E-2</v>
      </c>
      <c r="R36">
        <f t="shared" si="8"/>
        <v>1.4742273469172854E-2</v>
      </c>
      <c r="S36">
        <f t="shared" si="9"/>
        <v>1.285583103764922E-2</v>
      </c>
      <c r="T36">
        <f t="shared" si="10"/>
        <v>1.193266567227786E-2</v>
      </c>
      <c r="U36">
        <f t="shared" si="11"/>
        <v>1.5279024082652248E-2</v>
      </c>
      <c r="V36">
        <f t="shared" si="12"/>
        <v>1.5279024082652248E-2</v>
      </c>
      <c r="W36">
        <f t="shared" si="13"/>
        <v>1.193266567227786E-2</v>
      </c>
      <c r="X36">
        <f t="shared" si="14"/>
        <v>2.1170244045868866E-2</v>
      </c>
      <c r="Y36">
        <f t="shared" si="15"/>
        <v>1.7574692442882248E-2</v>
      </c>
      <c r="Z36">
        <f t="shared" si="16"/>
        <v>1.5279024082652248E-2</v>
      </c>
      <c r="AA36">
        <f t="shared" si="17"/>
        <v>3.8510911424903725E-2</v>
      </c>
      <c r="AB36">
        <f t="shared" si="18"/>
        <v>3.484320557491289E-2</v>
      </c>
      <c r="AC36">
        <f t="shared" si="19"/>
        <v>3.6363636363636362E-2</v>
      </c>
      <c r="AD36">
        <f t="shared" si="20"/>
        <v>2.5906735751295335E-2</v>
      </c>
      <c r="AE36">
        <f t="shared" si="21"/>
        <v>2.9298918730380194E-2</v>
      </c>
      <c r="AF36">
        <f t="shared" si="22"/>
        <v>2.171814671814672E-2</v>
      </c>
      <c r="AG36">
        <f t="shared" si="23"/>
        <v>1.5279024082652248E-2</v>
      </c>
      <c r="AH36">
        <f t="shared" si="24"/>
        <v>3.3790125774357048E-2</v>
      </c>
      <c r="AI36">
        <f t="shared" si="26"/>
        <v>0.48108577957532694</v>
      </c>
      <c r="AJ36" s="7">
        <f t="shared" si="25"/>
        <v>2.0045240815638622E-2</v>
      </c>
    </row>
    <row r="37" spans="2:36" x14ac:dyDescent="0.3">
      <c r="B37" t="s">
        <v>77</v>
      </c>
      <c r="J37" s="4" t="s">
        <v>33</v>
      </c>
      <c r="K37">
        <f t="shared" si="1"/>
        <v>4.378648874061717E-2</v>
      </c>
      <c r="L37">
        <f t="shared" si="2"/>
        <v>4.992570579494799E-2</v>
      </c>
      <c r="M37">
        <f t="shared" si="3"/>
        <v>1.7898998508416791E-2</v>
      </c>
      <c r="N37">
        <f t="shared" si="4"/>
        <v>3.5149384885764495E-2</v>
      </c>
      <c r="O37">
        <f t="shared" si="5"/>
        <v>2.6046511627906978E-2</v>
      </c>
      <c r="P37">
        <f t="shared" si="6"/>
        <v>1.7898998508416791E-2</v>
      </c>
      <c r="Q37">
        <f t="shared" si="7"/>
        <v>3.1438302331674092E-2</v>
      </c>
      <c r="R37">
        <f t="shared" si="8"/>
        <v>2.211341020375928E-2</v>
      </c>
      <c r="S37">
        <f t="shared" si="9"/>
        <v>2.5711662075298441E-2</v>
      </c>
      <c r="T37">
        <f t="shared" si="10"/>
        <v>1.7898998508416791E-2</v>
      </c>
      <c r="U37">
        <f t="shared" si="11"/>
        <v>2.0372032110202994E-2</v>
      </c>
      <c r="V37">
        <f t="shared" si="12"/>
        <v>2.0372032110202994E-2</v>
      </c>
      <c r="W37">
        <f t="shared" si="13"/>
        <v>1.7898998508416791E-2</v>
      </c>
      <c r="X37">
        <f t="shared" si="14"/>
        <v>2.6462805057336079E-2</v>
      </c>
      <c r="Y37">
        <f t="shared" si="15"/>
        <v>3.5149384885764495E-2</v>
      </c>
      <c r="Z37">
        <f t="shared" si="16"/>
        <v>2.0372032110202994E-2</v>
      </c>
      <c r="AA37">
        <f t="shared" si="17"/>
        <v>4.6213093709884474E-2</v>
      </c>
      <c r="AB37">
        <f t="shared" si="18"/>
        <v>4.1811846689895474E-2</v>
      </c>
      <c r="AC37">
        <f t="shared" si="19"/>
        <v>4.2424242424242427E-2</v>
      </c>
      <c r="AD37">
        <f t="shared" si="20"/>
        <v>3.8860103626943004E-2</v>
      </c>
      <c r="AE37">
        <f t="shared" si="21"/>
        <v>3.6623648412975239E-2</v>
      </c>
      <c r="AF37">
        <f t="shared" si="22"/>
        <v>2.8957528957528955E-2</v>
      </c>
      <c r="AG37">
        <f t="shared" si="23"/>
        <v>2.0372032110202994E-2</v>
      </c>
      <c r="AH37">
        <f t="shared" si="24"/>
        <v>4.5053501032476066E-2</v>
      </c>
      <c r="AI37">
        <f t="shared" si="26"/>
        <v>0.72881174293149387</v>
      </c>
      <c r="AJ37" s="7">
        <f t="shared" si="25"/>
        <v>3.0367155955478911E-2</v>
      </c>
    </row>
    <row r="38" spans="2:36" x14ac:dyDescent="0.3">
      <c r="B38" t="s">
        <v>78</v>
      </c>
      <c r="J38" s="6" t="s">
        <v>34</v>
      </c>
      <c r="K38">
        <f t="shared" si="1"/>
        <v>4.378648874061717E-2</v>
      </c>
      <c r="L38">
        <f t="shared" si="2"/>
        <v>4.992570579494799E-2</v>
      </c>
      <c r="M38">
        <f t="shared" si="3"/>
        <v>3.5797997016833581E-2</v>
      </c>
      <c r="N38">
        <f t="shared" si="4"/>
        <v>5.2724077328646743E-2</v>
      </c>
      <c r="O38">
        <f t="shared" si="5"/>
        <v>5.2093023255813956E-2</v>
      </c>
      <c r="P38">
        <f t="shared" si="6"/>
        <v>3.5797997016833581E-2</v>
      </c>
      <c r="Q38">
        <f t="shared" si="7"/>
        <v>4.7157453497511131E-2</v>
      </c>
      <c r="R38">
        <f t="shared" si="8"/>
        <v>2.211341020375928E-2</v>
      </c>
      <c r="S38">
        <f t="shared" si="9"/>
        <v>5.1423324150596882E-2</v>
      </c>
      <c r="T38">
        <f t="shared" si="10"/>
        <v>3.5797997016833581E-2</v>
      </c>
      <c r="U38">
        <f t="shared" si="11"/>
        <v>3.0558048165304497E-2</v>
      </c>
      <c r="V38">
        <f t="shared" si="12"/>
        <v>3.0558048165304497E-2</v>
      </c>
      <c r="W38">
        <f t="shared" si="13"/>
        <v>3.5797997016833581E-2</v>
      </c>
      <c r="X38">
        <f t="shared" si="14"/>
        <v>3.5283740076448106E-2</v>
      </c>
      <c r="Y38">
        <f t="shared" si="15"/>
        <v>5.2724077328646743E-2</v>
      </c>
      <c r="Z38">
        <f t="shared" si="16"/>
        <v>3.0558048165304497E-2</v>
      </c>
      <c r="AA38">
        <f t="shared" si="17"/>
        <v>4.6213093709884474E-2</v>
      </c>
      <c r="AB38">
        <f t="shared" si="18"/>
        <v>4.878048780487805E-2</v>
      </c>
      <c r="AC38">
        <f t="shared" si="19"/>
        <v>4.8484848484848485E-2</v>
      </c>
      <c r="AD38">
        <f t="shared" si="20"/>
        <v>5.181347150259067E-2</v>
      </c>
      <c r="AE38">
        <f t="shared" si="21"/>
        <v>3.6623648412975239E-2</v>
      </c>
      <c r="AF38">
        <f t="shared" si="22"/>
        <v>2.8957528957528955E-2</v>
      </c>
      <c r="AG38">
        <f t="shared" si="23"/>
        <v>3.0558048165304497E-2</v>
      </c>
      <c r="AH38">
        <f t="shared" si="24"/>
        <v>4.5053501032476066E-2</v>
      </c>
      <c r="AI38">
        <f t="shared" si="26"/>
        <v>0.9785820610107222</v>
      </c>
      <c r="AJ38" s="7">
        <f t="shared" si="25"/>
        <v>4.0774252542113427E-2</v>
      </c>
    </row>
    <row r="39" spans="2:36" x14ac:dyDescent="0.3">
      <c r="B39" t="s">
        <v>79</v>
      </c>
      <c r="J39" s="6" t="s">
        <v>35</v>
      </c>
      <c r="K39">
        <f t="shared" si="1"/>
        <v>1.0946622185154293E-2</v>
      </c>
      <c r="L39">
        <f t="shared" si="2"/>
        <v>1.2481426448736998E-2</v>
      </c>
      <c r="M39">
        <f t="shared" si="3"/>
        <v>1.193266567227786E-2</v>
      </c>
      <c r="N39">
        <f t="shared" si="4"/>
        <v>8.7873462214411238E-3</v>
      </c>
      <c r="O39">
        <f t="shared" si="5"/>
        <v>8.6821705426356598E-3</v>
      </c>
      <c r="P39">
        <f t="shared" si="6"/>
        <v>1.193266567227786E-2</v>
      </c>
      <c r="Q39">
        <f t="shared" si="7"/>
        <v>1.5719151165837046E-2</v>
      </c>
      <c r="R39">
        <f t="shared" si="8"/>
        <v>1.105670510187964E-2</v>
      </c>
      <c r="S39">
        <f t="shared" si="9"/>
        <v>8.5705540250994808E-3</v>
      </c>
      <c r="T39">
        <f t="shared" si="10"/>
        <v>1.193266567227786E-2</v>
      </c>
      <c r="U39">
        <f t="shared" si="11"/>
        <v>1.5279024082652248E-2</v>
      </c>
      <c r="V39">
        <f t="shared" si="12"/>
        <v>1.5279024082652248E-2</v>
      </c>
      <c r="W39">
        <f t="shared" si="13"/>
        <v>1.193266567227786E-2</v>
      </c>
      <c r="X39">
        <f t="shared" si="14"/>
        <v>2.1170244045868866E-2</v>
      </c>
      <c r="Y39">
        <f t="shared" si="15"/>
        <v>8.7873462214411238E-3</v>
      </c>
      <c r="Z39">
        <f t="shared" si="16"/>
        <v>1.5279024082652248E-2</v>
      </c>
      <c r="AA39">
        <f t="shared" si="17"/>
        <v>3.0808729139922983E-2</v>
      </c>
      <c r="AB39">
        <f t="shared" si="18"/>
        <v>3.484320557491289E-2</v>
      </c>
      <c r="AC39">
        <f t="shared" si="19"/>
        <v>3.6363636363636362E-2</v>
      </c>
      <c r="AD39">
        <f t="shared" si="20"/>
        <v>2.5906735751295335E-2</v>
      </c>
      <c r="AE39">
        <f t="shared" si="21"/>
        <v>2.4415765608650161E-2</v>
      </c>
      <c r="AF39">
        <f t="shared" si="22"/>
        <v>1.7374517374517374E-2</v>
      </c>
      <c r="AG39">
        <f t="shared" si="23"/>
        <v>1.5279024082652248E-2</v>
      </c>
      <c r="AH39">
        <f t="shared" si="24"/>
        <v>2.2526750516238033E-2</v>
      </c>
      <c r="AI39">
        <f t="shared" si="26"/>
        <v>0.40728766530698779</v>
      </c>
      <c r="AJ39" s="7">
        <f t="shared" si="25"/>
        <v>1.6970319387791158E-2</v>
      </c>
    </row>
    <row r="40" spans="2:36" x14ac:dyDescent="0.3">
      <c r="J40" s="4" t="s">
        <v>36</v>
      </c>
      <c r="K40">
        <f t="shared" si="1"/>
        <v>6.5679733110925759E-2</v>
      </c>
      <c r="L40">
        <f t="shared" si="2"/>
        <v>4.992570579494799E-2</v>
      </c>
      <c r="M40">
        <f t="shared" si="3"/>
        <v>7.1595994033667162E-2</v>
      </c>
      <c r="N40">
        <f t="shared" si="4"/>
        <v>5.2724077328646743E-2</v>
      </c>
      <c r="O40">
        <f t="shared" si="5"/>
        <v>5.2093023255813956E-2</v>
      </c>
      <c r="P40">
        <f t="shared" si="6"/>
        <v>7.1595994033667162E-2</v>
      </c>
      <c r="Q40">
        <f t="shared" si="7"/>
        <v>6.2876604663348185E-2</v>
      </c>
      <c r="R40">
        <f t="shared" si="8"/>
        <v>4.4226820407518561E-2</v>
      </c>
      <c r="S40">
        <f t="shared" si="9"/>
        <v>5.1423324150596882E-2</v>
      </c>
      <c r="T40">
        <f t="shared" si="10"/>
        <v>7.1595994033667162E-2</v>
      </c>
      <c r="U40">
        <f t="shared" si="11"/>
        <v>3.0558048165304497E-2</v>
      </c>
      <c r="V40">
        <f t="shared" si="12"/>
        <v>3.0558048165304497E-2</v>
      </c>
      <c r="W40">
        <f t="shared" si="13"/>
        <v>7.1595994033667162E-2</v>
      </c>
      <c r="X40">
        <f t="shared" si="14"/>
        <v>3.5283740076448106E-2</v>
      </c>
      <c r="Y40">
        <f t="shared" si="15"/>
        <v>5.2724077328646743E-2</v>
      </c>
      <c r="Z40">
        <f t="shared" si="16"/>
        <v>3.0558048165304497E-2</v>
      </c>
      <c r="AA40">
        <f t="shared" si="17"/>
        <v>5.3915275994865217E-2</v>
      </c>
      <c r="AB40">
        <f t="shared" si="18"/>
        <v>4.878048780487805E-2</v>
      </c>
      <c r="AC40">
        <f t="shared" si="19"/>
        <v>4.8484848484848485E-2</v>
      </c>
      <c r="AD40">
        <f t="shared" si="20"/>
        <v>5.181347150259067E-2</v>
      </c>
      <c r="AE40">
        <f t="shared" si="21"/>
        <v>4.8831531217300321E-2</v>
      </c>
      <c r="AF40">
        <f t="shared" si="22"/>
        <v>4.343629343629344E-2</v>
      </c>
      <c r="AG40">
        <f t="shared" si="23"/>
        <v>3.0558048165304497E-2</v>
      </c>
      <c r="AH40">
        <f t="shared" si="24"/>
        <v>5.6316876290595085E-2</v>
      </c>
      <c r="AI40">
        <f t="shared" si="26"/>
        <v>1.2271520596441508</v>
      </c>
      <c r="AJ40" s="7">
        <f t="shared" si="25"/>
        <v>5.1131335818506284E-2</v>
      </c>
    </row>
    <row r="41" spans="2:36" x14ac:dyDescent="0.3">
      <c r="J41" s="4" t="s">
        <v>37</v>
      </c>
      <c r="K41">
        <f t="shared" si="1"/>
        <v>4.378648874061717E-2</v>
      </c>
      <c r="L41">
        <f t="shared" si="2"/>
        <v>2.4962852897473995E-2</v>
      </c>
      <c r="M41">
        <f t="shared" si="3"/>
        <v>1.7898998508416791E-2</v>
      </c>
      <c r="N41">
        <f t="shared" si="4"/>
        <v>3.5149384885764495E-2</v>
      </c>
      <c r="O41">
        <f t="shared" si="5"/>
        <v>2.6046511627906978E-2</v>
      </c>
      <c r="P41">
        <f t="shared" si="6"/>
        <v>1.7898998508416791E-2</v>
      </c>
      <c r="Q41">
        <f t="shared" si="7"/>
        <v>4.7157453497511131E-2</v>
      </c>
      <c r="R41">
        <f t="shared" si="8"/>
        <v>2.211341020375928E-2</v>
      </c>
      <c r="S41">
        <f t="shared" si="9"/>
        <v>2.5711662075298441E-2</v>
      </c>
      <c r="T41">
        <f t="shared" si="10"/>
        <v>1.7898998508416791E-2</v>
      </c>
      <c r="U41">
        <f t="shared" si="11"/>
        <v>2.0372032110202994E-2</v>
      </c>
      <c r="V41">
        <f t="shared" si="12"/>
        <v>2.0372032110202994E-2</v>
      </c>
      <c r="W41">
        <f t="shared" si="13"/>
        <v>1.7898998508416791E-2</v>
      </c>
      <c r="X41">
        <f t="shared" si="14"/>
        <v>2.6462805057336079E-2</v>
      </c>
      <c r="Y41">
        <f t="shared" si="15"/>
        <v>3.5149384885764495E-2</v>
      </c>
      <c r="Z41">
        <f t="shared" si="16"/>
        <v>2.0372032110202994E-2</v>
      </c>
      <c r="AA41">
        <f t="shared" si="17"/>
        <v>4.6213093709884474E-2</v>
      </c>
      <c r="AB41">
        <f t="shared" si="18"/>
        <v>4.1811846689895474E-2</v>
      </c>
      <c r="AC41">
        <f t="shared" si="19"/>
        <v>4.2424242424242427E-2</v>
      </c>
      <c r="AD41">
        <f t="shared" si="20"/>
        <v>3.8860103626943004E-2</v>
      </c>
      <c r="AE41">
        <f t="shared" si="21"/>
        <v>3.6623648412975239E-2</v>
      </c>
      <c r="AF41">
        <f t="shared" si="22"/>
        <v>2.8957528957528955E-2</v>
      </c>
      <c r="AG41">
        <f t="shared" si="23"/>
        <v>2.0372032110202994E-2</v>
      </c>
      <c r="AH41">
        <f t="shared" si="24"/>
        <v>4.5053501032476066E-2</v>
      </c>
      <c r="AI41">
        <f t="shared" si="26"/>
        <v>0.71956804119985696</v>
      </c>
      <c r="AJ41" s="7">
        <f t="shared" si="25"/>
        <v>2.9982001716660708E-2</v>
      </c>
    </row>
    <row r="42" spans="2:36" x14ac:dyDescent="0.3">
      <c r="J42" s="4" t="s">
        <v>38</v>
      </c>
      <c r="K42">
        <f t="shared" si="1"/>
        <v>4.378648874061717E-2</v>
      </c>
      <c r="L42">
        <f t="shared" si="2"/>
        <v>4.992570579494799E-2</v>
      </c>
      <c r="M42">
        <f t="shared" si="3"/>
        <v>3.5797997016833581E-2</v>
      </c>
      <c r="N42">
        <f t="shared" si="4"/>
        <v>5.2724077328646743E-2</v>
      </c>
      <c r="O42">
        <f t="shared" si="5"/>
        <v>5.2093023255813956E-2</v>
      </c>
      <c r="P42">
        <f t="shared" si="6"/>
        <v>3.5797997016833581E-2</v>
      </c>
      <c r="Q42">
        <f t="shared" si="7"/>
        <v>4.7157453497511131E-2</v>
      </c>
      <c r="R42">
        <f t="shared" si="8"/>
        <v>2.211341020375928E-2</v>
      </c>
      <c r="S42">
        <f t="shared" si="9"/>
        <v>5.1423324150596882E-2</v>
      </c>
      <c r="T42">
        <f t="shared" si="10"/>
        <v>3.5797997016833581E-2</v>
      </c>
      <c r="U42">
        <f t="shared" si="11"/>
        <v>3.0558048165304497E-2</v>
      </c>
      <c r="V42">
        <f t="shared" si="12"/>
        <v>3.0558048165304497E-2</v>
      </c>
      <c r="W42">
        <f t="shared" si="13"/>
        <v>3.5797997016833581E-2</v>
      </c>
      <c r="X42">
        <f t="shared" si="14"/>
        <v>3.5283740076448106E-2</v>
      </c>
      <c r="Y42">
        <f t="shared" si="15"/>
        <v>5.2724077328646743E-2</v>
      </c>
      <c r="Z42">
        <f t="shared" si="16"/>
        <v>3.0558048165304497E-2</v>
      </c>
      <c r="AA42">
        <f t="shared" si="17"/>
        <v>4.6213093709884474E-2</v>
      </c>
      <c r="AB42">
        <f t="shared" si="18"/>
        <v>4.878048780487805E-2</v>
      </c>
      <c r="AC42">
        <f t="shared" si="19"/>
        <v>4.8484848484848485E-2</v>
      </c>
      <c r="AD42">
        <f t="shared" si="20"/>
        <v>5.181347150259067E-2</v>
      </c>
      <c r="AE42">
        <f t="shared" si="21"/>
        <v>3.6623648412975239E-2</v>
      </c>
      <c r="AF42">
        <f t="shared" si="22"/>
        <v>2.8957528957528955E-2</v>
      </c>
      <c r="AG42">
        <f t="shared" si="23"/>
        <v>3.0558048165304497E-2</v>
      </c>
      <c r="AH42">
        <f t="shared" si="24"/>
        <v>4.5053501032476066E-2</v>
      </c>
      <c r="AI42">
        <f t="shared" si="26"/>
        <v>0.9785820610107222</v>
      </c>
      <c r="AJ42" s="7">
        <f t="shared" si="25"/>
        <v>4.0774252542113427E-2</v>
      </c>
    </row>
    <row r="43" spans="2:36" x14ac:dyDescent="0.3">
      <c r="J43" s="4" t="s">
        <v>39</v>
      </c>
      <c r="K43">
        <f t="shared" si="1"/>
        <v>6.5679733110925759E-2</v>
      </c>
      <c r="L43">
        <f t="shared" si="2"/>
        <v>7.4888558692421989E-2</v>
      </c>
      <c r="M43">
        <f t="shared" si="3"/>
        <v>7.1595994033667162E-2</v>
      </c>
      <c r="N43">
        <f t="shared" si="4"/>
        <v>7.0298769771528991E-2</v>
      </c>
      <c r="O43">
        <f t="shared" si="5"/>
        <v>7.813953488372094E-2</v>
      </c>
      <c r="P43">
        <f t="shared" si="6"/>
        <v>7.1595994033667162E-2</v>
      </c>
      <c r="Q43">
        <f t="shared" si="7"/>
        <v>6.2876604663348185E-2</v>
      </c>
      <c r="R43">
        <f t="shared" si="8"/>
        <v>8.8453640815037121E-2</v>
      </c>
      <c r="S43">
        <f t="shared" si="9"/>
        <v>7.7134986225895319E-2</v>
      </c>
      <c r="T43">
        <f t="shared" si="10"/>
        <v>7.1595994033667162E-2</v>
      </c>
      <c r="U43">
        <f t="shared" si="11"/>
        <v>6.1116096330608993E-2</v>
      </c>
      <c r="V43">
        <f t="shared" si="12"/>
        <v>6.1116096330608993E-2</v>
      </c>
      <c r="W43">
        <f t="shared" si="13"/>
        <v>7.1595994033667162E-2</v>
      </c>
      <c r="X43">
        <f t="shared" si="14"/>
        <v>5.2925610114672159E-2</v>
      </c>
      <c r="Y43">
        <f t="shared" si="15"/>
        <v>7.0298769771528991E-2</v>
      </c>
      <c r="Z43">
        <f t="shared" si="16"/>
        <v>6.1116096330608993E-2</v>
      </c>
      <c r="AA43">
        <f t="shared" si="17"/>
        <v>5.3915275994865217E-2</v>
      </c>
      <c r="AB43">
        <f t="shared" si="18"/>
        <v>5.5749128919860627E-2</v>
      </c>
      <c r="AC43">
        <f t="shared" si="19"/>
        <v>5.4545454545454543E-2</v>
      </c>
      <c r="AD43">
        <f t="shared" si="20"/>
        <v>6.4766839378238336E-2</v>
      </c>
      <c r="AE43">
        <f t="shared" si="21"/>
        <v>4.8831531217300321E-2</v>
      </c>
      <c r="AF43">
        <f t="shared" si="22"/>
        <v>4.343629343629344E-2</v>
      </c>
      <c r="AG43">
        <f t="shared" si="23"/>
        <v>6.1116096330608993E-2</v>
      </c>
      <c r="AH43">
        <f t="shared" si="24"/>
        <v>5.6316876290595085E-2</v>
      </c>
      <c r="AI43">
        <f t="shared" si="26"/>
        <v>1.5491059692887912</v>
      </c>
      <c r="AJ43" s="7">
        <f t="shared" si="25"/>
        <v>6.4546082053699633E-2</v>
      </c>
    </row>
    <row r="44" spans="2:36" x14ac:dyDescent="0.3">
      <c r="J44" s="4" t="s">
        <v>40</v>
      </c>
      <c r="K44">
        <f t="shared" si="1"/>
        <v>6.5679733110925759E-2</v>
      </c>
      <c r="L44">
        <f t="shared" si="2"/>
        <v>7.4888558692421989E-2</v>
      </c>
      <c r="M44">
        <f t="shared" si="3"/>
        <v>7.1595994033667162E-2</v>
      </c>
      <c r="N44">
        <f t="shared" si="4"/>
        <v>7.0298769771528991E-2</v>
      </c>
      <c r="O44">
        <f t="shared" si="5"/>
        <v>7.813953488372094E-2</v>
      </c>
      <c r="P44">
        <f t="shared" si="6"/>
        <v>7.1595994033667162E-2</v>
      </c>
      <c r="Q44">
        <f t="shared" si="7"/>
        <v>6.2876604663348185E-2</v>
      </c>
      <c r="R44">
        <f t="shared" si="8"/>
        <v>8.8453640815037121E-2</v>
      </c>
      <c r="S44">
        <f t="shared" si="9"/>
        <v>7.7134986225895319E-2</v>
      </c>
      <c r="T44">
        <f t="shared" si="10"/>
        <v>7.1595994033667162E-2</v>
      </c>
      <c r="U44">
        <f t="shared" si="11"/>
        <v>6.1116096330608993E-2</v>
      </c>
      <c r="V44">
        <f t="shared" si="12"/>
        <v>6.1116096330608993E-2</v>
      </c>
      <c r="W44">
        <f t="shared" si="13"/>
        <v>7.1595994033667162E-2</v>
      </c>
      <c r="X44">
        <f t="shared" si="14"/>
        <v>5.2925610114672159E-2</v>
      </c>
      <c r="Y44">
        <f t="shared" si="15"/>
        <v>7.0298769771528991E-2</v>
      </c>
      <c r="Z44">
        <f t="shared" si="16"/>
        <v>6.1116096330608993E-2</v>
      </c>
      <c r="AA44">
        <f t="shared" si="17"/>
        <v>5.3915275994865217E-2</v>
      </c>
      <c r="AB44">
        <f t="shared" si="18"/>
        <v>5.5749128919860627E-2</v>
      </c>
      <c r="AC44">
        <f t="shared" si="19"/>
        <v>5.4545454545454543E-2</v>
      </c>
      <c r="AD44">
        <f t="shared" si="20"/>
        <v>6.4766839378238336E-2</v>
      </c>
      <c r="AE44">
        <f t="shared" si="21"/>
        <v>4.8831531217300321E-2</v>
      </c>
      <c r="AF44">
        <f t="shared" si="22"/>
        <v>4.343629343629344E-2</v>
      </c>
      <c r="AG44">
        <f t="shared" si="23"/>
        <v>6.1116096330608993E-2</v>
      </c>
      <c r="AH44">
        <f t="shared" si="24"/>
        <v>5.6316876290595085E-2</v>
      </c>
      <c r="AI44">
        <f t="shared" si="26"/>
        <v>1.5491059692887912</v>
      </c>
      <c r="AJ44" s="7">
        <f t="shared" si="25"/>
        <v>6.4546082053699633E-2</v>
      </c>
    </row>
    <row r="45" spans="2:36" x14ac:dyDescent="0.3">
      <c r="J45" s="4" t="s">
        <v>41</v>
      </c>
      <c r="K45">
        <f t="shared" si="1"/>
        <v>4.378648874061717E-2</v>
      </c>
      <c r="L45">
        <f t="shared" si="2"/>
        <v>4.992570579494799E-2</v>
      </c>
      <c r="M45">
        <f t="shared" si="3"/>
        <v>3.5797997016833581E-2</v>
      </c>
      <c r="N45">
        <f t="shared" si="4"/>
        <v>5.2724077328646743E-2</v>
      </c>
      <c r="O45">
        <f t="shared" si="5"/>
        <v>5.2093023255813956E-2</v>
      </c>
      <c r="P45">
        <f t="shared" si="6"/>
        <v>3.5797997016833581E-2</v>
      </c>
      <c r="Q45">
        <f t="shared" si="7"/>
        <v>4.7157453497511131E-2</v>
      </c>
      <c r="R45">
        <f t="shared" si="8"/>
        <v>2.211341020375928E-2</v>
      </c>
      <c r="S45">
        <f t="shared" si="9"/>
        <v>5.1423324150596882E-2</v>
      </c>
      <c r="T45">
        <f t="shared" si="10"/>
        <v>3.5797997016833581E-2</v>
      </c>
      <c r="U45">
        <f t="shared" si="11"/>
        <v>3.0558048165304497E-2</v>
      </c>
      <c r="V45">
        <f t="shared" si="12"/>
        <v>3.0558048165304497E-2</v>
      </c>
      <c r="W45">
        <f t="shared" si="13"/>
        <v>3.5797997016833581E-2</v>
      </c>
      <c r="X45">
        <f t="shared" si="14"/>
        <v>3.5283740076448106E-2</v>
      </c>
      <c r="Y45">
        <f t="shared" si="15"/>
        <v>5.2724077328646743E-2</v>
      </c>
      <c r="Z45">
        <f t="shared" si="16"/>
        <v>3.0558048165304497E-2</v>
      </c>
      <c r="AA45">
        <f t="shared" si="17"/>
        <v>4.6213093709884474E-2</v>
      </c>
      <c r="AB45">
        <f t="shared" si="18"/>
        <v>4.878048780487805E-2</v>
      </c>
      <c r="AC45">
        <f t="shared" si="19"/>
        <v>4.8484848484848485E-2</v>
      </c>
      <c r="AD45">
        <f t="shared" si="20"/>
        <v>5.181347150259067E-2</v>
      </c>
      <c r="AE45">
        <f t="shared" si="21"/>
        <v>3.6623648412975239E-2</v>
      </c>
      <c r="AF45">
        <f t="shared" si="22"/>
        <v>2.8957528957528955E-2</v>
      </c>
      <c r="AG45">
        <f t="shared" si="23"/>
        <v>3.0558048165304497E-2</v>
      </c>
      <c r="AH45">
        <f t="shared" si="24"/>
        <v>4.5053501032476066E-2</v>
      </c>
      <c r="AI45">
        <f t="shared" si="26"/>
        <v>0.9785820610107222</v>
      </c>
      <c r="AJ45" s="7">
        <f t="shared" si="25"/>
        <v>4.0774252542113427E-2</v>
      </c>
    </row>
    <row r="46" spans="2:36" x14ac:dyDescent="0.3">
      <c r="J46" s="4" t="s">
        <v>42</v>
      </c>
      <c r="K46">
        <f t="shared" si="1"/>
        <v>8.757297748123434E-2</v>
      </c>
      <c r="L46">
        <f t="shared" si="2"/>
        <v>9.985141158989598E-2</v>
      </c>
      <c r="M46">
        <f t="shared" si="3"/>
        <v>0.10739399105050074</v>
      </c>
      <c r="N46">
        <f t="shared" si="4"/>
        <v>8.7873462214411238E-2</v>
      </c>
      <c r="O46">
        <f t="shared" si="5"/>
        <v>0.10418604651162791</v>
      </c>
      <c r="P46">
        <f t="shared" si="6"/>
        <v>0.10739399105050074</v>
      </c>
      <c r="Q46">
        <f t="shared" si="7"/>
        <v>7.8595755829185224E-2</v>
      </c>
      <c r="R46">
        <f t="shared" si="8"/>
        <v>0.1326804612225557</v>
      </c>
      <c r="S46">
        <f t="shared" si="9"/>
        <v>0.10284664830119376</v>
      </c>
      <c r="T46">
        <f t="shared" si="10"/>
        <v>0.10739399105050074</v>
      </c>
      <c r="U46">
        <f t="shared" si="11"/>
        <v>0.12223219266121799</v>
      </c>
      <c r="V46">
        <f t="shared" si="12"/>
        <v>0.12223219266121799</v>
      </c>
      <c r="W46">
        <f t="shared" si="13"/>
        <v>0.10739399105050074</v>
      </c>
      <c r="X46">
        <f t="shared" si="14"/>
        <v>0.10585122022934432</v>
      </c>
      <c r="Y46">
        <f t="shared" si="15"/>
        <v>8.7873462214411238E-2</v>
      </c>
      <c r="Z46">
        <f t="shared" si="16"/>
        <v>0.12223219266121799</v>
      </c>
      <c r="AA46">
        <f t="shared" si="17"/>
        <v>6.1617458279845966E-2</v>
      </c>
      <c r="AB46">
        <f t="shared" si="18"/>
        <v>6.2717770034843204E-2</v>
      </c>
      <c r="AC46">
        <f t="shared" si="19"/>
        <v>5.4545454545454543E-2</v>
      </c>
      <c r="AD46">
        <f t="shared" si="20"/>
        <v>7.7720207253886009E-2</v>
      </c>
      <c r="AE46">
        <f t="shared" si="21"/>
        <v>7.3247296825950478E-2</v>
      </c>
      <c r="AF46">
        <f t="shared" si="22"/>
        <v>0.17374517374517376</v>
      </c>
      <c r="AG46">
        <f t="shared" si="23"/>
        <v>0.12223219266121799</v>
      </c>
      <c r="AH46">
        <f t="shared" si="24"/>
        <v>6.7580251548714096E-2</v>
      </c>
      <c r="AI46">
        <f t="shared" si="26"/>
        <v>2.3770097926746026</v>
      </c>
      <c r="AJ46" s="7">
        <f t="shared" si="25"/>
        <v>9.9042074694775106E-2</v>
      </c>
    </row>
    <row r="47" spans="2:36" x14ac:dyDescent="0.3">
      <c r="J47" s="4" t="s">
        <v>43</v>
      </c>
      <c r="K47">
        <f t="shared" si="1"/>
        <v>1.0946622185154293E-2</v>
      </c>
      <c r="L47">
        <f t="shared" si="2"/>
        <v>1.2481426448736998E-2</v>
      </c>
      <c r="M47">
        <f t="shared" si="3"/>
        <v>1.193266567227786E-2</v>
      </c>
      <c r="N47">
        <f t="shared" si="4"/>
        <v>1.7574692442882248E-2</v>
      </c>
      <c r="O47">
        <f t="shared" si="5"/>
        <v>1.3023255813953489E-2</v>
      </c>
      <c r="P47">
        <f t="shared" si="6"/>
        <v>1.193266567227786E-2</v>
      </c>
      <c r="Q47">
        <f t="shared" si="7"/>
        <v>3.1438302331674092E-2</v>
      </c>
      <c r="R47">
        <f t="shared" si="8"/>
        <v>1.4742273469172854E-2</v>
      </c>
      <c r="S47">
        <f t="shared" si="9"/>
        <v>1.285583103764922E-2</v>
      </c>
      <c r="T47">
        <f t="shared" si="10"/>
        <v>1.193266567227786E-2</v>
      </c>
      <c r="U47">
        <f t="shared" si="11"/>
        <v>1.5279024082652248E-2</v>
      </c>
      <c r="V47">
        <f t="shared" si="12"/>
        <v>1.5279024082652248E-2</v>
      </c>
      <c r="W47">
        <f t="shared" si="13"/>
        <v>1.193266567227786E-2</v>
      </c>
      <c r="X47">
        <f t="shared" si="14"/>
        <v>2.1170244045868866E-2</v>
      </c>
      <c r="Y47">
        <f t="shared" si="15"/>
        <v>1.7574692442882248E-2</v>
      </c>
      <c r="Z47">
        <f t="shared" si="16"/>
        <v>1.5279024082652248E-2</v>
      </c>
      <c r="AA47">
        <f t="shared" si="17"/>
        <v>3.8510911424903725E-2</v>
      </c>
      <c r="AB47">
        <f t="shared" si="18"/>
        <v>3.484320557491289E-2</v>
      </c>
      <c r="AC47">
        <f t="shared" si="19"/>
        <v>3.6363636363636362E-2</v>
      </c>
      <c r="AD47">
        <f t="shared" si="20"/>
        <v>2.5906735751295335E-2</v>
      </c>
      <c r="AE47">
        <f t="shared" si="21"/>
        <v>2.9298918730380194E-2</v>
      </c>
      <c r="AF47">
        <f t="shared" si="22"/>
        <v>2.171814671814672E-2</v>
      </c>
      <c r="AG47">
        <f t="shared" si="23"/>
        <v>1.5279024082652248E-2</v>
      </c>
      <c r="AH47">
        <f t="shared" si="24"/>
        <v>3.3790125774357048E-2</v>
      </c>
      <c r="AI47">
        <f t="shared" si="26"/>
        <v>0.48108577957532694</v>
      </c>
      <c r="AJ47" s="7">
        <f t="shared" si="25"/>
        <v>2.0045240815638622E-2</v>
      </c>
    </row>
    <row r="48" spans="2:36" x14ac:dyDescent="0.3">
      <c r="J48" s="4" t="s">
        <v>44</v>
      </c>
      <c r="K48">
        <f t="shared" si="1"/>
        <v>6.5679733110925759E-2</v>
      </c>
      <c r="L48">
        <f t="shared" si="2"/>
        <v>7.4888558692421989E-2</v>
      </c>
      <c r="M48">
        <f t="shared" si="3"/>
        <v>7.1595994033667162E-2</v>
      </c>
      <c r="N48">
        <f t="shared" si="4"/>
        <v>7.0298769771528991E-2</v>
      </c>
      <c r="O48">
        <f t="shared" si="5"/>
        <v>7.813953488372094E-2</v>
      </c>
      <c r="P48">
        <f t="shared" si="6"/>
        <v>7.1595994033667162E-2</v>
      </c>
      <c r="Q48">
        <f t="shared" si="7"/>
        <v>6.2876604663348185E-2</v>
      </c>
      <c r="R48">
        <f t="shared" si="8"/>
        <v>8.8453640815037121E-2</v>
      </c>
      <c r="S48">
        <f t="shared" si="9"/>
        <v>7.7134986225895319E-2</v>
      </c>
      <c r="T48">
        <f t="shared" si="10"/>
        <v>7.1595994033667162E-2</v>
      </c>
      <c r="U48">
        <f t="shared" si="11"/>
        <v>6.1116096330608993E-2</v>
      </c>
      <c r="V48">
        <f t="shared" si="12"/>
        <v>6.1116096330608993E-2</v>
      </c>
      <c r="W48">
        <f t="shared" si="13"/>
        <v>7.1595994033667162E-2</v>
      </c>
      <c r="X48">
        <f t="shared" si="14"/>
        <v>5.2925610114672159E-2</v>
      </c>
      <c r="Y48">
        <f t="shared" si="15"/>
        <v>7.0298769771528991E-2</v>
      </c>
      <c r="Z48">
        <f t="shared" si="16"/>
        <v>6.1116096330608993E-2</v>
      </c>
      <c r="AA48">
        <f t="shared" si="17"/>
        <v>5.3915275994865217E-2</v>
      </c>
      <c r="AB48">
        <f t="shared" si="18"/>
        <v>5.5749128919860627E-2</v>
      </c>
      <c r="AC48">
        <f t="shared" si="19"/>
        <v>5.4545454545454543E-2</v>
      </c>
      <c r="AD48">
        <f t="shared" si="20"/>
        <v>6.4766839378238336E-2</v>
      </c>
      <c r="AE48">
        <f t="shared" si="21"/>
        <v>4.8831531217300321E-2</v>
      </c>
      <c r="AF48">
        <f t="shared" si="22"/>
        <v>4.343629343629344E-2</v>
      </c>
      <c r="AG48">
        <f t="shared" si="23"/>
        <v>6.1116096330608993E-2</v>
      </c>
      <c r="AH48">
        <f t="shared" si="24"/>
        <v>5.6316876290595085E-2</v>
      </c>
      <c r="AI48">
        <f t="shared" si="26"/>
        <v>1.5491059692887912</v>
      </c>
      <c r="AJ48" s="7">
        <f t="shared" si="25"/>
        <v>6.4546082053699633E-2</v>
      </c>
    </row>
    <row r="49" spans="10:36" x14ac:dyDescent="0.3">
      <c r="J49" s="4" t="s">
        <v>45</v>
      </c>
      <c r="K49">
        <f t="shared" si="1"/>
        <v>4.3786488740617177E-3</v>
      </c>
      <c r="L49">
        <f t="shared" si="2"/>
        <v>4.1604754829123328E-3</v>
      </c>
      <c r="M49">
        <f t="shared" si="3"/>
        <v>5.9663328361389302E-3</v>
      </c>
      <c r="N49">
        <f t="shared" si="4"/>
        <v>3.5149384885764497E-3</v>
      </c>
      <c r="O49">
        <f t="shared" si="5"/>
        <v>4.3410852713178299E-3</v>
      </c>
      <c r="P49">
        <f t="shared" si="6"/>
        <v>5.9663328361389302E-3</v>
      </c>
      <c r="Q49">
        <f t="shared" si="7"/>
        <v>3.9297877914592615E-3</v>
      </c>
      <c r="R49">
        <f t="shared" si="8"/>
        <v>6.31811720107408E-3</v>
      </c>
      <c r="S49">
        <f t="shared" si="9"/>
        <v>4.2852770125497404E-3</v>
      </c>
      <c r="T49">
        <f t="shared" si="10"/>
        <v>5.9663328361389302E-3</v>
      </c>
      <c r="U49">
        <f t="shared" si="11"/>
        <v>8.7308709043727121E-3</v>
      </c>
      <c r="V49">
        <f t="shared" si="12"/>
        <v>8.7308709043727121E-3</v>
      </c>
      <c r="W49">
        <f t="shared" si="13"/>
        <v>5.9663328361389302E-3</v>
      </c>
      <c r="X49">
        <f t="shared" si="14"/>
        <v>1.323140252866804E-2</v>
      </c>
      <c r="Y49">
        <f t="shared" si="15"/>
        <v>3.5149384885764497E-3</v>
      </c>
      <c r="Z49">
        <f t="shared" si="16"/>
        <v>8.7308709043727121E-3</v>
      </c>
      <c r="AA49">
        <f t="shared" si="17"/>
        <v>7.7021822849807457E-3</v>
      </c>
      <c r="AB49">
        <f t="shared" si="18"/>
        <v>1.3937282229965157E-2</v>
      </c>
      <c r="AC49">
        <f t="shared" si="19"/>
        <v>1.8181818181818181E-2</v>
      </c>
      <c r="AD49">
        <f t="shared" si="20"/>
        <v>3.2383419689119169E-3</v>
      </c>
      <c r="AE49">
        <f t="shared" si="21"/>
        <v>1.6277177072433442E-2</v>
      </c>
      <c r="AF49">
        <f t="shared" si="22"/>
        <v>1.085907335907336E-2</v>
      </c>
      <c r="AG49">
        <f t="shared" si="23"/>
        <v>8.7308709043727121E-3</v>
      </c>
      <c r="AH49">
        <f t="shared" si="24"/>
        <v>3.7544584193730055E-3</v>
      </c>
      <c r="AI49">
        <f t="shared" si="26"/>
        <v>0.18041381961779829</v>
      </c>
      <c r="AJ49" s="7">
        <f t="shared" si="25"/>
        <v>7.5172424840749289E-3</v>
      </c>
    </row>
    <row r="50" spans="10:36" x14ac:dyDescent="0.3">
      <c r="J50" s="4" t="s">
        <v>46</v>
      </c>
      <c r="K50">
        <f t="shared" si="1"/>
        <v>3.6488740617180975E-3</v>
      </c>
      <c r="L50">
        <f t="shared" si="2"/>
        <v>4.1604754829123328E-3</v>
      </c>
      <c r="M50">
        <f t="shared" si="3"/>
        <v>5.1139995738333681E-3</v>
      </c>
      <c r="N50">
        <f t="shared" si="4"/>
        <v>3.5149384885764497E-3</v>
      </c>
      <c r="O50">
        <f t="shared" si="5"/>
        <v>4.3410852713178299E-3</v>
      </c>
      <c r="P50">
        <f t="shared" si="6"/>
        <v>5.1139995738333681E-3</v>
      </c>
      <c r="Q50">
        <f t="shared" si="7"/>
        <v>3.1438302331674092E-3</v>
      </c>
      <c r="R50">
        <f t="shared" si="8"/>
        <v>6.31811720107408E-3</v>
      </c>
      <c r="S50">
        <f t="shared" si="9"/>
        <v>4.2852770125497404E-3</v>
      </c>
      <c r="T50">
        <f t="shared" si="10"/>
        <v>5.1139995738333681E-3</v>
      </c>
      <c r="U50">
        <f t="shared" si="11"/>
        <v>7.6395120413261242E-3</v>
      </c>
      <c r="V50">
        <f t="shared" si="12"/>
        <v>7.6395120413261242E-3</v>
      </c>
      <c r="W50">
        <f t="shared" si="13"/>
        <v>5.1139995738333681E-3</v>
      </c>
      <c r="X50">
        <f t="shared" si="14"/>
        <v>1.1761246692149369E-2</v>
      </c>
      <c r="Y50">
        <f t="shared" si="15"/>
        <v>3.5149384885764497E-3</v>
      </c>
      <c r="Z50">
        <f t="shared" si="16"/>
        <v>7.6395120413261242E-3</v>
      </c>
      <c r="AA50">
        <f t="shared" si="17"/>
        <v>3.8510911424903729E-3</v>
      </c>
      <c r="AB50">
        <f t="shared" si="18"/>
        <v>6.9686411149825784E-3</v>
      </c>
      <c r="AC50">
        <f t="shared" si="19"/>
        <v>1.2121212121212121E-2</v>
      </c>
      <c r="AD50">
        <f t="shared" si="20"/>
        <v>3.2383419689119169E-3</v>
      </c>
      <c r="AE50">
        <f t="shared" si="21"/>
        <v>1.6277177072433442E-2</v>
      </c>
      <c r="AF50">
        <f t="shared" si="22"/>
        <v>1.085907335907336E-2</v>
      </c>
      <c r="AG50">
        <f t="shared" si="23"/>
        <v>7.6395120413261242E-3</v>
      </c>
      <c r="AH50">
        <f t="shared" si="24"/>
        <v>2.8158438145297541E-3</v>
      </c>
      <c r="AI50">
        <f t="shared" si="26"/>
        <v>0.15183420998631328</v>
      </c>
      <c r="AJ50" s="7">
        <f t="shared" si="25"/>
        <v>6.3264254160963866E-3</v>
      </c>
    </row>
    <row r="51" spans="10:36" x14ac:dyDescent="0.3">
      <c r="J51" s="4" t="s">
        <v>47</v>
      </c>
      <c r="K51">
        <f t="shared" si="1"/>
        <v>3.1276063386155122E-3</v>
      </c>
      <c r="L51">
        <f t="shared" si="2"/>
        <v>3.5661218424962852E-3</v>
      </c>
      <c r="M51">
        <f t="shared" si="3"/>
        <v>4.4747496271041977E-3</v>
      </c>
      <c r="N51">
        <f t="shared" si="4"/>
        <v>2.9291154071470413E-3</v>
      </c>
      <c r="O51">
        <f t="shared" si="5"/>
        <v>3.7209302325581397E-3</v>
      </c>
      <c r="P51">
        <f t="shared" si="6"/>
        <v>4.4747496271041977E-3</v>
      </c>
      <c r="Q51">
        <f t="shared" si="7"/>
        <v>2.6198585276395073E-3</v>
      </c>
      <c r="R51">
        <f t="shared" si="8"/>
        <v>5.5283525509398201E-3</v>
      </c>
      <c r="S51">
        <f t="shared" si="9"/>
        <v>3.6730945821854917E-3</v>
      </c>
      <c r="T51">
        <f t="shared" si="10"/>
        <v>4.4747496271041977E-3</v>
      </c>
      <c r="U51">
        <f t="shared" si="11"/>
        <v>6.7906773700676651E-3</v>
      </c>
      <c r="V51">
        <f t="shared" si="12"/>
        <v>6.7906773700676651E-3</v>
      </c>
      <c r="W51">
        <f t="shared" si="13"/>
        <v>4.4747496271041977E-3</v>
      </c>
      <c r="X51">
        <f t="shared" si="14"/>
        <v>1.1761246692149369E-2</v>
      </c>
      <c r="Y51">
        <f t="shared" si="15"/>
        <v>2.9291154071470413E-3</v>
      </c>
      <c r="Z51">
        <f t="shared" si="16"/>
        <v>6.7906773700676651E-3</v>
      </c>
      <c r="AA51">
        <f t="shared" si="17"/>
        <v>2.5673940949935818E-3</v>
      </c>
      <c r="AB51">
        <f t="shared" si="18"/>
        <v>3.4843205574912892E-3</v>
      </c>
      <c r="AC51">
        <f t="shared" si="19"/>
        <v>6.0606060606060606E-3</v>
      </c>
      <c r="AD51">
        <f t="shared" si="20"/>
        <v>2.5906735751295338E-3</v>
      </c>
      <c r="AE51">
        <f t="shared" si="21"/>
        <v>1.6277177072433442E-2</v>
      </c>
      <c r="AF51">
        <f t="shared" si="22"/>
        <v>9.6525096525096523E-3</v>
      </c>
      <c r="AG51">
        <f t="shared" si="23"/>
        <v>6.7906773700676651E-3</v>
      </c>
      <c r="AH51">
        <f t="shared" si="24"/>
        <v>2.2526750516238033E-3</v>
      </c>
      <c r="AI51">
        <f t="shared" si="26"/>
        <v>0.127802505634353</v>
      </c>
      <c r="AJ51" s="7">
        <f t="shared" si="25"/>
        <v>5.3251044014313749E-3</v>
      </c>
    </row>
    <row r="52" spans="10:36" x14ac:dyDescent="0.3">
      <c r="J52" s="4" t="s">
        <v>48</v>
      </c>
      <c r="K52">
        <f t="shared" si="1"/>
        <v>7.297748123436195E-3</v>
      </c>
      <c r="L52">
        <f t="shared" si="2"/>
        <v>8.3209509658246656E-3</v>
      </c>
      <c r="M52">
        <f t="shared" si="3"/>
        <v>8.9494992542083953E-3</v>
      </c>
      <c r="N52">
        <f t="shared" si="4"/>
        <v>8.7873462214411238E-3</v>
      </c>
      <c r="O52">
        <f t="shared" si="5"/>
        <v>8.6821705426356598E-3</v>
      </c>
      <c r="P52">
        <f t="shared" si="6"/>
        <v>8.9494992542083953E-3</v>
      </c>
      <c r="Q52">
        <f t="shared" si="7"/>
        <v>7.8595755829185231E-3</v>
      </c>
      <c r="R52">
        <f t="shared" si="8"/>
        <v>1.105670510187964E-2</v>
      </c>
      <c r="S52">
        <f t="shared" si="9"/>
        <v>8.5705540250994808E-3</v>
      </c>
      <c r="T52">
        <f t="shared" si="10"/>
        <v>8.9494992542083953E-3</v>
      </c>
      <c r="U52">
        <f t="shared" si="11"/>
        <v>1.2223219266121799E-2</v>
      </c>
      <c r="V52">
        <f t="shared" si="12"/>
        <v>1.2223219266121799E-2</v>
      </c>
      <c r="W52">
        <f t="shared" si="13"/>
        <v>8.9494992542083953E-3</v>
      </c>
      <c r="X52">
        <f t="shared" si="14"/>
        <v>1.7641870038224053E-2</v>
      </c>
      <c r="Y52">
        <f t="shared" si="15"/>
        <v>8.7873462214411238E-3</v>
      </c>
      <c r="Z52">
        <f t="shared" si="16"/>
        <v>1.2223219266121799E-2</v>
      </c>
      <c r="AA52">
        <f t="shared" si="17"/>
        <v>3.0808729139922983E-2</v>
      </c>
      <c r="AB52">
        <f t="shared" si="18"/>
        <v>2.7874564459930314E-2</v>
      </c>
      <c r="AC52">
        <f t="shared" si="19"/>
        <v>3.0303030303030304E-2</v>
      </c>
      <c r="AD52">
        <f t="shared" si="20"/>
        <v>1.2953367875647668E-2</v>
      </c>
      <c r="AE52">
        <f t="shared" si="21"/>
        <v>2.4415765608650161E-2</v>
      </c>
      <c r="AF52">
        <f t="shared" si="22"/>
        <v>1.7374517374517374E-2</v>
      </c>
      <c r="AG52">
        <f t="shared" si="23"/>
        <v>1.2223219266121799E-2</v>
      </c>
      <c r="AH52">
        <f t="shared" si="24"/>
        <v>4.5053501032476066E-2</v>
      </c>
      <c r="AI52">
        <f t="shared" si="26"/>
        <v>0.36047861669839615</v>
      </c>
      <c r="AJ52" s="7">
        <f t="shared" si="25"/>
        <v>1.5019942362433173E-2</v>
      </c>
    </row>
    <row r="53" spans="10:36" x14ac:dyDescent="0.3">
      <c r="J53" s="4" t="s">
        <v>49</v>
      </c>
      <c r="K53">
        <f t="shared" si="1"/>
        <v>0.10946622185154294</v>
      </c>
      <c r="L53">
        <f t="shared" si="2"/>
        <v>9.985141158989598E-2</v>
      </c>
      <c r="M53">
        <f t="shared" si="3"/>
        <v>0.14319198806733432</v>
      </c>
      <c r="N53">
        <f t="shared" si="4"/>
        <v>8.7873462214411238E-2</v>
      </c>
      <c r="O53">
        <f t="shared" si="5"/>
        <v>0.10418604651162791</v>
      </c>
      <c r="P53">
        <f t="shared" si="6"/>
        <v>0.14319198806733432</v>
      </c>
      <c r="Q53">
        <f t="shared" si="7"/>
        <v>9.4314906995022263E-2</v>
      </c>
      <c r="R53">
        <f t="shared" si="8"/>
        <v>0.1326804612225557</v>
      </c>
      <c r="S53">
        <f t="shared" si="9"/>
        <v>0.10284664830119376</v>
      </c>
      <c r="T53">
        <f t="shared" si="10"/>
        <v>0.14319198806733432</v>
      </c>
      <c r="U53">
        <f t="shared" si="11"/>
        <v>0.18334828899182698</v>
      </c>
      <c r="V53">
        <f t="shared" si="12"/>
        <v>0.18334828899182698</v>
      </c>
      <c r="W53">
        <f t="shared" si="13"/>
        <v>0.14319198806733432</v>
      </c>
      <c r="X53">
        <f t="shared" si="14"/>
        <v>0.21170244045868863</v>
      </c>
      <c r="Y53">
        <f t="shared" si="15"/>
        <v>8.7873462214411238E-2</v>
      </c>
      <c r="Z53">
        <f t="shared" si="16"/>
        <v>0.18334828899182698</v>
      </c>
      <c r="AA53">
        <f t="shared" si="17"/>
        <v>6.9319640564826715E-2</v>
      </c>
      <c r="AB53">
        <f t="shared" si="18"/>
        <v>6.2717770034843204E-2</v>
      </c>
      <c r="AC53">
        <f t="shared" si="19"/>
        <v>5.4545454545454543E-2</v>
      </c>
      <c r="AD53">
        <f t="shared" si="20"/>
        <v>7.7720207253886009E-2</v>
      </c>
      <c r="AE53">
        <f t="shared" si="21"/>
        <v>0.14649459365190096</v>
      </c>
      <c r="AF53">
        <f t="shared" si="22"/>
        <v>0.17374517374517376</v>
      </c>
      <c r="AG53">
        <f t="shared" si="23"/>
        <v>0.18334828899182698</v>
      </c>
      <c r="AH53">
        <f t="shared" si="24"/>
        <v>7.8843626806833114E-2</v>
      </c>
      <c r="AI53">
        <f t="shared" si="26"/>
        <v>3.0003426361989129</v>
      </c>
      <c r="AJ53" s="7">
        <f t="shared" si="25"/>
        <v>0.12501427650828803</v>
      </c>
    </row>
    <row r="54" spans="10:36" x14ac:dyDescent="0.3">
      <c r="J54" s="4" t="s">
        <v>50</v>
      </c>
      <c r="K54">
        <f t="shared" si="1"/>
        <v>8.757297748123434E-2</v>
      </c>
      <c r="L54">
        <f t="shared" si="2"/>
        <v>7.4888558692421989E-2</v>
      </c>
      <c r="M54">
        <f t="shared" si="3"/>
        <v>0.10739399105050074</v>
      </c>
      <c r="N54">
        <f t="shared" si="4"/>
        <v>7.0298769771528991E-2</v>
      </c>
      <c r="O54">
        <f t="shared" si="5"/>
        <v>7.813953488372094E-2</v>
      </c>
      <c r="P54">
        <f t="shared" si="6"/>
        <v>0.10739399105050074</v>
      </c>
      <c r="Q54">
        <f t="shared" si="7"/>
        <v>7.8595755829185224E-2</v>
      </c>
      <c r="R54">
        <f t="shared" si="8"/>
        <v>8.8453640815037121E-2</v>
      </c>
      <c r="S54">
        <f t="shared" si="9"/>
        <v>7.7134986225895319E-2</v>
      </c>
      <c r="T54">
        <f t="shared" si="10"/>
        <v>0.10739399105050074</v>
      </c>
      <c r="U54">
        <f t="shared" si="11"/>
        <v>0.12223219266121799</v>
      </c>
      <c r="V54">
        <f t="shared" si="12"/>
        <v>0.12223219266121799</v>
      </c>
      <c r="W54">
        <f t="shared" si="13"/>
        <v>0.10739399105050074</v>
      </c>
      <c r="X54">
        <f t="shared" si="14"/>
        <v>5.2925610114672159E-2</v>
      </c>
      <c r="Y54">
        <f t="shared" si="15"/>
        <v>7.0298769771528991E-2</v>
      </c>
      <c r="Z54">
        <f t="shared" si="16"/>
        <v>0.12223219266121799</v>
      </c>
      <c r="AA54">
        <f t="shared" si="17"/>
        <v>6.1617458279845966E-2</v>
      </c>
      <c r="AB54">
        <f t="shared" si="18"/>
        <v>5.5749128919860627E-2</v>
      </c>
      <c r="AC54">
        <f t="shared" si="19"/>
        <v>5.4545454545454543E-2</v>
      </c>
      <c r="AD54">
        <f t="shared" si="20"/>
        <v>6.4766839378238336E-2</v>
      </c>
      <c r="AE54">
        <f t="shared" si="21"/>
        <v>7.3247296825950478E-2</v>
      </c>
      <c r="AF54">
        <f t="shared" si="22"/>
        <v>8.6872586872586879E-2</v>
      </c>
      <c r="AG54">
        <f t="shared" si="23"/>
        <v>0.12223219266121799</v>
      </c>
      <c r="AH54">
        <f t="shared" si="24"/>
        <v>6.7580251548714096E-2</v>
      </c>
      <c r="AI54">
        <f t="shared" si="26"/>
        <v>2.0611923548027509</v>
      </c>
      <c r="AJ54" s="7">
        <f t="shared" si="25"/>
        <v>8.5883014783447953E-2</v>
      </c>
    </row>
    <row r="55" spans="10:36" x14ac:dyDescent="0.3">
      <c r="J55" s="4" t="s">
        <v>51</v>
      </c>
      <c r="K55">
        <f t="shared" si="1"/>
        <v>6.5679733110925759E-2</v>
      </c>
      <c r="L55">
        <f t="shared" si="2"/>
        <v>7.4888558692421989E-2</v>
      </c>
      <c r="M55">
        <f t="shared" si="3"/>
        <v>7.1595994033667162E-2</v>
      </c>
      <c r="N55">
        <f t="shared" si="4"/>
        <v>7.0298769771528991E-2</v>
      </c>
      <c r="O55">
        <f t="shared" si="5"/>
        <v>7.813953488372094E-2</v>
      </c>
      <c r="P55">
        <f t="shared" si="6"/>
        <v>7.1595994033667162E-2</v>
      </c>
      <c r="Q55">
        <f t="shared" si="7"/>
        <v>6.2876604663348185E-2</v>
      </c>
      <c r="R55">
        <f t="shared" si="8"/>
        <v>8.8453640815037121E-2</v>
      </c>
      <c r="S55">
        <f t="shared" si="9"/>
        <v>7.7134986225895319E-2</v>
      </c>
      <c r="T55">
        <f t="shared" si="10"/>
        <v>7.1595994033667162E-2</v>
      </c>
      <c r="U55">
        <f t="shared" si="11"/>
        <v>6.1116096330608993E-2</v>
      </c>
      <c r="V55">
        <f t="shared" si="12"/>
        <v>6.1116096330608993E-2</v>
      </c>
      <c r="W55">
        <f t="shared" si="13"/>
        <v>7.1595994033667162E-2</v>
      </c>
      <c r="X55">
        <f t="shared" si="14"/>
        <v>5.2925610114672159E-2</v>
      </c>
      <c r="Y55">
        <f t="shared" si="15"/>
        <v>7.0298769771528991E-2</v>
      </c>
      <c r="Z55">
        <f t="shared" si="16"/>
        <v>6.1116096330608993E-2</v>
      </c>
      <c r="AA55">
        <f t="shared" si="17"/>
        <v>5.3915275994865217E-2</v>
      </c>
      <c r="AB55">
        <f t="shared" si="18"/>
        <v>5.5749128919860627E-2</v>
      </c>
      <c r="AC55">
        <f t="shared" si="19"/>
        <v>5.4545454545454543E-2</v>
      </c>
      <c r="AD55">
        <f t="shared" si="20"/>
        <v>6.4766839378238336E-2</v>
      </c>
      <c r="AE55">
        <f t="shared" si="21"/>
        <v>4.8831531217300321E-2</v>
      </c>
      <c r="AF55">
        <f t="shared" si="22"/>
        <v>4.343629343629344E-2</v>
      </c>
      <c r="AG55">
        <f t="shared" si="23"/>
        <v>6.1116096330608993E-2</v>
      </c>
      <c r="AH55">
        <f t="shared" si="24"/>
        <v>5.6316876290595085E-2</v>
      </c>
      <c r="AI55">
        <f t="shared" si="26"/>
        <v>1.5491059692887912</v>
      </c>
      <c r="AJ55" s="7">
        <f t="shared" si="25"/>
        <v>6.4546082053699633E-2</v>
      </c>
    </row>
    <row r="56" spans="10:36" x14ac:dyDescent="0.3">
      <c r="J56" s="4" t="s">
        <v>52</v>
      </c>
      <c r="K56">
        <f t="shared" si="1"/>
        <v>7.297748123436195E-3</v>
      </c>
      <c r="L56">
        <f t="shared" si="2"/>
        <v>6.2407132243684988E-3</v>
      </c>
      <c r="M56">
        <f t="shared" si="3"/>
        <v>8.9494992542083953E-3</v>
      </c>
      <c r="N56">
        <f t="shared" si="4"/>
        <v>5.8582308142940825E-3</v>
      </c>
      <c r="O56">
        <f t="shared" si="5"/>
        <v>6.5116279069767444E-3</v>
      </c>
      <c r="P56">
        <f t="shared" si="6"/>
        <v>8.9494992542083953E-3</v>
      </c>
      <c r="Q56">
        <f t="shared" si="7"/>
        <v>7.8595755829185231E-3</v>
      </c>
      <c r="R56">
        <f t="shared" si="8"/>
        <v>8.8453640815037132E-3</v>
      </c>
      <c r="S56">
        <f t="shared" si="9"/>
        <v>6.4279155188246102E-3</v>
      </c>
      <c r="T56">
        <f t="shared" si="10"/>
        <v>8.9494992542083953E-3</v>
      </c>
      <c r="U56">
        <f t="shared" si="11"/>
        <v>1.2223219266121799E-2</v>
      </c>
      <c r="V56">
        <f t="shared" si="12"/>
        <v>1.2223219266121799E-2</v>
      </c>
      <c r="W56">
        <f t="shared" si="13"/>
        <v>8.9494992542083953E-3</v>
      </c>
      <c r="X56">
        <f t="shared" si="14"/>
        <v>1.7641870038224053E-2</v>
      </c>
      <c r="Y56">
        <f t="shared" si="15"/>
        <v>5.8582308142940825E-3</v>
      </c>
      <c r="Z56">
        <f t="shared" si="16"/>
        <v>1.2223219266121799E-2</v>
      </c>
      <c r="AA56">
        <f t="shared" si="17"/>
        <v>2.3106546854942237E-2</v>
      </c>
      <c r="AB56">
        <f t="shared" si="18"/>
        <v>2.7874564459930314E-2</v>
      </c>
      <c r="AC56">
        <f t="shared" si="19"/>
        <v>3.0303030303030304E-2</v>
      </c>
      <c r="AD56">
        <f t="shared" si="20"/>
        <v>6.4766839378238338E-3</v>
      </c>
      <c r="AE56">
        <f t="shared" si="21"/>
        <v>2.092779909312871E-2</v>
      </c>
      <c r="AF56">
        <f t="shared" si="22"/>
        <v>1.4478764478764478E-2</v>
      </c>
      <c r="AG56">
        <f t="shared" si="23"/>
        <v>1.2223219266121799E-2</v>
      </c>
      <c r="AH56">
        <f t="shared" si="24"/>
        <v>1.1263375258119017E-2</v>
      </c>
      <c r="AI56">
        <f t="shared" si="26"/>
        <v>0.29166291457190013</v>
      </c>
      <c r="AJ56" s="7">
        <f t="shared" si="25"/>
        <v>1.2152621440495838E-2</v>
      </c>
    </row>
  </sheetData>
  <mergeCells count="4">
    <mergeCell ref="A2:A3"/>
    <mergeCell ref="B2:B3"/>
    <mergeCell ref="C2:G2"/>
    <mergeCell ref="H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C8" zoomScale="63" zoomScaleNormal="104" workbookViewId="0">
      <selection activeCell="F36" sqref="F36"/>
    </sheetView>
  </sheetViews>
  <sheetFormatPr defaultRowHeight="14.4" x14ac:dyDescent="0.3"/>
  <cols>
    <col min="4" max="4" width="13.109375" customWidth="1"/>
    <col min="5" max="5" width="12.6640625" customWidth="1"/>
    <col min="6" max="6" width="11.33203125" customWidth="1"/>
    <col min="7" max="7" width="11" customWidth="1"/>
  </cols>
  <sheetData>
    <row r="1" spans="1:8" x14ac:dyDescent="0.3">
      <c r="A1" s="4" t="s">
        <v>54</v>
      </c>
      <c r="B1" t="s">
        <v>53</v>
      </c>
      <c r="C1" t="s">
        <v>1</v>
      </c>
      <c r="D1" t="s">
        <v>70</v>
      </c>
      <c r="E1" t="s">
        <v>71</v>
      </c>
      <c r="F1" t="s">
        <v>83</v>
      </c>
      <c r="G1" t="s">
        <v>82</v>
      </c>
    </row>
    <row r="2" spans="1:8" x14ac:dyDescent="0.3">
      <c r="B2">
        <v>0</v>
      </c>
      <c r="D2">
        <v>0</v>
      </c>
      <c r="E2">
        <v>0</v>
      </c>
    </row>
    <row r="3" spans="1:8" x14ac:dyDescent="0.3">
      <c r="A3" s="6" t="s">
        <v>29</v>
      </c>
      <c r="B3" s="8">
        <f>'AHP Cost'!AJ34</f>
        <v>3.5347653196327607E-2</v>
      </c>
      <c r="C3" s="7">
        <v>2.5112263590154501E-2</v>
      </c>
      <c r="D3" s="7">
        <f t="shared" ref="D3:D26" si="0">B3*2</f>
        <v>7.0695306392655213E-2</v>
      </c>
      <c r="E3" s="7">
        <f t="shared" ref="E3:E26" si="1">B3*0.5</f>
        <v>1.7673826598163803E-2</v>
      </c>
      <c r="F3" s="10">
        <f>C3/B3</f>
        <v>0.71043651612954895</v>
      </c>
      <c r="G3" t="str">
        <f>IF(AND(F3&lt;2, F3&gt;0.5),"Medium","Low")</f>
        <v>Medium</v>
      </c>
      <c r="H3" s="10"/>
    </row>
    <row r="4" spans="1:8" x14ac:dyDescent="0.3">
      <c r="A4" s="4" t="s">
        <v>30</v>
      </c>
      <c r="B4" s="8">
        <f>'AHP Cost'!AJ35</f>
        <v>0.18259511740163092</v>
      </c>
      <c r="C4" s="7">
        <v>2.87844014258361E-2</v>
      </c>
      <c r="D4" s="7">
        <f t="shared" si="0"/>
        <v>0.36519023480326185</v>
      </c>
      <c r="E4" s="7">
        <f t="shared" si="1"/>
        <v>9.1297558700815462E-2</v>
      </c>
      <c r="F4" s="10">
        <f t="shared" ref="F4:F26" si="2">C4/B4</f>
        <v>0.1576405866457139</v>
      </c>
      <c r="G4" t="str">
        <f t="shared" ref="G4:G9" si="3">IF(AND(F4&lt;2, F4&gt;0.5),"Medium","Low")</f>
        <v>Low</v>
      </c>
      <c r="H4" s="10"/>
    </row>
    <row r="5" spans="1:8" x14ac:dyDescent="0.3">
      <c r="A5" s="4" t="s">
        <v>31</v>
      </c>
      <c r="B5" s="8">
        <f>'AHP Cost'!AJ36</f>
        <v>0.11448120074002978</v>
      </c>
      <c r="C5" s="7">
        <v>4.0774252542113427E-2</v>
      </c>
      <c r="D5" s="7">
        <f t="shared" si="0"/>
        <v>0.22896240148005956</v>
      </c>
      <c r="E5" s="7">
        <f t="shared" si="1"/>
        <v>5.7240600370014889E-2</v>
      </c>
      <c r="F5" s="10">
        <f t="shared" si="2"/>
        <v>0.3561654863727875</v>
      </c>
      <c r="G5" t="str">
        <f t="shared" si="3"/>
        <v>Low</v>
      </c>
      <c r="H5" s="10"/>
    </row>
    <row r="6" spans="1:8" x14ac:dyDescent="0.3">
      <c r="A6" s="4" t="s">
        <v>32</v>
      </c>
      <c r="B6" s="8">
        <f>'AHP Cost'!AJ37</f>
        <v>3.5347653196327607E-2</v>
      </c>
      <c r="C6" s="7">
        <v>2.0045240815638622E-2</v>
      </c>
      <c r="D6" s="7">
        <f t="shared" si="0"/>
        <v>7.0695306392655213E-2</v>
      </c>
      <c r="E6" s="7">
        <f t="shared" si="1"/>
        <v>1.7673826598163803E-2</v>
      </c>
      <c r="F6" s="10">
        <f t="shared" si="2"/>
        <v>0.56708830722943704</v>
      </c>
      <c r="G6" t="str">
        <f t="shared" si="3"/>
        <v>Medium</v>
      </c>
      <c r="H6" s="10"/>
    </row>
    <row r="7" spans="1:8" x14ac:dyDescent="0.3">
      <c r="A7" s="4" t="s">
        <v>33</v>
      </c>
      <c r="B7" s="8">
        <f>'AHP Cost'!AJ38</f>
        <v>3.5347653196327607E-2</v>
      </c>
      <c r="C7" s="7">
        <v>3.0367155955478911E-2</v>
      </c>
      <c r="D7" s="7">
        <f t="shared" si="0"/>
        <v>7.0695306392655213E-2</v>
      </c>
      <c r="E7" s="7">
        <f t="shared" si="1"/>
        <v>1.7673826598163803E-2</v>
      </c>
      <c r="F7" s="10">
        <f t="shared" si="2"/>
        <v>0.8590996348983605</v>
      </c>
      <c r="G7" t="str">
        <f t="shared" si="3"/>
        <v>Medium</v>
      </c>
      <c r="H7" s="10"/>
    </row>
    <row r="8" spans="1:8" x14ac:dyDescent="0.3">
      <c r="A8" s="6" t="s">
        <v>34</v>
      </c>
      <c r="B8" s="8">
        <f>'AHP Cost'!AJ39</f>
        <v>5.7162918747375523E-2</v>
      </c>
      <c r="C8" s="7">
        <v>4.0774252542113427E-2</v>
      </c>
      <c r="D8" s="7">
        <f t="shared" si="0"/>
        <v>0.11432583749475105</v>
      </c>
      <c r="E8" s="7">
        <f t="shared" si="1"/>
        <v>2.8581459373687761E-2</v>
      </c>
      <c r="F8" s="10">
        <f t="shared" si="2"/>
        <v>0.71329899584571976</v>
      </c>
      <c r="G8" t="str">
        <f t="shared" si="3"/>
        <v>Medium</v>
      </c>
      <c r="H8" s="10"/>
    </row>
    <row r="9" spans="1:8" x14ac:dyDescent="0.3">
      <c r="A9" s="6" t="s">
        <v>35</v>
      </c>
      <c r="B9" s="8">
        <f>'AHP Cost'!AJ40</f>
        <v>5.7162918747375523E-2</v>
      </c>
      <c r="C9" s="7">
        <v>1.6970319387791158E-2</v>
      </c>
      <c r="D9" s="7">
        <f t="shared" si="0"/>
        <v>0.11432583749475105</v>
      </c>
      <c r="E9" s="7">
        <f t="shared" si="1"/>
        <v>2.8581459373687761E-2</v>
      </c>
      <c r="F9" s="10">
        <f t="shared" si="2"/>
        <v>0.29687636250327581</v>
      </c>
      <c r="G9" t="str">
        <f t="shared" si="3"/>
        <v>Low</v>
      </c>
      <c r="H9" s="10"/>
    </row>
    <row r="10" spans="1:8" x14ac:dyDescent="0.3">
      <c r="A10" s="4" t="s">
        <v>36</v>
      </c>
      <c r="B10" s="8">
        <f>'AHP Cost'!AJ41</f>
        <v>1.5303733674526677E-2</v>
      </c>
      <c r="C10" s="7">
        <v>5.1131335818506284E-2</v>
      </c>
      <c r="D10" s="7">
        <f t="shared" si="0"/>
        <v>3.0607467349053355E-2</v>
      </c>
      <c r="E10" s="7">
        <f t="shared" si="1"/>
        <v>7.6518668372633387E-3</v>
      </c>
      <c r="F10" s="10">
        <f t="shared" si="2"/>
        <v>3.3411020412368555</v>
      </c>
      <c r="G10" t="str">
        <f t="shared" ref="G10:G25" si="4">IF(F10&gt;2,"High","")</f>
        <v>High</v>
      </c>
      <c r="H10" s="10"/>
    </row>
    <row r="11" spans="1:8" x14ac:dyDescent="0.3">
      <c r="A11" s="4" t="s">
        <v>37</v>
      </c>
      <c r="B11" s="8">
        <f>'AHP Cost'!AJ42</f>
        <v>5.7162918747375523E-2</v>
      </c>
      <c r="C11" s="7">
        <v>2.9982001716660708E-2</v>
      </c>
      <c r="D11" s="7">
        <f t="shared" si="0"/>
        <v>0.11432583749475105</v>
      </c>
      <c r="E11" s="7">
        <f t="shared" si="1"/>
        <v>2.8581459373687761E-2</v>
      </c>
      <c r="F11" s="10">
        <f t="shared" si="2"/>
        <v>0.52450088927688365</v>
      </c>
      <c r="G11" t="str">
        <f>IF(AND(F11&lt;2, F11&gt;0.5),"Medium","Low")</f>
        <v>Medium</v>
      </c>
      <c r="H11" s="10"/>
    </row>
    <row r="12" spans="1:8" x14ac:dyDescent="0.3">
      <c r="A12" s="4" t="s">
        <v>38</v>
      </c>
      <c r="B12" s="8">
        <f>'AHP Cost'!AJ43</f>
        <v>3.5347653196327607E-2</v>
      </c>
      <c r="C12" s="7">
        <v>4.0774252542113427E-2</v>
      </c>
      <c r="D12" s="7">
        <f t="shared" si="0"/>
        <v>7.0695306392655213E-2</v>
      </c>
      <c r="E12" s="7">
        <f t="shared" si="1"/>
        <v>1.7673826598163803E-2</v>
      </c>
      <c r="F12" s="10">
        <f t="shared" si="2"/>
        <v>1.1535207815818904</v>
      </c>
      <c r="G12" t="str">
        <f t="shared" ref="G12:G26" si="5">IF(AND(F12&lt;2, F12&gt;0.5),"Medium","Low")</f>
        <v>Medium</v>
      </c>
      <c r="H12" s="10"/>
    </row>
    <row r="13" spans="1:8" x14ac:dyDescent="0.3">
      <c r="A13" s="4" t="s">
        <v>39</v>
      </c>
      <c r="B13" s="8">
        <f>'AHP Cost'!AJ44</f>
        <v>3.5347653196327607E-2</v>
      </c>
      <c r="C13" s="7">
        <v>6.4546082053699633E-2</v>
      </c>
      <c r="D13" s="7">
        <f t="shared" si="0"/>
        <v>7.0695306392655213E-2</v>
      </c>
      <c r="E13" s="7">
        <f t="shared" si="1"/>
        <v>1.7673826598163803E-2</v>
      </c>
      <c r="F13" s="10">
        <f t="shared" si="2"/>
        <v>1.8260358529376302</v>
      </c>
      <c r="G13" t="str">
        <f t="shared" si="5"/>
        <v>Medium</v>
      </c>
      <c r="H13" s="10"/>
    </row>
    <row r="14" spans="1:8" x14ac:dyDescent="0.3">
      <c r="A14" s="4" t="s">
        <v>40</v>
      </c>
      <c r="B14" s="8">
        <f>'AHP Cost'!AJ45</f>
        <v>3.5347653196327607E-2</v>
      </c>
      <c r="C14" s="7">
        <v>6.4546082053699633E-2</v>
      </c>
      <c r="D14" s="7">
        <f t="shared" si="0"/>
        <v>7.0695306392655213E-2</v>
      </c>
      <c r="E14" s="7">
        <f t="shared" si="1"/>
        <v>1.7673826598163803E-2</v>
      </c>
      <c r="F14" s="10">
        <f t="shared" si="2"/>
        <v>1.8260358529376302</v>
      </c>
      <c r="G14" t="str">
        <f t="shared" si="5"/>
        <v>Medium</v>
      </c>
      <c r="H14" s="10"/>
    </row>
    <row r="15" spans="1:8" x14ac:dyDescent="0.3">
      <c r="A15" s="4" t="s">
        <v>41</v>
      </c>
      <c r="B15" s="8">
        <f>'AHP Cost'!AJ46</f>
        <v>3.5347653196327607E-2</v>
      </c>
      <c r="C15" s="7">
        <v>4.0774252542113427E-2</v>
      </c>
      <c r="D15" s="7">
        <f t="shared" si="0"/>
        <v>7.0695306392655213E-2</v>
      </c>
      <c r="E15" s="7">
        <f t="shared" si="1"/>
        <v>1.7673826598163803E-2</v>
      </c>
      <c r="F15" s="10">
        <f t="shared" si="2"/>
        <v>1.1535207815818904</v>
      </c>
      <c r="G15" t="str">
        <f t="shared" si="5"/>
        <v>Medium</v>
      </c>
      <c r="H15" s="10"/>
    </row>
    <row r="16" spans="1:8" x14ac:dyDescent="0.3">
      <c r="A16" s="4" t="s">
        <v>42</v>
      </c>
      <c r="B16" s="8">
        <f>'AHP Cost'!AJ47</f>
        <v>1.0181746847349115E-2</v>
      </c>
      <c r="C16" s="7">
        <v>9.9042074694775106E-2</v>
      </c>
      <c r="D16" s="7">
        <f t="shared" si="0"/>
        <v>2.0363493694698229E-2</v>
      </c>
      <c r="E16" s="7">
        <f t="shared" si="1"/>
        <v>5.0908734236745573E-3</v>
      </c>
      <c r="F16" s="10">
        <f t="shared" si="2"/>
        <v>9.7274147726980047</v>
      </c>
      <c r="G16" t="str">
        <f t="shared" si="4"/>
        <v>High</v>
      </c>
      <c r="H16" s="10"/>
    </row>
    <row r="17" spans="1:21" x14ac:dyDescent="0.3">
      <c r="A17" s="4" t="s">
        <v>43</v>
      </c>
      <c r="B17" s="8">
        <f>'AHP Cost'!AJ48</f>
        <v>1.0181746847349115E-2</v>
      </c>
      <c r="C17" s="7">
        <v>2.0045240815638622E-2</v>
      </c>
      <c r="D17" s="7">
        <f t="shared" si="0"/>
        <v>2.0363493694698229E-2</v>
      </c>
      <c r="E17" s="7">
        <f t="shared" si="1"/>
        <v>5.0908734236745573E-3</v>
      </c>
      <c r="F17" s="10">
        <f t="shared" si="2"/>
        <v>1.968742801816717</v>
      </c>
      <c r="G17" t="str">
        <f t="shared" si="5"/>
        <v>Medium</v>
      </c>
      <c r="H17" s="10"/>
    </row>
    <row r="18" spans="1:21" x14ac:dyDescent="0.3">
      <c r="A18" s="4" t="s">
        <v>44</v>
      </c>
      <c r="B18" s="8">
        <f>'AHP Cost'!AJ49</f>
        <v>5.7162918747375523E-2</v>
      </c>
      <c r="C18" s="7">
        <v>6.4546082053699633E-2</v>
      </c>
      <c r="D18" s="7">
        <f t="shared" si="0"/>
        <v>0.11432583749475105</v>
      </c>
      <c r="E18" s="7">
        <f t="shared" si="1"/>
        <v>2.8581459373687761E-2</v>
      </c>
      <c r="F18" s="10">
        <f t="shared" si="2"/>
        <v>1.1291600126115513</v>
      </c>
      <c r="G18" t="str">
        <f t="shared" si="5"/>
        <v>Medium</v>
      </c>
      <c r="H18" s="10"/>
    </row>
    <row r="19" spans="1:21" x14ac:dyDescent="0.3">
      <c r="A19" s="4" t="s">
        <v>45</v>
      </c>
      <c r="B19" s="8">
        <f>'AHP Cost'!AJ50</f>
        <v>1.7107868219380772E-2</v>
      </c>
      <c r="C19" s="7">
        <v>7.5172424840749289E-3</v>
      </c>
      <c r="D19" s="7">
        <f t="shared" si="0"/>
        <v>3.4215736438761545E-2</v>
      </c>
      <c r="E19" s="7">
        <f t="shared" si="1"/>
        <v>8.5539341096903861E-3</v>
      </c>
      <c r="F19" s="10">
        <f t="shared" si="2"/>
        <v>0.43940264138573187</v>
      </c>
      <c r="G19" t="str">
        <f t="shared" si="5"/>
        <v>Low</v>
      </c>
      <c r="H19" s="10"/>
    </row>
    <row r="20" spans="1:21" x14ac:dyDescent="0.3">
      <c r="A20" s="4" t="s">
        <v>46</v>
      </c>
      <c r="B20" s="8">
        <f>'AHP Cost'!AJ51</f>
        <v>2.2629102153560038E-2</v>
      </c>
      <c r="C20" s="7">
        <v>6.3264254160963866E-3</v>
      </c>
      <c r="D20" s="7">
        <f t="shared" si="0"/>
        <v>4.5258204307120076E-2</v>
      </c>
      <c r="E20" s="7">
        <f t="shared" si="1"/>
        <v>1.1314551076780019E-2</v>
      </c>
      <c r="F20" s="10">
        <f t="shared" si="2"/>
        <v>0.2795703237877295</v>
      </c>
      <c r="G20" t="str">
        <f t="shared" si="5"/>
        <v>Low</v>
      </c>
      <c r="H20" s="10"/>
    </row>
    <row r="21" spans="1:21" x14ac:dyDescent="0.3">
      <c r="A21" s="4" t="s">
        <v>47</v>
      </c>
      <c r="B21" s="8">
        <f>'AHP Cost'!AJ52</f>
        <v>2.2629102153560038E-2</v>
      </c>
      <c r="C21" s="7">
        <v>5.3251044014313749E-3</v>
      </c>
      <c r="D21" s="7">
        <f t="shared" si="0"/>
        <v>4.5258204307120076E-2</v>
      </c>
      <c r="E21" s="7">
        <f t="shared" si="1"/>
        <v>1.1314551076780019E-2</v>
      </c>
      <c r="F21" s="10">
        <f t="shared" si="2"/>
        <v>0.23532106423381111</v>
      </c>
      <c r="G21" t="str">
        <f t="shared" si="5"/>
        <v>Low</v>
      </c>
      <c r="H21" s="10"/>
    </row>
    <row r="22" spans="1:21" x14ac:dyDescent="0.3">
      <c r="A22" s="4" t="s">
        <v>48</v>
      </c>
      <c r="B22" s="8">
        <f>'AHP Cost'!AJ53</f>
        <v>1.769537039221428E-2</v>
      </c>
      <c r="C22" s="7">
        <v>1.5019942362433173E-2</v>
      </c>
      <c r="D22" s="7">
        <f t="shared" si="0"/>
        <v>3.5390740784428561E-2</v>
      </c>
      <c r="E22" s="7">
        <f t="shared" si="1"/>
        <v>8.8476851961071402E-3</v>
      </c>
      <c r="F22" s="10">
        <f t="shared" si="2"/>
        <v>0.84880632784277532</v>
      </c>
      <c r="G22" t="str">
        <f t="shared" si="5"/>
        <v>Medium</v>
      </c>
      <c r="H22" s="10"/>
    </row>
    <row r="23" spans="1:21" x14ac:dyDescent="0.3">
      <c r="A23" s="4" t="s">
        <v>49</v>
      </c>
      <c r="B23" s="8">
        <f>'AHP Cost'!AJ54</f>
        <v>3.5193808060480704E-2</v>
      </c>
      <c r="C23" s="7">
        <v>0.12501427650828803</v>
      </c>
      <c r="D23" s="7">
        <f t="shared" si="0"/>
        <v>7.0387616120961408E-2</v>
      </c>
      <c r="E23" s="7">
        <f t="shared" si="1"/>
        <v>1.7596904030240352E-2</v>
      </c>
      <c r="F23" s="10">
        <f t="shared" si="2"/>
        <v>3.5521667985871401</v>
      </c>
      <c r="G23" t="str">
        <f t="shared" si="4"/>
        <v>High</v>
      </c>
      <c r="H23" s="10"/>
    </row>
    <row r="24" spans="1:21" x14ac:dyDescent="0.3">
      <c r="A24" s="4" t="s">
        <v>50</v>
      </c>
      <c r="B24" s="8">
        <f>'AHP Cost'!AJ55</f>
        <v>5.5023423668214201E-2</v>
      </c>
      <c r="C24" s="7">
        <v>8.5883014783447953E-2</v>
      </c>
      <c r="D24" s="7">
        <f t="shared" si="0"/>
        <v>0.1100468473364284</v>
      </c>
      <c r="E24" s="7">
        <f t="shared" si="1"/>
        <v>2.7511711834107101E-2</v>
      </c>
      <c r="F24" s="10">
        <f t="shared" si="2"/>
        <v>1.5608446195808177</v>
      </c>
      <c r="G24" t="str">
        <f t="shared" si="5"/>
        <v>Medium</v>
      </c>
      <c r="H24" s="10"/>
    </row>
    <row r="25" spans="1:21" x14ac:dyDescent="0.3">
      <c r="A25" s="4" t="s">
        <v>51</v>
      </c>
      <c r="B25" s="8">
        <f>'AHP Cost'!AJ56</f>
        <v>1.1508233796429131E-2</v>
      </c>
      <c r="C25" s="7">
        <v>6.4546082053699633E-2</v>
      </c>
      <c r="D25" s="7">
        <f t="shared" si="0"/>
        <v>2.3016467592858261E-2</v>
      </c>
      <c r="E25" s="7">
        <f t="shared" si="1"/>
        <v>5.7541168982145653E-3</v>
      </c>
      <c r="F25" s="10">
        <f t="shared" si="2"/>
        <v>5.6086870666224664</v>
      </c>
      <c r="G25" t="str">
        <f t="shared" si="4"/>
        <v>High</v>
      </c>
      <c r="H25" s="10"/>
    </row>
    <row r="26" spans="1:21" x14ac:dyDescent="0.3">
      <c r="A26" s="4" t="s">
        <v>52</v>
      </c>
      <c r="B26" s="8">
        <f>'AHP Cost'!AJ57</f>
        <v>9.3842986814798961E-3</v>
      </c>
      <c r="C26" s="7">
        <v>1.2152621440495838E-2</v>
      </c>
      <c r="D26" s="7">
        <f t="shared" si="0"/>
        <v>1.8768597362959792E-2</v>
      </c>
      <c r="E26" s="7">
        <f t="shared" si="1"/>
        <v>4.692149340739948E-3</v>
      </c>
      <c r="F26" s="10">
        <f t="shared" si="2"/>
        <v>1.2949951672445468</v>
      </c>
      <c r="G26" t="str">
        <f t="shared" si="5"/>
        <v>Medium</v>
      </c>
      <c r="H26" s="10"/>
    </row>
    <row r="27" spans="1:21" x14ac:dyDescent="0.3">
      <c r="B27" s="8"/>
      <c r="C27" s="8"/>
    </row>
    <row r="30" spans="1:21" x14ac:dyDescent="0.3">
      <c r="B30" t="s">
        <v>84</v>
      </c>
      <c r="C30" t="s">
        <v>85</v>
      </c>
      <c r="D30" t="s">
        <v>86</v>
      </c>
      <c r="T30" s="14"/>
      <c r="U30" s="14"/>
    </row>
    <row r="31" spans="1:21" x14ac:dyDescent="0.3">
      <c r="A31" s="11">
        <v>1</v>
      </c>
      <c r="B31" t="s">
        <v>36</v>
      </c>
      <c r="C31" t="s">
        <v>29</v>
      </c>
      <c r="D31" t="s">
        <v>30</v>
      </c>
      <c r="T31" s="14"/>
      <c r="U31" s="14"/>
    </row>
    <row r="32" spans="1:21" x14ac:dyDescent="0.3">
      <c r="A32" s="11">
        <v>2</v>
      </c>
      <c r="B32" t="s">
        <v>42</v>
      </c>
      <c r="C32" t="s">
        <v>32</v>
      </c>
      <c r="D32" t="s">
        <v>31</v>
      </c>
      <c r="T32" s="14"/>
      <c r="U32" s="14"/>
    </row>
    <row r="33" spans="1:21" x14ac:dyDescent="0.3">
      <c r="A33" s="11">
        <v>3</v>
      </c>
      <c r="B33" t="s">
        <v>49</v>
      </c>
      <c r="C33" t="s">
        <v>33</v>
      </c>
      <c r="D33" t="s">
        <v>35</v>
      </c>
      <c r="T33" s="14"/>
      <c r="U33" s="14"/>
    </row>
    <row r="34" spans="1:21" x14ac:dyDescent="0.3">
      <c r="A34" s="11">
        <v>4</v>
      </c>
      <c r="B34" t="s">
        <v>51</v>
      </c>
      <c r="C34" t="s">
        <v>34</v>
      </c>
      <c r="D34" t="s">
        <v>45</v>
      </c>
      <c r="T34" s="14"/>
      <c r="U34" s="14"/>
    </row>
    <row r="35" spans="1:21" x14ac:dyDescent="0.3">
      <c r="A35" s="11">
        <v>5</v>
      </c>
      <c r="C35" t="s">
        <v>37</v>
      </c>
      <c r="D35" t="s">
        <v>46</v>
      </c>
      <c r="T35" s="14"/>
      <c r="U35" s="14"/>
    </row>
    <row r="36" spans="1:21" x14ac:dyDescent="0.3">
      <c r="A36" s="11">
        <v>6</v>
      </c>
      <c r="C36" t="s">
        <v>38</v>
      </c>
      <c r="D36" t="s">
        <v>47</v>
      </c>
      <c r="T36" s="14"/>
      <c r="U36" s="14"/>
    </row>
    <row r="37" spans="1:21" x14ac:dyDescent="0.3">
      <c r="A37" s="11">
        <v>7</v>
      </c>
      <c r="C37" t="s">
        <v>39</v>
      </c>
      <c r="T37" s="14"/>
      <c r="U37" s="14"/>
    </row>
    <row r="38" spans="1:21" x14ac:dyDescent="0.3">
      <c r="A38" s="11">
        <v>8</v>
      </c>
      <c r="C38" t="s">
        <v>40</v>
      </c>
      <c r="T38" s="14"/>
      <c r="U38" s="14"/>
    </row>
    <row r="39" spans="1:21" x14ac:dyDescent="0.3">
      <c r="A39" s="11">
        <v>9</v>
      </c>
      <c r="C39" t="s">
        <v>41</v>
      </c>
      <c r="T39" s="14"/>
      <c r="U39" s="14"/>
    </row>
    <row r="40" spans="1:21" x14ac:dyDescent="0.3">
      <c r="A40" s="11">
        <v>10</v>
      </c>
      <c r="C40" t="s">
        <v>43</v>
      </c>
      <c r="T40" s="14"/>
      <c r="U40" s="14"/>
    </row>
    <row r="41" spans="1:21" x14ac:dyDescent="0.3">
      <c r="A41" s="11">
        <v>11</v>
      </c>
      <c r="C41" t="s">
        <v>44</v>
      </c>
      <c r="T41" s="14"/>
      <c r="U41" s="14"/>
    </row>
    <row r="42" spans="1:21" x14ac:dyDescent="0.3">
      <c r="A42" s="11">
        <v>12</v>
      </c>
      <c r="C42" t="s">
        <v>48</v>
      </c>
      <c r="T42" s="14"/>
      <c r="U42" s="14"/>
    </row>
    <row r="43" spans="1:21" x14ac:dyDescent="0.3">
      <c r="A43" s="11">
        <v>13</v>
      </c>
      <c r="C43" t="s">
        <v>50</v>
      </c>
      <c r="T43" s="14"/>
      <c r="U43" s="14"/>
    </row>
    <row r="44" spans="1:21" x14ac:dyDescent="0.3">
      <c r="A44" s="11">
        <v>14</v>
      </c>
      <c r="C44" t="s">
        <v>52</v>
      </c>
      <c r="T44" s="14"/>
      <c r="U44" s="14"/>
    </row>
    <row r="45" spans="1:21" x14ac:dyDescent="0.3">
      <c r="T45" s="14"/>
      <c r="U45" s="14"/>
    </row>
    <row r="46" spans="1:21" x14ac:dyDescent="0.3">
      <c r="T46" s="14"/>
      <c r="U46" s="14"/>
    </row>
    <row r="47" spans="1:21" x14ac:dyDescent="0.3">
      <c r="T47" s="14"/>
      <c r="U47" s="14"/>
    </row>
    <row r="48" spans="1:21" x14ac:dyDescent="0.3">
      <c r="T48" s="14"/>
      <c r="U48" s="14"/>
    </row>
    <row r="49" spans="20:21" x14ac:dyDescent="0.3">
      <c r="T49" s="14"/>
      <c r="U49" s="14"/>
    </row>
    <row r="50" spans="20:21" x14ac:dyDescent="0.3">
      <c r="T50" s="14"/>
      <c r="U50" s="14"/>
    </row>
    <row r="51" spans="20:21" x14ac:dyDescent="0.3">
      <c r="T51" s="14"/>
      <c r="U51" s="14"/>
    </row>
    <row r="52" spans="20:21" x14ac:dyDescent="0.3">
      <c r="T52" s="14"/>
      <c r="U52" s="14"/>
    </row>
    <row r="53" spans="20:21" x14ac:dyDescent="0.3">
      <c r="T53" s="14"/>
      <c r="U53" s="14"/>
    </row>
    <row r="54" spans="20:21" x14ac:dyDescent="0.3">
      <c r="T54" s="14"/>
      <c r="U54" s="14"/>
    </row>
  </sheetData>
  <pageMargins left="0.7" right="0.7" top="0.75" bottom="0.75" header="0.3" footer="0.3"/>
  <ignoredErrors>
    <ignoredError sqref="G10 G16 G23:G24 G2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AHP Cost</vt:lpstr>
      <vt:lpstr>AHP Value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2020-05-11T00:54:55Z</dcterms:created>
  <dcterms:modified xsi:type="dcterms:W3CDTF">2020-05-11T14:56:17Z</dcterms:modified>
</cp:coreProperties>
</file>