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950" yWindow="90" windowWidth="12450" windowHeight="9960"/>
  </bookViews>
  <sheets>
    <sheet name="成绩表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N3" i="1" l="1"/>
  <c r="M3" i="1"/>
  <c r="L3" i="1"/>
  <c r="G20" i="2"/>
  <c r="H20" i="2" s="1"/>
  <c r="I20" i="2" s="1"/>
  <c r="G48" i="2"/>
  <c r="H48" i="2" s="1"/>
  <c r="I48" i="2" s="1"/>
  <c r="I49" i="2" s="1"/>
  <c r="G31" i="2"/>
  <c r="H31" i="2" s="1"/>
  <c r="I31" i="2" s="1"/>
  <c r="G32" i="2"/>
  <c r="H32" i="2" s="1"/>
  <c r="I32" i="2" s="1"/>
  <c r="G38" i="2"/>
  <c r="H38" i="2" s="1"/>
  <c r="I38" i="2" s="1"/>
  <c r="G27" i="2"/>
  <c r="H27" i="2" s="1"/>
  <c r="I27" i="2" s="1"/>
  <c r="G43" i="2"/>
  <c r="H43" i="2" s="1"/>
  <c r="I43" i="2" s="1"/>
  <c r="I44" i="2" s="1"/>
  <c r="G35" i="2"/>
  <c r="H35" i="2" s="1"/>
  <c r="I35" i="2" s="1"/>
  <c r="I42" i="2" s="1"/>
  <c r="G17" i="2"/>
  <c r="H17" i="2" s="1"/>
  <c r="I17" i="2" s="1"/>
  <c r="G39" i="2"/>
  <c r="H39" i="2" s="1"/>
  <c r="I39" i="2" s="1"/>
  <c r="G30" i="2"/>
  <c r="H30" i="2" s="1"/>
  <c r="I30" i="2" s="1"/>
  <c r="G26" i="2"/>
  <c r="H26" i="2" s="1"/>
  <c r="I26" i="2" s="1"/>
  <c r="G15" i="2"/>
  <c r="H15" i="2" s="1"/>
  <c r="I15" i="2" s="1"/>
  <c r="G24" i="2"/>
  <c r="H24" i="2" s="1"/>
  <c r="I24" i="2" s="1"/>
  <c r="G7" i="2"/>
  <c r="H7" i="2" s="1"/>
  <c r="I7" i="2" s="1"/>
  <c r="G21" i="2"/>
  <c r="H21" i="2" s="1"/>
  <c r="I21" i="2" s="1"/>
  <c r="G6" i="2"/>
  <c r="H6" i="2" s="1"/>
  <c r="I6" i="2" s="1"/>
  <c r="G3" i="2"/>
  <c r="H3" i="2" s="1"/>
  <c r="I3" i="2" s="1"/>
  <c r="G41" i="2"/>
  <c r="H41" i="2" s="1"/>
  <c r="I41" i="2" s="1"/>
  <c r="G46" i="2"/>
  <c r="H46" i="2" s="1"/>
  <c r="I46" i="2" s="1"/>
  <c r="G40" i="2"/>
  <c r="H40" i="2" s="1"/>
  <c r="I40" i="2" s="1"/>
  <c r="G45" i="2"/>
  <c r="H45" i="2" s="1"/>
  <c r="I45" i="2" s="1"/>
  <c r="I47" i="2" s="1"/>
  <c r="G25" i="2"/>
  <c r="H25" i="2" s="1"/>
  <c r="I25" i="2" s="1"/>
  <c r="G5" i="2"/>
  <c r="H5" i="2" s="1"/>
  <c r="I5" i="2" s="1"/>
  <c r="G14" i="2"/>
  <c r="H14" i="2" s="1"/>
  <c r="I14" i="2" s="1"/>
  <c r="G16" i="2"/>
  <c r="H16" i="2" s="1"/>
  <c r="I16" i="2" s="1"/>
  <c r="I18" i="2" s="1"/>
  <c r="G37" i="2"/>
  <c r="H37" i="2" s="1"/>
  <c r="I37" i="2" s="1"/>
  <c r="G28" i="2"/>
  <c r="H28" i="2" s="1"/>
  <c r="I28" i="2" s="1"/>
  <c r="G22" i="2"/>
  <c r="H22" i="2" s="1"/>
  <c r="I22" i="2" s="1"/>
  <c r="I33" i="2" s="1"/>
  <c r="G36" i="2"/>
  <c r="H36" i="2" s="1"/>
  <c r="I36" i="2" s="1"/>
  <c r="G23" i="2"/>
  <c r="H23" i="2" s="1"/>
  <c r="I23" i="2" s="1"/>
  <c r="G19" i="2"/>
  <c r="H19" i="2" s="1"/>
  <c r="I19" i="2" s="1"/>
  <c r="G29" i="2"/>
  <c r="H29" i="2" s="1"/>
  <c r="I29" i="2" s="1"/>
  <c r="G10" i="2"/>
  <c r="H10" i="2" s="1"/>
  <c r="I10" i="2" s="1"/>
  <c r="G9" i="2"/>
  <c r="H9" i="2" s="1"/>
  <c r="I9" i="2" s="1"/>
  <c r="I13" i="2" s="1"/>
  <c r="G11" i="2"/>
  <c r="H11" i="2" s="1"/>
  <c r="I11" i="2" s="1"/>
  <c r="G12" i="2"/>
  <c r="H12" i="2" s="1"/>
  <c r="I12" i="2" s="1"/>
  <c r="G4" i="2"/>
  <c r="H4" i="2" s="1"/>
  <c r="I4" i="2" s="1"/>
  <c r="G34" i="2"/>
  <c r="H34" i="2" s="1"/>
  <c r="I34" i="2" s="1"/>
  <c r="I13" i="1"/>
  <c r="I3" i="1"/>
  <c r="I41" i="1"/>
  <c r="I20" i="1"/>
  <c r="H12" i="1"/>
  <c r="I12" i="1" s="1"/>
  <c r="H13" i="1"/>
  <c r="H11" i="1"/>
  <c r="I11" i="1" s="1"/>
  <c r="H3" i="1"/>
  <c r="H9" i="1"/>
  <c r="I9" i="1" s="1"/>
  <c r="H8" i="1"/>
  <c r="I8" i="1" s="1"/>
  <c r="H4" i="1"/>
  <c r="I4" i="1" s="1"/>
  <c r="H19" i="1"/>
  <c r="I19" i="1" s="1"/>
  <c r="H38" i="1"/>
  <c r="I38" i="1" s="1"/>
  <c r="H41" i="1"/>
  <c r="H20" i="1"/>
  <c r="G7" i="1"/>
  <c r="H7" i="1" s="1"/>
  <c r="I7" i="1" s="1"/>
  <c r="G5" i="1"/>
  <c r="H5" i="1" s="1"/>
  <c r="I5" i="1" s="1"/>
  <c r="G24" i="1"/>
  <c r="H24" i="1" s="1"/>
  <c r="I24" i="1" s="1"/>
  <c r="G6" i="1"/>
  <c r="H6" i="1" s="1"/>
  <c r="I6" i="1" s="1"/>
  <c r="G12" i="1"/>
  <c r="G25" i="1"/>
  <c r="H25" i="1" s="1"/>
  <c r="I25" i="1" s="1"/>
  <c r="G13" i="1"/>
  <c r="G11" i="1"/>
  <c r="G23" i="1"/>
  <c r="H23" i="1" s="1"/>
  <c r="I23" i="1" s="1"/>
  <c r="G22" i="1"/>
  <c r="H22" i="1" s="1"/>
  <c r="I22" i="1" s="1"/>
  <c r="G33" i="1"/>
  <c r="H33" i="1" s="1"/>
  <c r="I33" i="1" s="1"/>
  <c r="G28" i="1"/>
  <c r="H28" i="1" s="1"/>
  <c r="I28" i="1" s="1"/>
  <c r="G10" i="1"/>
  <c r="H10" i="1" s="1"/>
  <c r="I10" i="1" s="1"/>
  <c r="G17" i="1"/>
  <c r="H17" i="1" s="1"/>
  <c r="I17" i="1" s="1"/>
  <c r="G3" i="1"/>
  <c r="G27" i="1"/>
  <c r="H27" i="1" s="1"/>
  <c r="I27" i="1" s="1"/>
  <c r="G34" i="1"/>
  <c r="H34" i="1" s="1"/>
  <c r="I34" i="1" s="1"/>
  <c r="G39" i="1"/>
  <c r="H39" i="1" s="1"/>
  <c r="I39" i="1" s="1"/>
  <c r="G40" i="1"/>
  <c r="H40" i="1" s="1"/>
  <c r="I40" i="1" s="1"/>
  <c r="G37" i="1"/>
  <c r="H37" i="1" s="1"/>
  <c r="I37" i="1" s="1"/>
  <c r="G9" i="1"/>
  <c r="G8" i="1"/>
  <c r="G14" i="1"/>
  <c r="H14" i="1" s="1"/>
  <c r="I14" i="1" s="1"/>
  <c r="G4" i="1"/>
  <c r="G18" i="1"/>
  <c r="H18" i="1" s="1"/>
  <c r="I18" i="1" s="1"/>
  <c r="G15" i="1"/>
  <c r="H15" i="1" s="1"/>
  <c r="I15" i="1" s="1"/>
  <c r="G26" i="1"/>
  <c r="H26" i="1" s="1"/>
  <c r="I26" i="1" s="1"/>
  <c r="G30" i="1"/>
  <c r="H30" i="1" s="1"/>
  <c r="I30" i="1" s="1"/>
  <c r="G29" i="1"/>
  <c r="H29" i="1" s="1"/>
  <c r="I29" i="1" s="1"/>
  <c r="G16" i="1"/>
  <c r="H16" i="1" s="1"/>
  <c r="I16" i="1" s="1"/>
  <c r="G19" i="1"/>
  <c r="G38" i="1"/>
  <c r="G31" i="1"/>
  <c r="H31" i="1" s="1"/>
  <c r="I31" i="1" s="1"/>
  <c r="G36" i="1"/>
  <c r="H36" i="1" s="1"/>
  <c r="I36" i="1" s="1"/>
  <c r="G35" i="1"/>
  <c r="H35" i="1" s="1"/>
  <c r="I35" i="1" s="1"/>
  <c r="G32" i="1"/>
  <c r="H32" i="1" s="1"/>
  <c r="I32" i="1" s="1"/>
  <c r="G41" i="1"/>
  <c r="G21" i="1"/>
  <c r="H21" i="1" s="1"/>
  <c r="I21" i="1" s="1"/>
  <c r="G20" i="1"/>
  <c r="I8" i="2" l="1"/>
  <c r="I50" i="2" s="1"/>
</calcChain>
</file>

<file path=xl/sharedStrings.xml><?xml version="1.0" encoding="utf-8"?>
<sst xmlns="http://schemas.openxmlformats.org/spreadsheetml/2006/main" count="190" uniqueCount="102">
  <si>
    <t>出勤</t>
    <phoneticPr fontId="2" type="noConversion"/>
  </si>
  <si>
    <t>表现</t>
    <phoneticPr fontId="2" type="noConversion"/>
  </si>
  <si>
    <t>平时成绩</t>
    <phoneticPr fontId="2" type="noConversion"/>
  </si>
  <si>
    <t>期末考试</t>
    <phoneticPr fontId="2" type="noConversion"/>
  </si>
  <si>
    <t>总成绩</t>
    <phoneticPr fontId="2" type="noConversion"/>
  </si>
  <si>
    <t>刘浩</t>
    <phoneticPr fontId="2" type="noConversion"/>
  </si>
  <si>
    <t>申博文</t>
    <phoneticPr fontId="2" type="noConversion"/>
  </si>
  <si>
    <t>李勇</t>
    <phoneticPr fontId="2" type="noConversion"/>
  </si>
  <si>
    <t>涂洪阳</t>
    <phoneticPr fontId="2" type="noConversion"/>
  </si>
  <si>
    <t>胡章杨</t>
    <phoneticPr fontId="2" type="noConversion"/>
  </si>
  <si>
    <t>文馨雅</t>
    <phoneticPr fontId="2" type="noConversion"/>
  </si>
  <si>
    <t>赵芸熙</t>
    <phoneticPr fontId="2" type="noConversion"/>
  </si>
  <si>
    <t>李祥东</t>
    <phoneticPr fontId="2" type="noConversion"/>
  </si>
  <si>
    <t>林红</t>
    <phoneticPr fontId="2" type="noConversion"/>
  </si>
  <si>
    <t>韩莉群</t>
    <phoneticPr fontId="2" type="noConversion"/>
  </si>
  <si>
    <t>廖倩倩</t>
    <phoneticPr fontId="2" type="noConversion"/>
  </si>
  <si>
    <t>李密</t>
    <phoneticPr fontId="2" type="noConversion"/>
  </si>
  <si>
    <t>黄欢欢</t>
    <phoneticPr fontId="2" type="noConversion"/>
  </si>
  <si>
    <t>杨逍宇</t>
    <phoneticPr fontId="2" type="noConversion"/>
  </si>
  <si>
    <t>刘星宇</t>
    <phoneticPr fontId="2" type="noConversion"/>
  </si>
  <si>
    <t>杨思琪</t>
    <phoneticPr fontId="2" type="noConversion"/>
  </si>
  <si>
    <t>张耀丹</t>
    <phoneticPr fontId="2" type="noConversion"/>
  </si>
  <si>
    <t>施毅然</t>
    <phoneticPr fontId="2" type="noConversion"/>
  </si>
  <si>
    <t>杨剑波</t>
    <phoneticPr fontId="2" type="noConversion"/>
  </si>
  <si>
    <t>刘李鑫</t>
    <phoneticPr fontId="2" type="noConversion"/>
  </si>
  <si>
    <t>廖敬成</t>
    <phoneticPr fontId="2" type="noConversion"/>
  </si>
  <si>
    <t>刘佳豪</t>
    <phoneticPr fontId="2" type="noConversion"/>
  </si>
  <si>
    <t>钱立恒</t>
    <phoneticPr fontId="2" type="noConversion"/>
  </si>
  <si>
    <t>许浩</t>
    <phoneticPr fontId="2" type="noConversion"/>
  </si>
  <si>
    <t>李霖杰</t>
    <phoneticPr fontId="2" type="noConversion"/>
  </si>
  <si>
    <t>唐林</t>
    <phoneticPr fontId="2" type="noConversion"/>
  </si>
  <si>
    <t>张杰</t>
    <phoneticPr fontId="2" type="noConversion"/>
  </si>
  <si>
    <t>王鹏</t>
    <phoneticPr fontId="2" type="noConversion"/>
  </si>
  <si>
    <t>黄希</t>
    <phoneticPr fontId="2" type="noConversion"/>
  </si>
  <si>
    <t>李玉</t>
    <phoneticPr fontId="2" type="noConversion"/>
  </si>
  <si>
    <t>徐建斌</t>
    <phoneticPr fontId="2" type="noConversion"/>
  </si>
  <si>
    <t>朱思俊</t>
    <phoneticPr fontId="2" type="noConversion"/>
  </si>
  <si>
    <t>李富银</t>
    <phoneticPr fontId="2" type="noConversion"/>
  </si>
  <si>
    <t>王清权</t>
    <phoneticPr fontId="2" type="noConversion"/>
  </si>
  <si>
    <t>李成顺</t>
    <phoneticPr fontId="2" type="noConversion"/>
  </si>
  <si>
    <t>贾丹</t>
    <phoneticPr fontId="2" type="noConversion"/>
  </si>
  <si>
    <t>欧阳娜</t>
    <phoneticPr fontId="2" type="noConversion"/>
  </si>
  <si>
    <t>石子键</t>
    <phoneticPr fontId="2" type="noConversion"/>
  </si>
  <si>
    <t>吴倩</t>
    <phoneticPr fontId="2" type="noConversion"/>
  </si>
  <si>
    <t>序号</t>
    <phoneticPr fontId="2" type="noConversion"/>
  </si>
  <si>
    <t>姓名</t>
    <phoneticPr fontId="2" type="noConversion"/>
  </si>
  <si>
    <t>学分</t>
    <phoneticPr fontId="2" type="noConversion"/>
  </si>
  <si>
    <t>2018级信息成绩册</t>
    <phoneticPr fontId="2" type="noConversion"/>
  </si>
  <si>
    <t>001</t>
    <phoneticPr fontId="2" type="noConversion"/>
  </si>
  <si>
    <t>002</t>
    <phoneticPr fontId="2" type="noConversion"/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</si>
  <si>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</si>
  <si>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</si>
  <si>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</si>
  <si>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</si>
  <si>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</si>
  <si>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</si>
  <si>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</si>
  <si>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</si>
  <si>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</si>
  <si>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</si>
  <si>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</si>
  <si>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</si>
  <si>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</si>
  <si>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</si>
  <si>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</si>
  <si>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</si>
  <si>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</si>
  <si>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</si>
  <si>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</si>
  <si>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</si>
  <si>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</si>
  <si>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</si>
  <si>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</si>
  <si>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</si>
  <si>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</si>
  <si>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</si>
  <si>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</si>
  <si>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</si>
  <si>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</si>
  <si>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</si>
  <si>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</si>
  <si>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</si>
  <si>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</si>
  <si>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</si>
  <si>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</si>
  <si>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</si>
  <si>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</si>
  <si>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期末考试的45%</t>
    <phoneticPr fontId="2" type="noConversion"/>
  </si>
  <si>
    <t>总计数</t>
  </si>
  <si>
    <t>15 计数</t>
  </si>
  <si>
    <t>14 计数</t>
  </si>
  <si>
    <t>13 计数</t>
  </si>
  <si>
    <t>12 计数</t>
  </si>
  <si>
    <t>11 计数</t>
  </si>
  <si>
    <t>10 计数</t>
  </si>
  <si>
    <t>9 计数</t>
  </si>
  <si>
    <t>8 计数</t>
  </si>
  <si>
    <t>80分以上</t>
    <phoneticPr fontId="2" type="noConversion"/>
  </si>
  <si>
    <t>60-80分</t>
    <phoneticPr fontId="2" type="noConversion"/>
  </si>
  <si>
    <t>60分以下</t>
    <phoneticPr fontId="2" type="noConversion"/>
  </si>
  <si>
    <t>人数</t>
    <phoneticPr fontId="2" type="noConversion"/>
  </si>
  <si>
    <t>数据分析表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</si>
</sst>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_ "/>
    <numFmt numFmtId="177" formatCode="0.0_ "/>
    <numFmt numFmtId="179" formatCode="0.0_);[Red]\(0.0\)"/>
    <numFmt numFmtId="180" formatCode="0_);[Red]\(0\)"/>
  </numFmts>
  <fonts count="4" x14ac:knownFonts="1"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8"/>
      <color theme="1"/>
      <name val="微软雅黑 Light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3" fillId="0" borderId="0" xfId="0" applyFont="1" applyFill="1" applyBorder="1" applyAlignment="1">
      <alignment horizontal="center" vertical="center"/>
    </xf>
    <xf numFmtId="9" fontId="0" fillId="0" borderId="1" xfId="0" applyNumberFormat="1" applyBorder="1" applyAlignment="1">
      <alignment vertical="center" wrapText="1"/>
    </xf>
    <xf numFmtId="0" fontId="0" fillId="0" borderId="1" xfId="0" quotePrefix="1" applyBorder="1">
      <alignment vertical="center"/>
    </xf>
    <xf numFmtId="176" fontId="0" fillId="0" borderId="1" xfId="0" applyNumberFormat="1" applyBorder="1" applyAlignment="1">
      <alignment vertical="center" wrapText="1"/>
    </xf>
    <xf numFmtId="177" fontId="0" fillId="0" borderId="1" xfId="0" applyNumberFormat="1" applyBorder="1" applyAlignment="1">
      <alignment vertical="center" wrapText="1"/>
    </xf>
    <xf numFmtId="179" fontId="0" fillId="0" borderId="1" xfId="0" applyNumberFormat="1" applyBorder="1" applyAlignment="1">
      <alignment vertical="center" wrapText="1"/>
    </xf>
    <xf numFmtId="0" fontId="0" fillId="0" borderId="0" xfId="0" quotePrefix="1" applyBorder="1">
      <alignment vertical="center"/>
    </xf>
    <xf numFmtId="0" fontId="0" fillId="0" borderId="0" xfId="0" applyBorder="1" applyAlignment="1">
      <alignment vertical="center" wrapText="1"/>
    </xf>
    <xf numFmtId="176" fontId="0" fillId="0" borderId="0" xfId="0" applyNumberFormat="1" applyBorder="1" applyAlignment="1">
      <alignment vertical="center" wrapText="1"/>
    </xf>
    <xf numFmtId="177" fontId="0" fillId="0" borderId="0" xfId="0" applyNumberFormat="1" applyBorder="1" applyAlignment="1">
      <alignment vertical="center" wrapText="1"/>
    </xf>
    <xf numFmtId="179" fontId="0" fillId="0" borderId="0" xfId="0" applyNumberFormat="1" applyBorder="1" applyAlignment="1">
      <alignment vertical="center" wrapText="1"/>
    </xf>
    <xf numFmtId="0" fontId="0" fillId="0" borderId="0" xfId="0" applyBorder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180" fontId="0" fillId="0" borderId="0" xfId="0" applyNumberFormat="1">
      <alignment vertical="center"/>
    </xf>
  </cellXfs>
  <cellStyles count="1">
    <cellStyle name="常规" xfId="0" builtinId="0"/>
  </cellStyles>
  <dxfs count="6">
    <dxf>
      <font>
        <color rgb="FFFF0000"/>
      </font>
      <fill>
        <patternFill patternType="none">
          <bgColor auto="1"/>
        </patternFill>
      </fill>
    </dxf>
    <dxf>
      <fill>
        <patternFill>
          <bgColor theme="4"/>
        </patternFill>
      </fill>
    </dxf>
    <dxf>
      <fill>
        <patternFill>
          <bgColor rgb="FFFADCB4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4"/>
        </patternFill>
      </fill>
    </dxf>
    <dxf>
      <fill>
        <patternFill>
          <bgColor rgb="FFFADCB4"/>
        </patternFill>
      </fill>
    </dxf>
  </dxfs>
  <tableStyles count="0" defaultTableStyle="TableStyleMedium2" defaultPivotStyle="PivotStyleLight16"/>
  <colors>
    <mruColors>
      <color rgb="FFFADCB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7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成绩表!$K$3</c:f>
              <c:strCache>
                <c:ptCount val="1"/>
                <c:pt idx="0">
                  <c:v>人数</c:v>
                </c:pt>
              </c:strCache>
            </c:strRef>
          </c:tx>
          <c:dLbls>
            <c:dLbl>
              <c:idx val="1"/>
              <c:layout>
                <c:manualLayout>
                  <c:x val="1.7306102362204725E-2"/>
                  <c:y val="-0.212288568095654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成绩表!$L$2:$N$2</c:f>
              <c:strCache>
                <c:ptCount val="3"/>
                <c:pt idx="0">
                  <c:v>80分以上</c:v>
                </c:pt>
                <c:pt idx="1">
                  <c:v>60-80分</c:v>
                </c:pt>
                <c:pt idx="2">
                  <c:v>60分以下</c:v>
                </c:pt>
              </c:strCache>
            </c:strRef>
          </c:cat>
          <c:val>
            <c:numRef>
              <c:f>成绩表!$L$3:$N$3</c:f>
              <c:numCache>
                <c:formatCode>0_);[Red]\(0\)</c:formatCode>
                <c:ptCount val="3"/>
                <c:pt idx="0" formatCode="General">
                  <c:v>3</c:v>
                </c:pt>
                <c:pt idx="1">
                  <c:v>32</c:v>
                </c:pt>
                <c:pt idx="2" formatCode="General">
                  <c:v>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155575</xdr:colOff>
      <xdr:row>4</xdr:row>
      <xdr:rowOff>38100</xdr:rowOff>
    </xdr:from>
    <xdr:to>
      <xdr:col>16</xdr:col>
      <xdr:colOff>146050</xdr:colOff>
      <xdr:row>14</xdr:row>
      <xdr:rowOff>241300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workbookViewId="0">
      <selection activeCell="Q23" sqref="Q23"/>
    </sheetView>
  </sheetViews>
  <sheetFormatPr defaultRowHeight="14" x14ac:dyDescent="0.25"/>
  <cols>
    <col min="1" max="1" width="5.26953125" customWidth="1"/>
    <col min="2" max="2" width="7.26953125" customWidth="1"/>
    <col min="3" max="4" width="5.26953125" customWidth="1"/>
    <col min="5" max="6" width="9.26953125" customWidth="1"/>
    <col min="7" max="7" width="14.6328125" bestFit="1" customWidth="1"/>
    <col min="8" max="8" width="7.26953125" customWidth="1"/>
    <col min="9" max="9" width="5.26953125" customWidth="1"/>
    <col min="10" max="11" width="7.1796875" customWidth="1"/>
  </cols>
  <sheetData>
    <row r="1" spans="1:14" ht="30" customHeight="1" x14ac:dyDescent="0.25">
      <c r="A1" s="4" t="s">
        <v>47</v>
      </c>
      <c r="B1" s="4"/>
      <c r="C1" s="4"/>
      <c r="D1" s="4"/>
      <c r="E1" s="4"/>
      <c r="F1" s="4"/>
      <c r="G1" s="4"/>
      <c r="H1" s="4"/>
      <c r="I1" s="4"/>
      <c r="M1" t="s">
        <v>101</v>
      </c>
    </row>
    <row r="2" spans="1:14" ht="20" customHeight="1" x14ac:dyDescent="0.25">
      <c r="A2" s="2" t="s">
        <v>44</v>
      </c>
      <c r="B2" s="1" t="s">
        <v>45</v>
      </c>
      <c r="C2" s="1" t="s">
        <v>0</v>
      </c>
      <c r="D2" s="1" t="s">
        <v>1</v>
      </c>
      <c r="E2" s="1" t="s">
        <v>2</v>
      </c>
      <c r="F2" s="1" t="s">
        <v>3</v>
      </c>
      <c r="G2" s="5" t="s">
        <v>87</v>
      </c>
      <c r="H2" s="1" t="s">
        <v>4</v>
      </c>
      <c r="I2" s="3" t="s">
        <v>46</v>
      </c>
      <c r="L2" t="s">
        <v>97</v>
      </c>
      <c r="M2" t="s">
        <v>98</v>
      </c>
      <c r="N2" t="s">
        <v>99</v>
      </c>
    </row>
    <row r="3" spans="1:14" ht="20" customHeight="1" x14ac:dyDescent="0.25">
      <c r="A3" s="6" t="s">
        <v>63</v>
      </c>
      <c r="B3" s="1" t="s">
        <v>20</v>
      </c>
      <c r="C3" s="1">
        <v>20</v>
      </c>
      <c r="D3" s="1">
        <v>15</v>
      </c>
      <c r="E3" s="7">
        <v>20.333333333333336</v>
      </c>
      <c r="F3" s="1">
        <v>62</v>
      </c>
      <c r="G3" s="8">
        <f>F3*0.45</f>
        <v>27.900000000000002</v>
      </c>
      <c r="H3" s="9">
        <f>C3+D3+E3+G3</f>
        <v>83.233333333333334</v>
      </c>
      <c r="I3" s="2">
        <f>IF(H3&lt;60,0,3)</f>
        <v>3</v>
      </c>
      <c r="K3" t="s">
        <v>100</v>
      </c>
      <c r="L3">
        <f>COUNTIF(H3:H41,"&gt;=80")</f>
        <v>3</v>
      </c>
      <c r="M3" s="18">
        <f>COUNTIF(H3:H41,"&gt;=60")-L3</f>
        <v>32</v>
      </c>
      <c r="N3">
        <f>COUNTIF(H3:H41,"&lt;60")</f>
        <v>4</v>
      </c>
    </row>
    <row r="4" spans="1:14" ht="20" customHeight="1" x14ac:dyDescent="0.25">
      <c r="A4" s="6" t="s">
        <v>72</v>
      </c>
      <c r="B4" s="1" t="s">
        <v>29</v>
      </c>
      <c r="C4" s="1">
        <v>20</v>
      </c>
      <c r="D4" s="1">
        <v>15</v>
      </c>
      <c r="E4" s="7">
        <v>20</v>
      </c>
      <c r="F4" s="1">
        <v>59</v>
      </c>
      <c r="G4" s="8">
        <f>F4*0.45</f>
        <v>26.55</v>
      </c>
      <c r="H4" s="9">
        <f>C4+D4+E4+G4</f>
        <v>81.55</v>
      </c>
      <c r="I4" s="2">
        <f>IF(H4&lt;60,0,3)</f>
        <v>3</v>
      </c>
    </row>
    <row r="5" spans="1:14" ht="20" customHeight="1" x14ac:dyDescent="0.25">
      <c r="A5" s="6" t="s">
        <v>50</v>
      </c>
      <c r="B5" s="1" t="s">
        <v>7</v>
      </c>
      <c r="C5" s="1">
        <v>20</v>
      </c>
      <c r="D5" s="1">
        <v>14</v>
      </c>
      <c r="E5" s="7">
        <v>18.782327586206897</v>
      </c>
      <c r="F5" s="1">
        <v>61</v>
      </c>
      <c r="G5" s="8">
        <f>F5*0.45</f>
        <v>27.45</v>
      </c>
      <c r="H5" s="9">
        <f>C5+D5+E5+G5</f>
        <v>80.232327586206893</v>
      </c>
      <c r="I5" s="2">
        <f>IF(H5&lt;60,0,3)</f>
        <v>3</v>
      </c>
    </row>
    <row r="6" spans="1:14" ht="20" customHeight="1" x14ac:dyDescent="0.25">
      <c r="A6" s="6" t="s">
        <v>52</v>
      </c>
      <c r="B6" s="1" t="s">
        <v>9</v>
      </c>
      <c r="C6" s="1">
        <v>20</v>
      </c>
      <c r="D6" s="1">
        <v>14</v>
      </c>
      <c r="E6" s="7">
        <v>20</v>
      </c>
      <c r="F6" s="1">
        <v>57</v>
      </c>
      <c r="G6" s="8">
        <f>F6*0.45</f>
        <v>25.650000000000002</v>
      </c>
      <c r="H6" s="9">
        <f>C6+D6+E6+G6</f>
        <v>79.650000000000006</v>
      </c>
      <c r="I6" s="2">
        <f>IF(H6&lt;60,0,3)</f>
        <v>3</v>
      </c>
    </row>
    <row r="7" spans="1:14" ht="20" customHeight="1" x14ac:dyDescent="0.25">
      <c r="A7" s="6" t="s">
        <v>49</v>
      </c>
      <c r="B7" s="1" t="s">
        <v>6</v>
      </c>
      <c r="C7" s="1">
        <v>20</v>
      </c>
      <c r="D7" s="1">
        <v>15</v>
      </c>
      <c r="E7" s="7">
        <v>20.333333333333336</v>
      </c>
      <c r="F7" s="1">
        <v>54</v>
      </c>
      <c r="G7" s="8">
        <f>F7*0.45</f>
        <v>24.3</v>
      </c>
      <c r="H7" s="9">
        <f>C7+D7+E7+G7</f>
        <v>79.63333333333334</v>
      </c>
      <c r="I7" s="2">
        <f>IF(H7&lt;60,0,3)</f>
        <v>3</v>
      </c>
    </row>
    <row r="8" spans="1:14" ht="20" customHeight="1" x14ac:dyDescent="0.25">
      <c r="A8" s="6" t="s">
        <v>70</v>
      </c>
      <c r="B8" s="1" t="s">
        <v>27</v>
      </c>
      <c r="C8" s="1">
        <v>20</v>
      </c>
      <c r="D8" s="1">
        <v>15</v>
      </c>
      <c r="E8" s="7">
        <v>20.112068965517238</v>
      </c>
      <c r="F8" s="1">
        <v>52</v>
      </c>
      <c r="G8" s="8">
        <f>F8*0.45</f>
        <v>23.400000000000002</v>
      </c>
      <c r="H8" s="9">
        <f>C8+D8+E8+G8</f>
        <v>78.512068965517244</v>
      </c>
      <c r="I8" s="2">
        <f>IF(H8&lt;60,0,3)</f>
        <v>3</v>
      </c>
    </row>
    <row r="9" spans="1:14" ht="20" customHeight="1" x14ac:dyDescent="0.25">
      <c r="A9" s="6" t="s">
        <v>69</v>
      </c>
      <c r="B9" s="1" t="s">
        <v>26</v>
      </c>
      <c r="C9" s="1">
        <v>20</v>
      </c>
      <c r="D9" s="1">
        <v>15</v>
      </c>
      <c r="E9" s="7">
        <v>20.338362068965516</v>
      </c>
      <c r="F9" s="1">
        <v>51</v>
      </c>
      <c r="G9" s="8">
        <f>F9*0.45</f>
        <v>22.95</v>
      </c>
      <c r="H9" s="9">
        <f>C9+D9+E9+G9</f>
        <v>78.288362068965512</v>
      </c>
      <c r="I9" s="2">
        <f>IF(H9&lt;60,0,3)</f>
        <v>3</v>
      </c>
    </row>
    <row r="10" spans="1:14" ht="20" customHeight="1" x14ac:dyDescent="0.25">
      <c r="A10" s="6" t="s">
        <v>61</v>
      </c>
      <c r="B10" s="1" t="s">
        <v>18</v>
      </c>
      <c r="C10" s="1">
        <v>20</v>
      </c>
      <c r="D10" s="1">
        <v>13</v>
      </c>
      <c r="E10" s="7">
        <v>17</v>
      </c>
      <c r="F10" s="1">
        <v>61</v>
      </c>
      <c r="G10" s="8">
        <f>F10*0.45</f>
        <v>27.45</v>
      </c>
      <c r="H10" s="9">
        <f>C10+D10+E10+G10</f>
        <v>77.45</v>
      </c>
      <c r="I10" s="2">
        <f>IF(H10&lt;60,0,3)</f>
        <v>3</v>
      </c>
    </row>
    <row r="11" spans="1:14" ht="20" customHeight="1" x14ac:dyDescent="0.25">
      <c r="A11" s="6" t="s">
        <v>56</v>
      </c>
      <c r="B11" s="1" t="s">
        <v>13</v>
      </c>
      <c r="C11" s="1">
        <v>20</v>
      </c>
      <c r="D11" s="1">
        <v>12</v>
      </c>
      <c r="E11" s="7">
        <v>18.816091954022987</v>
      </c>
      <c r="F11" s="1">
        <v>59</v>
      </c>
      <c r="G11" s="8">
        <f>F11*0.45</f>
        <v>26.55</v>
      </c>
      <c r="H11" s="9">
        <f>C11+D11+E11+G11</f>
        <v>77.366091954022991</v>
      </c>
      <c r="I11" s="2">
        <f>IF(H11&lt;60,0,3)</f>
        <v>3</v>
      </c>
    </row>
    <row r="12" spans="1:14" ht="20" customHeight="1" x14ac:dyDescent="0.25">
      <c r="A12" s="6" t="s">
        <v>53</v>
      </c>
      <c r="B12" s="1" t="s">
        <v>10</v>
      </c>
      <c r="C12" s="1">
        <v>20</v>
      </c>
      <c r="D12" s="1">
        <v>14</v>
      </c>
      <c r="E12" s="7">
        <v>19.713362068965516</v>
      </c>
      <c r="F12" s="1">
        <v>52</v>
      </c>
      <c r="G12" s="8">
        <f>F12*0.45</f>
        <v>23.400000000000002</v>
      </c>
      <c r="H12" s="9">
        <f>C12+D12+E12+G12</f>
        <v>77.113362068965515</v>
      </c>
      <c r="I12" s="2">
        <f>IF(H12&lt;60,0,3)</f>
        <v>3</v>
      </c>
    </row>
    <row r="13" spans="1:14" ht="20" customHeight="1" x14ac:dyDescent="0.25">
      <c r="A13" s="6" t="s">
        <v>55</v>
      </c>
      <c r="B13" s="1" t="s">
        <v>12</v>
      </c>
      <c r="C13" s="1">
        <v>20</v>
      </c>
      <c r="D13" s="1">
        <v>12</v>
      </c>
      <c r="E13" s="7">
        <v>19.874384236453203</v>
      </c>
      <c r="F13" s="1">
        <v>53</v>
      </c>
      <c r="G13" s="8">
        <f>F13*0.45</f>
        <v>23.85</v>
      </c>
      <c r="H13" s="9">
        <f>C13+D13+E13+G13</f>
        <v>75.724384236453204</v>
      </c>
      <c r="I13" s="2">
        <f>IF(H13&lt;60,0,3)</f>
        <v>3</v>
      </c>
    </row>
    <row r="14" spans="1:14" ht="20" customHeight="1" x14ac:dyDescent="0.25">
      <c r="A14" s="6" t="s">
        <v>71</v>
      </c>
      <c r="B14" s="1" t="s">
        <v>28</v>
      </c>
      <c r="C14" s="1">
        <v>20</v>
      </c>
      <c r="D14" s="1">
        <v>12</v>
      </c>
      <c r="E14" s="7">
        <v>19.514942528735631</v>
      </c>
      <c r="F14" s="1">
        <v>52</v>
      </c>
      <c r="G14" s="8">
        <f>F14*0.45</f>
        <v>23.400000000000002</v>
      </c>
      <c r="H14" s="9">
        <f>C14+D14+E14+G14</f>
        <v>74.914942528735637</v>
      </c>
      <c r="I14" s="2">
        <f>IF(H14&lt;60,0,3)</f>
        <v>3</v>
      </c>
    </row>
    <row r="15" spans="1:14" ht="20" customHeight="1" x14ac:dyDescent="0.25">
      <c r="A15" s="6" t="s">
        <v>74</v>
      </c>
      <c r="B15" s="1" t="s">
        <v>31</v>
      </c>
      <c r="C15" s="1">
        <v>20</v>
      </c>
      <c r="D15" s="1">
        <v>13</v>
      </c>
      <c r="E15" s="7">
        <v>17.471551724137932</v>
      </c>
      <c r="F15" s="1">
        <v>54</v>
      </c>
      <c r="G15" s="8">
        <f>F15*0.45</f>
        <v>24.3</v>
      </c>
      <c r="H15" s="9">
        <f>C15+D15+E15+G15</f>
        <v>74.771551724137936</v>
      </c>
      <c r="I15" s="2">
        <f>IF(H15&lt;60,0,3)</f>
        <v>3</v>
      </c>
    </row>
    <row r="16" spans="1:14" ht="20" customHeight="1" x14ac:dyDescent="0.25">
      <c r="A16" s="6" t="s">
        <v>78</v>
      </c>
      <c r="B16" s="1" t="s">
        <v>35</v>
      </c>
      <c r="C16" s="1">
        <v>20</v>
      </c>
      <c r="D16" s="1">
        <v>13</v>
      </c>
      <c r="E16" s="7">
        <v>16.928571428571427</v>
      </c>
      <c r="F16" s="1">
        <v>55</v>
      </c>
      <c r="G16" s="8">
        <f>F16*0.45</f>
        <v>24.75</v>
      </c>
      <c r="H16" s="9">
        <f>C16+D16+E16+G16</f>
        <v>74.678571428571431</v>
      </c>
      <c r="I16" s="2">
        <f>IF(H16&lt;60,0,3)</f>
        <v>3</v>
      </c>
    </row>
    <row r="17" spans="1:9" ht="20" customHeight="1" x14ac:dyDescent="0.25">
      <c r="A17" s="6" t="s">
        <v>62</v>
      </c>
      <c r="B17" s="1" t="s">
        <v>19</v>
      </c>
      <c r="C17" s="1">
        <v>20</v>
      </c>
      <c r="D17" s="1">
        <v>13</v>
      </c>
      <c r="E17" s="7">
        <v>17.915229885057471</v>
      </c>
      <c r="F17" s="1">
        <v>52</v>
      </c>
      <c r="G17" s="8">
        <f>F17*0.45</f>
        <v>23.400000000000002</v>
      </c>
      <c r="H17" s="9">
        <f>C17+D17+E17+G17</f>
        <v>74.315229885057477</v>
      </c>
      <c r="I17" s="2">
        <f>IF(H17&lt;60,0,3)</f>
        <v>3</v>
      </c>
    </row>
    <row r="18" spans="1:9" ht="20" customHeight="1" x14ac:dyDescent="0.25">
      <c r="A18" s="6" t="s">
        <v>73</v>
      </c>
      <c r="B18" s="1" t="s">
        <v>30</v>
      </c>
      <c r="C18" s="1">
        <v>20</v>
      </c>
      <c r="D18" s="1">
        <v>12</v>
      </c>
      <c r="E18" s="7">
        <v>18.804597701149426</v>
      </c>
      <c r="F18" s="1">
        <v>52</v>
      </c>
      <c r="G18" s="8">
        <f>F18*0.45</f>
        <v>23.400000000000002</v>
      </c>
      <c r="H18" s="9">
        <f>C18+D18+E18+G18</f>
        <v>74.204597701149424</v>
      </c>
      <c r="I18" s="2">
        <f>IF(H18&lt;60,0,3)</f>
        <v>3</v>
      </c>
    </row>
    <row r="19" spans="1:9" ht="20" customHeight="1" x14ac:dyDescent="0.25">
      <c r="A19" s="6" t="s">
        <v>79</v>
      </c>
      <c r="B19" s="1" t="s">
        <v>36</v>
      </c>
      <c r="C19" s="1">
        <v>20</v>
      </c>
      <c r="D19" s="1">
        <v>11</v>
      </c>
      <c r="E19" s="7">
        <v>19.255747126436781</v>
      </c>
      <c r="F19" s="1">
        <v>53</v>
      </c>
      <c r="G19" s="8">
        <f>F19*0.45</f>
        <v>23.85</v>
      </c>
      <c r="H19" s="9">
        <f>C19+D19+E19+G19</f>
        <v>74.105747126436782</v>
      </c>
      <c r="I19" s="2">
        <f>IF(H19&lt;60,0,3)</f>
        <v>3</v>
      </c>
    </row>
    <row r="20" spans="1:9" ht="20" customHeight="1" x14ac:dyDescent="0.25">
      <c r="A20" s="6" t="s">
        <v>48</v>
      </c>
      <c r="B20" s="1" t="s">
        <v>5</v>
      </c>
      <c r="C20" s="1">
        <v>20</v>
      </c>
      <c r="D20" s="1">
        <v>11</v>
      </c>
      <c r="E20" s="7">
        <v>19.484554597701148</v>
      </c>
      <c r="F20" s="1">
        <v>52</v>
      </c>
      <c r="G20" s="8">
        <f>F20*0.45</f>
        <v>23.400000000000002</v>
      </c>
      <c r="H20" s="9">
        <f>C20+D20+E20+G20</f>
        <v>73.884554597701154</v>
      </c>
      <c r="I20" s="2">
        <f>IF(H20&lt;60,0,3)</f>
        <v>3</v>
      </c>
    </row>
    <row r="21" spans="1:9" ht="20" customHeight="1" x14ac:dyDescent="0.25">
      <c r="A21" s="6" t="s">
        <v>86</v>
      </c>
      <c r="B21" s="1" t="s">
        <v>43</v>
      </c>
      <c r="C21" s="1">
        <v>20</v>
      </c>
      <c r="D21" s="1">
        <v>12</v>
      </c>
      <c r="E21" s="7">
        <v>19.611350574712642</v>
      </c>
      <c r="F21" s="1">
        <v>49</v>
      </c>
      <c r="G21" s="8">
        <f>F21*0.45</f>
        <v>22.05</v>
      </c>
      <c r="H21" s="9">
        <f>C21+D21+E21+G21</f>
        <v>73.661350574712642</v>
      </c>
      <c r="I21" s="2">
        <f>IF(H21&lt;60,0,3)</f>
        <v>3</v>
      </c>
    </row>
    <row r="22" spans="1:9" ht="20" customHeight="1" x14ac:dyDescent="0.25">
      <c r="A22" s="6" t="s">
        <v>58</v>
      </c>
      <c r="B22" s="1" t="s">
        <v>15</v>
      </c>
      <c r="C22" s="1">
        <v>20</v>
      </c>
      <c r="D22" s="1">
        <v>12</v>
      </c>
      <c r="E22" s="7">
        <v>19.164511494252874</v>
      </c>
      <c r="F22" s="1">
        <v>48</v>
      </c>
      <c r="G22" s="8">
        <f>F22*0.45</f>
        <v>21.6</v>
      </c>
      <c r="H22" s="9">
        <f>C22+D22+E22+G22</f>
        <v>72.764511494252872</v>
      </c>
      <c r="I22" s="2">
        <f>IF(H22&lt;60,0,3)</f>
        <v>3</v>
      </c>
    </row>
    <row r="23" spans="1:9" ht="20" customHeight="1" x14ac:dyDescent="0.25">
      <c r="A23" s="6" t="s">
        <v>57</v>
      </c>
      <c r="B23" s="1" t="s">
        <v>14</v>
      </c>
      <c r="C23" s="1">
        <v>20</v>
      </c>
      <c r="D23" s="1">
        <v>11</v>
      </c>
      <c r="E23" s="7">
        <v>18.305418719211822</v>
      </c>
      <c r="F23" s="1">
        <v>51</v>
      </c>
      <c r="G23" s="8">
        <f>F23*0.45</f>
        <v>22.95</v>
      </c>
      <c r="H23" s="9">
        <f>C23+D23+E23+G23</f>
        <v>72.255418719211818</v>
      </c>
      <c r="I23" s="2">
        <f>IF(H23&lt;60,0,3)</f>
        <v>3</v>
      </c>
    </row>
    <row r="24" spans="1:9" ht="20" customHeight="1" x14ac:dyDescent="0.25">
      <c r="A24" s="6" t="s">
        <v>51</v>
      </c>
      <c r="B24" s="1" t="s">
        <v>8</v>
      </c>
      <c r="C24" s="1">
        <v>20</v>
      </c>
      <c r="D24" s="1">
        <v>14</v>
      </c>
      <c r="E24" s="7">
        <v>19.360272988505749</v>
      </c>
      <c r="F24" s="1">
        <v>41</v>
      </c>
      <c r="G24" s="8">
        <f>F24*0.45</f>
        <v>18.45</v>
      </c>
      <c r="H24" s="9">
        <f>C24+D24+E24+G24</f>
        <v>71.810272988505744</v>
      </c>
      <c r="I24" s="2">
        <f>IF(H24&lt;60,0,3)</f>
        <v>3</v>
      </c>
    </row>
    <row r="25" spans="1:9" ht="20" customHeight="1" x14ac:dyDescent="0.25">
      <c r="A25" s="6" t="s">
        <v>54</v>
      </c>
      <c r="B25" s="1" t="s">
        <v>11</v>
      </c>
      <c r="C25" s="1">
        <v>20</v>
      </c>
      <c r="D25" s="1">
        <v>12</v>
      </c>
      <c r="E25" s="7">
        <v>16.34626436781609</v>
      </c>
      <c r="F25" s="1">
        <v>52</v>
      </c>
      <c r="G25" s="8">
        <f>F25*0.45</f>
        <v>23.400000000000002</v>
      </c>
      <c r="H25" s="9">
        <f>C25+D25+E25+G25</f>
        <v>71.746264367816096</v>
      </c>
      <c r="I25" s="2">
        <f>IF(H25&lt;60,0,3)</f>
        <v>3</v>
      </c>
    </row>
    <row r="26" spans="1:9" ht="20" customHeight="1" x14ac:dyDescent="0.25">
      <c r="A26" s="6" t="s">
        <v>75</v>
      </c>
      <c r="B26" s="1" t="s">
        <v>32</v>
      </c>
      <c r="C26" s="1">
        <v>20</v>
      </c>
      <c r="D26" s="1">
        <v>12</v>
      </c>
      <c r="E26" s="7">
        <v>16.869252873563219</v>
      </c>
      <c r="F26" s="1">
        <v>49</v>
      </c>
      <c r="G26" s="8">
        <f>F26*0.45</f>
        <v>22.05</v>
      </c>
      <c r="H26" s="9">
        <f>C26+D26+E26+G26</f>
        <v>70.919252873563224</v>
      </c>
      <c r="I26" s="2">
        <f>IF(H26&lt;60,0,3)</f>
        <v>3</v>
      </c>
    </row>
    <row r="27" spans="1:9" ht="20" customHeight="1" x14ac:dyDescent="0.25">
      <c r="A27" s="6" t="s">
        <v>64</v>
      </c>
      <c r="B27" s="1" t="s">
        <v>21</v>
      </c>
      <c r="C27" s="1">
        <v>20</v>
      </c>
      <c r="D27" s="1">
        <v>12</v>
      </c>
      <c r="E27" s="7">
        <v>18.02801724137931</v>
      </c>
      <c r="F27" s="1">
        <v>46</v>
      </c>
      <c r="G27" s="8">
        <f>F27*0.45</f>
        <v>20.7</v>
      </c>
      <c r="H27" s="9">
        <f>C27+D27+E27+G27</f>
        <v>70.728017241379305</v>
      </c>
      <c r="I27" s="2">
        <f>IF(H27&lt;60,0,3)</f>
        <v>3</v>
      </c>
    </row>
    <row r="28" spans="1:9" ht="20" customHeight="1" x14ac:dyDescent="0.25">
      <c r="A28" s="6" t="s">
        <v>60</v>
      </c>
      <c r="B28" s="1" t="s">
        <v>17</v>
      </c>
      <c r="C28" s="1">
        <v>20</v>
      </c>
      <c r="D28" s="1">
        <v>11</v>
      </c>
      <c r="E28" s="7">
        <v>17.119252873563219</v>
      </c>
      <c r="F28" s="1">
        <v>50</v>
      </c>
      <c r="G28" s="8">
        <f>F28*0.45</f>
        <v>22.5</v>
      </c>
      <c r="H28" s="9">
        <f>C28+D28+E28+G28</f>
        <v>70.619252873563227</v>
      </c>
      <c r="I28" s="2">
        <f>IF(H28&lt;60,0,3)</f>
        <v>3</v>
      </c>
    </row>
    <row r="29" spans="1:9" ht="20" customHeight="1" x14ac:dyDescent="0.25">
      <c r="A29" s="6" t="s">
        <v>77</v>
      </c>
      <c r="B29" s="1" t="s">
        <v>34</v>
      </c>
      <c r="C29" s="1">
        <v>20</v>
      </c>
      <c r="D29" s="1">
        <v>11</v>
      </c>
      <c r="E29" s="7">
        <v>15.956896551724139</v>
      </c>
      <c r="F29" s="1">
        <v>50</v>
      </c>
      <c r="G29" s="8">
        <f>F29*0.45</f>
        <v>22.5</v>
      </c>
      <c r="H29" s="9">
        <f>C29+D29+E29+G29</f>
        <v>69.456896551724142</v>
      </c>
      <c r="I29" s="2">
        <f>IF(H29&lt;60,0,3)</f>
        <v>3</v>
      </c>
    </row>
    <row r="30" spans="1:9" ht="20" customHeight="1" x14ac:dyDescent="0.25">
      <c r="A30" s="6" t="s">
        <v>76</v>
      </c>
      <c r="B30" s="1" t="s">
        <v>33</v>
      </c>
      <c r="C30" s="1">
        <v>20</v>
      </c>
      <c r="D30" s="1">
        <v>12</v>
      </c>
      <c r="E30" s="7">
        <v>15.770833333333334</v>
      </c>
      <c r="F30" s="1">
        <v>47</v>
      </c>
      <c r="G30" s="8">
        <f>F30*0.45</f>
        <v>21.150000000000002</v>
      </c>
      <c r="H30" s="9">
        <f>C30+D30+E30+G30</f>
        <v>68.920833333333334</v>
      </c>
      <c r="I30" s="2">
        <f>IF(H30&lt;60,0,3)</f>
        <v>3</v>
      </c>
    </row>
    <row r="31" spans="1:9" ht="20" customHeight="1" x14ac:dyDescent="0.25">
      <c r="A31" s="6" t="s">
        <v>81</v>
      </c>
      <c r="B31" s="1" t="s">
        <v>38</v>
      </c>
      <c r="C31" s="1">
        <v>20</v>
      </c>
      <c r="D31" s="1">
        <v>12</v>
      </c>
      <c r="E31" s="7">
        <v>16.514367816091955</v>
      </c>
      <c r="F31" s="1">
        <v>45</v>
      </c>
      <c r="G31" s="8">
        <f>F31*0.45</f>
        <v>20.25</v>
      </c>
      <c r="H31" s="9">
        <f>C31+D31+E31+G31</f>
        <v>68.764367816091948</v>
      </c>
      <c r="I31" s="2">
        <f>IF(H31&lt;60,0,3)</f>
        <v>3</v>
      </c>
    </row>
    <row r="32" spans="1:9" ht="20" customHeight="1" x14ac:dyDescent="0.25">
      <c r="A32" s="6" t="s">
        <v>84</v>
      </c>
      <c r="B32" s="1" t="s">
        <v>41</v>
      </c>
      <c r="C32" s="1">
        <v>20</v>
      </c>
      <c r="D32" s="1">
        <v>12</v>
      </c>
      <c r="E32" s="7">
        <v>15.490660919540229</v>
      </c>
      <c r="F32" s="1">
        <v>42</v>
      </c>
      <c r="G32" s="8">
        <f>F32*0.45</f>
        <v>18.900000000000002</v>
      </c>
      <c r="H32" s="9">
        <f>C32+D32+E32+G32</f>
        <v>66.390660919540238</v>
      </c>
      <c r="I32" s="2">
        <f>IF(H32&lt;60,0,3)</f>
        <v>3</v>
      </c>
    </row>
    <row r="33" spans="1:9" ht="20" customHeight="1" x14ac:dyDescent="0.25">
      <c r="A33" s="6" t="s">
        <v>59</v>
      </c>
      <c r="B33" s="1" t="s">
        <v>16</v>
      </c>
      <c r="C33" s="1">
        <v>20</v>
      </c>
      <c r="D33" s="1">
        <v>12</v>
      </c>
      <c r="E33" s="7">
        <v>16.452586206896552</v>
      </c>
      <c r="F33" s="1">
        <v>38</v>
      </c>
      <c r="G33" s="8">
        <f>F33*0.45</f>
        <v>17.100000000000001</v>
      </c>
      <c r="H33" s="9">
        <f>C33+D33+E33+G33</f>
        <v>65.552586206896564</v>
      </c>
      <c r="I33" s="2">
        <f>IF(H33&lt;60,0,3)</f>
        <v>3</v>
      </c>
    </row>
    <row r="34" spans="1:9" ht="20" customHeight="1" x14ac:dyDescent="0.25">
      <c r="A34" s="6" t="s">
        <v>65</v>
      </c>
      <c r="B34" s="1" t="s">
        <v>22</v>
      </c>
      <c r="C34" s="1">
        <v>20</v>
      </c>
      <c r="D34" s="1">
        <v>9</v>
      </c>
      <c r="E34" s="7">
        <v>12.593390804597702</v>
      </c>
      <c r="F34" s="1">
        <v>51</v>
      </c>
      <c r="G34" s="8">
        <f>F34*0.45</f>
        <v>22.95</v>
      </c>
      <c r="H34" s="9">
        <f>C34+D34+E34+G34</f>
        <v>64.543390804597706</v>
      </c>
      <c r="I34" s="2">
        <f>IF(H34&lt;60,0,3)</f>
        <v>3</v>
      </c>
    </row>
    <row r="35" spans="1:9" ht="20" customHeight="1" x14ac:dyDescent="0.25">
      <c r="A35" s="6" t="s">
        <v>83</v>
      </c>
      <c r="B35" s="1" t="s">
        <v>40</v>
      </c>
      <c r="C35" s="1">
        <v>20</v>
      </c>
      <c r="D35" s="1">
        <v>12</v>
      </c>
      <c r="E35" s="7">
        <v>13.112787356321839</v>
      </c>
      <c r="F35" s="1">
        <v>42</v>
      </c>
      <c r="G35" s="8">
        <f>F35*0.45</f>
        <v>18.900000000000002</v>
      </c>
      <c r="H35" s="9">
        <f>C35+D35+E35+G35</f>
        <v>64.012787356321837</v>
      </c>
      <c r="I35" s="2">
        <f>IF(H35&lt;60,0,3)</f>
        <v>3</v>
      </c>
    </row>
    <row r="36" spans="1:9" ht="20" customHeight="1" x14ac:dyDescent="0.25">
      <c r="A36" s="6" t="s">
        <v>82</v>
      </c>
      <c r="B36" s="1" t="s">
        <v>39</v>
      </c>
      <c r="C36" s="1">
        <v>20</v>
      </c>
      <c r="D36" s="1">
        <v>11</v>
      </c>
      <c r="E36" s="7">
        <v>16.070402298850574</v>
      </c>
      <c r="F36" s="1">
        <v>36</v>
      </c>
      <c r="G36" s="8">
        <f>F36*0.45</f>
        <v>16.2</v>
      </c>
      <c r="H36" s="9">
        <f>C36+D36+E36+G36</f>
        <v>63.27040229885057</v>
      </c>
      <c r="I36" s="2">
        <f>IF(H36&lt;60,0,3)</f>
        <v>3</v>
      </c>
    </row>
    <row r="37" spans="1:9" ht="20" customHeight="1" x14ac:dyDescent="0.25">
      <c r="A37" s="6" t="s">
        <v>68</v>
      </c>
      <c r="B37" s="1" t="s">
        <v>25</v>
      </c>
      <c r="C37" s="1">
        <v>20</v>
      </c>
      <c r="D37" s="1">
        <v>11</v>
      </c>
      <c r="E37" s="7">
        <v>11</v>
      </c>
      <c r="F37" s="1">
        <v>41</v>
      </c>
      <c r="G37" s="8">
        <f>F37*0.45</f>
        <v>18.45</v>
      </c>
      <c r="H37" s="9">
        <f>C37+D37+E37+G37</f>
        <v>60.45</v>
      </c>
      <c r="I37" s="2">
        <f>IF(H37&lt;60,0,3)</f>
        <v>3</v>
      </c>
    </row>
    <row r="38" spans="1:9" ht="20" customHeight="1" x14ac:dyDescent="0.25">
      <c r="A38" s="6" t="s">
        <v>80</v>
      </c>
      <c r="B38" s="1" t="s">
        <v>37</v>
      </c>
      <c r="C38" s="1">
        <v>20</v>
      </c>
      <c r="D38" s="1">
        <v>10</v>
      </c>
      <c r="E38" s="7">
        <v>11.457614942528735</v>
      </c>
      <c r="F38" s="1">
        <v>41</v>
      </c>
      <c r="G38" s="8">
        <f>F38*0.45</f>
        <v>18.45</v>
      </c>
      <c r="H38" s="9">
        <f>C38+D38+E38+G38</f>
        <v>59.907614942528738</v>
      </c>
      <c r="I38" s="2">
        <f>IF(H38&lt;60,0,3)</f>
        <v>0</v>
      </c>
    </row>
    <row r="39" spans="1:9" ht="20" customHeight="1" x14ac:dyDescent="0.25">
      <c r="A39" s="6" t="s">
        <v>66</v>
      </c>
      <c r="B39" s="1" t="s">
        <v>23</v>
      </c>
      <c r="C39" s="1">
        <v>20</v>
      </c>
      <c r="D39" s="1">
        <v>11</v>
      </c>
      <c r="E39" s="7">
        <v>11.735560344827586</v>
      </c>
      <c r="F39" s="1">
        <v>38</v>
      </c>
      <c r="G39" s="8">
        <f>F39*0.45</f>
        <v>17.100000000000001</v>
      </c>
      <c r="H39" s="9">
        <f>C39+D39+E39+G39</f>
        <v>59.835560344827591</v>
      </c>
      <c r="I39" s="2">
        <f>IF(H39&lt;60,0,3)</f>
        <v>0</v>
      </c>
    </row>
    <row r="40" spans="1:9" ht="20" customHeight="1" x14ac:dyDescent="0.25">
      <c r="A40" s="6" t="s">
        <v>67</v>
      </c>
      <c r="B40" s="1" t="s">
        <v>24</v>
      </c>
      <c r="C40" s="1">
        <v>20</v>
      </c>
      <c r="D40" s="1">
        <v>9</v>
      </c>
      <c r="E40" s="7">
        <v>9.6904761904761898</v>
      </c>
      <c r="F40" s="1">
        <v>38</v>
      </c>
      <c r="G40" s="8">
        <f>F40*0.45</f>
        <v>17.100000000000001</v>
      </c>
      <c r="H40" s="9">
        <f>C40+D40+E40+G40</f>
        <v>55.790476190476191</v>
      </c>
      <c r="I40" s="2">
        <f>IF(H40&lt;60,0,3)</f>
        <v>0</v>
      </c>
    </row>
    <row r="41" spans="1:9" ht="20" customHeight="1" x14ac:dyDescent="0.25">
      <c r="A41" s="6" t="s">
        <v>85</v>
      </c>
      <c r="B41" s="1" t="s">
        <v>42</v>
      </c>
      <c r="C41" s="1">
        <v>20</v>
      </c>
      <c r="D41" s="1">
        <v>8</v>
      </c>
      <c r="E41" s="7">
        <v>9.806034482758621</v>
      </c>
      <c r="F41" s="1">
        <v>38</v>
      </c>
      <c r="G41" s="8">
        <f>F41*0.45</f>
        <v>17.100000000000001</v>
      </c>
      <c r="H41" s="9">
        <f>C41+D41+E41+G41</f>
        <v>54.906034482758621</v>
      </c>
      <c r="I41" s="2">
        <f>IF(H41&lt;60,0,3)</f>
        <v>0</v>
      </c>
    </row>
  </sheetData>
  <sortState ref="A3:I41">
    <sortCondition descending="1" ref="H3:H41"/>
    <sortCondition descending="1" ref="E3:E41"/>
  </sortState>
  <mergeCells count="1">
    <mergeCell ref="A1:I1"/>
  </mergeCells>
  <phoneticPr fontId="2" type="noConversion"/>
  <conditionalFormatting sqref="H3:H41">
    <cfRule type="top10" dxfId="5" priority="1" bottom="1" rank="1"/>
    <cfRule type="top10" dxfId="4" priority="2" rank="1"/>
    <cfRule type="cellIs" dxfId="3" priority="5" operator="lessThan">
      <formula>60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N61" sqref="N61"/>
    </sheetView>
  </sheetViews>
  <sheetFormatPr defaultRowHeight="14" outlineLevelRow="2" x14ac:dyDescent="0.25"/>
  <cols>
    <col min="1" max="1" width="5.26953125" customWidth="1"/>
    <col min="2" max="2" width="7.26953125" customWidth="1"/>
    <col min="3" max="3" width="5.26953125" customWidth="1"/>
    <col min="4" max="4" width="8.6328125" customWidth="1"/>
    <col min="5" max="6" width="9.26953125" customWidth="1"/>
    <col min="7" max="7" width="14.6328125" bestFit="1" customWidth="1"/>
    <col min="8" max="8" width="7.26953125" customWidth="1"/>
    <col min="9" max="9" width="5.26953125" customWidth="1"/>
    <col min="10" max="11" width="7.1796875" customWidth="1"/>
  </cols>
  <sheetData>
    <row r="1" spans="1:9" ht="25" x14ac:dyDescent="0.25">
      <c r="A1" s="4" t="s">
        <v>47</v>
      </c>
      <c r="B1" s="4"/>
      <c r="C1" s="4"/>
      <c r="D1" s="4"/>
      <c r="E1" s="4"/>
      <c r="F1" s="4"/>
      <c r="G1" s="4"/>
      <c r="H1" s="4"/>
      <c r="I1" s="4"/>
    </row>
    <row r="2" spans="1:9" x14ac:dyDescent="0.25">
      <c r="A2" s="2" t="s">
        <v>44</v>
      </c>
      <c r="B2" s="1" t="s">
        <v>45</v>
      </c>
      <c r="C2" s="1" t="s">
        <v>0</v>
      </c>
      <c r="D2" s="1" t="s">
        <v>1</v>
      </c>
      <c r="E2" s="1" t="s">
        <v>2</v>
      </c>
      <c r="F2" s="1" t="s">
        <v>3</v>
      </c>
      <c r="G2" s="5" t="s">
        <v>87</v>
      </c>
      <c r="H2" s="1" t="s">
        <v>4</v>
      </c>
      <c r="I2" s="3" t="s">
        <v>46</v>
      </c>
    </row>
    <row r="3" spans="1:9" hidden="1" outlineLevel="2" x14ac:dyDescent="0.25">
      <c r="A3" s="6" t="s">
        <v>69</v>
      </c>
      <c r="B3" s="1" t="s">
        <v>26</v>
      </c>
      <c r="C3" s="1">
        <v>20</v>
      </c>
      <c r="D3" s="1">
        <v>15</v>
      </c>
      <c r="E3" s="7">
        <v>20.338362068965516</v>
      </c>
      <c r="F3" s="1">
        <v>51</v>
      </c>
      <c r="G3" s="8">
        <f>F3*0.45</f>
        <v>22.95</v>
      </c>
      <c r="H3" s="9">
        <f>C3+D3+E3+G3</f>
        <v>78.288362068965512</v>
      </c>
      <c r="I3" s="2">
        <f>IF(H3&lt;60,0,3)</f>
        <v>3</v>
      </c>
    </row>
    <row r="4" spans="1:9" hidden="1" outlineLevel="2" x14ac:dyDescent="0.25">
      <c r="A4" s="6" t="s">
        <v>49</v>
      </c>
      <c r="B4" s="1" t="s">
        <v>6</v>
      </c>
      <c r="C4" s="1">
        <v>20</v>
      </c>
      <c r="D4" s="1">
        <v>15</v>
      </c>
      <c r="E4" s="7">
        <v>20.333333333333336</v>
      </c>
      <c r="F4" s="1">
        <v>54</v>
      </c>
      <c r="G4" s="8">
        <f>F4*0.45</f>
        <v>24.3</v>
      </c>
      <c r="H4" s="9">
        <f>C4+D4+E4+G4</f>
        <v>79.63333333333334</v>
      </c>
      <c r="I4" s="2">
        <f>IF(H4&lt;60,0,3)</f>
        <v>3</v>
      </c>
    </row>
    <row r="5" spans="1:9" hidden="1" outlineLevel="2" x14ac:dyDescent="0.25">
      <c r="A5" s="6" t="s">
        <v>63</v>
      </c>
      <c r="B5" s="1" t="s">
        <v>20</v>
      </c>
      <c r="C5" s="1">
        <v>20</v>
      </c>
      <c r="D5" s="1">
        <v>15</v>
      </c>
      <c r="E5" s="7">
        <v>20.333333333333336</v>
      </c>
      <c r="F5" s="1">
        <v>62</v>
      </c>
      <c r="G5" s="8">
        <f>F5*0.45</f>
        <v>27.900000000000002</v>
      </c>
      <c r="H5" s="9">
        <f>C5+D5+E5+G5</f>
        <v>83.233333333333334</v>
      </c>
      <c r="I5" s="2">
        <f>IF(H5&lt;60,0,3)</f>
        <v>3</v>
      </c>
    </row>
    <row r="6" spans="1:9" hidden="1" outlineLevel="2" x14ac:dyDescent="0.25">
      <c r="A6" s="6" t="s">
        <v>70</v>
      </c>
      <c r="B6" s="1" t="s">
        <v>27</v>
      </c>
      <c r="C6" s="1">
        <v>20</v>
      </c>
      <c r="D6" s="1">
        <v>15</v>
      </c>
      <c r="E6" s="7">
        <v>20.112068965517238</v>
      </c>
      <c r="F6" s="1">
        <v>52</v>
      </c>
      <c r="G6" s="8">
        <f>F6*0.45</f>
        <v>23.400000000000002</v>
      </c>
      <c r="H6" s="9">
        <f>C6+D6+E6+G6</f>
        <v>78.512068965517244</v>
      </c>
      <c r="I6" s="2">
        <f>IF(H6&lt;60,0,3)</f>
        <v>3</v>
      </c>
    </row>
    <row r="7" spans="1:9" hidden="1" outlineLevel="2" x14ac:dyDescent="0.25">
      <c r="A7" s="6" t="s">
        <v>72</v>
      </c>
      <c r="B7" s="1" t="s">
        <v>29</v>
      </c>
      <c r="C7" s="1">
        <v>20</v>
      </c>
      <c r="D7" s="1">
        <v>15</v>
      </c>
      <c r="E7" s="7">
        <v>20</v>
      </c>
      <c r="F7" s="1">
        <v>59</v>
      </c>
      <c r="G7" s="8">
        <f>F7*0.45</f>
        <v>26.55</v>
      </c>
      <c r="H7" s="9">
        <f>C7+D7+E7+G7</f>
        <v>81.55</v>
      </c>
      <c r="I7" s="2">
        <f>IF(H7&lt;60,0,3)</f>
        <v>3</v>
      </c>
    </row>
    <row r="8" spans="1:9" ht="28" outlineLevel="1" collapsed="1" x14ac:dyDescent="0.25">
      <c r="A8" s="6"/>
      <c r="B8" s="1"/>
      <c r="C8" s="1"/>
      <c r="D8" s="16" t="s">
        <v>89</v>
      </c>
      <c r="E8" s="7"/>
      <c r="F8" s="1"/>
      <c r="G8" s="8"/>
      <c r="H8" s="9"/>
      <c r="I8" s="2">
        <f>SUBTOTAL(3,I3:I7)</f>
        <v>5</v>
      </c>
    </row>
    <row r="9" spans="1:9" hidden="1" outlineLevel="2" x14ac:dyDescent="0.25">
      <c r="A9" s="6" t="s">
        <v>52</v>
      </c>
      <c r="B9" s="1" t="s">
        <v>9</v>
      </c>
      <c r="C9" s="1">
        <v>20</v>
      </c>
      <c r="D9" s="1">
        <v>14</v>
      </c>
      <c r="E9" s="7">
        <v>20</v>
      </c>
      <c r="F9" s="1">
        <v>57</v>
      </c>
      <c r="G9" s="8">
        <f>F9*0.45</f>
        <v>25.650000000000002</v>
      </c>
      <c r="H9" s="9">
        <f>C9+D9+E9+G9</f>
        <v>79.650000000000006</v>
      </c>
      <c r="I9" s="2">
        <f>IF(H9&lt;60,0,3)</f>
        <v>3</v>
      </c>
    </row>
    <row r="10" spans="1:9" hidden="1" outlineLevel="2" x14ac:dyDescent="0.25">
      <c r="A10" s="6" t="s">
        <v>53</v>
      </c>
      <c r="B10" s="1" t="s">
        <v>10</v>
      </c>
      <c r="C10" s="1">
        <v>20</v>
      </c>
      <c r="D10" s="1">
        <v>14</v>
      </c>
      <c r="E10" s="7">
        <v>19.713362068965516</v>
      </c>
      <c r="F10" s="1">
        <v>52</v>
      </c>
      <c r="G10" s="8">
        <f>F10*0.45</f>
        <v>23.400000000000002</v>
      </c>
      <c r="H10" s="9">
        <f>C10+D10+E10+G10</f>
        <v>77.113362068965515</v>
      </c>
      <c r="I10" s="2">
        <f>IF(H10&lt;60,0,3)</f>
        <v>3</v>
      </c>
    </row>
    <row r="11" spans="1:9" hidden="1" outlineLevel="2" x14ac:dyDescent="0.25">
      <c r="A11" s="6" t="s">
        <v>51</v>
      </c>
      <c r="B11" s="1" t="s">
        <v>8</v>
      </c>
      <c r="C11" s="1">
        <v>20</v>
      </c>
      <c r="D11" s="1">
        <v>14</v>
      </c>
      <c r="E11" s="7">
        <v>19.360272988505749</v>
      </c>
      <c r="F11" s="1">
        <v>41</v>
      </c>
      <c r="G11" s="8">
        <f>F11*0.45</f>
        <v>18.45</v>
      </c>
      <c r="H11" s="9">
        <f>C11+D11+E11+G11</f>
        <v>71.810272988505744</v>
      </c>
      <c r="I11" s="2">
        <f>IF(H11&lt;60,0,3)</f>
        <v>3</v>
      </c>
    </row>
    <row r="12" spans="1:9" hidden="1" outlineLevel="2" x14ac:dyDescent="0.25">
      <c r="A12" s="6" t="s">
        <v>50</v>
      </c>
      <c r="B12" s="1" t="s">
        <v>7</v>
      </c>
      <c r="C12" s="1">
        <v>20</v>
      </c>
      <c r="D12" s="1">
        <v>14</v>
      </c>
      <c r="E12" s="7">
        <v>18.782327586206897</v>
      </c>
      <c r="F12" s="1">
        <v>61</v>
      </c>
      <c r="G12" s="8">
        <f>F12*0.45</f>
        <v>27.45</v>
      </c>
      <c r="H12" s="9">
        <f>C12+D12+E12+G12</f>
        <v>80.232327586206893</v>
      </c>
      <c r="I12" s="2">
        <f>IF(H12&lt;60,0,3)</f>
        <v>3</v>
      </c>
    </row>
    <row r="13" spans="1:9" ht="28" outlineLevel="1" collapsed="1" x14ac:dyDescent="0.25">
      <c r="A13" s="6"/>
      <c r="B13" s="1"/>
      <c r="C13" s="1"/>
      <c r="D13" s="16" t="s">
        <v>90</v>
      </c>
      <c r="E13" s="7"/>
      <c r="F13" s="1"/>
      <c r="G13" s="8"/>
      <c r="H13" s="9"/>
      <c r="I13" s="2">
        <f>SUBTOTAL(3,I9:I12)</f>
        <v>4</v>
      </c>
    </row>
    <row r="14" spans="1:9" hidden="1" outlineLevel="2" x14ac:dyDescent="0.25">
      <c r="A14" s="6" t="s">
        <v>62</v>
      </c>
      <c r="B14" s="1" t="s">
        <v>19</v>
      </c>
      <c r="C14" s="1">
        <v>20</v>
      </c>
      <c r="D14" s="1">
        <v>13</v>
      </c>
      <c r="E14" s="7">
        <v>17.915229885057471</v>
      </c>
      <c r="F14" s="1">
        <v>52</v>
      </c>
      <c r="G14" s="8">
        <f>F14*0.45</f>
        <v>23.400000000000002</v>
      </c>
      <c r="H14" s="9">
        <f>C14+D14+E14+G14</f>
        <v>74.315229885057477</v>
      </c>
      <c r="I14" s="2">
        <f>IF(H14&lt;60,0,3)</f>
        <v>3</v>
      </c>
    </row>
    <row r="15" spans="1:9" hidden="1" outlineLevel="2" x14ac:dyDescent="0.25">
      <c r="A15" s="6" t="s">
        <v>74</v>
      </c>
      <c r="B15" s="1" t="s">
        <v>31</v>
      </c>
      <c r="C15" s="1">
        <v>20</v>
      </c>
      <c r="D15" s="1">
        <v>13</v>
      </c>
      <c r="E15" s="7">
        <v>17.471551724137932</v>
      </c>
      <c r="F15" s="1">
        <v>54</v>
      </c>
      <c r="G15" s="8">
        <f>F15*0.45</f>
        <v>24.3</v>
      </c>
      <c r="H15" s="9">
        <f>C15+D15+E15+G15</f>
        <v>74.771551724137936</v>
      </c>
      <c r="I15" s="2">
        <f>IF(H15&lt;60,0,3)</f>
        <v>3</v>
      </c>
    </row>
    <row r="16" spans="1:9" hidden="1" outlineLevel="2" x14ac:dyDescent="0.25">
      <c r="A16" s="6" t="s">
        <v>61</v>
      </c>
      <c r="B16" s="1" t="s">
        <v>18</v>
      </c>
      <c r="C16" s="1">
        <v>20</v>
      </c>
      <c r="D16" s="1">
        <v>13</v>
      </c>
      <c r="E16" s="7">
        <v>17</v>
      </c>
      <c r="F16" s="1">
        <v>61</v>
      </c>
      <c r="G16" s="8">
        <f>F16*0.45</f>
        <v>27.45</v>
      </c>
      <c r="H16" s="9">
        <f>C16+D16+E16+G16</f>
        <v>77.45</v>
      </c>
      <c r="I16" s="2">
        <f>IF(H16&lt;60,0,3)</f>
        <v>3</v>
      </c>
    </row>
    <row r="17" spans="1:9" hidden="1" outlineLevel="2" x14ac:dyDescent="0.25">
      <c r="A17" s="6" t="s">
        <v>78</v>
      </c>
      <c r="B17" s="1" t="s">
        <v>35</v>
      </c>
      <c r="C17" s="1">
        <v>20</v>
      </c>
      <c r="D17" s="1">
        <v>13</v>
      </c>
      <c r="E17" s="7">
        <v>16.928571428571427</v>
      </c>
      <c r="F17" s="1">
        <v>55</v>
      </c>
      <c r="G17" s="8">
        <f>F17*0.45</f>
        <v>24.75</v>
      </c>
      <c r="H17" s="9">
        <f>C17+D17+E17+G17</f>
        <v>74.678571428571431</v>
      </c>
      <c r="I17" s="2">
        <f>IF(H17&lt;60,0,3)</f>
        <v>3</v>
      </c>
    </row>
    <row r="18" spans="1:9" ht="28" outlineLevel="1" collapsed="1" x14ac:dyDescent="0.25">
      <c r="A18" s="6"/>
      <c r="B18" s="1"/>
      <c r="C18" s="1"/>
      <c r="D18" s="16" t="s">
        <v>91</v>
      </c>
      <c r="E18" s="7"/>
      <c r="F18" s="1"/>
      <c r="G18" s="8"/>
      <c r="H18" s="9"/>
      <c r="I18" s="2">
        <f>SUBTOTAL(3,I14:I17)</f>
        <v>4</v>
      </c>
    </row>
    <row r="19" spans="1:9" hidden="1" outlineLevel="2" x14ac:dyDescent="0.25">
      <c r="A19" s="6" t="s">
        <v>55</v>
      </c>
      <c r="B19" s="1" t="s">
        <v>12</v>
      </c>
      <c r="C19" s="1">
        <v>20</v>
      </c>
      <c r="D19" s="1">
        <v>12</v>
      </c>
      <c r="E19" s="7">
        <v>19.874384236453203</v>
      </c>
      <c r="F19" s="1">
        <v>53</v>
      </c>
      <c r="G19" s="8">
        <f>F19*0.45</f>
        <v>23.85</v>
      </c>
      <c r="H19" s="9">
        <f>C19+D19+E19+G19</f>
        <v>75.724384236453204</v>
      </c>
      <c r="I19" s="2">
        <f>IF(H19&lt;60,0,3)</f>
        <v>3</v>
      </c>
    </row>
    <row r="20" spans="1:9" hidden="1" outlineLevel="2" x14ac:dyDescent="0.25">
      <c r="A20" s="6" t="s">
        <v>86</v>
      </c>
      <c r="B20" s="1" t="s">
        <v>43</v>
      </c>
      <c r="C20" s="1">
        <v>20</v>
      </c>
      <c r="D20" s="1">
        <v>12</v>
      </c>
      <c r="E20" s="7">
        <v>19.611350574712642</v>
      </c>
      <c r="F20" s="1">
        <v>49</v>
      </c>
      <c r="G20" s="8">
        <f>F20*0.45</f>
        <v>22.05</v>
      </c>
      <c r="H20" s="9">
        <f>C20+D20+E20+G20</f>
        <v>73.661350574712642</v>
      </c>
      <c r="I20" s="2">
        <f>IF(H20&lt;60,0,3)</f>
        <v>3</v>
      </c>
    </row>
    <row r="21" spans="1:9" hidden="1" outlineLevel="2" x14ac:dyDescent="0.25">
      <c r="A21" s="6" t="s">
        <v>71</v>
      </c>
      <c r="B21" s="1" t="s">
        <v>28</v>
      </c>
      <c r="C21" s="1">
        <v>20</v>
      </c>
      <c r="D21" s="1">
        <v>12</v>
      </c>
      <c r="E21" s="7">
        <v>19.514942528735631</v>
      </c>
      <c r="F21" s="1">
        <v>52</v>
      </c>
      <c r="G21" s="8">
        <f>F21*0.45</f>
        <v>23.400000000000002</v>
      </c>
      <c r="H21" s="9">
        <f>C21+D21+E21+G21</f>
        <v>74.914942528735637</v>
      </c>
      <c r="I21" s="2">
        <f>IF(H21&lt;60,0,3)</f>
        <v>3</v>
      </c>
    </row>
    <row r="22" spans="1:9" hidden="1" outlineLevel="2" x14ac:dyDescent="0.25">
      <c r="A22" s="6" t="s">
        <v>58</v>
      </c>
      <c r="B22" s="1" t="s">
        <v>15</v>
      </c>
      <c r="C22" s="1">
        <v>20</v>
      </c>
      <c r="D22" s="1">
        <v>12</v>
      </c>
      <c r="E22" s="7">
        <v>19.164511494252874</v>
      </c>
      <c r="F22" s="1">
        <v>48</v>
      </c>
      <c r="G22" s="8">
        <f>F22*0.45</f>
        <v>21.6</v>
      </c>
      <c r="H22" s="9">
        <f>C22+D22+E22+G22</f>
        <v>72.764511494252872</v>
      </c>
      <c r="I22" s="2">
        <f>IF(H22&lt;60,0,3)</f>
        <v>3</v>
      </c>
    </row>
    <row r="23" spans="1:9" hidden="1" outlineLevel="2" x14ac:dyDescent="0.25">
      <c r="A23" s="6" t="s">
        <v>56</v>
      </c>
      <c r="B23" s="1" t="s">
        <v>13</v>
      </c>
      <c r="C23" s="1">
        <v>20</v>
      </c>
      <c r="D23" s="1">
        <v>12</v>
      </c>
      <c r="E23" s="7">
        <v>18.816091954022987</v>
      </c>
      <c r="F23" s="1">
        <v>59</v>
      </c>
      <c r="G23" s="8">
        <f>F23*0.45</f>
        <v>26.55</v>
      </c>
      <c r="H23" s="9">
        <f>C23+D23+E23+G23</f>
        <v>77.366091954022991</v>
      </c>
      <c r="I23" s="2">
        <f>IF(H23&lt;60,0,3)</f>
        <v>3</v>
      </c>
    </row>
    <row r="24" spans="1:9" hidden="1" outlineLevel="2" x14ac:dyDescent="0.25">
      <c r="A24" s="6" t="s">
        <v>73</v>
      </c>
      <c r="B24" s="1" t="s">
        <v>30</v>
      </c>
      <c r="C24" s="1">
        <v>20</v>
      </c>
      <c r="D24" s="1">
        <v>12</v>
      </c>
      <c r="E24" s="7">
        <v>18.804597701149426</v>
      </c>
      <c r="F24" s="1">
        <v>52</v>
      </c>
      <c r="G24" s="8">
        <f>F24*0.45</f>
        <v>23.400000000000002</v>
      </c>
      <c r="H24" s="9">
        <f>C24+D24+E24+G24</f>
        <v>74.204597701149424</v>
      </c>
      <c r="I24" s="2">
        <f>IF(H24&lt;60,0,3)</f>
        <v>3</v>
      </c>
    </row>
    <row r="25" spans="1:9" hidden="1" outlineLevel="2" x14ac:dyDescent="0.25">
      <c r="A25" s="6" t="s">
        <v>64</v>
      </c>
      <c r="B25" s="1" t="s">
        <v>21</v>
      </c>
      <c r="C25" s="1">
        <v>20</v>
      </c>
      <c r="D25" s="1">
        <v>12</v>
      </c>
      <c r="E25" s="7">
        <v>18.02801724137931</v>
      </c>
      <c r="F25" s="1">
        <v>46</v>
      </c>
      <c r="G25" s="8">
        <f>F25*0.45</f>
        <v>20.7</v>
      </c>
      <c r="H25" s="9">
        <f>C25+D25+E25+G25</f>
        <v>70.728017241379305</v>
      </c>
      <c r="I25" s="2">
        <f>IF(H25&lt;60,0,3)</f>
        <v>3</v>
      </c>
    </row>
    <row r="26" spans="1:9" hidden="1" outlineLevel="2" x14ac:dyDescent="0.25">
      <c r="A26" s="6" t="s">
        <v>75</v>
      </c>
      <c r="B26" s="1" t="s">
        <v>32</v>
      </c>
      <c r="C26" s="1">
        <v>20</v>
      </c>
      <c r="D26" s="1">
        <v>12</v>
      </c>
      <c r="E26" s="7">
        <v>16.869252873563219</v>
      </c>
      <c r="F26" s="1">
        <v>49</v>
      </c>
      <c r="G26" s="8">
        <f>F26*0.45</f>
        <v>22.05</v>
      </c>
      <c r="H26" s="9">
        <f>C26+D26+E26+G26</f>
        <v>70.919252873563224</v>
      </c>
      <c r="I26" s="2">
        <f>IF(H26&lt;60,0,3)</f>
        <v>3</v>
      </c>
    </row>
    <row r="27" spans="1:9" hidden="1" outlineLevel="2" x14ac:dyDescent="0.25">
      <c r="A27" s="6" t="s">
        <v>81</v>
      </c>
      <c r="B27" s="1" t="s">
        <v>38</v>
      </c>
      <c r="C27" s="1">
        <v>20</v>
      </c>
      <c r="D27" s="1">
        <v>12</v>
      </c>
      <c r="E27" s="7">
        <v>16.514367816091955</v>
      </c>
      <c r="F27" s="1">
        <v>45</v>
      </c>
      <c r="G27" s="8">
        <f>F27*0.45</f>
        <v>20.25</v>
      </c>
      <c r="H27" s="9">
        <f>C27+D27+E27+G27</f>
        <v>68.764367816091948</v>
      </c>
      <c r="I27" s="2">
        <f>IF(H27&lt;60,0,3)</f>
        <v>3</v>
      </c>
    </row>
    <row r="28" spans="1:9" hidden="1" outlineLevel="2" x14ac:dyDescent="0.25">
      <c r="A28" s="6" t="s">
        <v>59</v>
      </c>
      <c r="B28" s="1" t="s">
        <v>16</v>
      </c>
      <c r="C28" s="1">
        <v>20</v>
      </c>
      <c r="D28" s="1">
        <v>12</v>
      </c>
      <c r="E28" s="7">
        <v>16.452586206896552</v>
      </c>
      <c r="F28" s="1">
        <v>38</v>
      </c>
      <c r="G28" s="8">
        <f>F28*0.45</f>
        <v>17.100000000000001</v>
      </c>
      <c r="H28" s="9">
        <f>C28+D28+E28+G28</f>
        <v>65.552586206896564</v>
      </c>
      <c r="I28" s="2">
        <f>IF(H28&lt;60,0,3)</f>
        <v>3</v>
      </c>
    </row>
    <row r="29" spans="1:9" hidden="1" outlineLevel="2" x14ac:dyDescent="0.25">
      <c r="A29" s="6" t="s">
        <v>54</v>
      </c>
      <c r="B29" s="1" t="s">
        <v>11</v>
      </c>
      <c r="C29" s="1">
        <v>20</v>
      </c>
      <c r="D29" s="1">
        <v>12</v>
      </c>
      <c r="E29" s="7">
        <v>16.34626436781609</v>
      </c>
      <c r="F29" s="1">
        <v>52</v>
      </c>
      <c r="G29" s="8">
        <f>F29*0.45</f>
        <v>23.400000000000002</v>
      </c>
      <c r="H29" s="9">
        <f>C29+D29+E29+G29</f>
        <v>71.746264367816096</v>
      </c>
      <c r="I29" s="2">
        <f>IF(H29&lt;60,0,3)</f>
        <v>3</v>
      </c>
    </row>
    <row r="30" spans="1:9" hidden="1" outlineLevel="2" x14ac:dyDescent="0.25">
      <c r="A30" s="6" t="s">
        <v>76</v>
      </c>
      <c r="B30" s="1" t="s">
        <v>33</v>
      </c>
      <c r="C30" s="1">
        <v>20</v>
      </c>
      <c r="D30" s="1">
        <v>12</v>
      </c>
      <c r="E30" s="7">
        <v>15.770833333333334</v>
      </c>
      <c r="F30" s="1">
        <v>47</v>
      </c>
      <c r="G30" s="8">
        <f>F30*0.45</f>
        <v>21.150000000000002</v>
      </c>
      <c r="H30" s="9">
        <f>C30+D30+E30+G30</f>
        <v>68.920833333333334</v>
      </c>
      <c r="I30" s="2">
        <f>IF(H30&lt;60,0,3)</f>
        <v>3</v>
      </c>
    </row>
    <row r="31" spans="1:9" hidden="1" outlineLevel="2" x14ac:dyDescent="0.25">
      <c r="A31" s="6" t="s">
        <v>84</v>
      </c>
      <c r="B31" s="1" t="s">
        <v>41</v>
      </c>
      <c r="C31" s="1">
        <v>20</v>
      </c>
      <c r="D31" s="1">
        <v>12</v>
      </c>
      <c r="E31" s="7">
        <v>15.490660919540229</v>
      </c>
      <c r="F31" s="1">
        <v>42</v>
      </c>
      <c r="G31" s="8">
        <f>F31*0.45</f>
        <v>18.900000000000002</v>
      </c>
      <c r="H31" s="9">
        <f>C31+D31+E31+G31</f>
        <v>66.390660919540238</v>
      </c>
      <c r="I31" s="2">
        <f>IF(H31&lt;60,0,3)</f>
        <v>3</v>
      </c>
    </row>
    <row r="32" spans="1:9" hidden="1" outlineLevel="2" x14ac:dyDescent="0.25">
      <c r="A32" s="6" t="s">
        <v>83</v>
      </c>
      <c r="B32" s="1" t="s">
        <v>40</v>
      </c>
      <c r="C32" s="1">
        <v>20</v>
      </c>
      <c r="D32" s="1">
        <v>12</v>
      </c>
      <c r="E32" s="7">
        <v>13.112787356321839</v>
      </c>
      <c r="F32" s="1">
        <v>42</v>
      </c>
      <c r="G32" s="8">
        <f>F32*0.45</f>
        <v>18.900000000000002</v>
      </c>
      <c r="H32" s="9">
        <f>C32+D32+E32+G32</f>
        <v>64.012787356321837</v>
      </c>
      <c r="I32" s="2">
        <f>IF(H32&lt;60,0,3)</f>
        <v>3</v>
      </c>
    </row>
    <row r="33" spans="1:9" ht="28" outlineLevel="1" collapsed="1" x14ac:dyDescent="0.25">
      <c r="A33" s="6"/>
      <c r="B33" s="1"/>
      <c r="C33" s="1"/>
      <c r="D33" s="16" t="s">
        <v>92</v>
      </c>
      <c r="E33" s="7"/>
      <c r="F33" s="1"/>
      <c r="G33" s="8"/>
      <c r="H33" s="9"/>
      <c r="I33" s="2">
        <f>SUBTOTAL(3,I19:I32)</f>
        <v>14</v>
      </c>
    </row>
    <row r="34" spans="1:9" hidden="1" outlineLevel="2" x14ac:dyDescent="0.25">
      <c r="A34" s="6" t="s">
        <v>48</v>
      </c>
      <c r="B34" s="1" t="s">
        <v>5</v>
      </c>
      <c r="C34" s="1">
        <v>20</v>
      </c>
      <c r="D34" s="1">
        <v>11</v>
      </c>
      <c r="E34" s="7">
        <v>19.484554597701148</v>
      </c>
      <c r="F34" s="1">
        <v>52</v>
      </c>
      <c r="G34" s="8">
        <f>F34*0.45</f>
        <v>23.400000000000002</v>
      </c>
      <c r="H34" s="9">
        <f>C34+D34+E34+G34</f>
        <v>73.884554597701154</v>
      </c>
      <c r="I34" s="2">
        <f>IF(H34&lt;60,0,3)</f>
        <v>3</v>
      </c>
    </row>
    <row r="35" spans="1:9" hidden="1" outlineLevel="2" x14ac:dyDescent="0.25">
      <c r="A35" s="6" t="s">
        <v>79</v>
      </c>
      <c r="B35" s="1" t="s">
        <v>36</v>
      </c>
      <c r="C35" s="1">
        <v>20</v>
      </c>
      <c r="D35" s="1">
        <v>11</v>
      </c>
      <c r="E35" s="7">
        <v>19.255747126436781</v>
      </c>
      <c r="F35" s="1">
        <v>53</v>
      </c>
      <c r="G35" s="8">
        <f>F35*0.45</f>
        <v>23.85</v>
      </c>
      <c r="H35" s="9">
        <f>C35+D35+E35+G35</f>
        <v>74.105747126436782</v>
      </c>
      <c r="I35" s="2">
        <f>IF(H35&lt;60,0,3)</f>
        <v>3</v>
      </c>
    </row>
    <row r="36" spans="1:9" hidden="1" outlineLevel="2" x14ac:dyDescent="0.25">
      <c r="A36" s="6" t="s">
        <v>57</v>
      </c>
      <c r="B36" s="1" t="s">
        <v>14</v>
      </c>
      <c r="C36" s="1">
        <v>20</v>
      </c>
      <c r="D36" s="1">
        <v>11</v>
      </c>
      <c r="E36" s="7">
        <v>18.305418719211822</v>
      </c>
      <c r="F36" s="1">
        <v>51</v>
      </c>
      <c r="G36" s="8">
        <f>F36*0.45</f>
        <v>22.95</v>
      </c>
      <c r="H36" s="9">
        <f>C36+D36+E36+G36</f>
        <v>72.255418719211818</v>
      </c>
      <c r="I36" s="2">
        <f>IF(H36&lt;60,0,3)</f>
        <v>3</v>
      </c>
    </row>
    <row r="37" spans="1:9" hidden="1" outlineLevel="2" x14ac:dyDescent="0.25">
      <c r="A37" s="6" t="s">
        <v>60</v>
      </c>
      <c r="B37" s="1" t="s">
        <v>17</v>
      </c>
      <c r="C37" s="1">
        <v>20</v>
      </c>
      <c r="D37" s="1">
        <v>11</v>
      </c>
      <c r="E37" s="7">
        <v>17.119252873563219</v>
      </c>
      <c r="F37" s="1">
        <v>50</v>
      </c>
      <c r="G37" s="8">
        <f>F37*0.45</f>
        <v>22.5</v>
      </c>
      <c r="H37" s="9">
        <f>C37+D37+E37+G37</f>
        <v>70.619252873563227</v>
      </c>
      <c r="I37" s="2">
        <f>IF(H37&lt;60,0,3)</f>
        <v>3</v>
      </c>
    </row>
    <row r="38" spans="1:9" hidden="1" outlineLevel="2" x14ac:dyDescent="0.25">
      <c r="A38" s="6" t="s">
        <v>82</v>
      </c>
      <c r="B38" s="1" t="s">
        <v>39</v>
      </c>
      <c r="C38" s="1">
        <v>20</v>
      </c>
      <c r="D38" s="1">
        <v>11</v>
      </c>
      <c r="E38" s="7">
        <v>16.070402298850574</v>
      </c>
      <c r="F38" s="1">
        <v>36</v>
      </c>
      <c r="G38" s="8">
        <f>F38*0.45</f>
        <v>16.2</v>
      </c>
      <c r="H38" s="9">
        <f>C38+D38+E38+G38</f>
        <v>63.27040229885057</v>
      </c>
      <c r="I38" s="2">
        <f>IF(H38&lt;60,0,3)</f>
        <v>3</v>
      </c>
    </row>
    <row r="39" spans="1:9" hidden="1" outlineLevel="2" x14ac:dyDescent="0.25">
      <c r="A39" s="6" t="s">
        <v>77</v>
      </c>
      <c r="B39" s="1" t="s">
        <v>34</v>
      </c>
      <c r="C39" s="1">
        <v>20</v>
      </c>
      <c r="D39" s="1">
        <v>11</v>
      </c>
      <c r="E39" s="7">
        <v>15.956896551724139</v>
      </c>
      <c r="F39" s="1">
        <v>50</v>
      </c>
      <c r="G39" s="8">
        <f>F39*0.45</f>
        <v>22.5</v>
      </c>
      <c r="H39" s="9">
        <f>C39+D39+E39+G39</f>
        <v>69.456896551724142</v>
      </c>
      <c r="I39" s="2">
        <f>IF(H39&lt;60,0,3)</f>
        <v>3</v>
      </c>
    </row>
    <row r="40" spans="1:9" hidden="1" outlineLevel="2" x14ac:dyDescent="0.25">
      <c r="A40" s="6" t="s">
        <v>66</v>
      </c>
      <c r="B40" s="1" t="s">
        <v>23</v>
      </c>
      <c r="C40" s="1">
        <v>20</v>
      </c>
      <c r="D40" s="1">
        <v>11</v>
      </c>
      <c r="E40" s="7">
        <v>11.735560344827586</v>
      </c>
      <c r="F40" s="1">
        <v>38</v>
      </c>
      <c r="G40" s="8">
        <f>F40*0.45</f>
        <v>17.100000000000001</v>
      </c>
      <c r="H40" s="9">
        <f>C40+D40+E40+G40</f>
        <v>59.835560344827591</v>
      </c>
      <c r="I40" s="2">
        <f>IF(H40&lt;60,0,3)</f>
        <v>0</v>
      </c>
    </row>
    <row r="41" spans="1:9" hidden="1" outlineLevel="2" x14ac:dyDescent="0.25">
      <c r="A41" s="6" t="s">
        <v>68</v>
      </c>
      <c r="B41" s="1" t="s">
        <v>25</v>
      </c>
      <c r="C41" s="1">
        <v>20</v>
      </c>
      <c r="D41" s="1">
        <v>11</v>
      </c>
      <c r="E41" s="7">
        <v>11</v>
      </c>
      <c r="F41" s="1">
        <v>41</v>
      </c>
      <c r="G41" s="8">
        <f>F41*0.45</f>
        <v>18.45</v>
      </c>
      <c r="H41" s="9">
        <f>C41+D41+E41+G41</f>
        <v>60.45</v>
      </c>
      <c r="I41" s="2">
        <f>IF(H41&lt;60,0,3)</f>
        <v>3</v>
      </c>
    </row>
    <row r="42" spans="1:9" ht="28" outlineLevel="1" collapsed="1" x14ac:dyDescent="0.25">
      <c r="A42" s="6"/>
      <c r="B42" s="1"/>
      <c r="C42" s="1"/>
      <c r="D42" s="16" t="s">
        <v>93</v>
      </c>
      <c r="E42" s="7"/>
      <c r="F42" s="1"/>
      <c r="G42" s="8"/>
      <c r="H42" s="9"/>
      <c r="I42" s="2">
        <f>SUBTOTAL(3,I34:I41)</f>
        <v>8</v>
      </c>
    </row>
    <row r="43" spans="1:9" hidden="1" outlineLevel="2" x14ac:dyDescent="0.25">
      <c r="A43" s="6" t="s">
        <v>80</v>
      </c>
      <c r="B43" s="1" t="s">
        <v>37</v>
      </c>
      <c r="C43" s="1">
        <v>20</v>
      </c>
      <c r="D43" s="1">
        <v>10</v>
      </c>
      <c r="E43" s="7">
        <v>11.457614942528735</v>
      </c>
      <c r="F43" s="1">
        <v>41</v>
      </c>
      <c r="G43" s="8">
        <f>F43*0.45</f>
        <v>18.45</v>
      </c>
      <c r="H43" s="9">
        <f>C43+D43+E43+G43</f>
        <v>59.907614942528738</v>
      </c>
      <c r="I43" s="2">
        <f>IF(H43&lt;60,0,3)</f>
        <v>0</v>
      </c>
    </row>
    <row r="44" spans="1:9" ht="28" outlineLevel="1" collapsed="1" x14ac:dyDescent="0.25">
      <c r="A44" s="6"/>
      <c r="B44" s="1"/>
      <c r="C44" s="1"/>
      <c r="D44" s="16" t="s">
        <v>94</v>
      </c>
      <c r="E44" s="7"/>
      <c r="F44" s="1"/>
      <c r="G44" s="8"/>
      <c r="H44" s="9"/>
      <c r="I44" s="2">
        <f>SUBTOTAL(3,I43:I43)</f>
        <v>1</v>
      </c>
    </row>
    <row r="45" spans="1:9" hidden="1" outlineLevel="2" x14ac:dyDescent="0.25">
      <c r="A45" s="6" t="s">
        <v>65</v>
      </c>
      <c r="B45" s="1" t="s">
        <v>22</v>
      </c>
      <c r="C45" s="1">
        <v>20</v>
      </c>
      <c r="D45" s="1">
        <v>9</v>
      </c>
      <c r="E45" s="7">
        <v>12.593390804597702</v>
      </c>
      <c r="F45" s="1">
        <v>51</v>
      </c>
      <c r="G45" s="8">
        <f>F45*0.45</f>
        <v>22.95</v>
      </c>
      <c r="H45" s="9">
        <f>C45+D45+E45+G45</f>
        <v>64.543390804597706</v>
      </c>
      <c r="I45" s="2">
        <f>IF(H45&lt;60,0,3)</f>
        <v>3</v>
      </c>
    </row>
    <row r="46" spans="1:9" hidden="1" outlineLevel="2" x14ac:dyDescent="0.25">
      <c r="A46" s="6" t="s">
        <v>67</v>
      </c>
      <c r="B46" s="1" t="s">
        <v>24</v>
      </c>
      <c r="C46" s="1">
        <v>20</v>
      </c>
      <c r="D46" s="1">
        <v>9</v>
      </c>
      <c r="E46" s="7">
        <v>9.6904761904761898</v>
      </c>
      <c r="F46" s="1">
        <v>38</v>
      </c>
      <c r="G46" s="8">
        <f>F46*0.45</f>
        <v>17.100000000000001</v>
      </c>
      <c r="H46" s="9">
        <f>C46+D46+E46+G46</f>
        <v>55.790476190476191</v>
      </c>
      <c r="I46" s="2">
        <f>IF(H46&lt;60,0,3)</f>
        <v>0</v>
      </c>
    </row>
    <row r="47" spans="1:9" ht="28" outlineLevel="1" collapsed="1" x14ac:dyDescent="0.25">
      <c r="A47" s="6"/>
      <c r="B47" s="1"/>
      <c r="C47" s="1"/>
      <c r="D47" s="16" t="s">
        <v>95</v>
      </c>
      <c r="E47" s="7"/>
      <c r="F47" s="1"/>
      <c r="G47" s="8"/>
      <c r="H47" s="9"/>
      <c r="I47" s="2">
        <f>SUBTOTAL(3,I45:I46)</f>
        <v>2</v>
      </c>
    </row>
    <row r="48" spans="1:9" hidden="1" outlineLevel="2" x14ac:dyDescent="0.25">
      <c r="A48" s="6" t="s">
        <v>85</v>
      </c>
      <c r="B48" s="1" t="s">
        <v>42</v>
      </c>
      <c r="C48" s="1">
        <v>20</v>
      </c>
      <c r="D48" s="1">
        <v>8</v>
      </c>
      <c r="E48" s="7">
        <v>9.806034482758621</v>
      </c>
      <c r="F48" s="1">
        <v>38</v>
      </c>
      <c r="G48" s="8">
        <f>F48*0.45</f>
        <v>17.100000000000001</v>
      </c>
      <c r="H48" s="9">
        <f>C48+D48+E48+G48</f>
        <v>54.906034482758621</v>
      </c>
      <c r="I48" s="2">
        <f>IF(H48&lt;60,0,3)</f>
        <v>0</v>
      </c>
    </row>
    <row r="49" spans="1:9" ht="28" outlineLevel="1" collapsed="1" x14ac:dyDescent="0.25">
      <c r="A49" s="10"/>
      <c r="B49" s="11"/>
      <c r="C49" s="11"/>
      <c r="D49" s="17" t="s">
        <v>96</v>
      </c>
      <c r="E49" s="12"/>
      <c r="F49" s="11"/>
      <c r="G49" s="13"/>
      <c r="H49" s="14"/>
      <c r="I49" s="15">
        <f>SUBTOTAL(3,I48:I48)</f>
        <v>1</v>
      </c>
    </row>
    <row r="50" spans="1:9" ht="28" x14ac:dyDescent="0.25">
      <c r="A50" s="10"/>
      <c r="B50" s="11"/>
      <c r="C50" s="11"/>
      <c r="D50" s="17" t="s">
        <v>88</v>
      </c>
      <c r="E50" s="12"/>
      <c r="F50" s="11"/>
      <c r="G50" s="13"/>
      <c r="H50" s="14"/>
      <c r="I50" s="15">
        <f>SUBTOTAL(3,I3:I48)</f>
        <v>39</v>
      </c>
    </row>
  </sheetData>
  <sortState ref="A3:I41">
    <sortCondition descending="1" ref="D3:D41"/>
  </sortState>
  <mergeCells count="1">
    <mergeCell ref="A1:I1"/>
  </mergeCells>
  <phoneticPr fontId="2" type="noConversion"/>
  <conditionalFormatting sqref="H3:H50">
    <cfRule type="top10" dxfId="2" priority="36" bottom="1" rank="1"/>
    <cfRule type="top10" dxfId="1" priority="37" rank="1"/>
    <cfRule type="cellIs" dxfId="0" priority="38" operator="lessThan">
      <formula>60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成绩表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2019-06-30T17:47:54Z</dcterms:created>
  <dcterms:modified xsi:type="dcterms:W3CDTF">2019-06-30T19:05:42Z</dcterms:modified>
</cp:coreProperties>
</file>